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G:\3-Recipe Costing (Promo &amp; Core)\2024 Promotion and Projects\"/>
    </mc:Choice>
  </mc:AlternateContent>
  <xr:revisionPtr revIDLastSave="0" documentId="8_{89BB2D97-B241-4221-A3CC-5CCE6FEDA921}" xr6:coauthVersionLast="47" xr6:coauthVersionMax="47" xr10:uidLastSave="{00000000-0000-0000-0000-000000000000}"/>
  <bookViews>
    <workbookView xWindow="-28920" yWindow="780" windowWidth="29040" windowHeight="15720" tabRatio="826" xr2:uid="{9026A357-9567-4C51-ABC5-F5AD20DD391D}"/>
  </bookViews>
  <sheets>
    <sheet name="Item Price Summary" sheetId="24" r:id="rId1"/>
    <sheet name="Food Cost Summary" sheetId="35" state="hidden" r:id="rId2"/>
    <sheet name="Topping Sauce" sheetId="36" r:id="rId3"/>
    <sheet name="UFlavurs" sheetId="18" r:id="rId4"/>
    <sheet name="Usensation" sheetId="21" r:id="rId5"/>
    <sheet name="Smoothies" sheetId="25" r:id="rId6"/>
    <sheet name="Go Green" sheetId="23" r:id="rId7"/>
    <sheet name="Toppings" sheetId="38" r:id="rId8"/>
  </sheets>
  <externalReferences>
    <externalReference r:id="rId9"/>
    <externalReference r:id="rId10"/>
    <externalReference r:id="rId11"/>
  </externalReferences>
  <definedNames>
    <definedName name="_xlnm._FilterDatabase" localSheetId="1" hidden="1">'Food Cost Summary'!$A$3:$S$51</definedName>
    <definedName name="_xlnm._FilterDatabase" localSheetId="6" hidden="1">'Go Green'!$A$12:$Z$12</definedName>
    <definedName name="_xlnm._FilterDatabase" localSheetId="0" hidden="1">'Item Price Summary'!$A$3:$CB$135</definedName>
    <definedName name="_xlnm._FilterDatabase" localSheetId="5" hidden="1">Smoothies!$A$12:$Z$102</definedName>
    <definedName name="_xlnm._FilterDatabase" localSheetId="2" hidden="1">'Topping Sauce'!$A$5:$J$5</definedName>
    <definedName name="_xlnm._FilterDatabase" localSheetId="7" hidden="1">Toppings!$A$10:$K$54</definedName>
    <definedName name="_xlnm._FilterDatabase" localSheetId="3" hidden="1">UFlavurs!$A$13:$AS$117</definedName>
    <definedName name="_xlnm._FilterDatabase" localSheetId="4" hidden="1">Usensation!$A$13:$AS$263</definedName>
    <definedName name="_xlnm.Print_Area" localSheetId="6">'Go Green'!$U:$Z</definedName>
    <definedName name="_xlnm.Print_Area" localSheetId="5">Smoothies!$U:$Z</definedName>
    <definedName name="_xlnm.Print_Area" localSheetId="2">'Topping Sauce'!#REF!</definedName>
    <definedName name="_xlnm.Print_Area" localSheetId="3">UFlavurs!$X:$AS</definedName>
    <definedName name="_xlnm.Print_Area" localSheetId="4">Usensation!$X:$AC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35" i="21" l="1"/>
  <c r="A236" i="21" s="1"/>
  <c r="A237" i="21" s="1"/>
  <c r="A238" i="21" s="1"/>
  <c r="A239" i="21" s="1"/>
  <c r="A240" i="21" s="1"/>
  <c r="A241" i="21" s="1"/>
  <c r="A242" i="21" s="1"/>
  <c r="A243" i="21" s="1"/>
  <c r="CW88" i="24" l="1"/>
  <c r="CU88" i="24"/>
  <c r="CM88" i="24"/>
  <c r="CB88" i="24"/>
  <c r="BZ88" i="24"/>
  <c r="BW88" i="24"/>
  <c r="BR88" i="24"/>
  <c r="BO88" i="24"/>
  <c r="BG88" i="24"/>
  <c r="BE88" i="24"/>
  <c r="AW88" i="24"/>
  <c r="AT88" i="24"/>
  <c r="AL88" i="24"/>
  <c r="AK88" i="24"/>
  <c r="AH88" i="24"/>
  <c r="Z88" i="24"/>
  <c r="Y88" i="24"/>
  <c r="X88" i="24"/>
  <c r="W88" i="24"/>
  <c r="V88" i="24"/>
  <c r="U88" i="24"/>
  <c r="T88" i="24"/>
  <c r="S88" i="24"/>
  <c r="N88" i="24"/>
  <c r="M88" i="24"/>
  <c r="L88" i="24"/>
  <c r="K88" i="24"/>
  <c r="J88" i="24"/>
  <c r="I88" i="24"/>
  <c r="H88" i="24"/>
  <c r="F88" i="24"/>
  <c r="D79" i="35"/>
  <c r="D78" i="35"/>
  <c r="R88" i="24" l="1"/>
  <c r="A255" i="21"/>
  <c r="A256" i="21" s="1"/>
  <c r="A257" i="21" s="1"/>
  <c r="A258" i="21" s="1"/>
  <c r="A259" i="21" s="1"/>
  <c r="A260" i="21" s="1"/>
  <c r="A261" i="21" s="1"/>
  <c r="A262" i="21" s="1"/>
  <c r="A263" i="21" s="1"/>
  <c r="D155" i="35" l="1"/>
  <c r="D154" i="35"/>
  <c r="D156" i="35"/>
  <c r="C150" i="35"/>
  <c r="C147" i="35"/>
  <c r="C144" i="35"/>
  <c r="C141" i="35"/>
  <c r="C138" i="35"/>
  <c r="C135" i="35"/>
  <c r="C132" i="35"/>
  <c r="L158" i="35"/>
  <c r="D153" i="35"/>
  <c r="D152" i="35"/>
  <c r="D151" i="35"/>
  <c r="D150" i="35"/>
  <c r="D149" i="35"/>
  <c r="D148" i="35"/>
  <c r="D147" i="35"/>
  <c r="D146" i="35"/>
  <c r="D145" i="35"/>
  <c r="D144" i="35"/>
  <c r="D143" i="35"/>
  <c r="D142" i="35"/>
  <c r="D141" i="35"/>
  <c r="D140" i="35"/>
  <c r="D139" i="35"/>
  <c r="D138" i="35"/>
  <c r="D137" i="35"/>
  <c r="D136" i="35"/>
  <c r="D135" i="35"/>
  <c r="D134" i="35"/>
  <c r="D133" i="35"/>
  <c r="D132" i="35"/>
  <c r="D131" i="35"/>
  <c r="D130" i="35"/>
  <c r="C129" i="35"/>
  <c r="D129" i="35"/>
  <c r="D75" i="35"/>
  <c r="D74" i="35"/>
  <c r="D73" i="35"/>
  <c r="D72" i="35"/>
  <c r="D67" i="35"/>
  <c r="D66" i="35"/>
  <c r="D65" i="35"/>
  <c r="CW114" i="24"/>
  <c r="CB114" i="24"/>
  <c r="BG114" i="24"/>
  <c r="Z114" i="24"/>
  <c r="Y114" i="24"/>
  <c r="X114" i="24"/>
  <c r="W114" i="24"/>
  <c r="V114" i="24"/>
  <c r="U114" i="24"/>
  <c r="T114" i="24"/>
  <c r="S114" i="24"/>
  <c r="D158" i="35" l="1"/>
  <c r="R114" i="24"/>
  <c r="N116" i="24" l="1"/>
  <c r="M116" i="24"/>
  <c r="L116" i="24"/>
  <c r="K116" i="24"/>
  <c r="J116" i="24"/>
  <c r="I116" i="24"/>
  <c r="H116" i="24"/>
  <c r="N109" i="24"/>
  <c r="M109" i="24"/>
  <c r="K109" i="24"/>
  <c r="J109" i="24"/>
  <c r="I109" i="24"/>
  <c r="H109" i="24"/>
  <c r="N113" i="24"/>
  <c r="M113" i="24"/>
  <c r="L113" i="24"/>
  <c r="K113" i="24"/>
  <c r="J113" i="24"/>
  <c r="I113" i="24"/>
  <c r="H113" i="24"/>
  <c r="N112" i="24"/>
  <c r="M112" i="24"/>
  <c r="L112" i="24"/>
  <c r="K112" i="24"/>
  <c r="J112" i="24"/>
  <c r="I112" i="24"/>
  <c r="H112" i="24"/>
  <c r="N111" i="24"/>
  <c r="M111" i="24"/>
  <c r="L111" i="24"/>
  <c r="K111" i="24"/>
  <c r="J111" i="24"/>
  <c r="I111" i="24"/>
  <c r="H111" i="24"/>
  <c r="N110" i="24"/>
  <c r="M110" i="24"/>
  <c r="L110" i="24"/>
  <c r="K110" i="24"/>
  <c r="J110" i="24"/>
  <c r="I110" i="24"/>
  <c r="H110" i="24"/>
  <c r="N108" i="24"/>
  <c r="M108" i="24"/>
  <c r="L108" i="24"/>
  <c r="K108" i="24"/>
  <c r="J108" i="24"/>
  <c r="I108" i="24"/>
  <c r="H108" i="24"/>
  <c r="N107" i="24"/>
  <c r="M107" i="24"/>
  <c r="K107" i="24"/>
  <c r="J107" i="24"/>
  <c r="I107" i="24"/>
  <c r="H107" i="24"/>
  <c r="N105" i="24"/>
  <c r="M105" i="24"/>
  <c r="L105" i="24"/>
  <c r="K105" i="24"/>
  <c r="J105" i="24"/>
  <c r="I105" i="24"/>
  <c r="H105" i="24"/>
  <c r="N104" i="24"/>
  <c r="M104" i="24"/>
  <c r="L104" i="24"/>
  <c r="K104" i="24"/>
  <c r="J104" i="24"/>
  <c r="I104" i="24"/>
  <c r="H104" i="24"/>
  <c r="N106" i="24"/>
  <c r="M106" i="24"/>
  <c r="L106" i="24"/>
  <c r="K106" i="24"/>
  <c r="J106" i="24"/>
  <c r="I106" i="24"/>
  <c r="H106" i="24"/>
  <c r="N103" i="24"/>
  <c r="M103" i="24"/>
  <c r="L103" i="24"/>
  <c r="K103" i="24"/>
  <c r="J103" i="24"/>
  <c r="I103" i="24"/>
  <c r="H103" i="24"/>
  <c r="N102" i="24"/>
  <c r="M102" i="24"/>
  <c r="L102" i="24"/>
  <c r="K102" i="24"/>
  <c r="J102" i="24"/>
  <c r="I102" i="24"/>
  <c r="H102" i="24"/>
  <c r="N101" i="24"/>
  <c r="M101" i="24"/>
  <c r="L101" i="24"/>
  <c r="K101" i="24"/>
  <c r="J101" i="24"/>
  <c r="I101" i="24"/>
  <c r="H101" i="24"/>
  <c r="N100" i="24"/>
  <c r="M100" i="24"/>
  <c r="L100" i="24"/>
  <c r="K100" i="24"/>
  <c r="J100" i="24"/>
  <c r="I100" i="24"/>
  <c r="H100" i="24"/>
  <c r="N97" i="24"/>
  <c r="M97" i="24"/>
  <c r="L97" i="24"/>
  <c r="K97" i="24"/>
  <c r="J97" i="24"/>
  <c r="I97" i="24"/>
  <c r="H97" i="24"/>
  <c r="N99" i="24"/>
  <c r="M99" i="24"/>
  <c r="L99" i="24"/>
  <c r="K99" i="24"/>
  <c r="J99" i="24"/>
  <c r="I99" i="24"/>
  <c r="H99" i="24"/>
  <c r="N96" i="24"/>
  <c r="M96" i="24"/>
  <c r="L96" i="24"/>
  <c r="K96" i="24"/>
  <c r="J96" i="24"/>
  <c r="I96" i="24"/>
  <c r="H96" i="24"/>
  <c r="N98" i="24"/>
  <c r="M98" i="24"/>
  <c r="L98" i="24"/>
  <c r="K98" i="24"/>
  <c r="J98" i="24"/>
  <c r="I98" i="24"/>
  <c r="H98" i="24"/>
  <c r="N95" i="24"/>
  <c r="M95" i="24"/>
  <c r="L95" i="24"/>
  <c r="K95" i="24"/>
  <c r="J95" i="24"/>
  <c r="I95" i="24"/>
  <c r="H95" i="24"/>
  <c r="N50" i="24"/>
  <c r="M50" i="24"/>
  <c r="K50" i="24"/>
  <c r="J50" i="24"/>
  <c r="I50" i="24"/>
  <c r="H50" i="24"/>
  <c r="N49" i="24"/>
  <c r="M49" i="24"/>
  <c r="K49" i="24"/>
  <c r="J49" i="24"/>
  <c r="I49" i="24"/>
  <c r="H49" i="24"/>
  <c r="N91" i="24"/>
  <c r="M91" i="24"/>
  <c r="K91" i="24"/>
  <c r="J91" i="24"/>
  <c r="I91" i="24"/>
  <c r="H91" i="24"/>
  <c r="N93" i="24"/>
  <c r="M93" i="24"/>
  <c r="K93" i="24"/>
  <c r="J93" i="24"/>
  <c r="I93" i="24"/>
  <c r="H93" i="24"/>
  <c r="M90" i="24"/>
  <c r="K90" i="24"/>
  <c r="J90" i="24"/>
  <c r="I90" i="24"/>
  <c r="H90" i="24"/>
  <c r="N128" i="24"/>
  <c r="M128" i="24"/>
  <c r="K128" i="24"/>
  <c r="J128" i="24"/>
  <c r="I128" i="24"/>
  <c r="H128" i="24"/>
  <c r="N60" i="24"/>
  <c r="M60" i="24"/>
  <c r="K60" i="24"/>
  <c r="J60" i="24"/>
  <c r="I60" i="24"/>
  <c r="H60" i="24"/>
  <c r="N92" i="24"/>
  <c r="M92" i="24"/>
  <c r="K92" i="24"/>
  <c r="J92" i="24"/>
  <c r="I92" i="24"/>
  <c r="H92" i="24"/>
  <c r="N87" i="24"/>
  <c r="M87" i="24"/>
  <c r="K87" i="24"/>
  <c r="J87" i="24"/>
  <c r="I87" i="24"/>
  <c r="H87" i="24"/>
  <c r="N85" i="24"/>
  <c r="M85" i="24"/>
  <c r="K85" i="24"/>
  <c r="J85" i="24"/>
  <c r="I85" i="24"/>
  <c r="H85" i="24"/>
  <c r="N130" i="24"/>
  <c r="M130" i="24"/>
  <c r="K130" i="24"/>
  <c r="J130" i="24"/>
  <c r="I130" i="24"/>
  <c r="H130" i="24"/>
  <c r="N129" i="24"/>
  <c r="M129" i="24"/>
  <c r="K129" i="24"/>
  <c r="J129" i="24"/>
  <c r="I129" i="24"/>
  <c r="H129" i="24"/>
  <c r="N126" i="24"/>
  <c r="M126" i="24"/>
  <c r="L126" i="24"/>
  <c r="K126" i="24"/>
  <c r="J126" i="24"/>
  <c r="I126" i="24"/>
  <c r="H126" i="24"/>
  <c r="N125" i="24"/>
  <c r="M125" i="24"/>
  <c r="K125" i="24"/>
  <c r="J125" i="24"/>
  <c r="I125" i="24"/>
  <c r="H125" i="24"/>
  <c r="N124" i="24"/>
  <c r="M124" i="24"/>
  <c r="L124" i="24"/>
  <c r="K124" i="24"/>
  <c r="J124" i="24"/>
  <c r="I124" i="24"/>
  <c r="H124" i="24"/>
  <c r="N123" i="24"/>
  <c r="M123" i="24"/>
  <c r="K123" i="24"/>
  <c r="J123" i="24"/>
  <c r="I123" i="24"/>
  <c r="H123" i="24"/>
  <c r="N122" i="24"/>
  <c r="M122" i="24"/>
  <c r="L122" i="24"/>
  <c r="K122" i="24"/>
  <c r="J122" i="24"/>
  <c r="I122" i="24"/>
  <c r="H122" i="24"/>
  <c r="N121" i="24"/>
  <c r="M121" i="24"/>
  <c r="L121" i="24"/>
  <c r="K121" i="24"/>
  <c r="J121" i="24"/>
  <c r="I121" i="24"/>
  <c r="H121" i="24"/>
  <c r="N120" i="24"/>
  <c r="M120" i="24"/>
  <c r="K120" i="24"/>
  <c r="J120" i="24"/>
  <c r="I120" i="24"/>
  <c r="H120" i="24"/>
  <c r="N86" i="24"/>
  <c r="M86" i="24"/>
  <c r="K86" i="24"/>
  <c r="J86" i="24"/>
  <c r="I86" i="24"/>
  <c r="H86" i="24"/>
  <c r="N74" i="24"/>
  <c r="M74" i="24"/>
  <c r="K74" i="24"/>
  <c r="J74" i="24"/>
  <c r="I74" i="24"/>
  <c r="H74" i="24"/>
  <c r="N84" i="24"/>
  <c r="M84" i="24"/>
  <c r="K84" i="24"/>
  <c r="J84" i="24"/>
  <c r="I84" i="24"/>
  <c r="H84" i="24"/>
  <c r="N83" i="24"/>
  <c r="M83" i="24"/>
  <c r="K83" i="24"/>
  <c r="J83" i="24"/>
  <c r="I83" i="24"/>
  <c r="H83" i="24"/>
  <c r="N82" i="24"/>
  <c r="M82" i="24"/>
  <c r="K82" i="24"/>
  <c r="J82" i="24"/>
  <c r="I82" i="24"/>
  <c r="H82" i="24"/>
  <c r="N73" i="24"/>
  <c r="M73" i="24"/>
  <c r="K73" i="24"/>
  <c r="J73" i="24"/>
  <c r="I73" i="24"/>
  <c r="H73" i="24"/>
  <c r="N72" i="24"/>
  <c r="M72" i="24"/>
  <c r="K72" i="24"/>
  <c r="J72" i="24"/>
  <c r="I72" i="24"/>
  <c r="H72" i="24"/>
  <c r="N81" i="24"/>
  <c r="M81" i="24"/>
  <c r="K81" i="24"/>
  <c r="J81" i="24"/>
  <c r="I81" i="24"/>
  <c r="H81" i="24"/>
  <c r="N80" i="24"/>
  <c r="M80" i="24"/>
  <c r="K80" i="24"/>
  <c r="J80" i="24"/>
  <c r="I80" i="24"/>
  <c r="H80" i="24"/>
  <c r="N79" i="24"/>
  <c r="M79" i="24"/>
  <c r="K79" i="24"/>
  <c r="J79" i="24"/>
  <c r="I79" i="24"/>
  <c r="H79" i="24"/>
  <c r="N78" i="24"/>
  <c r="M78" i="24"/>
  <c r="K78" i="24"/>
  <c r="J78" i="24"/>
  <c r="I78" i="24"/>
  <c r="H78" i="24"/>
  <c r="N77" i="24"/>
  <c r="M77" i="24"/>
  <c r="K77" i="24"/>
  <c r="J77" i="24"/>
  <c r="I77" i="24"/>
  <c r="H77" i="24"/>
  <c r="N76" i="24"/>
  <c r="M76" i="24"/>
  <c r="K76" i="24"/>
  <c r="J76" i="24"/>
  <c r="I76" i="24"/>
  <c r="H76" i="24"/>
  <c r="N75" i="24"/>
  <c r="M75" i="24"/>
  <c r="K75" i="24"/>
  <c r="J75" i="24"/>
  <c r="I75" i="24"/>
  <c r="H75" i="24"/>
  <c r="N64" i="24"/>
  <c r="M64" i="24"/>
  <c r="L64" i="24"/>
  <c r="K64" i="24"/>
  <c r="J64" i="24"/>
  <c r="I64" i="24"/>
  <c r="H64" i="24"/>
  <c r="N71" i="24"/>
  <c r="M71" i="24"/>
  <c r="K71" i="24"/>
  <c r="J71" i="24"/>
  <c r="I71" i="24"/>
  <c r="H71" i="24"/>
  <c r="N70" i="24"/>
  <c r="M70" i="24"/>
  <c r="K70" i="24"/>
  <c r="J70" i="24"/>
  <c r="I70" i="24"/>
  <c r="H70" i="24"/>
  <c r="N69" i="24"/>
  <c r="M69" i="24"/>
  <c r="K69" i="24"/>
  <c r="J69" i="24"/>
  <c r="I69" i="24"/>
  <c r="H69" i="24"/>
  <c r="N68" i="24"/>
  <c r="M68" i="24"/>
  <c r="K68" i="24"/>
  <c r="J68" i="24"/>
  <c r="I68" i="24"/>
  <c r="H68" i="24"/>
  <c r="N67" i="24"/>
  <c r="M67" i="24"/>
  <c r="K67" i="24"/>
  <c r="J67" i="24"/>
  <c r="I67" i="24"/>
  <c r="H67" i="24"/>
  <c r="N127" i="24"/>
  <c r="M127" i="24"/>
  <c r="K127" i="24"/>
  <c r="J127" i="24"/>
  <c r="I127" i="24"/>
  <c r="H127" i="24"/>
  <c r="N66" i="24"/>
  <c r="M66" i="24"/>
  <c r="K66" i="24"/>
  <c r="J66" i="24"/>
  <c r="I66" i="24"/>
  <c r="H66" i="24"/>
  <c r="N65" i="24"/>
  <c r="M65" i="24"/>
  <c r="K65" i="24"/>
  <c r="J65" i="24"/>
  <c r="I65" i="24"/>
  <c r="H65" i="24"/>
  <c r="N63" i="24"/>
  <c r="M63" i="24"/>
  <c r="K63" i="24"/>
  <c r="J63" i="24"/>
  <c r="I63" i="24"/>
  <c r="H63" i="24"/>
  <c r="N62" i="24"/>
  <c r="M62" i="24"/>
  <c r="K62" i="24"/>
  <c r="J62" i="24"/>
  <c r="I62" i="24"/>
  <c r="H62" i="24"/>
  <c r="N61" i="24"/>
  <c r="M61" i="24"/>
  <c r="K61" i="24"/>
  <c r="J61" i="24"/>
  <c r="I61" i="24"/>
  <c r="H61" i="24"/>
  <c r="N53" i="24"/>
  <c r="M53" i="24"/>
  <c r="K53" i="24"/>
  <c r="J53" i="24"/>
  <c r="I53" i="24"/>
  <c r="H53" i="24"/>
  <c r="N55" i="24"/>
  <c r="M55" i="24"/>
  <c r="L55" i="24"/>
  <c r="K55" i="24"/>
  <c r="J55" i="24"/>
  <c r="I55" i="24"/>
  <c r="H55" i="24"/>
  <c r="N58" i="24"/>
  <c r="M58" i="24"/>
  <c r="K58" i="24"/>
  <c r="J58" i="24"/>
  <c r="I58" i="24"/>
  <c r="H58" i="24"/>
  <c r="N57" i="24"/>
  <c r="M57" i="24"/>
  <c r="K57" i="24"/>
  <c r="J57" i="24"/>
  <c r="I57" i="24"/>
  <c r="H57" i="24"/>
  <c r="N56" i="24"/>
  <c r="M56" i="24"/>
  <c r="K56" i="24"/>
  <c r="J56" i="24"/>
  <c r="I56" i="24"/>
  <c r="H56" i="24"/>
  <c r="N54" i="24"/>
  <c r="M54" i="24"/>
  <c r="K54" i="24"/>
  <c r="J54" i="24"/>
  <c r="I54" i="24"/>
  <c r="H54" i="24"/>
  <c r="N52" i="24"/>
  <c r="M52" i="24"/>
  <c r="K52" i="24"/>
  <c r="J52" i="24"/>
  <c r="I52" i="24"/>
  <c r="H52" i="24"/>
  <c r="N115" i="24"/>
  <c r="M115" i="24"/>
  <c r="K115" i="24"/>
  <c r="J115" i="24"/>
  <c r="I115" i="24"/>
  <c r="H115" i="24"/>
  <c r="N48" i="24"/>
  <c r="M48" i="24"/>
  <c r="K48" i="24"/>
  <c r="J48" i="24"/>
  <c r="I48" i="24"/>
  <c r="H48" i="24"/>
  <c r="N47" i="24"/>
  <c r="M47" i="24"/>
  <c r="K47" i="24"/>
  <c r="J47" i="24"/>
  <c r="I47" i="24"/>
  <c r="H47" i="24"/>
  <c r="N119" i="24"/>
  <c r="M119" i="24"/>
  <c r="L119" i="24"/>
  <c r="K119" i="24"/>
  <c r="J119" i="24"/>
  <c r="I119" i="24"/>
  <c r="H119" i="24"/>
  <c r="M118" i="24"/>
  <c r="K118" i="24"/>
  <c r="J118" i="24"/>
  <c r="I118" i="24"/>
  <c r="H118" i="24"/>
  <c r="N46" i="24"/>
  <c r="M46" i="24"/>
  <c r="K46" i="24"/>
  <c r="J46" i="24"/>
  <c r="I46" i="24"/>
  <c r="H46" i="24"/>
  <c r="N45" i="24"/>
  <c r="M45" i="24"/>
  <c r="K45" i="24"/>
  <c r="J45" i="24"/>
  <c r="I45" i="24"/>
  <c r="H45" i="24"/>
  <c r="N44" i="24"/>
  <c r="M44" i="24"/>
  <c r="K44" i="24"/>
  <c r="J44" i="24"/>
  <c r="I44" i="24"/>
  <c r="H44" i="24"/>
  <c r="N117" i="24"/>
  <c r="M117" i="24"/>
  <c r="K117" i="24"/>
  <c r="J117" i="24"/>
  <c r="I117" i="24"/>
  <c r="H117" i="24"/>
  <c r="N89" i="24"/>
  <c r="M89" i="24"/>
  <c r="K89" i="24"/>
  <c r="J89" i="24"/>
  <c r="I89" i="24"/>
  <c r="H89" i="24"/>
  <c r="N43" i="24"/>
  <c r="M43" i="24"/>
  <c r="K43" i="24"/>
  <c r="J43" i="24"/>
  <c r="I43" i="24"/>
  <c r="H43" i="24"/>
  <c r="N42" i="24"/>
  <c r="M42" i="24"/>
  <c r="K42" i="24"/>
  <c r="J42" i="24"/>
  <c r="I42" i="24"/>
  <c r="H42" i="24"/>
  <c r="N41" i="24"/>
  <c r="M41" i="24"/>
  <c r="K41" i="24"/>
  <c r="J41" i="24"/>
  <c r="I41" i="24"/>
  <c r="H41" i="24"/>
  <c r="N40" i="24"/>
  <c r="M40" i="24"/>
  <c r="K40" i="24"/>
  <c r="J40" i="24"/>
  <c r="I40" i="24"/>
  <c r="H40" i="24"/>
  <c r="N37" i="24"/>
  <c r="M37" i="24"/>
  <c r="K37" i="24"/>
  <c r="J37" i="24"/>
  <c r="I37" i="24"/>
  <c r="H37" i="24"/>
  <c r="N36" i="24"/>
  <c r="M36" i="24"/>
  <c r="K36" i="24"/>
  <c r="J36" i="24"/>
  <c r="I36" i="24"/>
  <c r="H36" i="24"/>
  <c r="N35" i="24"/>
  <c r="M35" i="24"/>
  <c r="L35" i="24"/>
  <c r="K35" i="24"/>
  <c r="J35" i="24"/>
  <c r="I35" i="24"/>
  <c r="H35" i="24"/>
  <c r="N34" i="24"/>
  <c r="M34" i="24"/>
  <c r="K34" i="24"/>
  <c r="J34" i="24"/>
  <c r="I34" i="24"/>
  <c r="H34" i="24"/>
  <c r="N33" i="24"/>
  <c r="M33" i="24"/>
  <c r="K33" i="24"/>
  <c r="J33" i="24"/>
  <c r="I33" i="24"/>
  <c r="H33" i="24"/>
  <c r="N38" i="24"/>
  <c r="M38" i="24"/>
  <c r="L38" i="24"/>
  <c r="K38" i="24"/>
  <c r="J38" i="24"/>
  <c r="I38" i="24"/>
  <c r="H38" i="24"/>
  <c r="N31" i="24"/>
  <c r="M31" i="24"/>
  <c r="K31" i="24"/>
  <c r="J31" i="24"/>
  <c r="I31" i="24"/>
  <c r="H31" i="24"/>
  <c r="N30" i="24"/>
  <c r="M30" i="24"/>
  <c r="K30" i="24"/>
  <c r="J30" i="24"/>
  <c r="I30" i="24"/>
  <c r="H30" i="24"/>
  <c r="N29" i="24"/>
  <c r="M29" i="24"/>
  <c r="K29" i="24"/>
  <c r="J29" i="24"/>
  <c r="I29" i="24"/>
  <c r="H29" i="24"/>
  <c r="N28" i="24"/>
  <c r="M28" i="24"/>
  <c r="K28" i="24"/>
  <c r="J28" i="24"/>
  <c r="I28" i="24"/>
  <c r="H28" i="24"/>
  <c r="N27" i="24"/>
  <c r="M27" i="24"/>
  <c r="K27" i="24"/>
  <c r="J27" i="24"/>
  <c r="I27" i="24"/>
  <c r="H27" i="24"/>
  <c r="N26" i="24"/>
  <c r="M26" i="24"/>
  <c r="K26" i="24"/>
  <c r="J26" i="24"/>
  <c r="I26" i="24"/>
  <c r="H26" i="24"/>
  <c r="N25" i="24"/>
  <c r="M25" i="24"/>
  <c r="K25" i="24"/>
  <c r="J25" i="24"/>
  <c r="I25" i="24"/>
  <c r="H25" i="24"/>
  <c r="N24" i="24"/>
  <c r="M24" i="24"/>
  <c r="K24" i="24"/>
  <c r="J24" i="24"/>
  <c r="I24" i="24"/>
  <c r="H24" i="24"/>
  <c r="N23" i="24"/>
  <c r="M23" i="24"/>
  <c r="K23" i="24"/>
  <c r="J23" i="24"/>
  <c r="I23" i="24"/>
  <c r="H23" i="24"/>
  <c r="N22" i="24"/>
  <c r="M22" i="24"/>
  <c r="K22" i="24"/>
  <c r="J22" i="24"/>
  <c r="I22" i="24"/>
  <c r="H22" i="24"/>
  <c r="N21" i="24"/>
  <c r="M21" i="24"/>
  <c r="K21" i="24"/>
  <c r="J21" i="24"/>
  <c r="I21" i="24"/>
  <c r="H21" i="24"/>
  <c r="N20" i="24"/>
  <c r="M20" i="24"/>
  <c r="K20" i="24"/>
  <c r="J20" i="24"/>
  <c r="I20" i="24"/>
  <c r="H20" i="24"/>
  <c r="N18" i="24"/>
  <c r="M18" i="24"/>
  <c r="K18" i="24"/>
  <c r="J18" i="24"/>
  <c r="I18" i="24"/>
  <c r="H18" i="24"/>
  <c r="N17" i="24"/>
  <c r="M17" i="24"/>
  <c r="K17" i="24"/>
  <c r="J17" i="24"/>
  <c r="I17" i="24"/>
  <c r="H17" i="24"/>
  <c r="N16" i="24"/>
  <c r="M16" i="24"/>
  <c r="K16" i="24"/>
  <c r="J16" i="24"/>
  <c r="I16" i="24"/>
  <c r="H16" i="24"/>
  <c r="N15" i="24"/>
  <c r="M15" i="24"/>
  <c r="K15" i="24"/>
  <c r="J15" i="24"/>
  <c r="I15" i="24"/>
  <c r="H15" i="24"/>
  <c r="N14" i="24"/>
  <c r="M14" i="24"/>
  <c r="K14" i="24"/>
  <c r="J14" i="24"/>
  <c r="I14" i="24"/>
  <c r="H14" i="24"/>
  <c r="N12" i="24"/>
  <c r="M12" i="24"/>
  <c r="K12" i="24"/>
  <c r="J12" i="24"/>
  <c r="I12" i="24"/>
  <c r="H12" i="24"/>
  <c r="N11" i="24"/>
  <c r="M11" i="24"/>
  <c r="K11" i="24"/>
  <c r="J11" i="24"/>
  <c r="I11" i="24"/>
  <c r="H11" i="24"/>
  <c r="N10" i="24"/>
  <c r="M10" i="24"/>
  <c r="K10" i="24"/>
  <c r="J10" i="24"/>
  <c r="I10" i="24"/>
  <c r="H10" i="24"/>
  <c r="N8" i="24"/>
  <c r="M8" i="24"/>
  <c r="K8" i="24"/>
  <c r="J8" i="24"/>
  <c r="I8" i="24"/>
  <c r="H8" i="24"/>
  <c r="N7" i="24"/>
  <c r="M7" i="24"/>
  <c r="K7" i="24"/>
  <c r="J7" i="24"/>
  <c r="I7" i="24"/>
  <c r="H7" i="24"/>
  <c r="N6" i="24"/>
  <c r="M6" i="24"/>
  <c r="K6" i="24"/>
  <c r="J6" i="24"/>
  <c r="I6" i="24"/>
  <c r="H6" i="24"/>
  <c r="F116" i="24"/>
  <c r="F109" i="24"/>
  <c r="F113" i="24"/>
  <c r="F112" i="24"/>
  <c r="F111" i="24"/>
  <c r="F110" i="24"/>
  <c r="F108" i="24"/>
  <c r="F107" i="24"/>
  <c r="F105" i="24"/>
  <c r="F104" i="24"/>
  <c r="F106" i="24"/>
  <c r="F103" i="24"/>
  <c r="F102" i="24"/>
  <c r="F101" i="24"/>
  <c r="F100" i="24"/>
  <c r="F97" i="24"/>
  <c r="F99" i="24"/>
  <c r="F96" i="24"/>
  <c r="F98" i="24"/>
  <c r="F95" i="24"/>
  <c r="F50" i="24"/>
  <c r="F49" i="24"/>
  <c r="F91" i="24"/>
  <c r="F93" i="24"/>
  <c r="F90" i="24"/>
  <c r="F128" i="24"/>
  <c r="F60" i="24"/>
  <c r="F92" i="24"/>
  <c r="F87" i="24"/>
  <c r="F85" i="24"/>
  <c r="F130" i="24"/>
  <c r="F129" i="24"/>
  <c r="F126" i="24"/>
  <c r="F125" i="24"/>
  <c r="F124" i="24"/>
  <c r="F123" i="24"/>
  <c r="F122" i="24"/>
  <c r="F121" i="24"/>
  <c r="F120" i="24"/>
  <c r="F86" i="24"/>
  <c r="F74" i="24"/>
  <c r="F84" i="24"/>
  <c r="F83" i="24"/>
  <c r="F82" i="24"/>
  <c r="F73" i="24"/>
  <c r="F72" i="24"/>
  <c r="F81" i="24"/>
  <c r="F80" i="24"/>
  <c r="F79" i="24"/>
  <c r="F78" i="24"/>
  <c r="F77" i="24"/>
  <c r="F76" i="24"/>
  <c r="F75" i="24"/>
  <c r="F64" i="24"/>
  <c r="F71" i="24"/>
  <c r="F70" i="24"/>
  <c r="F69" i="24"/>
  <c r="F68" i="24"/>
  <c r="F67" i="24"/>
  <c r="F127" i="24"/>
  <c r="F66" i="24"/>
  <c r="F65" i="24"/>
  <c r="F63" i="24"/>
  <c r="F62" i="24"/>
  <c r="F61" i="24"/>
  <c r="F53" i="24"/>
  <c r="F55" i="24"/>
  <c r="F58" i="24"/>
  <c r="F57" i="24"/>
  <c r="F56" i="24"/>
  <c r="F54" i="24"/>
  <c r="F52" i="24"/>
  <c r="F115" i="24"/>
  <c r="F48" i="24"/>
  <c r="F47" i="24"/>
  <c r="F119" i="24"/>
  <c r="F118" i="24"/>
  <c r="F46" i="24"/>
  <c r="F45" i="24"/>
  <c r="F44" i="24"/>
  <c r="F117" i="24"/>
  <c r="F89" i="24"/>
  <c r="F43" i="24"/>
  <c r="F42" i="24"/>
  <c r="F41" i="24"/>
  <c r="F40" i="24"/>
  <c r="F37" i="24"/>
  <c r="F36" i="24"/>
  <c r="F35" i="24"/>
  <c r="F34" i="24"/>
  <c r="F33" i="24"/>
  <c r="F38" i="24"/>
  <c r="F31" i="24"/>
  <c r="F30" i="24"/>
  <c r="F29" i="24"/>
  <c r="F28" i="24"/>
  <c r="F27" i="24"/>
  <c r="F26" i="24"/>
  <c r="F25" i="24"/>
  <c r="F24" i="24"/>
  <c r="F23" i="24"/>
  <c r="F22" i="24"/>
  <c r="F21" i="24"/>
  <c r="F20" i="24"/>
  <c r="F18" i="24"/>
  <c r="F17" i="24"/>
  <c r="F16" i="24"/>
  <c r="F15" i="24"/>
  <c r="F14" i="24"/>
  <c r="F12" i="24"/>
  <c r="F11" i="24"/>
  <c r="F10" i="24"/>
  <c r="F8" i="24"/>
  <c r="F7" i="24"/>
  <c r="F6" i="24"/>
  <c r="N2" i="24"/>
  <c r="N5" i="24"/>
  <c r="M5" i="24"/>
  <c r="K5" i="24"/>
  <c r="J5" i="24"/>
  <c r="I5" i="24"/>
  <c r="H5" i="24"/>
  <c r="F5" i="24"/>
  <c r="BB92" i="24" l="1"/>
  <c r="AT87" i="24"/>
  <c r="AW87" i="24" s="1"/>
  <c r="AH87" i="24"/>
  <c r="AK87" i="24" s="1"/>
  <c r="CW87" i="24"/>
  <c r="CU87" i="24"/>
  <c r="CM87" i="24"/>
  <c r="CB87" i="24"/>
  <c r="BZ87" i="24"/>
  <c r="BR87" i="24"/>
  <c r="BG87" i="24"/>
  <c r="BE87" i="24"/>
  <c r="AL87" i="24"/>
  <c r="Z87" i="24"/>
  <c r="Y87" i="24"/>
  <c r="X87" i="24"/>
  <c r="W87" i="24"/>
  <c r="V87" i="24"/>
  <c r="U87" i="24"/>
  <c r="T87" i="24"/>
  <c r="S87" i="24"/>
  <c r="G135" i="24"/>
  <c r="AC135" i="24"/>
  <c r="BO47" i="24"/>
  <c r="BR47" i="24" s="1"/>
  <c r="AT47" i="24"/>
  <c r="AW47" i="24" s="1"/>
  <c r="AL47" i="24"/>
  <c r="AH47" i="24"/>
  <c r="AK47" i="24" s="1"/>
  <c r="CW47" i="24"/>
  <c r="CU47" i="24"/>
  <c r="CM47" i="24"/>
  <c r="CB47" i="24"/>
  <c r="BZ47" i="24"/>
  <c r="BG47" i="24"/>
  <c r="BE47" i="24"/>
  <c r="Z47" i="24"/>
  <c r="Y47" i="24"/>
  <c r="X47" i="24"/>
  <c r="W47" i="24"/>
  <c r="V47" i="24"/>
  <c r="U47" i="24"/>
  <c r="T47" i="24"/>
  <c r="S47" i="24"/>
  <c r="Z135" i="24" l="1"/>
  <c r="N135" i="24"/>
  <c r="J135" i="24"/>
  <c r="F135" i="24"/>
  <c r="H135" i="24"/>
  <c r="K135" i="24"/>
  <c r="M135" i="24"/>
  <c r="I135" i="24"/>
  <c r="L135" i="24"/>
  <c r="W135" i="24"/>
  <c r="X135" i="24"/>
  <c r="S135" i="24"/>
  <c r="T135" i="24"/>
  <c r="R87" i="24"/>
  <c r="R47" i="24"/>
  <c r="U135" i="24"/>
  <c r="Y135" i="24"/>
  <c r="V135" i="24"/>
  <c r="R135" i="24" l="1"/>
  <c r="A37" i="36" l="1"/>
  <c r="A38" i="36" s="1"/>
  <c r="A39" i="36" s="1"/>
  <c r="A40" i="36" s="1"/>
  <c r="A41" i="36" s="1"/>
  <c r="A42" i="36" s="1"/>
  <c r="A43" i="36" s="1"/>
  <c r="A44" i="36" s="1"/>
  <c r="A45" i="36" s="1"/>
  <c r="D77" i="35" l="1"/>
  <c r="BW90" i="24"/>
  <c r="BO90" i="24"/>
  <c r="AT90" i="24"/>
  <c r="AL90" i="24"/>
  <c r="AH90" i="24"/>
  <c r="AK90" i="24" s="1"/>
  <c r="AL128" i="24"/>
  <c r="AH128" i="24"/>
  <c r="AK128" i="24" s="1"/>
  <c r="CW128" i="24" l="1"/>
  <c r="CU128" i="24"/>
  <c r="CM128" i="24"/>
  <c r="CB128" i="24"/>
  <c r="BZ128" i="24"/>
  <c r="BR128" i="24"/>
  <c r="BG128" i="24"/>
  <c r="BE128" i="24"/>
  <c r="AW128" i="24"/>
  <c r="Z128" i="24"/>
  <c r="Y128" i="24"/>
  <c r="X128" i="24"/>
  <c r="W128" i="24"/>
  <c r="V128" i="24"/>
  <c r="U128" i="24"/>
  <c r="T128" i="24"/>
  <c r="S128" i="24"/>
  <c r="AL48" i="24"/>
  <c r="AH48" i="24"/>
  <c r="AK48" i="24" s="1"/>
  <c r="BR49" i="24"/>
  <c r="AC134" i="24"/>
  <c r="AC133" i="24"/>
  <c r="AC132" i="24"/>
  <c r="CW116" i="24"/>
  <c r="CU116" i="24"/>
  <c r="CM116" i="24"/>
  <c r="BZ116" i="24"/>
  <c r="BE116" i="24"/>
  <c r="BR116" i="24"/>
  <c r="AL116" i="24"/>
  <c r="AK116" i="24"/>
  <c r="AL109" i="24"/>
  <c r="AH109" i="24"/>
  <c r="AK109" i="24" s="1"/>
  <c r="AL113" i="24"/>
  <c r="AK113" i="24"/>
  <c r="AL112" i="24"/>
  <c r="AK112" i="24"/>
  <c r="AL111" i="24"/>
  <c r="AK111" i="24"/>
  <c r="AL110" i="24"/>
  <c r="AK110" i="24"/>
  <c r="AL108" i="24"/>
  <c r="AK108" i="24"/>
  <c r="AL107" i="24"/>
  <c r="AK107" i="24"/>
  <c r="AL105" i="24"/>
  <c r="AK105" i="24"/>
  <c r="AL104" i="24"/>
  <c r="AK104" i="24"/>
  <c r="AL106" i="24"/>
  <c r="AK106" i="24"/>
  <c r="AL103" i="24"/>
  <c r="AK103" i="24"/>
  <c r="AL102" i="24"/>
  <c r="AK102" i="24"/>
  <c r="AL101" i="24"/>
  <c r="AK101" i="24"/>
  <c r="AL100" i="24"/>
  <c r="AK100" i="24"/>
  <c r="AL97" i="24"/>
  <c r="AK97" i="24"/>
  <c r="AL99" i="24"/>
  <c r="AK99" i="24"/>
  <c r="AL96" i="24"/>
  <c r="AK96" i="24"/>
  <c r="AL98" i="24"/>
  <c r="AK98" i="24"/>
  <c r="AL95" i="24"/>
  <c r="AK95" i="24"/>
  <c r="AL50" i="24"/>
  <c r="AK50" i="24"/>
  <c r="AL49" i="24"/>
  <c r="AH49" i="24"/>
  <c r="AK49" i="24" s="1"/>
  <c r="AL91" i="24"/>
  <c r="AH91" i="24"/>
  <c r="AK91" i="24" s="1"/>
  <c r="AL93" i="24"/>
  <c r="AH93" i="24"/>
  <c r="AK93" i="24" s="1"/>
  <c r="AL60" i="24"/>
  <c r="AH60" i="24"/>
  <c r="AK60" i="24" s="1"/>
  <c r="AL85" i="24"/>
  <c r="AH85" i="24"/>
  <c r="AK85" i="24" s="1"/>
  <c r="AL130" i="24"/>
  <c r="AH130" i="24"/>
  <c r="AK130" i="24" s="1"/>
  <c r="AL129" i="24"/>
  <c r="AH129" i="24"/>
  <c r="AK129" i="24" s="1"/>
  <c r="AL126" i="24"/>
  <c r="AK126" i="24"/>
  <c r="AL125" i="24"/>
  <c r="AH125" i="24"/>
  <c r="AK125" i="24" s="1"/>
  <c r="AL124" i="24"/>
  <c r="AK124" i="24"/>
  <c r="AL123" i="24"/>
  <c r="AH123" i="24"/>
  <c r="AK123" i="24" s="1"/>
  <c r="AL122" i="24"/>
  <c r="AK122" i="24"/>
  <c r="AL92" i="24"/>
  <c r="AH92" i="24"/>
  <c r="AK92" i="24" s="1"/>
  <c r="AL121" i="24"/>
  <c r="AK121" i="24"/>
  <c r="AL120" i="24"/>
  <c r="AH120" i="24"/>
  <c r="AK120" i="24" s="1"/>
  <c r="AL86" i="24"/>
  <c r="AH86" i="24"/>
  <c r="AK86" i="24" s="1"/>
  <c r="AL74" i="24"/>
  <c r="AH74" i="24"/>
  <c r="AK74" i="24" s="1"/>
  <c r="AL84" i="24"/>
  <c r="AH84" i="24"/>
  <c r="AK84" i="24" s="1"/>
  <c r="AL83" i="24"/>
  <c r="AH83" i="24"/>
  <c r="AK83" i="24" s="1"/>
  <c r="AL82" i="24"/>
  <c r="AH82" i="24"/>
  <c r="AK82" i="24" s="1"/>
  <c r="AL73" i="24"/>
  <c r="AH73" i="24"/>
  <c r="AK73" i="24" s="1"/>
  <c r="AL72" i="24"/>
  <c r="AH72" i="24"/>
  <c r="AK72" i="24" s="1"/>
  <c r="AL81" i="24"/>
  <c r="AH81" i="24"/>
  <c r="AK81" i="24" s="1"/>
  <c r="AL80" i="24"/>
  <c r="AH80" i="24"/>
  <c r="AK80" i="24" s="1"/>
  <c r="AL79" i="24"/>
  <c r="AH79" i="24"/>
  <c r="AK79" i="24" s="1"/>
  <c r="AL78" i="24"/>
  <c r="AH78" i="24"/>
  <c r="AK78" i="24" s="1"/>
  <c r="AL77" i="24"/>
  <c r="AH77" i="24"/>
  <c r="AK77" i="24" s="1"/>
  <c r="AL76" i="24"/>
  <c r="AH76" i="24"/>
  <c r="AK76" i="24" s="1"/>
  <c r="AL75" i="24"/>
  <c r="AH75" i="24"/>
  <c r="AK75" i="24" s="1"/>
  <c r="AL64" i="24"/>
  <c r="AK64" i="24"/>
  <c r="AL71" i="24"/>
  <c r="AH71" i="24"/>
  <c r="AK71" i="24" s="1"/>
  <c r="AL70" i="24"/>
  <c r="AH70" i="24"/>
  <c r="AK70" i="24" s="1"/>
  <c r="AL69" i="24"/>
  <c r="AH69" i="24"/>
  <c r="AK69" i="24" s="1"/>
  <c r="AL68" i="24"/>
  <c r="AH68" i="24"/>
  <c r="AK68" i="24" s="1"/>
  <c r="AL67" i="24"/>
  <c r="AH67" i="24"/>
  <c r="AK67" i="24" s="1"/>
  <c r="AL127" i="24"/>
  <c r="AH127" i="24"/>
  <c r="AK127" i="24" s="1"/>
  <c r="AL66" i="24"/>
  <c r="AH66" i="24"/>
  <c r="AK66" i="24" s="1"/>
  <c r="AL65" i="24"/>
  <c r="AH65" i="24"/>
  <c r="AK65" i="24" s="1"/>
  <c r="AL63" i="24"/>
  <c r="AH63" i="24"/>
  <c r="AK63" i="24" s="1"/>
  <c r="AL62" i="24"/>
  <c r="AH62" i="24"/>
  <c r="AK62" i="24" s="1"/>
  <c r="AL61" i="24"/>
  <c r="AH61" i="24"/>
  <c r="AK61" i="24" s="1"/>
  <c r="AL53" i="24"/>
  <c r="AH53" i="24"/>
  <c r="AK53" i="24" s="1"/>
  <c r="AL55" i="24"/>
  <c r="AK55" i="24"/>
  <c r="AL58" i="24"/>
  <c r="AH58" i="24"/>
  <c r="AK58" i="24" s="1"/>
  <c r="AL57" i="24"/>
  <c r="AH57" i="24"/>
  <c r="AK57" i="24" s="1"/>
  <c r="AL56" i="24"/>
  <c r="AH56" i="24"/>
  <c r="AK56" i="24" s="1"/>
  <c r="AL54" i="24"/>
  <c r="AH54" i="24"/>
  <c r="AK54" i="24" s="1"/>
  <c r="AL52" i="24"/>
  <c r="AH52" i="24"/>
  <c r="AK52" i="24" s="1"/>
  <c r="AL119" i="24"/>
  <c r="AK119" i="24"/>
  <c r="AL118" i="24"/>
  <c r="AK118" i="24"/>
  <c r="AL115" i="24"/>
  <c r="AH115" i="24"/>
  <c r="AK115" i="24" s="1"/>
  <c r="AL46" i="24"/>
  <c r="AJ46" i="24"/>
  <c r="AH46" i="24"/>
  <c r="AG46" i="24"/>
  <c r="AL45" i="24"/>
  <c r="AJ45" i="24"/>
  <c r="AH45" i="24"/>
  <c r="AG45" i="24"/>
  <c r="AL44" i="24"/>
  <c r="AJ44" i="24"/>
  <c r="AH44" i="24"/>
  <c r="AG44" i="24"/>
  <c r="AL117" i="24"/>
  <c r="AK117" i="24"/>
  <c r="AL89" i="24"/>
  <c r="AH89" i="24"/>
  <c r="AK89" i="24" s="1"/>
  <c r="AL43" i="24"/>
  <c r="AH43" i="24"/>
  <c r="AK43" i="24" s="1"/>
  <c r="AL42" i="24"/>
  <c r="AH42" i="24"/>
  <c r="AK42" i="24" s="1"/>
  <c r="AL41" i="24"/>
  <c r="AH41" i="24"/>
  <c r="AK41" i="24" s="1"/>
  <c r="AL40" i="24"/>
  <c r="AH40" i="24"/>
  <c r="AK40" i="24" s="1"/>
  <c r="AL37" i="24"/>
  <c r="AH37" i="24"/>
  <c r="AK37" i="24" s="1"/>
  <c r="AL36" i="24"/>
  <c r="AK36" i="24"/>
  <c r="AL35" i="24"/>
  <c r="AK35" i="24"/>
  <c r="AL34" i="24"/>
  <c r="AH34" i="24"/>
  <c r="AK34" i="24" s="1"/>
  <c r="AL33" i="24"/>
  <c r="AH33" i="24"/>
  <c r="AK33" i="24" s="1"/>
  <c r="AL38" i="24"/>
  <c r="AK38" i="24"/>
  <c r="AL31" i="24"/>
  <c r="AH31" i="24"/>
  <c r="AK31" i="24" s="1"/>
  <c r="AL30" i="24"/>
  <c r="AH30" i="24"/>
  <c r="AK30" i="24" s="1"/>
  <c r="AL29" i="24"/>
  <c r="AH29" i="24"/>
  <c r="AK29" i="24" s="1"/>
  <c r="AL28" i="24"/>
  <c r="AH28" i="24"/>
  <c r="AK28" i="24" s="1"/>
  <c r="AL27" i="24"/>
  <c r="AH27" i="24"/>
  <c r="AK27" i="24" s="1"/>
  <c r="AL26" i="24"/>
  <c r="AH26" i="24"/>
  <c r="AK26" i="24" s="1"/>
  <c r="AL25" i="24"/>
  <c r="AH25" i="24"/>
  <c r="AK25" i="24" s="1"/>
  <c r="AL24" i="24"/>
  <c r="AH24" i="24"/>
  <c r="AK24" i="24" s="1"/>
  <c r="AL23" i="24"/>
  <c r="AH23" i="24"/>
  <c r="AK23" i="24" s="1"/>
  <c r="AL22" i="24"/>
  <c r="AH22" i="24"/>
  <c r="AK22" i="24" s="1"/>
  <c r="AL21" i="24"/>
  <c r="AH21" i="24"/>
  <c r="AK21" i="24" s="1"/>
  <c r="AL20" i="24"/>
  <c r="AH20" i="24"/>
  <c r="AK20" i="24" s="1"/>
  <c r="AL18" i="24"/>
  <c r="AH18" i="24"/>
  <c r="AK18" i="24" s="1"/>
  <c r="AL17" i="24"/>
  <c r="AH17" i="24"/>
  <c r="AK17" i="24" s="1"/>
  <c r="AL16" i="24"/>
  <c r="AH16" i="24"/>
  <c r="AK16" i="24" s="1"/>
  <c r="AL15" i="24"/>
  <c r="AH15" i="24"/>
  <c r="AK15" i="24" s="1"/>
  <c r="AL14" i="24"/>
  <c r="AH14" i="24"/>
  <c r="AK14" i="24" s="1"/>
  <c r="AL12" i="24"/>
  <c r="AH12" i="24"/>
  <c r="AK12" i="24" s="1"/>
  <c r="AL11" i="24"/>
  <c r="AH11" i="24"/>
  <c r="AK11" i="24" s="1"/>
  <c r="AL10" i="24"/>
  <c r="AH10" i="24"/>
  <c r="AK10" i="24" s="1"/>
  <c r="AL8" i="24"/>
  <c r="AH8" i="24"/>
  <c r="AK8" i="24" s="1"/>
  <c r="AL7" i="24"/>
  <c r="AH7" i="24"/>
  <c r="AK7" i="24" s="1"/>
  <c r="AL6" i="24"/>
  <c r="AH6" i="24"/>
  <c r="AK6" i="24" s="1"/>
  <c r="AL5" i="24"/>
  <c r="AH5" i="24"/>
  <c r="AK5" i="24" s="1"/>
  <c r="CB116" i="24"/>
  <c r="BG116" i="24"/>
  <c r="AW116" i="24"/>
  <c r="Z116" i="24"/>
  <c r="Y116" i="24"/>
  <c r="X116" i="24"/>
  <c r="W116" i="24"/>
  <c r="V116" i="24"/>
  <c r="U116" i="24"/>
  <c r="T116" i="24"/>
  <c r="S116" i="24"/>
  <c r="AK44" i="24" l="1"/>
  <c r="AK46" i="24"/>
  <c r="R128" i="24"/>
  <c r="AK45" i="24"/>
  <c r="R116" i="24"/>
  <c r="A215" i="21" l="1"/>
  <c r="A216" i="21" s="1"/>
  <c r="A217" i="21" s="1"/>
  <c r="A218" i="21" s="1"/>
  <c r="A219" i="21" s="1"/>
  <c r="A220" i="21" s="1"/>
  <c r="A221" i="21" s="1"/>
  <c r="A222" i="21" s="1"/>
  <c r="A223" i="21" s="1"/>
  <c r="CW44" i="24"/>
  <c r="CU44" i="24"/>
  <c r="CM44" i="24"/>
  <c r="CB44" i="24"/>
  <c r="BW44" i="24"/>
  <c r="BZ44" i="24" s="1"/>
  <c r="BO44" i="24"/>
  <c r="BR44" i="24" s="1"/>
  <c r="BG44" i="24"/>
  <c r="BB44" i="24"/>
  <c r="BE44" i="24" s="1"/>
  <c r="AT44" i="24"/>
  <c r="AW44" i="24" s="1"/>
  <c r="Z44" i="24"/>
  <c r="Y44" i="24"/>
  <c r="X44" i="24"/>
  <c r="W44" i="24"/>
  <c r="V44" i="24"/>
  <c r="U44" i="24"/>
  <c r="T44" i="24"/>
  <c r="S44" i="24"/>
  <c r="CW82" i="24"/>
  <c r="CU82" i="24"/>
  <c r="CJ82" i="24"/>
  <c r="CM82" i="24" s="1"/>
  <c r="CB82" i="24"/>
  <c r="BW82" i="24"/>
  <c r="BZ82" i="24" s="1"/>
  <c r="BO82" i="24"/>
  <c r="BR82" i="24" s="1"/>
  <c r="BG82" i="24"/>
  <c r="BB82" i="24"/>
  <c r="BE82" i="24" s="1"/>
  <c r="AT82" i="24"/>
  <c r="AW82" i="24" s="1"/>
  <c r="Z82" i="24"/>
  <c r="Y82" i="24"/>
  <c r="X82" i="24"/>
  <c r="W82" i="24"/>
  <c r="V82" i="24"/>
  <c r="U82" i="24"/>
  <c r="T82" i="24"/>
  <c r="S82" i="24"/>
  <c r="CW73" i="24"/>
  <c r="CU73" i="24"/>
  <c r="CJ73" i="24"/>
  <c r="CM73" i="24" s="1"/>
  <c r="CB73" i="24"/>
  <c r="BW73" i="24"/>
  <c r="BZ73" i="24" s="1"/>
  <c r="BO73" i="24"/>
  <c r="BR73" i="24" s="1"/>
  <c r="BG73" i="24"/>
  <c r="BB73" i="24"/>
  <c r="BE73" i="24" s="1"/>
  <c r="AT73" i="24"/>
  <c r="AW73" i="24" s="1"/>
  <c r="Z73" i="24"/>
  <c r="Y73" i="24"/>
  <c r="X73" i="24"/>
  <c r="W73" i="24"/>
  <c r="V73" i="24"/>
  <c r="U73" i="24"/>
  <c r="T73" i="24"/>
  <c r="S73" i="24"/>
  <c r="CW72" i="24"/>
  <c r="CU72" i="24"/>
  <c r="CJ72" i="24"/>
  <c r="CM72" i="24" s="1"/>
  <c r="CB72" i="24"/>
  <c r="BW72" i="24"/>
  <c r="BZ72" i="24" s="1"/>
  <c r="BO72" i="24"/>
  <c r="BR72" i="24" s="1"/>
  <c r="BG72" i="24"/>
  <c r="BB72" i="24"/>
  <c r="BE72" i="24" s="1"/>
  <c r="AT72" i="24"/>
  <c r="AW72" i="24" s="1"/>
  <c r="Z72" i="24"/>
  <c r="Y72" i="24"/>
  <c r="X72" i="24"/>
  <c r="W72" i="24"/>
  <c r="V72" i="24"/>
  <c r="U72" i="24"/>
  <c r="T72" i="24"/>
  <c r="S72" i="24"/>
  <c r="CW45" i="24"/>
  <c r="CU45" i="24"/>
  <c r="CM45" i="24"/>
  <c r="CB45" i="24"/>
  <c r="BW45" i="24"/>
  <c r="BZ45" i="24" s="1"/>
  <c r="BO45" i="24"/>
  <c r="BR45" i="24" s="1"/>
  <c r="BG45" i="24"/>
  <c r="BB45" i="24"/>
  <c r="BE45" i="24" s="1"/>
  <c r="AT45" i="24"/>
  <c r="AW45" i="24" s="1"/>
  <c r="Z45" i="24"/>
  <c r="Y45" i="24"/>
  <c r="X45" i="24"/>
  <c r="W45" i="24"/>
  <c r="V45" i="24"/>
  <c r="U45" i="24"/>
  <c r="T45" i="24"/>
  <c r="S45" i="24"/>
  <c r="CW46" i="24"/>
  <c r="CU46" i="24"/>
  <c r="CM46" i="24"/>
  <c r="CB46" i="24"/>
  <c r="BZ46" i="24"/>
  <c r="BR46" i="24"/>
  <c r="BG46" i="24"/>
  <c r="BE46" i="24"/>
  <c r="AW46" i="24"/>
  <c r="Z46" i="24"/>
  <c r="Y46" i="24"/>
  <c r="X46" i="24"/>
  <c r="W46" i="24"/>
  <c r="V46" i="24"/>
  <c r="U46" i="24"/>
  <c r="T46" i="24"/>
  <c r="S46" i="24"/>
  <c r="R72" i="24" l="1"/>
  <c r="R44" i="24"/>
  <c r="R73" i="24"/>
  <c r="R82" i="24"/>
  <c r="R46" i="24"/>
  <c r="R45" i="24"/>
  <c r="S10" i="24" l="1"/>
  <c r="T10" i="24"/>
  <c r="U10" i="24"/>
  <c r="V10" i="24"/>
  <c r="W10" i="24"/>
  <c r="X10" i="24"/>
  <c r="Y10" i="24"/>
  <c r="Z10" i="24"/>
  <c r="AT10" i="24"/>
  <c r="AW10" i="24" s="1"/>
  <c r="BB10" i="24"/>
  <c r="BE10" i="24" s="1"/>
  <c r="BG10" i="24"/>
  <c r="BO10" i="24"/>
  <c r="BR10" i="24" s="1"/>
  <c r="BW10" i="24"/>
  <c r="BZ10" i="24" s="1"/>
  <c r="CB10" i="24"/>
  <c r="CJ10" i="24"/>
  <c r="CM10" i="24" s="1"/>
  <c r="CU10" i="24"/>
  <c r="CW10" i="24"/>
  <c r="S11" i="24"/>
  <c r="T11" i="24"/>
  <c r="U11" i="24"/>
  <c r="V11" i="24"/>
  <c r="W11" i="24"/>
  <c r="X11" i="24"/>
  <c r="Y11" i="24"/>
  <c r="Z11" i="24"/>
  <c r="AT11" i="24"/>
  <c r="AW11" i="24" s="1"/>
  <c r="BB11" i="24"/>
  <c r="BE11" i="24" s="1"/>
  <c r="BG11" i="24"/>
  <c r="BO11" i="24"/>
  <c r="BR11" i="24" s="1"/>
  <c r="BW11" i="24"/>
  <c r="BZ11" i="24" s="1"/>
  <c r="CB11" i="24"/>
  <c r="CJ11" i="24"/>
  <c r="CM11" i="24" s="1"/>
  <c r="CU11" i="24"/>
  <c r="CW11" i="24"/>
  <c r="S12" i="24"/>
  <c r="T12" i="24"/>
  <c r="U12" i="24"/>
  <c r="V12" i="24"/>
  <c r="W12" i="24"/>
  <c r="X12" i="24"/>
  <c r="Y12" i="24"/>
  <c r="Z12" i="24"/>
  <c r="AT12" i="24"/>
  <c r="AW12" i="24" s="1"/>
  <c r="BB12" i="24"/>
  <c r="BE12" i="24" s="1"/>
  <c r="BG12" i="24"/>
  <c r="BO12" i="24"/>
  <c r="BR12" i="24" s="1"/>
  <c r="BW12" i="24"/>
  <c r="BZ12" i="24" s="1"/>
  <c r="CB12" i="24"/>
  <c r="CJ12" i="24"/>
  <c r="CM12" i="24" s="1"/>
  <c r="CU12" i="24"/>
  <c r="CW12" i="24"/>
  <c r="S63" i="24"/>
  <c r="T63" i="24"/>
  <c r="U63" i="24"/>
  <c r="V63" i="24"/>
  <c r="W63" i="24"/>
  <c r="X63" i="24"/>
  <c r="Y63" i="24"/>
  <c r="Z63" i="24"/>
  <c r="AW63" i="24"/>
  <c r="BB63" i="24"/>
  <c r="BE63" i="24" s="1"/>
  <c r="BG63" i="24"/>
  <c r="BR63" i="24"/>
  <c r="BW63" i="24"/>
  <c r="BZ63" i="24" s="1"/>
  <c r="CB63" i="24"/>
  <c r="CJ63" i="24"/>
  <c r="CM63" i="24" s="1"/>
  <c r="CU63" i="24"/>
  <c r="CW63" i="24"/>
  <c r="R11" i="24" l="1"/>
  <c r="R63" i="24"/>
  <c r="R12" i="24"/>
  <c r="R10" i="24"/>
  <c r="D76" i="35" l="1"/>
  <c r="CJ60" i="24"/>
  <c r="A44" i="23" l="1"/>
  <c r="A45" i="23" s="1"/>
  <c r="A46" i="23" s="1"/>
  <c r="A47" i="23" s="1"/>
  <c r="A48" i="23" s="1"/>
  <c r="A49" i="23" s="1"/>
  <c r="A50" i="23" s="1"/>
  <c r="A51" i="23" s="1"/>
  <c r="A52" i="23" s="1"/>
  <c r="A34" i="23"/>
  <c r="A35" i="23" s="1"/>
  <c r="A36" i="23" s="1"/>
  <c r="A37" i="23" s="1"/>
  <c r="A38" i="23" s="1"/>
  <c r="A39" i="23" s="1"/>
  <c r="A40" i="23" s="1"/>
  <c r="A41" i="23" s="1"/>
  <c r="A42" i="23" s="1"/>
  <c r="A24" i="23"/>
  <c r="A25" i="23" s="1"/>
  <c r="A26" i="23" s="1"/>
  <c r="A27" i="23" s="1"/>
  <c r="A28" i="23" s="1"/>
  <c r="A29" i="23" s="1"/>
  <c r="A30" i="23" s="1"/>
  <c r="A31" i="23" s="1"/>
  <c r="A32" i="23" s="1"/>
  <c r="A14" i="23"/>
  <c r="A15" i="23" s="1"/>
  <c r="A16" i="23" s="1"/>
  <c r="A17" i="23" s="1"/>
  <c r="A18" i="23" s="1"/>
  <c r="A19" i="23" s="1"/>
  <c r="A20" i="23" s="1"/>
  <c r="A21" i="23" s="1"/>
  <c r="A22" i="23" s="1"/>
  <c r="A94" i="25"/>
  <c r="A95" i="25" s="1"/>
  <c r="A96" i="25" s="1"/>
  <c r="A97" i="25" s="1"/>
  <c r="A98" i="25" s="1"/>
  <c r="A99" i="25" s="1"/>
  <c r="A100" i="25" s="1"/>
  <c r="A101" i="25" s="1"/>
  <c r="A102" i="25" s="1"/>
  <c r="A84" i="25"/>
  <c r="A85" i="25" s="1"/>
  <c r="A86" i="25" s="1"/>
  <c r="A87" i="25" s="1"/>
  <c r="A88" i="25" s="1"/>
  <c r="A89" i="25" s="1"/>
  <c r="A90" i="25" s="1"/>
  <c r="A91" i="25" s="1"/>
  <c r="A92" i="25" s="1"/>
  <c r="A74" i="25"/>
  <c r="A75" i="25" s="1"/>
  <c r="A76" i="25" s="1"/>
  <c r="A77" i="25" s="1"/>
  <c r="A78" i="25" s="1"/>
  <c r="A79" i="25" s="1"/>
  <c r="A80" i="25" s="1"/>
  <c r="A81" i="25" s="1"/>
  <c r="A82" i="25" s="1"/>
  <c r="A64" i="25"/>
  <c r="A65" i="25" s="1"/>
  <c r="A66" i="25" s="1"/>
  <c r="A67" i="25" s="1"/>
  <c r="A68" i="25" s="1"/>
  <c r="A69" i="25" s="1"/>
  <c r="A70" i="25" s="1"/>
  <c r="A71" i="25" s="1"/>
  <c r="A72" i="25" s="1"/>
  <c r="A54" i="25"/>
  <c r="A55" i="25" s="1"/>
  <c r="A56" i="25" s="1"/>
  <c r="A57" i="25" s="1"/>
  <c r="A58" i="25" s="1"/>
  <c r="A59" i="25" s="1"/>
  <c r="A60" i="25" s="1"/>
  <c r="A61" i="25" s="1"/>
  <c r="A62" i="25" s="1"/>
  <c r="A44" i="25"/>
  <c r="A45" i="25" s="1"/>
  <c r="A46" i="25" s="1"/>
  <c r="A47" i="25" s="1"/>
  <c r="A48" i="25" s="1"/>
  <c r="A49" i="25" s="1"/>
  <c r="A50" i="25" s="1"/>
  <c r="A51" i="25" s="1"/>
  <c r="A52" i="25" s="1"/>
  <c r="A34" i="25"/>
  <c r="A35" i="25" s="1"/>
  <c r="A36" i="25" s="1"/>
  <c r="A37" i="25" s="1"/>
  <c r="A38" i="25" s="1"/>
  <c r="A39" i="25" s="1"/>
  <c r="A40" i="25" s="1"/>
  <c r="A41" i="25" s="1"/>
  <c r="A42" i="25" s="1"/>
  <c r="A24" i="25"/>
  <c r="A25" i="25" s="1"/>
  <c r="A26" i="25" s="1"/>
  <c r="A27" i="25" s="1"/>
  <c r="A28" i="25" s="1"/>
  <c r="A29" i="25" s="1"/>
  <c r="A30" i="25" s="1"/>
  <c r="A31" i="25" s="1"/>
  <c r="A32" i="25" s="1"/>
  <c r="A14" i="25"/>
  <c r="A15" i="25" s="1"/>
  <c r="A16" i="25" s="1"/>
  <c r="A17" i="25" s="1"/>
  <c r="A18" i="25" s="1"/>
  <c r="A19" i="25" s="1"/>
  <c r="A20" i="25" s="1"/>
  <c r="A21" i="25" s="1"/>
  <c r="A22" i="25" s="1"/>
  <c r="A245" i="21"/>
  <c r="A246" i="21" s="1"/>
  <c r="A247" i="21" s="1"/>
  <c r="A248" i="21" s="1"/>
  <c r="A249" i="21" s="1"/>
  <c r="A250" i="21" s="1"/>
  <c r="A251" i="21" s="1"/>
  <c r="A252" i="21" s="1"/>
  <c r="A253" i="21" s="1"/>
  <c r="A225" i="21"/>
  <c r="A226" i="21" s="1"/>
  <c r="A227" i="21" s="1"/>
  <c r="A228" i="21" s="1"/>
  <c r="A229" i="21" s="1"/>
  <c r="A230" i="21" s="1"/>
  <c r="A231" i="21" s="1"/>
  <c r="A232" i="21" s="1"/>
  <c r="A233" i="21" s="1"/>
  <c r="A205" i="21"/>
  <c r="A206" i="21" s="1"/>
  <c r="A207" i="21" s="1"/>
  <c r="A208" i="21" s="1"/>
  <c r="A209" i="21" s="1"/>
  <c r="A210" i="21" s="1"/>
  <c r="A211" i="21" s="1"/>
  <c r="A212" i="21" s="1"/>
  <c r="A213" i="21" s="1"/>
  <c r="A195" i="21"/>
  <c r="A196" i="21" s="1"/>
  <c r="A197" i="21" s="1"/>
  <c r="A198" i="21" s="1"/>
  <c r="A199" i="21" s="1"/>
  <c r="A200" i="21" s="1"/>
  <c r="A201" i="21" s="1"/>
  <c r="A202" i="21" s="1"/>
  <c r="A203" i="21" s="1"/>
  <c r="A185" i="21"/>
  <c r="A186" i="21" s="1"/>
  <c r="A187" i="21" s="1"/>
  <c r="A188" i="21" s="1"/>
  <c r="A189" i="21" s="1"/>
  <c r="A190" i="21" s="1"/>
  <c r="A191" i="21" s="1"/>
  <c r="A192" i="21" s="1"/>
  <c r="A193" i="21" s="1"/>
  <c r="A175" i="21"/>
  <c r="A176" i="21" s="1"/>
  <c r="A177" i="21" s="1"/>
  <c r="A178" i="21" s="1"/>
  <c r="A179" i="21" s="1"/>
  <c r="A180" i="21" s="1"/>
  <c r="A181" i="21" s="1"/>
  <c r="A182" i="21" s="1"/>
  <c r="A183" i="21" s="1"/>
  <c r="A165" i="21"/>
  <c r="A166" i="21" s="1"/>
  <c r="A167" i="21" s="1"/>
  <c r="A168" i="21" s="1"/>
  <c r="A169" i="21" s="1"/>
  <c r="A170" i="21" s="1"/>
  <c r="A171" i="21" s="1"/>
  <c r="A172" i="21" s="1"/>
  <c r="A173" i="21" s="1"/>
  <c r="A155" i="21"/>
  <c r="A156" i="21" s="1"/>
  <c r="A157" i="21" s="1"/>
  <c r="A158" i="21" s="1"/>
  <c r="A159" i="21" s="1"/>
  <c r="A160" i="21" s="1"/>
  <c r="A161" i="21" s="1"/>
  <c r="A162" i="21" s="1"/>
  <c r="A163" i="21" s="1"/>
  <c r="A145" i="21"/>
  <c r="A146" i="21" s="1"/>
  <c r="A147" i="21" s="1"/>
  <c r="A148" i="21" s="1"/>
  <c r="A149" i="21" s="1"/>
  <c r="A150" i="21" s="1"/>
  <c r="A151" i="21" s="1"/>
  <c r="A152" i="21" s="1"/>
  <c r="A153" i="21" s="1"/>
  <c r="A135" i="21"/>
  <c r="A136" i="21" s="1"/>
  <c r="A137" i="21" s="1"/>
  <c r="A138" i="21" s="1"/>
  <c r="A139" i="21" s="1"/>
  <c r="A140" i="21" s="1"/>
  <c r="A141" i="21" s="1"/>
  <c r="A142" i="21" s="1"/>
  <c r="A143" i="21" s="1"/>
  <c r="A125" i="21"/>
  <c r="A126" i="21" s="1"/>
  <c r="A127" i="21" s="1"/>
  <c r="A128" i="21" s="1"/>
  <c r="A129" i="21" s="1"/>
  <c r="A130" i="21" s="1"/>
  <c r="A131" i="21" s="1"/>
  <c r="A132" i="21" s="1"/>
  <c r="A133" i="21" s="1"/>
  <c r="A115" i="21"/>
  <c r="A116" i="21" s="1"/>
  <c r="A117" i="21" s="1"/>
  <c r="A118" i="21" s="1"/>
  <c r="A119" i="21" s="1"/>
  <c r="A120" i="21" s="1"/>
  <c r="A121" i="21" s="1"/>
  <c r="A122" i="21" s="1"/>
  <c r="A123" i="21" s="1"/>
  <c r="A105" i="21"/>
  <c r="A106" i="21" s="1"/>
  <c r="A107" i="21" s="1"/>
  <c r="A108" i="21" s="1"/>
  <c r="A109" i="21" s="1"/>
  <c r="A110" i="21" s="1"/>
  <c r="A111" i="21" s="1"/>
  <c r="A112" i="21" s="1"/>
  <c r="A113" i="21" s="1"/>
  <c r="A95" i="21"/>
  <c r="A96" i="21" s="1"/>
  <c r="A97" i="21" s="1"/>
  <c r="A98" i="21" s="1"/>
  <c r="A99" i="21" s="1"/>
  <c r="A100" i="21" s="1"/>
  <c r="A101" i="21" s="1"/>
  <c r="A102" i="21" s="1"/>
  <c r="A103" i="21" s="1"/>
  <c r="A85" i="21"/>
  <c r="A86" i="21" s="1"/>
  <c r="A87" i="21" s="1"/>
  <c r="A88" i="21" s="1"/>
  <c r="A89" i="21" s="1"/>
  <c r="A90" i="21" s="1"/>
  <c r="A91" i="21" s="1"/>
  <c r="A92" i="21" s="1"/>
  <c r="A93" i="21" s="1"/>
  <c r="A75" i="21"/>
  <c r="A76" i="21" s="1"/>
  <c r="A77" i="21" s="1"/>
  <c r="A78" i="21" s="1"/>
  <c r="A79" i="21" s="1"/>
  <c r="A80" i="21" s="1"/>
  <c r="A81" i="21" s="1"/>
  <c r="A82" i="21" s="1"/>
  <c r="A83" i="21" s="1"/>
  <c r="A65" i="21"/>
  <c r="A66" i="21" s="1"/>
  <c r="A67" i="21" s="1"/>
  <c r="A68" i="21" s="1"/>
  <c r="A69" i="21" s="1"/>
  <c r="A70" i="21" s="1"/>
  <c r="A71" i="21" s="1"/>
  <c r="A72" i="21" s="1"/>
  <c r="A73" i="21" s="1"/>
  <c r="A55" i="21"/>
  <c r="A56" i="21" s="1"/>
  <c r="A57" i="21" s="1"/>
  <c r="A58" i="21" s="1"/>
  <c r="A59" i="21" s="1"/>
  <c r="A60" i="21" s="1"/>
  <c r="A61" i="21" s="1"/>
  <c r="A62" i="21" s="1"/>
  <c r="A63" i="21" s="1"/>
  <c r="A45" i="21"/>
  <c r="A46" i="21" s="1"/>
  <c r="A47" i="21" s="1"/>
  <c r="A48" i="21" s="1"/>
  <c r="A49" i="21" s="1"/>
  <c r="A50" i="21" s="1"/>
  <c r="A51" i="21" s="1"/>
  <c r="A52" i="21" s="1"/>
  <c r="A53" i="21" s="1"/>
  <c r="A35" i="21"/>
  <c r="A36" i="21" s="1"/>
  <c r="A37" i="21" s="1"/>
  <c r="A38" i="21" s="1"/>
  <c r="A39" i="21" s="1"/>
  <c r="A40" i="21" s="1"/>
  <c r="A41" i="21" s="1"/>
  <c r="A42" i="21" s="1"/>
  <c r="A43" i="21" s="1"/>
  <c r="A25" i="21"/>
  <c r="A26" i="21" s="1"/>
  <c r="A27" i="21" s="1"/>
  <c r="A28" i="21" s="1"/>
  <c r="A29" i="21" s="1"/>
  <c r="A30" i="21" s="1"/>
  <c r="A31" i="21" s="1"/>
  <c r="A32" i="21" s="1"/>
  <c r="A33" i="21" s="1"/>
  <c r="A15" i="21"/>
  <c r="A16" i="21" s="1"/>
  <c r="A17" i="21" s="1"/>
  <c r="A18" i="21" s="1"/>
  <c r="A19" i="21" s="1"/>
  <c r="A20" i="21" s="1"/>
  <c r="A21" i="21" s="1"/>
  <c r="A22" i="21" s="1"/>
  <c r="A23" i="21" s="1"/>
  <c r="G134" i="24" l="1"/>
  <c r="A27" i="36"/>
  <c r="A28" i="36" s="1"/>
  <c r="A29" i="36" s="1"/>
  <c r="A30" i="36" s="1"/>
  <c r="A31" i="36" s="1"/>
  <c r="A32" i="36" s="1"/>
  <c r="A33" i="36" s="1"/>
  <c r="A34" i="36" s="1"/>
  <c r="A35" i="36" s="1"/>
  <c r="CW93" i="24"/>
  <c r="CU93" i="24"/>
  <c r="CM93" i="24"/>
  <c r="CB93" i="24"/>
  <c r="BZ93" i="24"/>
  <c r="BR93" i="24"/>
  <c r="BG93" i="24"/>
  <c r="BE93" i="24"/>
  <c r="AW93" i="24"/>
  <c r="Z93" i="24"/>
  <c r="Y93" i="24"/>
  <c r="X93" i="24"/>
  <c r="W93" i="24"/>
  <c r="V93" i="24"/>
  <c r="U93" i="24"/>
  <c r="T93" i="24"/>
  <c r="S93" i="24"/>
  <c r="CW50" i="24"/>
  <c r="CU50" i="24"/>
  <c r="CM50" i="24"/>
  <c r="CB50" i="24"/>
  <c r="BZ50" i="24"/>
  <c r="BR50" i="24"/>
  <c r="BG50" i="24"/>
  <c r="BE50" i="24"/>
  <c r="AW50" i="24"/>
  <c r="Z50" i="24"/>
  <c r="Y50" i="24"/>
  <c r="X50" i="24"/>
  <c r="W50" i="24"/>
  <c r="V50" i="24"/>
  <c r="U50" i="24"/>
  <c r="T50" i="24"/>
  <c r="S50" i="24"/>
  <c r="CW49" i="24"/>
  <c r="CU49" i="24"/>
  <c r="CM49" i="24"/>
  <c r="CB49" i="24"/>
  <c r="BZ49" i="24"/>
  <c r="BG49" i="24"/>
  <c r="BE49" i="24"/>
  <c r="AW49" i="24"/>
  <c r="Z49" i="24"/>
  <c r="Y49" i="24"/>
  <c r="X49" i="24"/>
  <c r="W49" i="24"/>
  <c r="V49" i="24"/>
  <c r="U49" i="24"/>
  <c r="T49" i="24"/>
  <c r="S49" i="24"/>
  <c r="CW91" i="24"/>
  <c r="CU91" i="24"/>
  <c r="CM91" i="24"/>
  <c r="CB91" i="24"/>
  <c r="BZ91" i="24"/>
  <c r="BR91" i="24"/>
  <c r="BG91" i="24"/>
  <c r="BE91" i="24"/>
  <c r="AW91" i="24"/>
  <c r="Z91" i="24"/>
  <c r="Y91" i="24"/>
  <c r="X91" i="24"/>
  <c r="W91" i="24"/>
  <c r="V91" i="24"/>
  <c r="U91" i="24"/>
  <c r="T91" i="24"/>
  <c r="S91" i="24"/>
  <c r="CW48" i="24"/>
  <c r="CU48" i="24"/>
  <c r="CM48" i="24"/>
  <c r="CB48" i="24"/>
  <c r="BZ48" i="24"/>
  <c r="BR48" i="24"/>
  <c r="BG48" i="24"/>
  <c r="BE48" i="24"/>
  <c r="AW48" i="24"/>
  <c r="Z48" i="24"/>
  <c r="Y48" i="24"/>
  <c r="X48" i="24"/>
  <c r="W48" i="24"/>
  <c r="V48" i="24"/>
  <c r="U48" i="24"/>
  <c r="T48" i="24"/>
  <c r="S48" i="24"/>
  <c r="M134" i="24" l="1"/>
  <c r="I134" i="24"/>
  <c r="J134" i="24"/>
  <c r="L134" i="24"/>
  <c r="H134" i="24"/>
  <c r="F134" i="24"/>
  <c r="K134" i="24"/>
  <c r="N134" i="24"/>
  <c r="Z134" i="24"/>
  <c r="S134" i="24"/>
  <c r="T134" i="24"/>
  <c r="U134" i="24"/>
  <c r="V134" i="24"/>
  <c r="W134" i="24"/>
  <c r="X134" i="24"/>
  <c r="Y134" i="24"/>
  <c r="R93" i="24"/>
  <c r="R49" i="24"/>
  <c r="R50" i="24"/>
  <c r="R91" i="24"/>
  <c r="R48" i="24"/>
  <c r="R134" i="24" l="1"/>
  <c r="A2" i="38" l="1" a="1"/>
  <c r="A2" i="38" s="1"/>
  <c r="Y3" i="24" s="1"/>
  <c r="A1" i="38"/>
  <c r="X3" i="24"/>
  <c r="A2" i="23" a="1"/>
  <c r="A2" i="23" s="1"/>
  <c r="W3" i="24" s="1"/>
  <c r="A1" i="23"/>
  <c r="A2" i="25" a="1"/>
  <c r="A2" i="25" s="1"/>
  <c r="V3" i="24" s="1"/>
  <c r="A1" i="25"/>
  <c r="Z3" i="24"/>
  <c r="A2" i="21" a="1"/>
  <c r="A2" i="21" s="1"/>
  <c r="U3" i="24" s="1"/>
  <c r="A1" i="21"/>
  <c r="A2" i="18" a="1"/>
  <c r="A2" i="18" s="1"/>
  <c r="T3" i="24" s="1"/>
  <c r="A1" i="18"/>
  <c r="A1" i="36"/>
  <c r="A2" i="36" a="1"/>
  <c r="A2" i="36" s="1"/>
  <c r="S3" i="24" s="1"/>
  <c r="A17" i="36"/>
  <c r="A18" i="36" s="1"/>
  <c r="A19" i="36" s="1"/>
  <c r="A20" i="36" s="1"/>
  <c r="A21" i="36" s="1"/>
  <c r="A22" i="36" s="1"/>
  <c r="A23" i="36" s="1"/>
  <c r="A24" i="36" s="1"/>
  <c r="A25" i="36" s="1"/>
  <c r="A7" i="36"/>
  <c r="A8" i="36" s="1"/>
  <c r="A9" i="36" s="1"/>
  <c r="A10" i="36" s="1"/>
  <c r="A11" i="36" s="1"/>
  <c r="A12" i="36" s="1"/>
  <c r="A13" i="36" s="1"/>
  <c r="A14" i="36" s="1"/>
  <c r="A15" i="36" s="1"/>
  <c r="G133" i="24" l="1"/>
  <c r="U133" i="24" s="1"/>
  <c r="CW124" i="24"/>
  <c r="CU124" i="24"/>
  <c r="CM124" i="24"/>
  <c r="CB124" i="24"/>
  <c r="BZ124" i="24"/>
  <c r="BR124" i="24"/>
  <c r="BG124" i="24"/>
  <c r="BE124" i="24"/>
  <c r="AW124" i="24"/>
  <c r="Z124" i="24"/>
  <c r="Y124" i="24"/>
  <c r="X124" i="24"/>
  <c r="W124" i="24"/>
  <c r="V124" i="24"/>
  <c r="U124" i="24"/>
  <c r="T124" i="24"/>
  <c r="S124" i="24"/>
  <c r="CW119" i="24"/>
  <c r="CU119" i="24"/>
  <c r="CM119" i="24"/>
  <c r="CB119" i="24"/>
  <c r="BZ119" i="24"/>
  <c r="BR119" i="24"/>
  <c r="BG119" i="24"/>
  <c r="BE119" i="24"/>
  <c r="AW119" i="24"/>
  <c r="CW118" i="24"/>
  <c r="CU118" i="24"/>
  <c r="CM118" i="24"/>
  <c r="CB118" i="24"/>
  <c r="BZ118" i="24"/>
  <c r="BR118" i="24"/>
  <c r="BG118" i="24"/>
  <c r="BE118" i="24"/>
  <c r="AW118" i="24"/>
  <c r="CW85" i="24"/>
  <c r="CU85" i="24"/>
  <c r="CM85" i="24"/>
  <c r="CB85" i="24"/>
  <c r="BZ85" i="24"/>
  <c r="BR85" i="24"/>
  <c r="BG85" i="24"/>
  <c r="BE85" i="24"/>
  <c r="AW85" i="24"/>
  <c r="CW125" i="24"/>
  <c r="CU125" i="24"/>
  <c r="CM125" i="24"/>
  <c r="CB125" i="24"/>
  <c r="BZ125" i="24"/>
  <c r="BR125" i="24"/>
  <c r="BG125" i="24"/>
  <c r="BE125" i="24"/>
  <c r="AW125" i="24"/>
  <c r="CB122" i="24"/>
  <c r="BZ122" i="24"/>
  <c r="BR122" i="24"/>
  <c r="BG122" i="24"/>
  <c r="BE122" i="24"/>
  <c r="AW122" i="24"/>
  <c r="Z125" i="24"/>
  <c r="Y125" i="24"/>
  <c r="X125" i="24"/>
  <c r="W125" i="24"/>
  <c r="V125" i="24"/>
  <c r="U125" i="24"/>
  <c r="T125" i="24"/>
  <c r="S125" i="24"/>
  <c r="Z119" i="24"/>
  <c r="Y119" i="24"/>
  <c r="X119" i="24"/>
  <c r="W119" i="24"/>
  <c r="V119" i="24"/>
  <c r="U119" i="24"/>
  <c r="T119" i="24"/>
  <c r="S119" i="24"/>
  <c r="Z85" i="24"/>
  <c r="Y85" i="24"/>
  <c r="X85" i="24"/>
  <c r="W85" i="24"/>
  <c r="V85" i="24"/>
  <c r="U85" i="24"/>
  <c r="T85" i="24"/>
  <c r="S85" i="24"/>
  <c r="Z118" i="24"/>
  <c r="Y118" i="24"/>
  <c r="X118" i="24"/>
  <c r="W118" i="24"/>
  <c r="V118" i="24"/>
  <c r="U118" i="24"/>
  <c r="T118" i="24"/>
  <c r="S118" i="24"/>
  <c r="CW115" i="24"/>
  <c r="CU115" i="24"/>
  <c r="CJ115" i="24"/>
  <c r="CM115" i="24" s="1"/>
  <c r="CB115" i="24"/>
  <c r="BW115" i="24"/>
  <c r="BZ115" i="24" s="1"/>
  <c r="BO115" i="24"/>
  <c r="BR115" i="24" s="1"/>
  <c r="BG115" i="24"/>
  <c r="BB115" i="24"/>
  <c r="BE115" i="24" s="1"/>
  <c r="AT115" i="24"/>
  <c r="AW115" i="24" s="1"/>
  <c r="Z115" i="24"/>
  <c r="Y115" i="24"/>
  <c r="X115" i="24"/>
  <c r="W115" i="24"/>
  <c r="V115" i="24"/>
  <c r="U115" i="24"/>
  <c r="T115" i="24"/>
  <c r="S115" i="24"/>
  <c r="N91" i="35"/>
  <c r="L91" i="35"/>
  <c r="D103" i="35"/>
  <c r="D102" i="35"/>
  <c r="D47" i="35"/>
  <c r="D49" i="35"/>
  <c r="C49" i="35"/>
  <c r="D48" i="35"/>
  <c r="C48" i="35"/>
  <c r="D64" i="35"/>
  <c r="D63" i="35"/>
  <c r="Z133" i="24" l="1"/>
  <c r="L133" i="24"/>
  <c r="H133" i="24"/>
  <c r="N133" i="24"/>
  <c r="F133" i="24"/>
  <c r="M133" i="24"/>
  <c r="K133" i="24"/>
  <c r="J133" i="24"/>
  <c r="I133" i="24"/>
  <c r="T133" i="24"/>
  <c r="V133" i="24"/>
  <c r="Y133" i="24"/>
  <c r="X133" i="24"/>
  <c r="S133" i="24"/>
  <c r="W133" i="24"/>
  <c r="R124" i="24"/>
  <c r="R125" i="24"/>
  <c r="R119" i="24"/>
  <c r="R85" i="24"/>
  <c r="R118" i="24"/>
  <c r="R115" i="24"/>
  <c r="BO24" i="24"/>
  <c r="D39" i="35"/>
  <c r="D38" i="35"/>
  <c r="D37" i="35"/>
  <c r="D33" i="35"/>
  <c r="D29" i="35"/>
  <c r="D25" i="35"/>
  <c r="D21" i="35"/>
  <c r="G132" i="24"/>
  <c r="AO239" i="21" l="1"/>
  <c r="AG239" i="21"/>
  <c r="Y239" i="21"/>
  <c r="Q239" i="21"/>
  <c r="I239" i="21"/>
  <c r="AO263" i="21"/>
  <c r="Y261" i="21"/>
  <c r="I259" i="21"/>
  <c r="AG263" i="21"/>
  <c r="Q261" i="21"/>
  <c r="Y263" i="21"/>
  <c r="I261" i="21"/>
  <c r="AG261" i="21"/>
  <c r="Q263" i="21"/>
  <c r="AO260" i="21"/>
  <c r="I263" i="21"/>
  <c r="AG260" i="21"/>
  <c r="AO261" i="21"/>
  <c r="AO262" i="21"/>
  <c r="Y260" i="21"/>
  <c r="AG262" i="21"/>
  <c r="Q260" i="21"/>
  <c r="Y262" i="21"/>
  <c r="I260" i="21"/>
  <c r="Q262" i="21"/>
  <c r="AO259" i="21"/>
  <c r="Y259" i="21"/>
  <c r="I262" i="21"/>
  <c r="AG259" i="21"/>
  <c r="Q259" i="21"/>
  <c r="Y112" i="18"/>
  <c r="I104" i="18"/>
  <c r="Q112" i="18"/>
  <c r="I112" i="18"/>
  <c r="AO105" i="18"/>
  <c r="I105" i="18"/>
  <c r="AG105" i="18"/>
  <c r="AO113" i="18"/>
  <c r="Y105" i="18"/>
  <c r="AG113" i="18"/>
  <c r="Q105" i="18"/>
  <c r="Y113" i="18"/>
  <c r="Q113" i="18"/>
  <c r="AO104" i="18"/>
  <c r="I113" i="18"/>
  <c r="AG104" i="18"/>
  <c r="AO112" i="18"/>
  <c r="Y104" i="18"/>
  <c r="AG112" i="18"/>
  <c r="Q104" i="18"/>
  <c r="K132" i="24"/>
  <c r="M132" i="24"/>
  <c r="L132" i="24"/>
  <c r="F132" i="24"/>
  <c r="N132" i="24"/>
  <c r="J132" i="24"/>
  <c r="I132" i="24"/>
  <c r="H132" i="24"/>
  <c r="I45" i="36"/>
  <c r="I41" i="36"/>
  <c r="I44" i="36"/>
  <c r="I40" i="36"/>
  <c r="I43" i="36"/>
  <c r="I38" i="36"/>
  <c r="I42" i="36"/>
  <c r="I39" i="36"/>
  <c r="Q222" i="21"/>
  <c r="I222" i="21"/>
  <c r="AO221" i="21"/>
  <c r="AG221" i="21"/>
  <c r="Y222" i="21"/>
  <c r="AO223" i="21"/>
  <c r="Y221" i="21"/>
  <c r="I220" i="21"/>
  <c r="AG223" i="21"/>
  <c r="Q221" i="21"/>
  <c r="Y223" i="21"/>
  <c r="I221" i="21"/>
  <c r="Q223" i="21"/>
  <c r="AO220" i="21"/>
  <c r="I223" i="21"/>
  <c r="AG220" i="21"/>
  <c r="Q220" i="21"/>
  <c r="AO222" i="21"/>
  <c r="Y220" i="21"/>
  <c r="AG222" i="21"/>
  <c r="H50" i="23"/>
  <c r="H39" i="23"/>
  <c r="O100" i="25"/>
  <c r="O89" i="25"/>
  <c r="O78" i="25"/>
  <c r="O60" i="25"/>
  <c r="O49" i="25"/>
  <c r="O38" i="25"/>
  <c r="O21" i="25"/>
  <c r="H60" i="25"/>
  <c r="H38" i="25"/>
  <c r="V69" i="25"/>
  <c r="H50" i="25"/>
  <c r="V60" i="25"/>
  <c r="V32" i="23"/>
  <c r="V21" i="23"/>
  <c r="H100" i="25"/>
  <c r="H89" i="25"/>
  <c r="H78" i="25"/>
  <c r="H49" i="25"/>
  <c r="H21" i="25"/>
  <c r="O51" i="23"/>
  <c r="O39" i="23"/>
  <c r="O32" i="23"/>
  <c r="V20" i="23"/>
  <c r="V99" i="25"/>
  <c r="V88" i="25"/>
  <c r="V71" i="25"/>
  <c r="V59" i="25"/>
  <c r="V48" i="25"/>
  <c r="V30" i="25"/>
  <c r="V20" i="25"/>
  <c r="H71" i="25"/>
  <c r="H59" i="25"/>
  <c r="H20" i="25"/>
  <c r="O41" i="23"/>
  <c r="V39" i="25"/>
  <c r="H101" i="25"/>
  <c r="V100" i="25"/>
  <c r="H32" i="23"/>
  <c r="O21" i="23"/>
  <c r="O99" i="25"/>
  <c r="O88" i="25"/>
  <c r="O71" i="25"/>
  <c r="O59" i="25"/>
  <c r="O48" i="25"/>
  <c r="O30" i="25"/>
  <c r="O20" i="25"/>
  <c r="H88" i="25"/>
  <c r="H48" i="25"/>
  <c r="V79" i="25"/>
  <c r="H79" i="25"/>
  <c r="V49" i="25"/>
  <c r="V40" i="23"/>
  <c r="V31" i="23"/>
  <c r="O20" i="23"/>
  <c r="H99" i="25"/>
  <c r="H30" i="25"/>
  <c r="V101" i="25"/>
  <c r="V50" i="23"/>
  <c r="O50" i="23"/>
  <c r="O40" i="23"/>
  <c r="O31" i="23"/>
  <c r="H22" i="23"/>
  <c r="V98" i="25"/>
  <c r="V80" i="25"/>
  <c r="V70" i="25"/>
  <c r="V58" i="25"/>
  <c r="V40" i="25"/>
  <c r="V29" i="25"/>
  <c r="V19" i="25"/>
  <c r="H19" i="25"/>
  <c r="V50" i="25"/>
  <c r="V39" i="23"/>
  <c r="H28" i="25"/>
  <c r="V38" i="25"/>
  <c r="H40" i="23"/>
  <c r="H31" i="23"/>
  <c r="H21" i="23"/>
  <c r="O98" i="25"/>
  <c r="O80" i="25"/>
  <c r="O70" i="25"/>
  <c r="O58" i="25"/>
  <c r="O40" i="25"/>
  <c r="O29" i="25"/>
  <c r="O19" i="25"/>
  <c r="O30" i="23"/>
  <c r="V28" i="25"/>
  <c r="H69" i="25"/>
  <c r="V21" i="25"/>
  <c r="V51" i="23"/>
  <c r="V41" i="23"/>
  <c r="V30" i="23"/>
  <c r="H20" i="23"/>
  <c r="H98" i="25"/>
  <c r="H80" i="25"/>
  <c r="H70" i="25"/>
  <c r="H58" i="25"/>
  <c r="H40" i="25"/>
  <c r="H29" i="25"/>
  <c r="V90" i="25"/>
  <c r="H39" i="25"/>
  <c r="V78" i="25"/>
  <c r="H51" i="23"/>
  <c r="H41" i="23"/>
  <c r="H30" i="23"/>
  <c r="O101" i="25"/>
  <c r="O90" i="25"/>
  <c r="O79" i="25"/>
  <c r="O69" i="25"/>
  <c r="O50" i="25"/>
  <c r="O39" i="25"/>
  <c r="O28" i="25"/>
  <c r="H90" i="25"/>
  <c r="V89" i="25"/>
  <c r="AO252" i="21"/>
  <c r="AG252" i="21"/>
  <c r="Y252" i="21"/>
  <c r="I250" i="21"/>
  <c r="AO229" i="21"/>
  <c r="AG241" i="21"/>
  <c r="I252" i="21"/>
  <c r="AG249" i="21"/>
  <c r="AO251" i="21"/>
  <c r="Y249" i="21"/>
  <c r="AG231" i="21"/>
  <c r="Q229" i="21"/>
  <c r="I241" i="21"/>
  <c r="Y251" i="21"/>
  <c r="I249" i="21"/>
  <c r="Q251" i="21"/>
  <c r="I231" i="21"/>
  <c r="AG228" i="21"/>
  <c r="AO242" i="21"/>
  <c r="Y240" i="21"/>
  <c r="AO250" i="21"/>
  <c r="AG230" i="21"/>
  <c r="Q228" i="21"/>
  <c r="Y242" i="21"/>
  <c r="I240" i="21"/>
  <c r="AO231" i="21"/>
  <c r="I228" i="21"/>
  <c r="AO212" i="21"/>
  <c r="Y210" i="21"/>
  <c r="I202" i="21"/>
  <c r="AG199" i="21"/>
  <c r="Q191" i="21"/>
  <c r="Q181" i="21"/>
  <c r="AO172" i="21"/>
  <c r="Y170" i="21"/>
  <c r="I162" i="21"/>
  <c r="AG159" i="21"/>
  <c r="Q151" i="21"/>
  <c r="AO142" i="21"/>
  <c r="Y140" i="21"/>
  <c r="I132" i="21"/>
  <c r="AG129" i="21"/>
  <c r="Q121" i="21"/>
  <c r="Y112" i="21"/>
  <c r="I110" i="21"/>
  <c r="AG100" i="21"/>
  <c r="Q98" i="21"/>
  <c r="AO90" i="21"/>
  <c r="Y88" i="21"/>
  <c r="I80" i="21"/>
  <c r="AG70" i="21"/>
  <c r="Q68" i="21"/>
  <c r="AO60" i="21"/>
  <c r="Y58" i="21"/>
  <c r="I49" i="21"/>
  <c r="AG41" i="21"/>
  <c r="Q39" i="21"/>
  <c r="AO30" i="21"/>
  <c r="Y28" i="21"/>
  <c r="Y21" i="21"/>
  <c r="I20" i="21"/>
  <c r="I189" i="21"/>
  <c r="AG140" i="21"/>
  <c r="AG88" i="21"/>
  <c r="Y22" i="21"/>
  <c r="Y231" i="21"/>
  <c r="AG212" i="21"/>
  <c r="Q210" i="21"/>
  <c r="AO201" i="21"/>
  <c r="Y199" i="21"/>
  <c r="I191" i="21"/>
  <c r="I181" i="21"/>
  <c r="AG172" i="21"/>
  <c r="Q170" i="21"/>
  <c r="AO161" i="21"/>
  <c r="Y159" i="21"/>
  <c r="I151" i="21"/>
  <c r="AG142" i="21"/>
  <c r="Q140" i="21"/>
  <c r="AO131" i="21"/>
  <c r="Y129" i="21"/>
  <c r="I121" i="21"/>
  <c r="Q112" i="21"/>
  <c r="AO109" i="21"/>
  <c r="Y100" i="21"/>
  <c r="I98" i="21"/>
  <c r="AG90" i="21"/>
  <c r="Q88" i="21"/>
  <c r="AO79" i="21"/>
  <c r="Y70" i="21"/>
  <c r="I68" i="21"/>
  <c r="AG60" i="21"/>
  <c r="Q58" i="21"/>
  <c r="AO48" i="21"/>
  <c r="Y41" i="21"/>
  <c r="I39" i="21"/>
  <c r="AG30" i="21"/>
  <c r="Q28" i="21"/>
  <c r="Y20" i="21"/>
  <c r="Y191" i="21"/>
  <c r="I149" i="21"/>
  <c r="Q80" i="21"/>
  <c r="I21" i="21"/>
  <c r="Q231" i="21"/>
  <c r="Y212" i="21"/>
  <c r="I210" i="21"/>
  <c r="AG201" i="21"/>
  <c r="Q199" i="21"/>
  <c r="AO190" i="21"/>
  <c r="AO180" i="21"/>
  <c r="Y172" i="21"/>
  <c r="I170" i="21"/>
  <c r="AG161" i="21"/>
  <c r="Q159" i="21"/>
  <c r="AO150" i="21"/>
  <c r="Y142" i="21"/>
  <c r="I140" i="21"/>
  <c r="AG131" i="21"/>
  <c r="Q129" i="21"/>
  <c r="AO120" i="21"/>
  <c r="I112" i="21"/>
  <c r="AG109" i="21"/>
  <c r="Q100" i="21"/>
  <c r="AO97" i="21"/>
  <c r="Y90" i="21"/>
  <c r="I88" i="21"/>
  <c r="AG79" i="21"/>
  <c r="Q70" i="21"/>
  <c r="AO67" i="21"/>
  <c r="Y60" i="21"/>
  <c r="I58" i="21"/>
  <c r="AG48" i="21"/>
  <c r="Q41" i="21"/>
  <c r="AO38" i="21"/>
  <c r="Y30" i="21"/>
  <c r="I28" i="21"/>
  <c r="AG170" i="21"/>
  <c r="AO100" i="21"/>
  <c r="Y39" i="21"/>
  <c r="AO230" i="21"/>
  <c r="AG242" i="21"/>
  <c r="Q212" i="21"/>
  <c r="AO209" i="21"/>
  <c r="Y201" i="21"/>
  <c r="I199" i="21"/>
  <c r="AG190" i="21"/>
  <c r="AG180" i="21"/>
  <c r="Q172" i="21"/>
  <c r="AO169" i="21"/>
  <c r="Y161" i="21"/>
  <c r="I159" i="21"/>
  <c r="AG150" i="21"/>
  <c r="Q142" i="21"/>
  <c r="AO139" i="21"/>
  <c r="Y131" i="21"/>
  <c r="I129" i="21"/>
  <c r="AG120" i="21"/>
  <c r="AO111" i="21"/>
  <c r="Y109" i="21"/>
  <c r="I100" i="21"/>
  <c r="AG97" i="21"/>
  <c r="Q90" i="21"/>
  <c r="AO81" i="21"/>
  <c r="Y79" i="21"/>
  <c r="I70" i="21"/>
  <c r="AG67" i="21"/>
  <c r="Q60" i="21"/>
  <c r="AO50" i="21"/>
  <c r="Y48" i="21"/>
  <c r="I41" i="21"/>
  <c r="AG38" i="21"/>
  <c r="Q30" i="21"/>
  <c r="AO23" i="21"/>
  <c r="I179" i="21"/>
  <c r="AG112" i="21"/>
  <c r="AO41" i="21"/>
  <c r="Q252" i="21"/>
  <c r="Y230" i="21"/>
  <c r="Q242" i="21"/>
  <c r="I212" i="21"/>
  <c r="AG209" i="21"/>
  <c r="Q201" i="21"/>
  <c r="AO192" i="21"/>
  <c r="Y190" i="21"/>
  <c r="AO182" i="21"/>
  <c r="Y180" i="21"/>
  <c r="I172" i="21"/>
  <c r="AG169" i="21"/>
  <c r="Q161" i="21"/>
  <c r="AO152" i="21"/>
  <c r="Y150" i="21"/>
  <c r="I142" i="21"/>
  <c r="AG139" i="21"/>
  <c r="Q131" i="21"/>
  <c r="AO122" i="21"/>
  <c r="Y120" i="21"/>
  <c r="AG111" i="21"/>
  <c r="Q109" i="21"/>
  <c r="AO99" i="21"/>
  <c r="Y97" i="21"/>
  <c r="I90" i="21"/>
  <c r="AG81" i="21"/>
  <c r="Q79" i="21"/>
  <c r="AO69" i="21"/>
  <c r="Y67" i="21"/>
  <c r="I60" i="21"/>
  <c r="AG50" i="21"/>
  <c r="Q48" i="21"/>
  <c r="AO40" i="21"/>
  <c r="Y38" i="21"/>
  <c r="I30" i="21"/>
  <c r="AO22" i="21"/>
  <c r="Q22" i="21"/>
  <c r="Y228" i="21"/>
  <c r="Q132" i="21"/>
  <c r="AO70" i="21"/>
  <c r="AG251" i="21"/>
  <c r="Q230" i="21"/>
  <c r="I242" i="21"/>
  <c r="AO211" i="21"/>
  <c r="Y209" i="21"/>
  <c r="I201" i="21"/>
  <c r="AG192" i="21"/>
  <c r="Q190" i="21"/>
  <c r="AG182" i="21"/>
  <c r="Q180" i="21"/>
  <c r="AO171" i="21"/>
  <c r="Y169" i="21"/>
  <c r="I161" i="21"/>
  <c r="AG152" i="21"/>
  <c r="Q150" i="21"/>
  <c r="AO141" i="21"/>
  <c r="Y139" i="21"/>
  <c r="I131" i="21"/>
  <c r="AG122" i="21"/>
  <c r="Q120" i="21"/>
  <c r="Y111" i="21"/>
  <c r="I109" i="21"/>
  <c r="AG99" i="21"/>
  <c r="Q97" i="21"/>
  <c r="AO89" i="21"/>
  <c r="Y81" i="21"/>
  <c r="I79" i="21"/>
  <c r="AG69" i="21"/>
  <c r="Q67" i="21"/>
  <c r="AO59" i="21"/>
  <c r="Y50" i="21"/>
  <c r="I48" i="21"/>
  <c r="AG40" i="21"/>
  <c r="Q38" i="21"/>
  <c r="AO29" i="21"/>
  <c r="AO21" i="21"/>
  <c r="Q21" i="21"/>
  <c r="AO129" i="21"/>
  <c r="Y68" i="21"/>
  <c r="I251" i="21"/>
  <c r="I230" i="21"/>
  <c r="AO241" i="21"/>
  <c r="AG211" i="21"/>
  <c r="Q209" i="21"/>
  <c r="AO200" i="21"/>
  <c r="Y192" i="21"/>
  <c r="I190" i="21"/>
  <c r="Y182" i="21"/>
  <c r="I180" i="21"/>
  <c r="AG171" i="21"/>
  <c r="Q169" i="21"/>
  <c r="AO160" i="21"/>
  <c r="Y152" i="21"/>
  <c r="I150" i="21"/>
  <c r="AG141" i="21"/>
  <c r="Q139" i="21"/>
  <c r="AO130" i="21"/>
  <c r="Y122" i="21"/>
  <c r="I120" i="21"/>
  <c r="Q111" i="21"/>
  <c r="AO108" i="21"/>
  <c r="Y99" i="21"/>
  <c r="I97" i="21"/>
  <c r="AG89" i="21"/>
  <c r="Q81" i="21"/>
  <c r="AO78" i="21"/>
  <c r="Y69" i="21"/>
  <c r="I67" i="21"/>
  <c r="AG59" i="21"/>
  <c r="Q50" i="21"/>
  <c r="AO47" i="21"/>
  <c r="Y40" i="21"/>
  <c r="I38" i="21"/>
  <c r="AG29" i="21"/>
  <c r="AO20" i="21"/>
  <c r="Q20" i="21"/>
  <c r="AG22" i="21"/>
  <c r="Q202" i="21"/>
  <c r="AO159" i="21"/>
  <c r="Y98" i="21"/>
  <c r="AG28" i="21"/>
  <c r="AG250" i="21"/>
  <c r="AG229" i="21"/>
  <c r="Y241" i="21"/>
  <c r="Y211" i="21"/>
  <c r="I209" i="21"/>
  <c r="AG200" i="21"/>
  <c r="Q192" i="21"/>
  <c r="AO189" i="21"/>
  <c r="Q182" i="21"/>
  <c r="AO179" i="21"/>
  <c r="Y171" i="21"/>
  <c r="I169" i="21"/>
  <c r="AG160" i="21"/>
  <c r="Q152" i="21"/>
  <c r="AO149" i="21"/>
  <c r="Y141" i="21"/>
  <c r="I139" i="21"/>
  <c r="AG130" i="21"/>
  <c r="Q122" i="21"/>
  <c r="AO119" i="21"/>
  <c r="I111" i="21"/>
  <c r="AG108" i="21"/>
  <c r="Q99" i="21"/>
  <c r="AO91" i="21"/>
  <c r="Y89" i="21"/>
  <c r="I81" i="21"/>
  <c r="AG78" i="21"/>
  <c r="Q69" i="21"/>
  <c r="AO61" i="21"/>
  <c r="Y59" i="21"/>
  <c r="I50" i="21"/>
  <c r="AG47" i="21"/>
  <c r="Q40" i="21"/>
  <c r="AO31" i="21"/>
  <c r="Y29" i="21"/>
  <c r="AG21" i="21"/>
  <c r="Q29" i="21"/>
  <c r="AG210" i="21"/>
  <c r="Q162" i="21"/>
  <c r="Q110" i="21"/>
  <c r="Q49" i="21"/>
  <c r="Y250" i="21"/>
  <c r="Y229" i="21"/>
  <c r="Q241" i="21"/>
  <c r="Q211" i="21"/>
  <c r="AO202" i="21"/>
  <c r="Y200" i="21"/>
  <c r="I192" i="21"/>
  <c r="AG189" i="21"/>
  <c r="I182" i="21"/>
  <c r="AG179" i="21"/>
  <c r="Q171" i="21"/>
  <c r="AO162" i="21"/>
  <c r="Y160" i="21"/>
  <c r="I152" i="21"/>
  <c r="AG149" i="21"/>
  <c r="Q141" i="21"/>
  <c r="AO132" i="21"/>
  <c r="Y130" i="21"/>
  <c r="I122" i="21"/>
  <c r="AG119" i="21"/>
  <c r="AO110" i="21"/>
  <c r="Y108" i="21"/>
  <c r="I99" i="21"/>
  <c r="AG91" i="21"/>
  <c r="Q89" i="21"/>
  <c r="AO80" i="21"/>
  <c r="Y78" i="21"/>
  <c r="I69" i="21"/>
  <c r="AG61" i="21"/>
  <c r="Q59" i="21"/>
  <c r="AO49" i="21"/>
  <c r="Y47" i="21"/>
  <c r="I40" i="21"/>
  <c r="AG31" i="21"/>
  <c r="AG20" i="21"/>
  <c r="Y121" i="21"/>
  <c r="I61" i="21"/>
  <c r="Q250" i="21"/>
  <c r="I229" i="21"/>
  <c r="AO240" i="21"/>
  <c r="I211" i="21"/>
  <c r="AG202" i="21"/>
  <c r="Q200" i="21"/>
  <c r="AO191" i="21"/>
  <c r="Y189" i="21"/>
  <c r="AO181" i="21"/>
  <c r="Y179" i="21"/>
  <c r="I171" i="21"/>
  <c r="AG162" i="21"/>
  <c r="Q160" i="21"/>
  <c r="AO151" i="21"/>
  <c r="Y149" i="21"/>
  <c r="I141" i="21"/>
  <c r="AG132" i="21"/>
  <c r="Q130" i="21"/>
  <c r="AO121" i="21"/>
  <c r="Y119" i="21"/>
  <c r="AG110" i="21"/>
  <c r="Q108" i="21"/>
  <c r="AO98" i="21"/>
  <c r="Y91" i="21"/>
  <c r="I89" i="21"/>
  <c r="AG80" i="21"/>
  <c r="Q78" i="21"/>
  <c r="AO68" i="21"/>
  <c r="Y61" i="21"/>
  <c r="I59" i="21"/>
  <c r="AG49" i="21"/>
  <c r="Q47" i="21"/>
  <c r="AO39" i="21"/>
  <c r="Y31" i="21"/>
  <c r="I29" i="21"/>
  <c r="I23" i="21"/>
  <c r="Q249" i="21"/>
  <c r="Y181" i="21"/>
  <c r="I119" i="21"/>
  <c r="AG58" i="21"/>
  <c r="AO249" i="21"/>
  <c r="AO228" i="21"/>
  <c r="AG240" i="21"/>
  <c r="AO210" i="21"/>
  <c r="Y202" i="21"/>
  <c r="I200" i="21"/>
  <c r="AG191" i="21"/>
  <c r="Q189" i="21"/>
  <c r="AG181" i="21"/>
  <c r="Q179" i="21"/>
  <c r="AO170" i="21"/>
  <c r="Y162" i="21"/>
  <c r="I160" i="21"/>
  <c r="AG151" i="21"/>
  <c r="Q149" i="21"/>
  <c r="AO140" i="21"/>
  <c r="Y132" i="21"/>
  <c r="I130" i="21"/>
  <c r="AG121" i="21"/>
  <c r="Q119" i="21"/>
  <c r="AO112" i="21"/>
  <c r="Y110" i="21"/>
  <c r="I108" i="21"/>
  <c r="AG98" i="21"/>
  <c r="Q91" i="21"/>
  <c r="AO88" i="21"/>
  <c r="Y80" i="21"/>
  <c r="I78" i="21"/>
  <c r="AG68" i="21"/>
  <c r="Q61" i="21"/>
  <c r="AO58" i="21"/>
  <c r="Y49" i="21"/>
  <c r="I47" i="21"/>
  <c r="AG39" i="21"/>
  <c r="Q31" i="21"/>
  <c r="AO28" i="21"/>
  <c r="Y23" i="21"/>
  <c r="I22" i="21"/>
  <c r="Q240" i="21"/>
  <c r="AO199" i="21"/>
  <c r="Y151" i="21"/>
  <c r="I91" i="21"/>
  <c r="I31" i="21"/>
  <c r="I35" i="36"/>
  <c r="I34" i="36"/>
  <c r="I28" i="36"/>
  <c r="I33" i="36"/>
  <c r="I32" i="36"/>
  <c r="I31" i="36"/>
  <c r="I30" i="36"/>
  <c r="R133" i="24"/>
  <c r="I16" i="36"/>
  <c r="I232" i="21"/>
  <c r="AG243" i="21"/>
  <c r="Q232" i="21"/>
  <c r="AO243" i="21"/>
  <c r="Y232" i="21"/>
  <c r="I253" i="21"/>
  <c r="Y243" i="21"/>
  <c r="AG232" i="21"/>
  <c r="Q253" i="21"/>
  <c r="AO232" i="21"/>
  <c r="Y253" i="21"/>
  <c r="I233" i="21"/>
  <c r="AG253" i="21"/>
  <c r="Q233" i="21"/>
  <c r="AO253" i="21"/>
  <c r="I25" i="36"/>
  <c r="I24" i="36"/>
  <c r="Y233" i="21"/>
  <c r="AG233" i="21"/>
  <c r="AO233" i="21"/>
  <c r="I243" i="21"/>
  <c r="Q243" i="21"/>
  <c r="V132" i="24"/>
  <c r="S4" i="24"/>
  <c r="T4" i="24"/>
  <c r="U4" i="24"/>
  <c r="V4" i="24"/>
  <c r="W4" i="24"/>
  <c r="X4" i="24"/>
  <c r="Y4" i="24"/>
  <c r="S5" i="24"/>
  <c r="T5" i="24"/>
  <c r="U5" i="24"/>
  <c r="V5" i="24"/>
  <c r="W5" i="24"/>
  <c r="X5" i="24"/>
  <c r="Y5" i="24"/>
  <c r="S6" i="24"/>
  <c r="T6" i="24"/>
  <c r="U6" i="24"/>
  <c r="V6" i="24"/>
  <c r="W6" i="24"/>
  <c r="X6" i="24"/>
  <c r="Y6" i="24"/>
  <c r="S7" i="24"/>
  <c r="T7" i="24"/>
  <c r="U7" i="24"/>
  <c r="V7" i="24"/>
  <c r="W7" i="24"/>
  <c r="X7" i="24"/>
  <c r="Y7" i="24"/>
  <c r="S8" i="24"/>
  <c r="T8" i="24"/>
  <c r="U8" i="24"/>
  <c r="V8" i="24"/>
  <c r="W8" i="24"/>
  <c r="X8" i="24"/>
  <c r="Y8" i="24"/>
  <c r="S9" i="24"/>
  <c r="T9" i="24"/>
  <c r="U9" i="24"/>
  <c r="V9" i="24"/>
  <c r="W9" i="24"/>
  <c r="X9" i="24"/>
  <c r="Y9" i="24"/>
  <c r="S13" i="24"/>
  <c r="T13" i="24"/>
  <c r="U13" i="24"/>
  <c r="V13" i="24"/>
  <c r="W13" i="24"/>
  <c r="X13" i="24"/>
  <c r="Y13" i="24"/>
  <c r="S14" i="24"/>
  <c r="T14" i="24"/>
  <c r="U14" i="24"/>
  <c r="V14" i="24"/>
  <c r="W14" i="24"/>
  <c r="X14" i="24"/>
  <c r="Y14" i="24"/>
  <c r="S15" i="24"/>
  <c r="T15" i="24"/>
  <c r="U15" i="24"/>
  <c r="V15" i="24"/>
  <c r="W15" i="24"/>
  <c r="X15" i="24"/>
  <c r="Y15" i="24"/>
  <c r="S16" i="24"/>
  <c r="T16" i="24"/>
  <c r="U16" i="24"/>
  <c r="V16" i="24"/>
  <c r="W16" i="24"/>
  <c r="X16" i="24"/>
  <c r="Y16" i="24"/>
  <c r="S17" i="24"/>
  <c r="T17" i="24"/>
  <c r="U17" i="24"/>
  <c r="V17" i="24"/>
  <c r="W17" i="24"/>
  <c r="X17" i="24"/>
  <c r="Y17" i="24"/>
  <c r="S18" i="24"/>
  <c r="T18" i="24"/>
  <c r="U18" i="24"/>
  <c r="V18" i="24"/>
  <c r="W18" i="24"/>
  <c r="X18" i="24"/>
  <c r="Y18" i="24"/>
  <c r="S19" i="24"/>
  <c r="T19" i="24"/>
  <c r="U19" i="24"/>
  <c r="V19" i="24"/>
  <c r="W19" i="24"/>
  <c r="X19" i="24"/>
  <c r="Y19" i="24"/>
  <c r="S20" i="24"/>
  <c r="T20" i="24"/>
  <c r="U20" i="24"/>
  <c r="V20" i="24"/>
  <c r="W20" i="24"/>
  <c r="X20" i="24"/>
  <c r="Y20" i="24"/>
  <c r="S21" i="24"/>
  <c r="T21" i="24"/>
  <c r="U21" i="24"/>
  <c r="V21" i="24"/>
  <c r="W21" i="24"/>
  <c r="X21" i="24"/>
  <c r="Y21" i="24"/>
  <c r="S22" i="24"/>
  <c r="T22" i="24"/>
  <c r="U22" i="24"/>
  <c r="V22" i="24"/>
  <c r="W22" i="24"/>
  <c r="X22" i="24"/>
  <c r="Y22" i="24"/>
  <c r="S23" i="24"/>
  <c r="T23" i="24"/>
  <c r="U23" i="24"/>
  <c r="V23" i="24"/>
  <c r="W23" i="24"/>
  <c r="X23" i="24"/>
  <c r="Y23" i="24"/>
  <c r="S24" i="24"/>
  <c r="T24" i="24"/>
  <c r="U24" i="24"/>
  <c r="V24" i="24"/>
  <c r="W24" i="24"/>
  <c r="X24" i="24"/>
  <c r="Y24" i="24"/>
  <c r="S25" i="24"/>
  <c r="T25" i="24"/>
  <c r="U25" i="24"/>
  <c r="V25" i="24"/>
  <c r="W25" i="24"/>
  <c r="X25" i="24"/>
  <c r="Y25" i="24"/>
  <c r="S26" i="24"/>
  <c r="T26" i="24"/>
  <c r="U26" i="24"/>
  <c r="V26" i="24"/>
  <c r="W26" i="24"/>
  <c r="X26" i="24"/>
  <c r="Y26" i="24"/>
  <c r="S27" i="24"/>
  <c r="T27" i="24"/>
  <c r="U27" i="24"/>
  <c r="V27" i="24"/>
  <c r="W27" i="24"/>
  <c r="X27" i="24"/>
  <c r="Y27" i="24"/>
  <c r="S28" i="24"/>
  <c r="T28" i="24"/>
  <c r="U28" i="24"/>
  <c r="V28" i="24"/>
  <c r="W28" i="24"/>
  <c r="X28" i="24"/>
  <c r="Y28" i="24"/>
  <c r="S29" i="24"/>
  <c r="T29" i="24"/>
  <c r="U29" i="24"/>
  <c r="V29" i="24"/>
  <c r="W29" i="24"/>
  <c r="X29" i="24"/>
  <c r="Y29" i="24"/>
  <c r="S30" i="24"/>
  <c r="T30" i="24"/>
  <c r="U30" i="24"/>
  <c r="V30" i="24"/>
  <c r="W30" i="24"/>
  <c r="X30" i="24"/>
  <c r="Y30" i="24"/>
  <c r="S31" i="24"/>
  <c r="T31" i="24"/>
  <c r="U31" i="24"/>
  <c r="V31" i="24"/>
  <c r="W31" i="24"/>
  <c r="X31" i="24"/>
  <c r="Y31" i="24"/>
  <c r="S32" i="24"/>
  <c r="T32" i="24"/>
  <c r="U32" i="24"/>
  <c r="V32" i="24"/>
  <c r="W32" i="24"/>
  <c r="X32" i="24"/>
  <c r="Y32" i="24"/>
  <c r="S38" i="24"/>
  <c r="T38" i="24"/>
  <c r="U38" i="24"/>
  <c r="V38" i="24"/>
  <c r="W38" i="24"/>
  <c r="X38" i="24"/>
  <c r="Y38" i="24"/>
  <c r="S33" i="24"/>
  <c r="T33" i="24"/>
  <c r="U33" i="24"/>
  <c r="V33" i="24"/>
  <c r="W33" i="24"/>
  <c r="X33" i="24"/>
  <c r="Y33" i="24"/>
  <c r="S34" i="24"/>
  <c r="T34" i="24"/>
  <c r="U34" i="24"/>
  <c r="V34" i="24"/>
  <c r="W34" i="24"/>
  <c r="X34" i="24"/>
  <c r="Y34" i="24"/>
  <c r="S35" i="24"/>
  <c r="T35" i="24"/>
  <c r="U35" i="24"/>
  <c r="V35" i="24"/>
  <c r="W35" i="24"/>
  <c r="X35" i="24"/>
  <c r="Y35" i="24"/>
  <c r="S36" i="24"/>
  <c r="T36" i="24"/>
  <c r="U36" i="24"/>
  <c r="V36" i="24"/>
  <c r="W36" i="24"/>
  <c r="X36" i="24"/>
  <c r="Y36" i="24"/>
  <c r="S37" i="24"/>
  <c r="T37" i="24"/>
  <c r="U37" i="24"/>
  <c r="V37" i="24"/>
  <c r="W37" i="24"/>
  <c r="X37" i="24"/>
  <c r="Y37" i="24"/>
  <c r="S39" i="24"/>
  <c r="T39" i="24"/>
  <c r="U39" i="24"/>
  <c r="V39" i="24"/>
  <c r="W39" i="24"/>
  <c r="X39" i="24"/>
  <c r="Y39" i="24"/>
  <c r="S40" i="24"/>
  <c r="T40" i="24"/>
  <c r="U40" i="24"/>
  <c r="V40" i="24"/>
  <c r="W40" i="24"/>
  <c r="X40" i="24"/>
  <c r="Y40" i="24"/>
  <c r="S41" i="24"/>
  <c r="T41" i="24"/>
  <c r="U41" i="24"/>
  <c r="V41" i="24"/>
  <c r="W41" i="24"/>
  <c r="X41" i="24"/>
  <c r="Y41" i="24"/>
  <c r="S42" i="24"/>
  <c r="T42" i="24"/>
  <c r="U42" i="24"/>
  <c r="V42" i="24"/>
  <c r="W42" i="24"/>
  <c r="X42" i="24"/>
  <c r="Y42" i="24"/>
  <c r="S43" i="24"/>
  <c r="T43" i="24"/>
  <c r="U43" i="24"/>
  <c r="V43" i="24"/>
  <c r="W43" i="24"/>
  <c r="X43" i="24"/>
  <c r="Y43" i="24"/>
  <c r="S89" i="24"/>
  <c r="T89" i="24"/>
  <c r="U89" i="24"/>
  <c r="V89" i="24"/>
  <c r="W89" i="24"/>
  <c r="X89" i="24"/>
  <c r="Y89" i="24"/>
  <c r="S122" i="24"/>
  <c r="T122" i="24"/>
  <c r="U122" i="24"/>
  <c r="V122" i="24"/>
  <c r="W122" i="24"/>
  <c r="X122" i="24"/>
  <c r="Y122" i="24"/>
  <c r="S51" i="24"/>
  <c r="T51" i="24"/>
  <c r="U51" i="24"/>
  <c r="V51" i="24"/>
  <c r="W51" i="24"/>
  <c r="X51" i="24"/>
  <c r="Y51" i="24"/>
  <c r="S52" i="24"/>
  <c r="T52" i="24"/>
  <c r="U52" i="24"/>
  <c r="V52" i="24"/>
  <c r="W52" i="24"/>
  <c r="X52" i="24"/>
  <c r="Y52" i="24"/>
  <c r="S54" i="24"/>
  <c r="T54" i="24"/>
  <c r="U54" i="24"/>
  <c r="V54" i="24"/>
  <c r="W54" i="24"/>
  <c r="X54" i="24"/>
  <c r="Y54" i="24"/>
  <c r="S56" i="24"/>
  <c r="T56" i="24"/>
  <c r="U56" i="24"/>
  <c r="V56" i="24"/>
  <c r="W56" i="24"/>
  <c r="X56" i="24"/>
  <c r="Y56" i="24"/>
  <c r="S57" i="24"/>
  <c r="T57" i="24"/>
  <c r="U57" i="24"/>
  <c r="V57" i="24"/>
  <c r="W57" i="24"/>
  <c r="X57" i="24"/>
  <c r="Y57" i="24"/>
  <c r="S58" i="24"/>
  <c r="T58" i="24"/>
  <c r="U58" i="24"/>
  <c r="V58" i="24"/>
  <c r="W58" i="24"/>
  <c r="X58" i="24"/>
  <c r="Y58" i="24"/>
  <c r="S55" i="24"/>
  <c r="T55" i="24"/>
  <c r="U55" i="24"/>
  <c r="V55" i="24"/>
  <c r="W55" i="24"/>
  <c r="X55" i="24"/>
  <c r="Y55" i="24"/>
  <c r="S53" i="24"/>
  <c r="T53" i="24"/>
  <c r="U53" i="24"/>
  <c r="V53" i="24"/>
  <c r="W53" i="24"/>
  <c r="X53" i="24"/>
  <c r="Y53" i="24"/>
  <c r="S59" i="24"/>
  <c r="T59" i="24"/>
  <c r="U59" i="24"/>
  <c r="V59" i="24"/>
  <c r="W59" i="24"/>
  <c r="X59" i="24"/>
  <c r="Y59" i="24"/>
  <c r="S61" i="24"/>
  <c r="T61" i="24"/>
  <c r="U61" i="24"/>
  <c r="V61" i="24"/>
  <c r="W61" i="24"/>
  <c r="X61" i="24"/>
  <c r="Y61" i="24"/>
  <c r="S62" i="24"/>
  <c r="T62" i="24"/>
  <c r="U62" i="24"/>
  <c r="V62" i="24"/>
  <c r="W62" i="24"/>
  <c r="X62" i="24"/>
  <c r="Y62" i="24"/>
  <c r="S65" i="24"/>
  <c r="T65" i="24"/>
  <c r="U65" i="24"/>
  <c r="V65" i="24"/>
  <c r="W65" i="24"/>
  <c r="X65" i="24"/>
  <c r="Y65" i="24"/>
  <c r="S66" i="24"/>
  <c r="T66" i="24"/>
  <c r="U66" i="24"/>
  <c r="V66" i="24"/>
  <c r="W66" i="24"/>
  <c r="X66" i="24"/>
  <c r="Y66" i="24"/>
  <c r="S127" i="24"/>
  <c r="T127" i="24"/>
  <c r="U127" i="24"/>
  <c r="V127" i="24"/>
  <c r="W127" i="24"/>
  <c r="X127" i="24"/>
  <c r="Y127" i="24"/>
  <c r="S67" i="24"/>
  <c r="T67" i="24"/>
  <c r="U67" i="24"/>
  <c r="V67" i="24"/>
  <c r="W67" i="24"/>
  <c r="X67" i="24"/>
  <c r="Y67" i="24"/>
  <c r="S68" i="24"/>
  <c r="T68" i="24"/>
  <c r="U68" i="24"/>
  <c r="V68" i="24"/>
  <c r="W68" i="24"/>
  <c r="X68" i="24"/>
  <c r="Y68" i="24"/>
  <c r="S69" i="24"/>
  <c r="T69" i="24"/>
  <c r="U69" i="24"/>
  <c r="V69" i="24"/>
  <c r="W69" i="24"/>
  <c r="X69" i="24"/>
  <c r="Y69" i="24"/>
  <c r="S70" i="24"/>
  <c r="T70" i="24"/>
  <c r="U70" i="24"/>
  <c r="V70" i="24"/>
  <c r="W70" i="24"/>
  <c r="X70" i="24"/>
  <c r="Y70" i="24"/>
  <c r="S71" i="24"/>
  <c r="T71" i="24"/>
  <c r="U71" i="24"/>
  <c r="V71" i="24"/>
  <c r="W71" i="24"/>
  <c r="X71" i="24"/>
  <c r="Y71" i="24"/>
  <c r="S64" i="24"/>
  <c r="T64" i="24"/>
  <c r="U64" i="24"/>
  <c r="V64" i="24"/>
  <c r="W64" i="24"/>
  <c r="X64" i="24"/>
  <c r="Y64" i="24"/>
  <c r="S75" i="24"/>
  <c r="T75" i="24"/>
  <c r="U75" i="24"/>
  <c r="V75" i="24"/>
  <c r="W75" i="24"/>
  <c r="X75" i="24"/>
  <c r="Y75" i="24"/>
  <c r="S76" i="24"/>
  <c r="T76" i="24"/>
  <c r="U76" i="24"/>
  <c r="V76" i="24"/>
  <c r="W76" i="24"/>
  <c r="X76" i="24"/>
  <c r="Y76" i="24"/>
  <c r="S77" i="24"/>
  <c r="T77" i="24"/>
  <c r="U77" i="24"/>
  <c r="V77" i="24"/>
  <c r="W77" i="24"/>
  <c r="X77" i="24"/>
  <c r="Y77" i="24"/>
  <c r="S78" i="24"/>
  <c r="T78" i="24"/>
  <c r="U78" i="24"/>
  <c r="V78" i="24"/>
  <c r="W78" i="24"/>
  <c r="X78" i="24"/>
  <c r="Y78" i="24"/>
  <c r="S79" i="24"/>
  <c r="T79" i="24"/>
  <c r="U79" i="24"/>
  <c r="V79" i="24"/>
  <c r="W79" i="24"/>
  <c r="X79" i="24"/>
  <c r="Y79" i="24"/>
  <c r="S80" i="24"/>
  <c r="T80" i="24"/>
  <c r="U80" i="24"/>
  <c r="V80" i="24"/>
  <c r="W80" i="24"/>
  <c r="X80" i="24"/>
  <c r="Y80" i="24"/>
  <c r="S81" i="24"/>
  <c r="T81" i="24"/>
  <c r="U81" i="24"/>
  <c r="V81" i="24"/>
  <c r="W81" i="24"/>
  <c r="X81" i="24"/>
  <c r="Y81" i="24"/>
  <c r="S83" i="24"/>
  <c r="T83" i="24"/>
  <c r="U83" i="24"/>
  <c r="V83" i="24"/>
  <c r="W83" i="24"/>
  <c r="X83" i="24"/>
  <c r="Y83" i="24"/>
  <c r="S84" i="24"/>
  <c r="T84" i="24"/>
  <c r="U84" i="24"/>
  <c r="V84" i="24"/>
  <c r="W84" i="24"/>
  <c r="X84" i="24"/>
  <c r="Y84" i="24"/>
  <c r="S74" i="24"/>
  <c r="T74" i="24"/>
  <c r="U74" i="24"/>
  <c r="V74" i="24"/>
  <c r="W74" i="24"/>
  <c r="X74" i="24"/>
  <c r="Y74" i="24"/>
  <c r="S86" i="24"/>
  <c r="T86" i="24"/>
  <c r="U86" i="24"/>
  <c r="V86" i="24"/>
  <c r="W86" i="24"/>
  <c r="X86" i="24"/>
  <c r="Y86" i="24"/>
  <c r="S120" i="24"/>
  <c r="T120" i="24"/>
  <c r="U120" i="24"/>
  <c r="V120" i="24"/>
  <c r="W120" i="24"/>
  <c r="X120" i="24"/>
  <c r="Y120" i="24"/>
  <c r="S121" i="24"/>
  <c r="T121" i="24"/>
  <c r="U121" i="24"/>
  <c r="V121" i="24"/>
  <c r="W121" i="24"/>
  <c r="X121" i="24"/>
  <c r="Y121" i="24"/>
  <c r="S92" i="24"/>
  <c r="T92" i="24"/>
  <c r="U92" i="24"/>
  <c r="V92" i="24"/>
  <c r="W92" i="24"/>
  <c r="X92" i="24"/>
  <c r="Y92" i="24"/>
  <c r="S117" i="24"/>
  <c r="T117" i="24"/>
  <c r="U117" i="24"/>
  <c r="V117" i="24"/>
  <c r="W117" i="24"/>
  <c r="X117" i="24"/>
  <c r="Y117" i="24"/>
  <c r="S123" i="24"/>
  <c r="T123" i="24"/>
  <c r="U123" i="24"/>
  <c r="V123" i="24"/>
  <c r="W123" i="24"/>
  <c r="X123" i="24"/>
  <c r="Y123" i="24"/>
  <c r="S126" i="24"/>
  <c r="T126" i="24"/>
  <c r="U126" i="24"/>
  <c r="V126" i="24"/>
  <c r="W126" i="24"/>
  <c r="X126" i="24"/>
  <c r="Y126" i="24"/>
  <c r="S129" i="24"/>
  <c r="T129" i="24"/>
  <c r="U129" i="24"/>
  <c r="V129" i="24"/>
  <c r="W129" i="24"/>
  <c r="X129" i="24"/>
  <c r="Y129" i="24"/>
  <c r="S130" i="24"/>
  <c r="T130" i="24"/>
  <c r="U130" i="24"/>
  <c r="V130" i="24"/>
  <c r="W130" i="24"/>
  <c r="X130" i="24"/>
  <c r="Y130" i="24"/>
  <c r="S60" i="24"/>
  <c r="T60" i="24"/>
  <c r="U60" i="24"/>
  <c r="V60" i="24"/>
  <c r="W60" i="24"/>
  <c r="X60" i="24"/>
  <c r="Y60" i="24"/>
  <c r="S90" i="24"/>
  <c r="T90" i="24"/>
  <c r="U90" i="24"/>
  <c r="V90" i="24"/>
  <c r="W90" i="24"/>
  <c r="X90" i="24"/>
  <c r="Y90" i="24"/>
  <c r="S94" i="24"/>
  <c r="T94" i="24"/>
  <c r="U94" i="24"/>
  <c r="V94" i="24"/>
  <c r="W94" i="24"/>
  <c r="X94" i="24"/>
  <c r="Y94" i="24"/>
  <c r="S95" i="24"/>
  <c r="T95" i="24"/>
  <c r="U95" i="24"/>
  <c r="W95" i="24"/>
  <c r="X95" i="24"/>
  <c r="Y95" i="24"/>
  <c r="S98" i="24"/>
  <c r="T98" i="24"/>
  <c r="U98" i="24"/>
  <c r="V98" i="24"/>
  <c r="W98" i="24"/>
  <c r="X98" i="24"/>
  <c r="Y98" i="24"/>
  <c r="S96" i="24"/>
  <c r="T96" i="24"/>
  <c r="U96" i="24"/>
  <c r="V96" i="24"/>
  <c r="W96" i="24"/>
  <c r="X96" i="24"/>
  <c r="Y96" i="24"/>
  <c r="S99" i="24"/>
  <c r="T99" i="24"/>
  <c r="U99" i="24"/>
  <c r="V99" i="24"/>
  <c r="W99" i="24"/>
  <c r="X99" i="24"/>
  <c r="Y99" i="24"/>
  <c r="S97" i="24"/>
  <c r="T97" i="24"/>
  <c r="U97" i="24"/>
  <c r="V97" i="24"/>
  <c r="W97" i="24"/>
  <c r="X97" i="24"/>
  <c r="Y97" i="24"/>
  <c r="S100" i="24"/>
  <c r="T100" i="24"/>
  <c r="U100" i="24"/>
  <c r="V100" i="24"/>
  <c r="W100" i="24"/>
  <c r="X100" i="24"/>
  <c r="Y100" i="24"/>
  <c r="S101" i="24"/>
  <c r="T101" i="24"/>
  <c r="U101" i="24"/>
  <c r="V101" i="24"/>
  <c r="W101" i="24"/>
  <c r="X101" i="24"/>
  <c r="Y101" i="24"/>
  <c r="S102" i="24"/>
  <c r="T102" i="24"/>
  <c r="U102" i="24"/>
  <c r="V102" i="24"/>
  <c r="W102" i="24"/>
  <c r="X102" i="24"/>
  <c r="Y102" i="24"/>
  <c r="S103" i="24"/>
  <c r="T103" i="24"/>
  <c r="U103" i="24"/>
  <c r="V103" i="24"/>
  <c r="W103" i="24"/>
  <c r="X103" i="24"/>
  <c r="Y103" i="24"/>
  <c r="S106" i="24"/>
  <c r="T106" i="24"/>
  <c r="U106" i="24"/>
  <c r="V106" i="24"/>
  <c r="W106" i="24"/>
  <c r="X106" i="24"/>
  <c r="Y106" i="24"/>
  <c r="S104" i="24"/>
  <c r="T104" i="24"/>
  <c r="U104" i="24"/>
  <c r="V104" i="24"/>
  <c r="W104" i="24"/>
  <c r="X104" i="24"/>
  <c r="Y104" i="24"/>
  <c r="S105" i="24"/>
  <c r="T105" i="24"/>
  <c r="U105" i="24"/>
  <c r="V105" i="24"/>
  <c r="W105" i="24"/>
  <c r="X105" i="24"/>
  <c r="Y105" i="24"/>
  <c r="S107" i="24"/>
  <c r="T107" i="24"/>
  <c r="U107" i="24"/>
  <c r="V107" i="24"/>
  <c r="W107" i="24"/>
  <c r="X107" i="24"/>
  <c r="Y107" i="24"/>
  <c r="S108" i="24"/>
  <c r="T108" i="24"/>
  <c r="U108" i="24"/>
  <c r="V108" i="24"/>
  <c r="W108" i="24"/>
  <c r="X108" i="24"/>
  <c r="Y108" i="24"/>
  <c r="S110" i="24"/>
  <c r="T110" i="24"/>
  <c r="U110" i="24"/>
  <c r="V110" i="24"/>
  <c r="W110" i="24"/>
  <c r="X110" i="24"/>
  <c r="Y110" i="24"/>
  <c r="S111" i="24"/>
  <c r="T111" i="24"/>
  <c r="U111" i="24"/>
  <c r="V111" i="24"/>
  <c r="W111" i="24"/>
  <c r="X111" i="24"/>
  <c r="Y111" i="24"/>
  <c r="S112" i="24"/>
  <c r="T112" i="24"/>
  <c r="U112" i="24"/>
  <c r="V112" i="24"/>
  <c r="W112" i="24"/>
  <c r="X112" i="24"/>
  <c r="Y112" i="24"/>
  <c r="S113" i="24"/>
  <c r="T113" i="24"/>
  <c r="U113" i="24"/>
  <c r="V113" i="24"/>
  <c r="W113" i="24"/>
  <c r="X113" i="24"/>
  <c r="Y113" i="24"/>
  <c r="S109" i="24"/>
  <c r="T109" i="24"/>
  <c r="U109" i="24"/>
  <c r="V109" i="24"/>
  <c r="W109" i="24"/>
  <c r="X109" i="24"/>
  <c r="Y109" i="24"/>
  <c r="S131" i="24"/>
  <c r="T131" i="24"/>
  <c r="U131" i="24"/>
  <c r="V131" i="24"/>
  <c r="W131" i="24"/>
  <c r="X131" i="24"/>
  <c r="Y131" i="24"/>
  <c r="S132" i="24"/>
  <c r="T132" i="24"/>
  <c r="U132" i="24"/>
  <c r="Z112" i="18" l="1"/>
  <c r="AA112" i="18" s="1"/>
  <c r="J112" i="18"/>
  <c r="K112" i="18" s="1"/>
  <c r="R112" i="18"/>
  <c r="S112" i="18" s="1"/>
  <c r="AJ104" i="18"/>
  <c r="AK104" i="18" s="1"/>
  <c r="AH104" i="18"/>
  <c r="AI104" i="18" s="1"/>
  <c r="Z104" i="18"/>
  <c r="AA104" i="18" s="1"/>
  <c r="AP112" i="18"/>
  <c r="AQ112" i="18" s="1"/>
  <c r="R104" i="18"/>
  <c r="S104" i="18" s="1"/>
  <c r="J104" i="18"/>
  <c r="K104" i="18" s="1"/>
  <c r="AH112" i="18"/>
  <c r="AI112" i="18" s="1"/>
  <c r="AJ112" i="18"/>
  <c r="AK112" i="18" s="1"/>
  <c r="AP104" i="18"/>
  <c r="AQ104" i="18" s="1"/>
  <c r="Y132" i="24"/>
  <c r="X132" i="24"/>
  <c r="W132" i="24"/>
  <c r="CJ86" i="24" l="1"/>
  <c r="CW110" i="24" l="1"/>
  <c r="CU110" i="24"/>
  <c r="CJ109" i="24"/>
  <c r="CM109" i="24" s="1"/>
  <c r="CM113" i="24"/>
  <c r="CM112" i="24"/>
  <c r="CJ111" i="24"/>
  <c r="CM111" i="24" s="1"/>
  <c r="CM110" i="24"/>
  <c r="CM108" i="24"/>
  <c r="CM107" i="24"/>
  <c r="CM105" i="24"/>
  <c r="CM104" i="24"/>
  <c r="CM106" i="24"/>
  <c r="CM103" i="24"/>
  <c r="CM102" i="24"/>
  <c r="CM101" i="24"/>
  <c r="CM100" i="24"/>
  <c r="CM97" i="24"/>
  <c r="CM99" i="24"/>
  <c r="CM96" i="24"/>
  <c r="CM98" i="24"/>
  <c r="CM95" i="24"/>
  <c r="CM90" i="24"/>
  <c r="CM130" i="24"/>
  <c r="CJ129" i="24"/>
  <c r="CM129" i="24" s="1"/>
  <c r="CM126" i="24"/>
  <c r="CM123" i="24"/>
  <c r="CM92" i="24"/>
  <c r="CM121" i="24"/>
  <c r="CM120" i="24"/>
  <c r="CJ74" i="24"/>
  <c r="CM74" i="24" s="1"/>
  <c r="CM84" i="24"/>
  <c r="CJ83" i="24"/>
  <c r="CM83" i="24" s="1"/>
  <c r="CJ81" i="24"/>
  <c r="CM81" i="24" s="1"/>
  <c r="CJ80" i="24"/>
  <c r="CM80" i="24" s="1"/>
  <c r="CJ79" i="24"/>
  <c r="CM79" i="24" s="1"/>
  <c r="CJ78" i="24"/>
  <c r="CM78" i="24" s="1"/>
  <c r="CJ77" i="24"/>
  <c r="CM77" i="24" s="1"/>
  <c r="CJ76" i="24"/>
  <c r="CM76" i="24" s="1"/>
  <c r="CJ75" i="24"/>
  <c r="CM75" i="24" s="1"/>
  <c r="CM64" i="24"/>
  <c r="CM71" i="24"/>
  <c r="CM70" i="24"/>
  <c r="CJ69" i="24"/>
  <c r="CM69" i="24" s="1"/>
  <c r="CJ68" i="24"/>
  <c r="CM68" i="24" s="1"/>
  <c r="CJ67" i="24"/>
  <c r="CM67" i="24" s="1"/>
  <c r="CJ66" i="24"/>
  <c r="CM66" i="24" s="1"/>
  <c r="CJ65" i="24"/>
  <c r="CM65" i="24" s="1"/>
  <c r="CJ62" i="24"/>
  <c r="CM62" i="24" s="1"/>
  <c r="CJ61" i="24"/>
  <c r="CM61" i="24" s="1"/>
  <c r="CJ53" i="24"/>
  <c r="CM53" i="24" s="1"/>
  <c r="CJ55" i="24"/>
  <c r="CM55" i="24" s="1"/>
  <c r="CJ58" i="24"/>
  <c r="CM58" i="24" s="1"/>
  <c r="CJ57" i="24"/>
  <c r="CM57" i="24" s="1"/>
  <c r="CJ56" i="24"/>
  <c r="CM56" i="24" s="1"/>
  <c r="CJ54" i="24"/>
  <c r="CM54" i="24" s="1"/>
  <c r="CJ52" i="24"/>
  <c r="CM52" i="24" s="1"/>
  <c r="CM122" i="24"/>
  <c r="CM89" i="24"/>
  <c r="CJ43" i="24"/>
  <c r="CM43" i="24" s="1"/>
  <c r="CJ42" i="24"/>
  <c r="CM42" i="24" s="1"/>
  <c r="CJ41" i="24"/>
  <c r="CM41" i="24" s="1"/>
  <c r="CJ40" i="24"/>
  <c r="CM40" i="24" s="1"/>
  <c r="CM37" i="24"/>
  <c r="CJ36" i="24"/>
  <c r="CM36" i="24" s="1"/>
  <c r="CM35" i="24"/>
  <c r="CJ34" i="24"/>
  <c r="CM34" i="24" s="1"/>
  <c r="CJ33" i="24"/>
  <c r="CM33" i="24" s="1"/>
  <c r="CM38" i="24"/>
  <c r="CJ31" i="24"/>
  <c r="CM31" i="24" s="1"/>
  <c r="CJ30" i="24"/>
  <c r="CM30" i="24" s="1"/>
  <c r="CJ29" i="24"/>
  <c r="CM29" i="24" s="1"/>
  <c r="CJ28" i="24"/>
  <c r="CJ27" i="24"/>
  <c r="CM27" i="24" s="1"/>
  <c r="CM26" i="24"/>
  <c r="CJ25" i="24"/>
  <c r="CM25" i="24" s="1"/>
  <c r="CJ24" i="24"/>
  <c r="CM24" i="24" s="1"/>
  <c r="CJ23" i="24"/>
  <c r="CM23" i="24" s="1"/>
  <c r="CJ22" i="24"/>
  <c r="CM22" i="24" s="1"/>
  <c r="CJ21" i="24"/>
  <c r="CM21" i="24" s="1"/>
  <c r="CJ20" i="24"/>
  <c r="CM20" i="24" s="1"/>
  <c r="CM18" i="24"/>
  <c r="CM17" i="24"/>
  <c r="CM16" i="24"/>
  <c r="CM15" i="24"/>
  <c r="CM14" i="24"/>
  <c r="CJ8" i="24"/>
  <c r="CM8" i="24" s="1"/>
  <c r="CJ7" i="24"/>
  <c r="CM7" i="24" s="1"/>
  <c r="CJ6" i="24"/>
  <c r="CM6" i="24" s="1"/>
  <c r="CJ5" i="24"/>
  <c r="CM5" i="24" s="1"/>
  <c r="CW131" i="24"/>
  <c r="CW109" i="24"/>
  <c r="CU109" i="24"/>
  <c r="CW113" i="24"/>
  <c r="CU113" i="24"/>
  <c r="CW112" i="24"/>
  <c r="CU112" i="24"/>
  <c r="CW111" i="24"/>
  <c r="CU111" i="24"/>
  <c r="CW108" i="24"/>
  <c r="CU108" i="24"/>
  <c r="CW107" i="24"/>
  <c r="CU107" i="24"/>
  <c r="CW105" i="24"/>
  <c r="CU105" i="24"/>
  <c r="CW104" i="24"/>
  <c r="CU104" i="24"/>
  <c r="CW106" i="24"/>
  <c r="CU106" i="24"/>
  <c r="CW103" i="24"/>
  <c r="CU103" i="24"/>
  <c r="CW102" i="24"/>
  <c r="CU102" i="24"/>
  <c r="CW101" i="24"/>
  <c r="CU101" i="24"/>
  <c r="CW100" i="24"/>
  <c r="CU100" i="24"/>
  <c r="CW97" i="24"/>
  <c r="CU97" i="24"/>
  <c r="CW99" i="24"/>
  <c r="CU99" i="24"/>
  <c r="CW96" i="24"/>
  <c r="CU96" i="24"/>
  <c r="CW98" i="24"/>
  <c r="CU98" i="24"/>
  <c r="CW95" i="24"/>
  <c r="CU95" i="24"/>
  <c r="CW94" i="24"/>
  <c r="CW90" i="24"/>
  <c r="CU90" i="24"/>
  <c r="CW60" i="24"/>
  <c r="CU60" i="24"/>
  <c r="CW130" i="24"/>
  <c r="CU130" i="24"/>
  <c r="CW129" i="24"/>
  <c r="CU129" i="24"/>
  <c r="CW126" i="24"/>
  <c r="CU126" i="24"/>
  <c r="CW123" i="24"/>
  <c r="CU123" i="24"/>
  <c r="CW117" i="24"/>
  <c r="CU117" i="24"/>
  <c r="CW92" i="24"/>
  <c r="CU92" i="24"/>
  <c r="CW121" i="24"/>
  <c r="CU121" i="24"/>
  <c r="CW120" i="24"/>
  <c r="CU120" i="24"/>
  <c r="CW86" i="24"/>
  <c r="CU86" i="24"/>
  <c r="CW74" i="24"/>
  <c r="CU74" i="24"/>
  <c r="CW84" i="24"/>
  <c r="CU84" i="24"/>
  <c r="CW83" i="24"/>
  <c r="CU83" i="24"/>
  <c r="CW81" i="24"/>
  <c r="CU81" i="24"/>
  <c r="CW80" i="24"/>
  <c r="CU80" i="24"/>
  <c r="CW79" i="24"/>
  <c r="CU79" i="24"/>
  <c r="CW78" i="24"/>
  <c r="CU78" i="24"/>
  <c r="CW77" i="24"/>
  <c r="CU77" i="24"/>
  <c r="CW76" i="24"/>
  <c r="CU76" i="24"/>
  <c r="CW75" i="24"/>
  <c r="CU75" i="24"/>
  <c r="CW64" i="24"/>
  <c r="CU64" i="24"/>
  <c r="CW71" i="24"/>
  <c r="CU71" i="24"/>
  <c r="CW70" i="24"/>
  <c r="CU70" i="24"/>
  <c r="CW69" i="24"/>
  <c r="CU69" i="24"/>
  <c r="CW68" i="24"/>
  <c r="CU68" i="24"/>
  <c r="CW67" i="24"/>
  <c r="CU67" i="24"/>
  <c r="CW127" i="24"/>
  <c r="CU127" i="24"/>
  <c r="CW66" i="24"/>
  <c r="CU66" i="24"/>
  <c r="CW65" i="24"/>
  <c r="CU65" i="24"/>
  <c r="CW62" i="24"/>
  <c r="CU62" i="24"/>
  <c r="CW61" i="24"/>
  <c r="CU61" i="24"/>
  <c r="CW59" i="24"/>
  <c r="CW53" i="24"/>
  <c r="CU53" i="24"/>
  <c r="CW55" i="24"/>
  <c r="CU55" i="24"/>
  <c r="CW58" i="24"/>
  <c r="CU58" i="24"/>
  <c r="CW57" i="24"/>
  <c r="CU57" i="24"/>
  <c r="CW56" i="24"/>
  <c r="CU56" i="24"/>
  <c r="CW54" i="24"/>
  <c r="CU54" i="24"/>
  <c r="CW52" i="24"/>
  <c r="CU52" i="24"/>
  <c r="CW51" i="24"/>
  <c r="CW122" i="24"/>
  <c r="CU122" i="24"/>
  <c r="CW89" i="24"/>
  <c r="CU89" i="24"/>
  <c r="CW43" i="24"/>
  <c r="CU43" i="24"/>
  <c r="CW42" i="24"/>
  <c r="CU42" i="24"/>
  <c r="CW41" i="24"/>
  <c r="CU41" i="24"/>
  <c r="CW40" i="24"/>
  <c r="CU40" i="24"/>
  <c r="CW39" i="24"/>
  <c r="CW37" i="24"/>
  <c r="CU37" i="24"/>
  <c r="CW36" i="24"/>
  <c r="CU36" i="24"/>
  <c r="CW35" i="24"/>
  <c r="CU35" i="24"/>
  <c r="CW34" i="24"/>
  <c r="CU34" i="24"/>
  <c r="CW33" i="24"/>
  <c r="CU33" i="24"/>
  <c r="CW38" i="24"/>
  <c r="CU38" i="24"/>
  <c r="CW32" i="24"/>
  <c r="CW31" i="24"/>
  <c r="CU31" i="24"/>
  <c r="CW30" i="24"/>
  <c r="CU30" i="24"/>
  <c r="CW29" i="24"/>
  <c r="CU29" i="24"/>
  <c r="CW28" i="24"/>
  <c r="CU28" i="24"/>
  <c r="CW27" i="24"/>
  <c r="CU27" i="24"/>
  <c r="CW26" i="24"/>
  <c r="CU26" i="24"/>
  <c r="CW25" i="24"/>
  <c r="CU25" i="24"/>
  <c r="CW24" i="24"/>
  <c r="CU24" i="24"/>
  <c r="CW23" i="24"/>
  <c r="CU23" i="24"/>
  <c r="CW22" i="24"/>
  <c r="CU22" i="24"/>
  <c r="CW21" i="24"/>
  <c r="CU21" i="24"/>
  <c r="CW20" i="24"/>
  <c r="CU20" i="24"/>
  <c r="CW19" i="24"/>
  <c r="CW18" i="24"/>
  <c r="CU18" i="24"/>
  <c r="CW17" i="24"/>
  <c r="CU17" i="24"/>
  <c r="CW16" i="24"/>
  <c r="CU16" i="24"/>
  <c r="CW15" i="24"/>
  <c r="CU15" i="24"/>
  <c r="CW14" i="24"/>
  <c r="CU14" i="24"/>
  <c r="CW13" i="24"/>
  <c r="CW9" i="24"/>
  <c r="CW8" i="24"/>
  <c r="CU8" i="24"/>
  <c r="CW7" i="24"/>
  <c r="CU7" i="24"/>
  <c r="CW6" i="24"/>
  <c r="CU6" i="24"/>
  <c r="CW5" i="24"/>
  <c r="CU5" i="24"/>
  <c r="CM127" i="24" l="1"/>
  <c r="CW2" i="24"/>
  <c r="Z131" i="24" l="1"/>
  <c r="R131" i="24" s="1"/>
  <c r="Z109" i="24"/>
  <c r="R109" i="24" s="1"/>
  <c r="Z113" i="24"/>
  <c r="R113" i="24" s="1"/>
  <c r="Z112" i="24"/>
  <c r="R112" i="24" s="1"/>
  <c r="Z111" i="24"/>
  <c r="R111" i="24" s="1"/>
  <c r="Z110" i="24"/>
  <c r="R110" i="24" s="1"/>
  <c r="Z108" i="24"/>
  <c r="R108" i="24" s="1"/>
  <c r="Z107" i="24"/>
  <c r="R107" i="24" s="1"/>
  <c r="Z105" i="24"/>
  <c r="R105" i="24" s="1"/>
  <c r="Z104" i="24"/>
  <c r="R104" i="24" s="1"/>
  <c r="Z106" i="24"/>
  <c r="R106" i="24" s="1"/>
  <c r="Z103" i="24"/>
  <c r="R103" i="24" s="1"/>
  <c r="Z102" i="24"/>
  <c r="R102" i="24" s="1"/>
  <c r="Z101" i="24"/>
  <c r="R101" i="24" s="1"/>
  <c r="Z100" i="24"/>
  <c r="R100" i="24" s="1"/>
  <c r="Z97" i="24"/>
  <c r="R97" i="24" s="1"/>
  <c r="Z99" i="24"/>
  <c r="R99" i="24" s="1"/>
  <c r="Z96" i="24"/>
  <c r="R96" i="24" s="1"/>
  <c r="Z98" i="24"/>
  <c r="R98" i="24" s="1"/>
  <c r="Z95" i="24"/>
  <c r="R95" i="24" s="1"/>
  <c r="Z94" i="24"/>
  <c r="R94" i="24" s="1"/>
  <c r="Z60" i="24"/>
  <c r="R60" i="24" s="1"/>
  <c r="Z90" i="24"/>
  <c r="R90" i="24" s="1"/>
  <c r="Z130" i="24"/>
  <c r="R130" i="24" s="1"/>
  <c r="Z129" i="24"/>
  <c r="R129" i="24" s="1"/>
  <c r="Z126" i="24"/>
  <c r="R126" i="24" s="1"/>
  <c r="Z123" i="24"/>
  <c r="R123" i="24" s="1"/>
  <c r="Z127" i="24"/>
  <c r="R127" i="24" s="1"/>
  <c r="Z117" i="24"/>
  <c r="R117" i="24" s="1"/>
  <c r="Z86" i="24"/>
  <c r="R86" i="24" s="1"/>
  <c r="Z121" i="24"/>
  <c r="R121" i="24" s="1"/>
  <c r="Z92" i="24"/>
  <c r="R92" i="24" s="1"/>
  <c r="Z74" i="24"/>
  <c r="R74" i="24" s="1"/>
  <c r="Z84" i="24"/>
  <c r="R84" i="24" s="1"/>
  <c r="Z83" i="24"/>
  <c r="R83" i="24" s="1"/>
  <c r="Z81" i="24"/>
  <c r="R81" i="24" s="1"/>
  <c r="Z80" i="24"/>
  <c r="R80" i="24" s="1"/>
  <c r="Z79" i="24"/>
  <c r="R79" i="24" s="1"/>
  <c r="Z78" i="24"/>
  <c r="R78" i="24" s="1"/>
  <c r="Z77" i="24"/>
  <c r="R77" i="24" s="1"/>
  <c r="Z76" i="24"/>
  <c r="R76" i="24" s="1"/>
  <c r="Z75" i="24"/>
  <c r="R75" i="24" s="1"/>
  <c r="Z64" i="24"/>
  <c r="R64" i="24" s="1"/>
  <c r="Z71" i="24"/>
  <c r="R71" i="24" s="1"/>
  <c r="Z70" i="24"/>
  <c r="R70" i="24" s="1"/>
  <c r="Z69" i="24"/>
  <c r="R69" i="24" s="1"/>
  <c r="Z68" i="24"/>
  <c r="R68" i="24" s="1"/>
  <c r="Z67" i="24"/>
  <c r="R67" i="24" s="1"/>
  <c r="Z66" i="24"/>
  <c r="R66" i="24" s="1"/>
  <c r="Z65" i="24"/>
  <c r="R65" i="24" s="1"/>
  <c r="Z120" i="24"/>
  <c r="R120" i="24" s="1"/>
  <c r="Z62" i="24"/>
  <c r="R62" i="24" s="1"/>
  <c r="Z61" i="24"/>
  <c r="R61" i="24" s="1"/>
  <c r="Z59" i="24"/>
  <c r="R59" i="24" s="1"/>
  <c r="Z53" i="24"/>
  <c r="R53" i="24" s="1"/>
  <c r="Z55" i="24"/>
  <c r="R55" i="24" s="1"/>
  <c r="Z58" i="24"/>
  <c r="R58" i="24" s="1"/>
  <c r="Z57" i="24"/>
  <c r="R57" i="24" s="1"/>
  <c r="Z56" i="24"/>
  <c r="R56" i="24" s="1"/>
  <c r="Z54" i="24"/>
  <c r="R54" i="24" s="1"/>
  <c r="Z52" i="24"/>
  <c r="R52" i="24" s="1"/>
  <c r="Z51" i="24"/>
  <c r="R51" i="24" s="1"/>
  <c r="Z122" i="24"/>
  <c r="R122" i="24" s="1"/>
  <c r="Z89" i="24"/>
  <c r="R89" i="24" s="1"/>
  <c r="Z43" i="24"/>
  <c r="R43" i="24" s="1"/>
  <c r="Z42" i="24"/>
  <c r="R42" i="24" s="1"/>
  <c r="Z41" i="24"/>
  <c r="R41" i="24" s="1"/>
  <c r="Z40" i="24"/>
  <c r="R40" i="24" s="1"/>
  <c r="Z39" i="24"/>
  <c r="R39" i="24" s="1"/>
  <c r="Z37" i="24"/>
  <c r="R37" i="24" s="1"/>
  <c r="Z36" i="24"/>
  <c r="R36" i="24" s="1"/>
  <c r="Z35" i="24"/>
  <c r="R35" i="24" s="1"/>
  <c r="Z34" i="24"/>
  <c r="R34" i="24" s="1"/>
  <c r="Z33" i="24"/>
  <c r="R33" i="24" s="1"/>
  <c r="Z38" i="24"/>
  <c r="R38" i="24" s="1"/>
  <c r="Z32" i="24"/>
  <c r="R32" i="24" s="1"/>
  <c r="Z31" i="24"/>
  <c r="R31" i="24" s="1"/>
  <c r="Z30" i="24"/>
  <c r="R30" i="24" s="1"/>
  <c r="Z29" i="24"/>
  <c r="R29" i="24" s="1"/>
  <c r="Z28" i="24"/>
  <c r="R28" i="24" s="1"/>
  <c r="Z27" i="24"/>
  <c r="R27" i="24" s="1"/>
  <c r="Z26" i="24"/>
  <c r="R26" i="24" s="1"/>
  <c r="Z25" i="24"/>
  <c r="R25" i="24" s="1"/>
  <c r="Z24" i="24"/>
  <c r="R24" i="24" s="1"/>
  <c r="Z23" i="24"/>
  <c r="R23" i="24" s="1"/>
  <c r="Z22" i="24"/>
  <c r="R22" i="24" s="1"/>
  <c r="Z21" i="24"/>
  <c r="R21" i="24" s="1"/>
  <c r="Z20" i="24"/>
  <c r="R20" i="24" s="1"/>
  <c r="Z19" i="24"/>
  <c r="R19" i="24" s="1"/>
  <c r="Z18" i="24"/>
  <c r="R18" i="24" s="1"/>
  <c r="Z17" i="24"/>
  <c r="R17" i="24" s="1"/>
  <c r="Z16" i="24"/>
  <c r="R16" i="24" s="1"/>
  <c r="Z15" i="24"/>
  <c r="R15" i="24" s="1"/>
  <c r="Z14" i="24"/>
  <c r="R14" i="24" s="1"/>
  <c r="Z13" i="24"/>
  <c r="R13" i="24" s="1"/>
  <c r="Z9" i="24"/>
  <c r="R9" i="24" s="1"/>
  <c r="Z8" i="24"/>
  <c r="R8" i="24" s="1"/>
  <c r="Z7" i="24"/>
  <c r="R7" i="24" s="1"/>
  <c r="Z6" i="24"/>
  <c r="R6" i="24" s="1"/>
  <c r="Z4" i="24"/>
  <c r="R4" i="24" s="1"/>
  <c r="Z5" i="24"/>
  <c r="R5" i="24" s="1"/>
  <c r="Z132" i="24" l="1"/>
  <c r="R132" i="24" s="1"/>
  <c r="BW58" i="24" l="1"/>
  <c r="BW54" i="24"/>
  <c r="BW52" i="24"/>
  <c r="BZ52" i="24" s="1"/>
  <c r="BO54" i="24"/>
  <c r="BO52" i="24"/>
  <c r="BR52" i="24" s="1"/>
  <c r="BO57" i="24"/>
  <c r="BR57" i="24" s="1"/>
  <c r="BW57" i="24"/>
  <c r="BZ57" i="24" s="1"/>
  <c r="BB58" i="24"/>
  <c r="BB57" i="24"/>
  <c r="BB54" i="24"/>
  <c r="BB52" i="24"/>
  <c r="AT57" i="24"/>
  <c r="AT52" i="24"/>
  <c r="BY41" i="24" l="1"/>
  <c r="BW37" i="24"/>
  <c r="BZ37" i="24" s="1"/>
  <c r="BB37" i="24"/>
  <c r="BE37" i="24" s="1"/>
  <c r="BO20" i="24"/>
  <c r="BG21" i="24"/>
  <c r="BB21" i="24"/>
  <c r="BE21" i="24" s="1"/>
  <c r="AT29" i="24" l="1"/>
  <c r="C4" i="35" l="1"/>
  <c r="D4" i="35"/>
  <c r="D5" i="35"/>
  <c r="D6" i="35"/>
  <c r="D7" i="35"/>
  <c r="C8" i="35"/>
  <c r="D8" i="35"/>
  <c r="D9" i="35"/>
  <c r="D10" i="35"/>
  <c r="D11" i="35"/>
  <c r="C12" i="35"/>
  <c r="D12" i="35"/>
  <c r="D13" i="35"/>
  <c r="D14" i="35"/>
  <c r="D15" i="35"/>
  <c r="C16" i="35"/>
  <c r="D16" i="35"/>
  <c r="D17" i="35"/>
  <c r="D18" i="35"/>
  <c r="D19" i="35"/>
  <c r="C20" i="35"/>
  <c r="D20" i="35"/>
  <c r="D22" i="35"/>
  <c r="D23" i="35"/>
  <c r="C24" i="35"/>
  <c r="D24" i="35"/>
  <c r="D26" i="35"/>
  <c r="D27" i="35"/>
  <c r="C28" i="35"/>
  <c r="D28" i="35"/>
  <c r="D30" i="35"/>
  <c r="D31" i="35"/>
  <c r="C32" i="35"/>
  <c r="D32" i="35"/>
  <c r="D34" i="35"/>
  <c r="D35" i="35"/>
  <c r="C36" i="35"/>
  <c r="D36" i="35"/>
  <c r="C40" i="35"/>
  <c r="D40" i="35"/>
  <c r="D41" i="35"/>
  <c r="D42" i="35"/>
  <c r="D43" i="35"/>
  <c r="C44" i="35"/>
  <c r="D44" i="35"/>
  <c r="D45" i="35"/>
  <c r="D46" i="35"/>
  <c r="D55" i="35"/>
  <c r="D56" i="35"/>
  <c r="D57" i="35"/>
  <c r="D58" i="35"/>
  <c r="D59" i="35"/>
  <c r="D60" i="35"/>
  <c r="D61" i="35"/>
  <c r="D62" i="35"/>
  <c r="D68" i="35"/>
  <c r="D69" i="35"/>
  <c r="D70" i="35"/>
  <c r="D71" i="35"/>
  <c r="D85" i="35"/>
  <c r="D86" i="35"/>
  <c r="D87" i="35"/>
  <c r="D88" i="35"/>
  <c r="D89" i="35"/>
  <c r="D95" i="35"/>
  <c r="D96" i="35"/>
  <c r="D97" i="35"/>
  <c r="D98" i="35"/>
  <c r="D99" i="35"/>
  <c r="D100" i="35"/>
  <c r="D101" i="35"/>
  <c r="D109" i="35"/>
  <c r="D110" i="35"/>
  <c r="D111" i="35"/>
  <c r="D112" i="35"/>
  <c r="D118" i="35"/>
  <c r="D119" i="35"/>
  <c r="D120" i="35"/>
  <c r="D121" i="35"/>
  <c r="D122" i="35"/>
  <c r="D123" i="35"/>
  <c r="BQ77" i="24"/>
  <c r="BQ75" i="24"/>
  <c r="CB131" i="24"/>
  <c r="CB109" i="24"/>
  <c r="CB113" i="24"/>
  <c r="CB112" i="24"/>
  <c r="CB111" i="24"/>
  <c r="CB108" i="24"/>
  <c r="CB107" i="24"/>
  <c r="CB105" i="24"/>
  <c r="CB104" i="24"/>
  <c r="CB106" i="24"/>
  <c r="CB103" i="24"/>
  <c r="CB102" i="24"/>
  <c r="CB101" i="24"/>
  <c r="CB100" i="24"/>
  <c r="CB97" i="24"/>
  <c r="CB99" i="24"/>
  <c r="CB96" i="24"/>
  <c r="CB98" i="24"/>
  <c r="CB95" i="24"/>
  <c r="CB94" i="24"/>
  <c r="CB60" i="24"/>
  <c r="CB90" i="24"/>
  <c r="CB130" i="24"/>
  <c r="CB129" i="24"/>
  <c r="CB126" i="24"/>
  <c r="CB123" i="24"/>
  <c r="CB127" i="24"/>
  <c r="CB117" i="24"/>
  <c r="CB86" i="24"/>
  <c r="CB121" i="24"/>
  <c r="CB92" i="24"/>
  <c r="CB74" i="24"/>
  <c r="CB84" i="24"/>
  <c r="CB83" i="24"/>
  <c r="CB81" i="24"/>
  <c r="CB80" i="24"/>
  <c r="CB79" i="24"/>
  <c r="CB78" i="24"/>
  <c r="CB77" i="24"/>
  <c r="CB76" i="24"/>
  <c r="CB75" i="24"/>
  <c r="CB64" i="24"/>
  <c r="CB71" i="24"/>
  <c r="CB70" i="24"/>
  <c r="CB69" i="24"/>
  <c r="CB68" i="24"/>
  <c r="CB67" i="24"/>
  <c r="CB66" i="24"/>
  <c r="CB65" i="24"/>
  <c r="CB120" i="24"/>
  <c r="CB62" i="24"/>
  <c r="CB61" i="24"/>
  <c r="CB59" i="24"/>
  <c r="CB53" i="24"/>
  <c r="CB55" i="24"/>
  <c r="CB58" i="24"/>
  <c r="CB57" i="24"/>
  <c r="CB56" i="24"/>
  <c r="CB54" i="24"/>
  <c r="CB52" i="24"/>
  <c r="CB51" i="24"/>
  <c r="CB89" i="24"/>
  <c r="CB43" i="24"/>
  <c r="CB42" i="24"/>
  <c r="CB40" i="24"/>
  <c r="CB39" i="24"/>
  <c r="CB37" i="24"/>
  <c r="CB36" i="24"/>
  <c r="CB35" i="24"/>
  <c r="CB34" i="24"/>
  <c r="CB33" i="24"/>
  <c r="CB38" i="24"/>
  <c r="CB32" i="24"/>
  <c r="CB31" i="24"/>
  <c r="CB30" i="24"/>
  <c r="CB29" i="24"/>
  <c r="CB28" i="24"/>
  <c r="CB27" i="24"/>
  <c r="CB24" i="24"/>
  <c r="CB23" i="24"/>
  <c r="CB22" i="24"/>
  <c r="CB21" i="24"/>
  <c r="CB20" i="24"/>
  <c r="CB19" i="24"/>
  <c r="CB18" i="24"/>
  <c r="CB17" i="24"/>
  <c r="CB16" i="24"/>
  <c r="CB15" i="24"/>
  <c r="CB14" i="24"/>
  <c r="CB13" i="24"/>
  <c r="CB9" i="24"/>
  <c r="CB8" i="24"/>
  <c r="CB7" i="24"/>
  <c r="CB6" i="24"/>
  <c r="CB5" i="24"/>
  <c r="BG5" i="24"/>
  <c r="BG131" i="24"/>
  <c r="BG109" i="24"/>
  <c r="BG113" i="24"/>
  <c r="BG112" i="24"/>
  <c r="BG111" i="24"/>
  <c r="BG108" i="24"/>
  <c r="BG107" i="24"/>
  <c r="BG105" i="24"/>
  <c r="BG104" i="24"/>
  <c r="BG106" i="24"/>
  <c r="BG103" i="24"/>
  <c r="BG102" i="24"/>
  <c r="BG101" i="24"/>
  <c r="BG100" i="24"/>
  <c r="BG97" i="24"/>
  <c r="BG99" i="24"/>
  <c r="BG96" i="24"/>
  <c r="BG98" i="24"/>
  <c r="BG95" i="24"/>
  <c r="BG94" i="24"/>
  <c r="BG90" i="24"/>
  <c r="BG130" i="24"/>
  <c r="BG129" i="24"/>
  <c r="BG126" i="24"/>
  <c r="BG123" i="24"/>
  <c r="BG127" i="24"/>
  <c r="BG117" i="24"/>
  <c r="BG121" i="24"/>
  <c r="BG92" i="24"/>
  <c r="BG74" i="24"/>
  <c r="BG83" i="24"/>
  <c r="BG81" i="24"/>
  <c r="BG80" i="24"/>
  <c r="BG79" i="24"/>
  <c r="BG78" i="24"/>
  <c r="BG77" i="24"/>
  <c r="BG76" i="24"/>
  <c r="BG64" i="24"/>
  <c r="BG71" i="24"/>
  <c r="BG70" i="24"/>
  <c r="BG69" i="24"/>
  <c r="BG68" i="24"/>
  <c r="BG67" i="24"/>
  <c r="BG66" i="24"/>
  <c r="BG65" i="24"/>
  <c r="BG120" i="24"/>
  <c r="BG61" i="24"/>
  <c r="BG59" i="24"/>
  <c r="BG55" i="24"/>
  <c r="BG58" i="24"/>
  <c r="BG57" i="24"/>
  <c r="BG56" i="24"/>
  <c r="BG54" i="24"/>
  <c r="BG52" i="24"/>
  <c r="BG51" i="24"/>
  <c r="BG89" i="24"/>
  <c r="BG43" i="24"/>
  <c r="BG42" i="24"/>
  <c r="BG40" i="24"/>
  <c r="BG39" i="24"/>
  <c r="BG37" i="24"/>
  <c r="BG36" i="24"/>
  <c r="BG35" i="24"/>
  <c r="BG34" i="24"/>
  <c r="BG33" i="24"/>
  <c r="BG38" i="24"/>
  <c r="BG32" i="24"/>
  <c r="BG31" i="24"/>
  <c r="BG30" i="24"/>
  <c r="BG29" i="24"/>
  <c r="BG28" i="24"/>
  <c r="BG27" i="24"/>
  <c r="BG26" i="24"/>
  <c r="BG25" i="24"/>
  <c r="BG24" i="24"/>
  <c r="BG23" i="24"/>
  <c r="BG22" i="24"/>
  <c r="BG20" i="24"/>
  <c r="BG19" i="24"/>
  <c r="BG18" i="24"/>
  <c r="BG17" i="24"/>
  <c r="BG16" i="24"/>
  <c r="BG15" i="24"/>
  <c r="BG14" i="24"/>
  <c r="BG13" i="24"/>
  <c r="BG9" i="24"/>
  <c r="BG8" i="24"/>
  <c r="BG7" i="24"/>
  <c r="BG6" i="24"/>
  <c r="D114" i="35" l="1"/>
  <c r="D91" i="35"/>
  <c r="D105" i="35"/>
  <c r="D51" i="35"/>
  <c r="D81" i="35"/>
  <c r="D125" i="35"/>
  <c r="C51" i="35"/>
  <c r="BW109" i="24"/>
  <c r="BZ109" i="24" s="1"/>
  <c r="BR109" i="24"/>
  <c r="BZ113" i="24"/>
  <c r="BR113" i="24"/>
  <c r="BZ112" i="24"/>
  <c r="BR112" i="24"/>
  <c r="BZ111" i="24"/>
  <c r="BR111" i="24"/>
  <c r="BZ108" i="24"/>
  <c r="BR108" i="24"/>
  <c r="BZ107" i="24"/>
  <c r="BR107" i="24"/>
  <c r="BZ105" i="24"/>
  <c r="BR105" i="24"/>
  <c r="BZ104" i="24"/>
  <c r="BR104" i="24"/>
  <c r="BZ106" i="24"/>
  <c r="BR106" i="24"/>
  <c r="BZ103" i="24"/>
  <c r="BR103" i="24"/>
  <c r="BZ102" i="24"/>
  <c r="BR102" i="24"/>
  <c r="BZ101" i="24"/>
  <c r="BR101" i="24"/>
  <c r="BZ100" i="24"/>
  <c r="BR100" i="24"/>
  <c r="BZ97" i="24"/>
  <c r="BR97" i="24"/>
  <c r="BZ99" i="24"/>
  <c r="BR99" i="24"/>
  <c r="BZ96" i="24"/>
  <c r="BR96" i="24"/>
  <c r="BZ98" i="24"/>
  <c r="BR98" i="24"/>
  <c r="BZ95" i="24"/>
  <c r="BR95" i="24"/>
  <c r="BW60" i="24"/>
  <c r="BZ60" i="24" s="1"/>
  <c r="BO60" i="24"/>
  <c r="BR60" i="24" s="1"/>
  <c r="BZ90" i="24"/>
  <c r="BR90" i="24"/>
  <c r="BW130" i="24"/>
  <c r="BZ130" i="24" s="1"/>
  <c r="BO130" i="24"/>
  <c r="BR130" i="24" s="1"/>
  <c r="BW129" i="24"/>
  <c r="BZ129" i="24" s="1"/>
  <c r="BQ129" i="24"/>
  <c r="BO129" i="24"/>
  <c r="BZ126" i="24"/>
  <c r="BQ126" i="24"/>
  <c r="BR126" i="24" s="1"/>
  <c r="BW123" i="24"/>
  <c r="BZ123" i="24" s="1"/>
  <c r="BO123" i="24"/>
  <c r="BR123" i="24" s="1"/>
  <c r="BW127" i="24"/>
  <c r="BZ127" i="24" s="1"/>
  <c r="BO127" i="24"/>
  <c r="BR127" i="24" s="1"/>
  <c r="BZ117" i="24"/>
  <c r="BR117" i="24"/>
  <c r="BW86" i="24"/>
  <c r="BZ86" i="24" s="1"/>
  <c r="BO86" i="24"/>
  <c r="BR86" i="24" s="1"/>
  <c r="BZ121" i="24"/>
  <c r="BR121" i="24"/>
  <c r="BW92" i="24"/>
  <c r="BZ92" i="24" s="1"/>
  <c r="BR92" i="24"/>
  <c r="BW74" i="24"/>
  <c r="BZ74" i="24" s="1"/>
  <c r="BO74" i="24"/>
  <c r="BR74" i="24" s="1"/>
  <c r="BW84" i="24"/>
  <c r="BZ84" i="24" s="1"/>
  <c r="BO84" i="24"/>
  <c r="BR84" i="24" s="1"/>
  <c r="BW83" i="24"/>
  <c r="BZ83" i="24" s="1"/>
  <c r="BO83" i="24"/>
  <c r="BR83" i="24" s="1"/>
  <c r="BW81" i="24"/>
  <c r="BZ81" i="24" s="1"/>
  <c r="BO81" i="24"/>
  <c r="BR81" i="24" s="1"/>
  <c r="BW80" i="24"/>
  <c r="BZ80" i="24" s="1"/>
  <c r="BO80" i="24"/>
  <c r="BR80" i="24" s="1"/>
  <c r="BW79" i="24"/>
  <c r="BZ79" i="24" s="1"/>
  <c r="BR79" i="24"/>
  <c r="BW78" i="24"/>
  <c r="BZ78" i="24" s="1"/>
  <c r="BR78" i="24"/>
  <c r="BW77" i="24"/>
  <c r="BZ77" i="24" s="1"/>
  <c r="BO77" i="24"/>
  <c r="BR77" i="24" s="1"/>
  <c r="BW76" i="24"/>
  <c r="BZ76" i="24" s="1"/>
  <c r="BR76" i="24"/>
  <c r="BW75" i="24"/>
  <c r="BZ75" i="24" s="1"/>
  <c r="BO75" i="24"/>
  <c r="BR75" i="24" s="1"/>
  <c r="BZ64" i="24"/>
  <c r="BR64" i="24"/>
  <c r="BW71" i="24"/>
  <c r="BZ71" i="24" s="1"/>
  <c r="BR71" i="24"/>
  <c r="BW70" i="24"/>
  <c r="BZ70" i="24" s="1"/>
  <c r="BR70" i="24"/>
  <c r="BW69" i="24"/>
  <c r="BZ69" i="24" s="1"/>
  <c r="BR69" i="24"/>
  <c r="BW68" i="24"/>
  <c r="BZ68" i="24" s="1"/>
  <c r="BO68" i="24"/>
  <c r="BR68" i="24" s="1"/>
  <c r="BW67" i="24"/>
  <c r="BZ67" i="24" s="1"/>
  <c r="BO67" i="24"/>
  <c r="BR67" i="24" s="1"/>
  <c r="BW66" i="24"/>
  <c r="BZ66" i="24" s="1"/>
  <c r="BO66" i="24"/>
  <c r="BR66" i="24" s="1"/>
  <c r="BW65" i="24"/>
  <c r="BZ65" i="24" s="1"/>
  <c r="BO65" i="24"/>
  <c r="BR65" i="24" s="1"/>
  <c r="BW120" i="24"/>
  <c r="BZ120" i="24" s="1"/>
  <c r="BR120" i="24"/>
  <c r="BW62" i="24"/>
  <c r="BZ62" i="24" s="1"/>
  <c r="BR62" i="24"/>
  <c r="BW61" i="24"/>
  <c r="BZ61" i="24" s="1"/>
  <c r="BO61" i="24"/>
  <c r="BR61" i="24" s="1"/>
  <c r="BW53" i="24"/>
  <c r="BZ53" i="24" s="1"/>
  <c r="BR53" i="24"/>
  <c r="BZ55" i="24"/>
  <c r="BR55" i="24"/>
  <c r="BZ58" i="24"/>
  <c r="BO58" i="24"/>
  <c r="BR58" i="24" s="1"/>
  <c r="BW56" i="24"/>
  <c r="BZ56" i="24" s="1"/>
  <c r="BR56" i="24"/>
  <c r="BZ54" i="24"/>
  <c r="BR54" i="24"/>
  <c r="BW89" i="24"/>
  <c r="BZ89" i="24" s="1"/>
  <c r="BO89" i="24"/>
  <c r="BR89" i="24" s="1"/>
  <c r="BW43" i="24"/>
  <c r="BZ43" i="24" s="1"/>
  <c r="BO43" i="24"/>
  <c r="BR43" i="24" s="1"/>
  <c r="BW42" i="24"/>
  <c r="BZ42" i="24" s="1"/>
  <c r="BO42" i="24"/>
  <c r="BR42" i="24" s="1"/>
  <c r="CB41" i="24"/>
  <c r="BW41" i="24"/>
  <c r="BR41" i="24"/>
  <c r="BW40" i="24"/>
  <c r="BZ40" i="24" s="1"/>
  <c r="BO40" i="24"/>
  <c r="BR40" i="24" s="1"/>
  <c r="BO37" i="24"/>
  <c r="BR37" i="24" s="1"/>
  <c r="BZ36" i="24"/>
  <c r="BR36" i="24"/>
  <c r="BZ35" i="24"/>
  <c r="BR35" i="24"/>
  <c r="BW34" i="24"/>
  <c r="BZ34" i="24" s="1"/>
  <c r="BO34" i="24"/>
  <c r="BR34" i="24" s="1"/>
  <c r="BW33" i="24"/>
  <c r="BZ33" i="24" s="1"/>
  <c r="BO33" i="24"/>
  <c r="BR33" i="24" s="1"/>
  <c r="BZ38" i="24"/>
  <c r="BR38" i="24"/>
  <c r="BW31" i="24"/>
  <c r="BZ31" i="24" s="1"/>
  <c r="BO31" i="24"/>
  <c r="BR31" i="24" s="1"/>
  <c r="BW30" i="24"/>
  <c r="BZ30" i="24" s="1"/>
  <c r="BO30" i="24"/>
  <c r="BR30" i="24" s="1"/>
  <c r="BW29" i="24"/>
  <c r="BZ29" i="24" s="1"/>
  <c r="BR29" i="24"/>
  <c r="BW28" i="24"/>
  <c r="BZ28" i="24" s="1"/>
  <c r="BO28" i="24"/>
  <c r="BR28" i="24" s="1"/>
  <c r="BW27" i="24"/>
  <c r="BZ27" i="24" s="1"/>
  <c r="BO27" i="24"/>
  <c r="BR27" i="24" s="1"/>
  <c r="CB26" i="24"/>
  <c r="BW26" i="24"/>
  <c r="BO26" i="24"/>
  <c r="BR26" i="24" s="1"/>
  <c r="CB25" i="24"/>
  <c r="BW25" i="24"/>
  <c r="BR25" i="24"/>
  <c r="BW24" i="24"/>
  <c r="BZ24" i="24" s="1"/>
  <c r="BR24" i="24"/>
  <c r="BW23" i="24"/>
  <c r="BZ23" i="24" s="1"/>
  <c r="BO23" i="24"/>
  <c r="BR23" i="24" s="1"/>
  <c r="BW22" i="24"/>
  <c r="BZ22" i="24" s="1"/>
  <c r="BO22" i="24"/>
  <c r="BR22" i="24" s="1"/>
  <c r="BW21" i="24"/>
  <c r="BZ21" i="24" s="1"/>
  <c r="BO21" i="24"/>
  <c r="BR21" i="24" s="1"/>
  <c r="BW20" i="24"/>
  <c r="BZ20" i="24" s="1"/>
  <c r="BR20" i="24"/>
  <c r="BW18" i="24"/>
  <c r="BZ18" i="24" s="1"/>
  <c r="BO18" i="24"/>
  <c r="BR18" i="24" s="1"/>
  <c r="BW17" i="24"/>
  <c r="BZ17" i="24" s="1"/>
  <c r="BO17" i="24"/>
  <c r="BR17" i="24" s="1"/>
  <c r="BW16" i="24"/>
  <c r="BZ16" i="24" s="1"/>
  <c r="BO16" i="24"/>
  <c r="BR16" i="24" s="1"/>
  <c r="BW15" i="24"/>
  <c r="BZ15" i="24" s="1"/>
  <c r="BO15" i="24"/>
  <c r="BR15" i="24" s="1"/>
  <c r="BW14" i="24"/>
  <c r="BZ14" i="24" s="1"/>
  <c r="BO14" i="24"/>
  <c r="BR14" i="24" s="1"/>
  <c r="BW8" i="24"/>
  <c r="BZ8" i="24" s="1"/>
  <c r="BO8" i="24"/>
  <c r="BR8" i="24" s="1"/>
  <c r="BW7" i="24"/>
  <c r="BZ7" i="24" s="1"/>
  <c r="BO7" i="24"/>
  <c r="BR7" i="24" s="1"/>
  <c r="BW6" i="24"/>
  <c r="BZ6" i="24" s="1"/>
  <c r="BO6" i="24"/>
  <c r="BR6" i="24" s="1"/>
  <c r="BW5" i="24"/>
  <c r="BZ5" i="24" s="1"/>
  <c r="BO5" i="24"/>
  <c r="BR5" i="24" s="1"/>
  <c r="BD60" i="24"/>
  <c r="BG60" i="24" s="1"/>
  <c r="BB127" i="24"/>
  <c r="BE127" i="24" s="1"/>
  <c r="BE92" i="24"/>
  <c r="BB74" i="24"/>
  <c r="BE74" i="24" s="1"/>
  <c r="BB83" i="24"/>
  <c r="BE83" i="24" s="1"/>
  <c r="BB77" i="24"/>
  <c r="BE77" i="24" s="1"/>
  <c r="BB71" i="24"/>
  <c r="BB68" i="24"/>
  <c r="BE68" i="24" s="1"/>
  <c r="BB66" i="24"/>
  <c r="BD53" i="24"/>
  <c r="BG53" i="24" s="1"/>
  <c r="BB80" i="24"/>
  <c r="BB65" i="24"/>
  <c r="BD86" i="24"/>
  <c r="BG86" i="24" s="1"/>
  <c r="BD84" i="24"/>
  <c r="BG84" i="24" s="1"/>
  <c r="BD75" i="24"/>
  <c r="BG75" i="24" s="1"/>
  <c r="BD62" i="24"/>
  <c r="BG62" i="24" s="1"/>
  <c r="BD41" i="24"/>
  <c r="BG41" i="24" s="1"/>
  <c r="BB20" i="24"/>
  <c r="BB31" i="24"/>
  <c r="BB29" i="24"/>
  <c r="BB26" i="24"/>
  <c r="BB25" i="24"/>
  <c r="BR129" i="24" l="1"/>
  <c r="BG2" i="24"/>
  <c r="CB2" i="24"/>
  <c r="BE29" i="24"/>
  <c r="BZ26" i="24"/>
  <c r="BE65" i="24"/>
  <c r="BZ41" i="24"/>
  <c r="BZ25" i="24"/>
  <c r="BB8" i="24" l="1"/>
  <c r="BB7" i="24"/>
  <c r="BB6" i="24"/>
  <c r="BB5" i="24"/>
  <c r="BB109" i="24"/>
  <c r="BB60" i="24"/>
  <c r="BB130" i="24"/>
  <c r="BB129" i="24"/>
  <c r="BE129" i="24" s="1"/>
  <c r="BE126" i="24"/>
  <c r="BB123" i="24"/>
  <c r="BB86" i="24"/>
  <c r="BB84" i="24"/>
  <c r="BB81" i="24"/>
  <c r="BB79" i="24"/>
  <c r="BB78" i="24"/>
  <c r="BB76" i="24"/>
  <c r="BB75" i="24"/>
  <c r="BB70" i="24"/>
  <c r="BB69" i="24"/>
  <c r="BB67" i="24"/>
  <c r="BB120" i="24"/>
  <c r="BB62" i="24"/>
  <c r="BB61" i="24"/>
  <c r="BB53" i="24"/>
  <c r="BE58" i="24"/>
  <c r="BB56" i="24"/>
  <c r="BE56" i="24" s="1"/>
  <c r="BE54" i="24"/>
  <c r="BE52" i="24"/>
  <c r="BB43" i="24"/>
  <c r="BB42" i="24"/>
  <c r="BB40" i="24"/>
  <c r="BB41" i="24"/>
  <c r="BE36" i="24"/>
  <c r="BB34" i="24"/>
  <c r="BB33" i="24"/>
  <c r="BB23" i="24"/>
  <c r="BE23" i="24" s="1"/>
  <c r="BB27" i="24"/>
  <c r="BB30" i="24"/>
  <c r="BB28" i="24"/>
  <c r="BB22" i="24"/>
  <c r="BB24" i="24"/>
  <c r="BE28" i="24" l="1"/>
  <c r="BE109" i="24"/>
  <c r="BE113" i="24"/>
  <c r="BE112" i="24"/>
  <c r="BE111" i="24"/>
  <c r="BE108" i="24"/>
  <c r="BE107" i="24"/>
  <c r="BE105" i="24"/>
  <c r="BE104" i="24"/>
  <c r="BE106" i="24"/>
  <c r="BE103" i="24"/>
  <c r="BE102" i="24"/>
  <c r="BE101" i="24"/>
  <c r="BE100" i="24"/>
  <c r="BE97" i="24"/>
  <c r="BE99" i="24"/>
  <c r="BE96" i="24"/>
  <c r="BE98" i="24"/>
  <c r="BE95" i="24"/>
  <c r="BE60" i="24"/>
  <c r="BE90" i="24"/>
  <c r="BE130" i="24"/>
  <c r="BE123" i="24"/>
  <c r="BE117" i="24"/>
  <c r="BE86" i="24"/>
  <c r="BE121" i="24"/>
  <c r="BE84" i="24"/>
  <c r="BE81" i="24"/>
  <c r="BE80" i="24"/>
  <c r="BE79" i="24"/>
  <c r="BE78" i="24"/>
  <c r="BE76" i="24"/>
  <c r="BE75" i="24"/>
  <c r="BE64" i="24"/>
  <c r="BE71" i="24"/>
  <c r="BE70" i="24"/>
  <c r="BE69" i="24"/>
  <c r="BE67" i="24"/>
  <c r="BE66" i="24"/>
  <c r="BE120" i="24"/>
  <c r="BE62" i="24"/>
  <c r="BE61" i="24"/>
  <c r="BE53" i="24"/>
  <c r="BE55" i="24"/>
  <c r="BE57" i="24"/>
  <c r="BE89" i="24"/>
  <c r="BE43" i="24"/>
  <c r="BE42" i="24"/>
  <c r="BE41" i="24"/>
  <c r="BE40" i="24"/>
  <c r="BE35" i="24"/>
  <c r="BE34" i="24"/>
  <c r="BE33" i="24"/>
  <c r="BE38" i="24"/>
  <c r="BE31" i="24"/>
  <c r="BE30" i="24"/>
  <c r="BE27" i="24"/>
  <c r="BE26" i="24"/>
  <c r="BE25" i="24"/>
  <c r="BE24" i="24"/>
  <c r="BE22" i="24"/>
  <c r="BE20" i="24"/>
  <c r="BE18" i="24"/>
  <c r="BE17" i="24"/>
  <c r="BE16" i="24"/>
  <c r="BE15" i="24"/>
  <c r="BE14" i="24"/>
  <c r="BE8" i="24"/>
  <c r="BE7" i="24"/>
  <c r="BE6" i="24"/>
  <c r="BE5" i="24"/>
  <c r="AT18" i="24" l="1"/>
  <c r="AT17" i="24"/>
  <c r="AT16" i="24"/>
  <c r="AT15" i="24"/>
  <c r="AT14" i="24"/>
  <c r="AW109" i="24" l="1"/>
  <c r="AW113" i="24"/>
  <c r="AW112" i="24"/>
  <c r="AW111" i="24"/>
  <c r="AW108" i="24"/>
  <c r="AW107" i="24"/>
  <c r="AW105" i="24"/>
  <c r="AW104" i="24"/>
  <c r="AW106" i="24"/>
  <c r="AW103" i="24"/>
  <c r="AW102" i="24"/>
  <c r="AW101" i="24"/>
  <c r="AW100" i="24"/>
  <c r="AW97" i="24"/>
  <c r="AW99" i="24"/>
  <c r="AW96" i="24"/>
  <c r="AW98" i="24"/>
  <c r="AW95" i="24"/>
  <c r="AT60" i="24"/>
  <c r="AW60" i="24" s="1"/>
  <c r="AW90" i="24"/>
  <c r="AT130" i="24"/>
  <c r="AW130" i="24" s="1"/>
  <c r="AV129" i="24"/>
  <c r="AT129" i="24"/>
  <c r="AV126" i="24"/>
  <c r="AW126" i="24" s="1"/>
  <c r="AT123" i="24"/>
  <c r="AW123" i="24" s="1"/>
  <c r="AT127" i="24"/>
  <c r="AW127" i="24" s="1"/>
  <c r="AW117" i="24"/>
  <c r="AT86" i="24"/>
  <c r="AW86" i="24" s="1"/>
  <c r="AW121" i="24"/>
  <c r="AT92" i="24"/>
  <c r="AW92" i="24" s="1"/>
  <c r="AT74" i="24"/>
  <c r="AW74" i="24" s="1"/>
  <c r="AW84" i="24"/>
  <c r="AT83" i="24"/>
  <c r="AW83" i="24" s="1"/>
  <c r="AW81" i="24"/>
  <c r="AT80" i="24"/>
  <c r="AW80" i="24" s="1"/>
  <c r="AT79" i="24"/>
  <c r="AW79" i="24" s="1"/>
  <c r="AW78" i="24"/>
  <c r="AT77" i="24"/>
  <c r="AW77" i="24" s="1"/>
  <c r="AW76" i="24"/>
  <c r="AT75" i="24"/>
  <c r="AW75" i="24" s="1"/>
  <c r="AT41" i="24"/>
  <c r="AW41" i="24" s="1"/>
  <c r="AW64" i="24"/>
  <c r="AW71" i="24"/>
  <c r="AW70" i="24"/>
  <c r="AW69" i="24"/>
  <c r="AT68" i="24"/>
  <c r="AW68" i="24" s="1"/>
  <c r="AT67" i="24"/>
  <c r="AW67" i="24" s="1"/>
  <c r="AT66" i="24"/>
  <c r="AW66" i="24" s="1"/>
  <c r="AT65" i="24"/>
  <c r="AW65" i="24" s="1"/>
  <c r="AW120" i="24"/>
  <c r="AW62" i="24"/>
  <c r="AT61" i="24"/>
  <c r="AW61" i="24" s="1"/>
  <c r="AW53" i="24"/>
  <c r="AW55" i="24"/>
  <c r="AT58" i="24"/>
  <c r="AW58" i="24" s="1"/>
  <c r="AW57" i="24"/>
  <c r="AT56" i="24"/>
  <c r="AW56" i="24" s="1"/>
  <c r="AT54" i="24"/>
  <c r="AW54" i="24" s="1"/>
  <c r="AW52" i="24"/>
  <c r="AT89" i="24"/>
  <c r="AW89" i="24" s="1"/>
  <c r="AT43" i="24"/>
  <c r="AW43" i="24" s="1"/>
  <c r="AT42" i="24"/>
  <c r="AW42" i="24" s="1"/>
  <c r="AT40" i="24"/>
  <c r="AW40" i="24" s="1"/>
  <c r="AT37" i="24"/>
  <c r="AW37" i="24" s="1"/>
  <c r="AW36" i="24"/>
  <c r="AW35" i="24"/>
  <c r="AT34" i="24"/>
  <c r="AW34" i="24" s="1"/>
  <c r="AT33" i="24"/>
  <c r="AW33" i="24" s="1"/>
  <c r="AW38" i="24"/>
  <c r="AT31" i="24"/>
  <c r="AW31" i="24" s="1"/>
  <c r="AT30" i="24"/>
  <c r="AW30" i="24" s="1"/>
  <c r="AW29" i="24"/>
  <c r="AT28" i="24"/>
  <c r="AW28" i="24" s="1"/>
  <c r="AT27" i="24"/>
  <c r="AW27" i="24" s="1"/>
  <c r="AT26" i="24"/>
  <c r="AW26" i="24" s="1"/>
  <c r="AW25" i="24"/>
  <c r="AT24" i="24"/>
  <c r="AW24" i="24" s="1"/>
  <c r="AT23" i="24"/>
  <c r="AW23" i="24" s="1"/>
  <c r="AT22" i="24"/>
  <c r="AW22" i="24" s="1"/>
  <c r="AT21" i="24"/>
  <c r="AW21" i="24" s="1"/>
  <c r="AT20" i="24"/>
  <c r="AW20" i="24" s="1"/>
  <c r="AW18" i="24"/>
  <c r="AW17" i="24"/>
  <c r="AW16" i="24"/>
  <c r="AW15" i="24"/>
  <c r="AW14" i="24"/>
  <c r="AT8" i="24"/>
  <c r="AW8" i="24" s="1"/>
  <c r="AT7" i="24"/>
  <c r="AW7" i="24" s="1"/>
  <c r="AT6" i="24"/>
  <c r="AW6" i="24" s="1"/>
  <c r="AT5" i="24"/>
  <c r="AW5" i="24" s="1"/>
  <c r="AW129" i="24" l="1"/>
  <c r="J19" i="38" l="1"/>
  <c r="I19" i="38"/>
  <c r="H19" i="38"/>
  <c r="G19" i="38"/>
  <c r="F19" i="38"/>
  <c r="E19" i="38"/>
  <c r="D19" i="38"/>
  <c r="J36" i="38" l="1"/>
  <c r="I36" i="38"/>
  <c r="G36" i="38"/>
  <c r="F36" i="38"/>
  <c r="E36" i="38"/>
  <c r="D36" i="38"/>
  <c r="J16" i="38"/>
  <c r="I16" i="38"/>
  <c r="G16" i="38"/>
  <c r="F16" i="38"/>
  <c r="E16" i="38"/>
  <c r="D16" i="38"/>
  <c r="J18" i="38"/>
  <c r="I18" i="38"/>
  <c r="G18" i="38"/>
  <c r="F18" i="38"/>
  <c r="E18" i="38"/>
  <c r="D18" i="38"/>
  <c r="J31" i="38"/>
  <c r="I31" i="38"/>
  <c r="G31" i="38"/>
  <c r="F31" i="38"/>
  <c r="E31" i="38"/>
  <c r="D31" i="38"/>
  <c r="J30" i="38"/>
  <c r="I30" i="38"/>
  <c r="G30" i="38"/>
  <c r="F30" i="38"/>
  <c r="E30" i="38"/>
  <c r="D30" i="38"/>
  <c r="J29" i="38"/>
  <c r="I29" i="38"/>
  <c r="G29" i="38"/>
  <c r="F29" i="38"/>
  <c r="E29" i="38"/>
  <c r="D29" i="38"/>
  <c r="J26" i="38"/>
  <c r="I26" i="38"/>
  <c r="G26" i="38"/>
  <c r="F26" i="38"/>
  <c r="E26" i="38"/>
  <c r="D26" i="38"/>
  <c r="J24" i="38"/>
  <c r="I24" i="38"/>
  <c r="G24" i="38"/>
  <c r="F24" i="38"/>
  <c r="E24" i="38"/>
  <c r="D24" i="38"/>
  <c r="J21" i="38"/>
  <c r="I21" i="38"/>
  <c r="G21" i="38"/>
  <c r="F21" i="38"/>
  <c r="E21" i="38"/>
  <c r="D21" i="38"/>
  <c r="J17" i="38"/>
  <c r="I17" i="38"/>
  <c r="G17" i="38"/>
  <c r="F17" i="38"/>
  <c r="E17" i="38"/>
  <c r="D17" i="38"/>
  <c r="J12" i="38"/>
  <c r="I12" i="38"/>
  <c r="G12" i="38"/>
  <c r="F12" i="38"/>
  <c r="E12" i="38"/>
  <c r="D12" i="38"/>
  <c r="J20" i="38"/>
  <c r="I20" i="38"/>
  <c r="G20" i="38"/>
  <c r="F20" i="38"/>
  <c r="E20" i="38"/>
  <c r="D20" i="38"/>
  <c r="I27" i="38"/>
  <c r="I32" i="38"/>
  <c r="I15" i="38"/>
  <c r="I23" i="38"/>
  <c r="I25" i="38"/>
  <c r="I13" i="38"/>
  <c r="I22" i="38"/>
  <c r="I14" i="38"/>
  <c r="I28" i="38"/>
  <c r="D28" i="38"/>
  <c r="E28" i="38"/>
  <c r="F28" i="38"/>
  <c r="G28" i="38"/>
  <c r="J28" i="38"/>
  <c r="D14" i="38"/>
  <c r="E14" i="38"/>
  <c r="F14" i="38"/>
  <c r="G14" i="38"/>
  <c r="J14" i="38"/>
  <c r="D22" i="38"/>
  <c r="E22" i="38"/>
  <c r="F22" i="38"/>
  <c r="G22" i="38"/>
  <c r="J22" i="38"/>
  <c r="D13" i="38"/>
  <c r="E13" i="38"/>
  <c r="F13" i="38"/>
  <c r="G13" i="38"/>
  <c r="J13" i="38"/>
  <c r="D25" i="38"/>
  <c r="E25" i="38"/>
  <c r="F25" i="38"/>
  <c r="G25" i="38"/>
  <c r="J25" i="38"/>
  <c r="D23" i="38"/>
  <c r="E23" i="38"/>
  <c r="F23" i="38"/>
  <c r="G23" i="38"/>
  <c r="J23" i="38"/>
  <c r="D15" i="38"/>
  <c r="E15" i="38"/>
  <c r="F15" i="38"/>
  <c r="G15" i="38"/>
  <c r="J15" i="38"/>
  <c r="D32" i="38"/>
  <c r="E32" i="38"/>
  <c r="F32" i="38"/>
  <c r="G32" i="38"/>
  <c r="J32" i="38"/>
  <c r="D27" i="38"/>
  <c r="E27" i="38"/>
  <c r="F27" i="38"/>
  <c r="G27" i="38"/>
  <c r="J27" i="38"/>
  <c r="I143" i="21" l="1"/>
  <c r="AO123" i="21"/>
  <c r="AG123" i="21"/>
  <c r="F45" i="38"/>
  <c r="I62" i="38"/>
  <c r="I37" i="38"/>
  <c r="J49" i="38"/>
  <c r="K47" i="38"/>
  <c r="E51" i="38"/>
  <c r="H45" i="38"/>
  <c r="K41" i="38"/>
  <c r="K61" i="38"/>
  <c r="G52" i="38"/>
  <c r="J62" i="38"/>
  <c r="E44" i="38"/>
  <c r="F62" i="38"/>
  <c r="D44" i="38"/>
  <c r="E62" i="38"/>
  <c r="G38" i="38"/>
  <c r="F38" i="38"/>
  <c r="G34" i="38"/>
  <c r="H48" i="38"/>
  <c r="J54" i="38"/>
  <c r="K37" i="38"/>
  <c r="F53" i="38"/>
  <c r="D53" i="38"/>
  <c r="Y133" i="21"/>
  <c r="Y143" i="21"/>
  <c r="J44" i="38"/>
  <c r="G61" i="38"/>
  <c r="E43" i="38"/>
  <c r="F35" i="38"/>
  <c r="H37" i="38"/>
  <c r="I49" i="38"/>
  <c r="E34" i="38"/>
  <c r="G44" i="38"/>
  <c r="F63" i="38"/>
  <c r="I47" i="38"/>
  <c r="K50" i="38"/>
  <c r="G46" i="38"/>
  <c r="J59" i="38"/>
  <c r="H46" i="38"/>
  <c r="I59" i="38"/>
  <c r="J63" i="38"/>
  <c r="K45" i="38"/>
  <c r="D33" i="38"/>
  <c r="J45" i="38"/>
  <c r="I66" i="38"/>
  <c r="D40" i="38"/>
  <c r="I123" i="21"/>
  <c r="Q143" i="21"/>
  <c r="F46" i="38"/>
  <c r="G64" i="38"/>
  <c r="I39" i="38"/>
  <c r="J33" i="38"/>
  <c r="D43" i="38"/>
  <c r="E35" i="38"/>
  <c r="E64" i="38"/>
  <c r="H58" i="38"/>
  <c r="K64" i="38"/>
  <c r="F37" i="38"/>
  <c r="G49" i="38"/>
  <c r="H57" i="38"/>
  <c r="F58" i="38"/>
  <c r="I54" i="38"/>
  <c r="E58" i="38"/>
  <c r="J66" i="38"/>
  <c r="G41" i="38"/>
  <c r="K60" i="38"/>
  <c r="F41" i="38"/>
  <c r="G62" i="38"/>
  <c r="H42" i="38"/>
  <c r="J51" i="38"/>
  <c r="K58" i="38"/>
  <c r="H61" i="38"/>
  <c r="E45" i="38"/>
  <c r="I61" i="38"/>
  <c r="H39" i="38"/>
  <c r="I33" i="38"/>
  <c r="K44" i="38"/>
  <c r="D57" i="38"/>
  <c r="F66" i="38"/>
  <c r="J38" i="38"/>
  <c r="D34" i="38"/>
  <c r="J56" i="38"/>
  <c r="G45" i="38"/>
  <c r="I56" i="38"/>
  <c r="K66" i="38"/>
  <c r="K46" i="38"/>
  <c r="H43" i="38"/>
  <c r="J46" i="38"/>
  <c r="G65" i="38"/>
  <c r="D47" i="38"/>
  <c r="F50" i="38"/>
  <c r="Q133" i="21"/>
  <c r="Q123" i="21"/>
  <c r="G57" i="38"/>
  <c r="H64" i="38"/>
  <c r="I44" i="38"/>
  <c r="D60" i="38"/>
  <c r="D45" i="38"/>
  <c r="I60" i="38"/>
  <c r="H55" i="38"/>
  <c r="G66" i="38"/>
  <c r="F39" i="38"/>
  <c r="G33" i="38"/>
  <c r="K62" i="38"/>
  <c r="F55" i="38"/>
  <c r="K48" i="38"/>
  <c r="E55" i="38"/>
  <c r="I51" i="38"/>
  <c r="H59" i="38"/>
  <c r="E56" i="38"/>
  <c r="G59" i="38"/>
  <c r="D64" i="38"/>
  <c r="I43" i="38"/>
  <c r="J35" i="38"/>
  <c r="Y123" i="21"/>
  <c r="K55" i="38"/>
  <c r="D41" i="38"/>
  <c r="E46" i="38"/>
  <c r="D63" i="38"/>
  <c r="H44" i="38"/>
  <c r="E60" i="38"/>
  <c r="F61" i="38"/>
  <c r="D54" i="38"/>
  <c r="D62" i="38"/>
  <c r="J41" i="38"/>
  <c r="G60" i="38"/>
  <c r="H40" i="38"/>
  <c r="J53" i="38"/>
  <c r="G40" i="38"/>
  <c r="I53" i="38"/>
  <c r="F42" i="38"/>
  <c r="D58" i="38"/>
  <c r="K57" i="38"/>
  <c r="H65" i="38"/>
  <c r="E38" i="38"/>
  <c r="F34" i="38"/>
  <c r="AO133" i="21"/>
  <c r="I133" i="21"/>
  <c r="E48" i="38"/>
  <c r="G54" i="38"/>
  <c r="E59" i="38"/>
  <c r="J58" i="38"/>
  <c r="D66" i="38"/>
  <c r="D46" i="38"/>
  <c r="J61" i="38"/>
  <c r="J40" i="38"/>
  <c r="H52" i="38"/>
  <c r="I57" i="38"/>
  <c r="F44" i="38"/>
  <c r="G63" i="38"/>
  <c r="F52" i="38"/>
  <c r="K42" i="38"/>
  <c r="E52" i="38"/>
  <c r="D50" i="38"/>
  <c r="H56" i="38"/>
  <c r="D59" i="38"/>
  <c r="G56" i="38"/>
  <c r="I45" i="38"/>
  <c r="I65" i="38"/>
  <c r="D61" i="38"/>
  <c r="K52" i="38"/>
  <c r="G43" i="38"/>
  <c r="F57" i="38"/>
  <c r="G42" i="38"/>
  <c r="I58" i="38"/>
  <c r="E63" i="38"/>
  <c r="D51" i="38"/>
  <c r="I64" i="38"/>
  <c r="K59" i="38"/>
  <c r="H60" i="38"/>
  <c r="H47" i="38"/>
  <c r="J50" i="38"/>
  <c r="G47" i="38"/>
  <c r="I50" i="38"/>
  <c r="J48" i="38"/>
  <c r="D55" i="38"/>
  <c r="I48" i="38"/>
  <c r="K54" i="38"/>
  <c r="E53" i="38"/>
  <c r="E41" i="38"/>
  <c r="AO143" i="21"/>
  <c r="E42" i="38"/>
  <c r="G51" i="38"/>
  <c r="H51" i="38"/>
  <c r="J55" i="38"/>
  <c r="E61" i="38"/>
  <c r="E57" i="38"/>
  <c r="J64" i="38"/>
  <c r="J47" i="38"/>
  <c r="H49" i="38"/>
  <c r="J65" i="38"/>
  <c r="G58" i="38"/>
  <c r="H63" i="38"/>
  <c r="E37" i="38"/>
  <c r="F49" i="38"/>
  <c r="D37" i="38"/>
  <c r="E49" i="38"/>
  <c r="F40" i="38"/>
  <c r="H53" i="38"/>
  <c r="E40" i="38"/>
  <c r="G53" i="38"/>
  <c r="F48" i="38"/>
  <c r="I46" i="38"/>
  <c r="H62" i="38"/>
  <c r="AG133" i="21"/>
  <c r="J37" i="38"/>
  <c r="K49" i="38"/>
  <c r="D48" i="38"/>
  <c r="F54" i="38"/>
  <c r="H54" i="38"/>
  <c r="I55" i="38"/>
  <c r="E66" i="38"/>
  <c r="G37" i="38"/>
  <c r="D35" i="38"/>
  <c r="K39" i="38"/>
  <c r="K56" i="38"/>
  <c r="E65" i="38"/>
  <c r="I38" i="38"/>
  <c r="J34" i="38"/>
  <c r="H38" i="38"/>
  <c r="I34" i="38"/>
  <c r="J42" i="38"/>
  <c r="D52" i="38"/>
  <c r="I42" i="38"/>
  <c r="K51" i="38"/>
  <c r="D56" i="38"/>
  <c r="F59" i="38"/>
  <c r="G48" i="38"/>
  <c r="AG143" i="21"/>
  <c r="F43" i="38"/>
  <c r="G35" i="38"/>
  <c r="J52" i="38"/>
  <c r="K40" i="38"/>
  <c r="E54" i="38"/>
  <c r="H66" i="38"/>
  <c r="K38" i="38"/>
  <c r="K65" i="38"/>
  <c r="G55" i="38"/>
  <c r="F65" i="38"/>
  <c r="E39" i="38"/>
  <c r="F33" i="38"/>
  <c r="D39" i="38"/>
  <c r="E33" i="38"/>
  <c r="F47" i="38"/>
  <c r="H50" i="38"/>
  <c r="E47" i="38"/>
  <c r="G50" i="38"/>
  <c r="I63" i="38"/>
  <c r="J57" i="38"/>
  <c r="D38" i="38"/>
  <c r="J39" i="38"/>
  <c r="D42" i="38"/>
  <c r="F51" i="38"/>
  <c r="I52" i="38"/>
  <c r="K63" i="38"/>
  <c r="G39" i="38"/>
  <c r="F60" i="38"/>
  <c r="I40" i="38"/>
  <c r="K53" i="38"/>
  <c r="I35" i="38"/>
  <c r="I41" i="38"/>
  <c r="D65" i="38"/>
  <c r="H41" i="38"/>
  <c r="J60" i="38"/>
  <c r="K43" i="38"/>
  <c r="D49" i="38"/>
  <c r="J43" i="38"/>
  <c r="F64" i="38"/>
  <c r="F56" i="38"/>
  <c r="E50" i="38"/>
  <c r="AG117" i="18"/>
  <c r="AG116" i="18"/>
  <c r="AG114" i="18"/>
  <c r="AG111" i="18"/>
  <c r="AG106" i="18"/>
  <c r="AG108" i="18"/>
  <c r="AG107" i="18"/>
  <c r="AG109" i="18"/>
  <c r="AG115" i="18"/>
  <c r="AG103" i="18"/>
  <c r="I7" i="36"/>
  <c r="I8" i="36"/>
  <c r="I15" i="36"/>
  <c r="I14" i="36"/>
  <c r="I13" i="36"/>
  <c r="I12" i="36"/>
  <c r="I11" i="36"/>
  <c r="I10" i="36"/>
  <c r="I9" i="36"/>
  <c r="Q203" i="21"/>
  <c r="Y198" i="21"/>
  <c r="AO203" i="21"/>
  <c r="I203" i="21"/>
  <c r="Q198" i="21"/>
  <c r="AG203" i="21"/>
  <c r="AO198" i="21"/>
  <c r="I198" i="21"/>
  <c r="Y203" i="21"/>
  <c r="AG198" i="21"/>
  <c r="AO213" i="21" l="1"/>
  <c r="AG213" i="21"/>
  <c r="Y213" i="21"/>
  <c r="Q213" i="21"/>
  <c r="I213" i="21"/>
  <c r="AO208" i="21"/>
  <c r="AG208" i="21"/>
  <c r="Y208" i="21"/>
  <c r="Q208" i="21"/>
  <c r="I208" i="21"/>
  <c r="AL186" i="21" l="1"/>
  <c r="AD186" i="21"/>
  <c r="V186" i="21"/>
  <c r="N186" i="21"/>
  <c r="F186" i="21"/>
  <c r="AO193" i="21" l="1"/>
  <c r="AG193" i="21"/>
  <c r="Y193" i="21"/>
  <c r="Q193" i="21"/>
  <c r="I193" i="21"/>
  <c r="AG43" i="21"/>
  <c r="AG42" i="21"/>
  <c r="I93" i="25" l="1"/>
  <c r="J93" i="25" s="1"/>
  <c r="AJ116" i="18"/>
  <c r="AK116" i="18" s="1"/>
  <c r="AJ114" i="18"/>
  <c r="AK114" i="18" s="1"/>
  <c r="AJ108" i="18"/>
  <c r="AK108" i="18" s="1"/>
  <c r="AJ106" i="18"/>
  <c r="AK106" i="18" s="1"/>
  <c r="AH116" i="18"/>
  <c r="AI116" i="18" s="1"/>
  <c r="AH114" i="18"/>
  <c r="AI114" i="18" s="1"/>
  <c r="AH108" i="18"/>
  <c r="AI108" i="18" s="1"/>
  <c r="AH106" i="18"/>
  <c r="AI106" i="18" s="1"/>
  <c r="AO183" i="21" l="1"/>
  <c r="AG183" i="21"/>
  <c r="Y183" i="21"/>
  <c r="Q183" i="21"/>
  <c r="I183" i="21"/>
  <c r="AO173" i="21"/>
  <c r="AG173" i="21"/>
  <c r="Y173" i="21"/>
  <c r="Q173" i="21"/>
  <c r="I173" i="21"/>
  <c r="AO113" i="21" l="1"/>
  <c r="AG113" i="21"/>
  <c r="Y113" i="21"/>
  <c r="Q113" i="21"/>
  <c r="I113" i="21"/>
  <c r="AO107" i="21"/>
  <c r="AG107" i="21"/>
  <c r="Y107" i="21"/>
  <c r="Q107" i="21"/>
  <c r="I107" i="21"/>
  <c r="V48" i="23"/>
  <c r="O48" i="23"/>
  <c r="H48" i="23"/>
  <c r="AO163" i="21" l="1"/>
  <c r="AO153" i="21"/>
  <c r="V102" i="25" l="1"/>
  <c r="O102" i="25"/>
  <c r="AG163" i="21" l="1"/>
  <c r="Y163" i="21"/>
  <c r="Q163" i="21"/>
  <c r="I163" i="21"/>
  <c r="AO117" i="18" l="1"/>
  <c r="AO116" i="18"/>
  <c r="AO115" i="18"/>
  <c r="AO114" i="18"/>
  <c r="AO111" i="18"/>
  <c r="AO109" i="18"/>
  <c r="AO108" i="18"/>
  <c r="AO107" i="18"/>
  <c r="AO106" i="18"/>
  <c r="AO103" i="18"/>
  <c r="Y117" i="18"/>
  <c r="Y116" i="18"/>
  <c r="Y115" i="18"/>
  <c r="Y114" i="18"/>
  <c r="Y111" i="18"/>
  <c r="Y109" i="18"/>
  <c r="Y108" i="18"/>
  <c r="Y107" i="18"/>
  <c r="Y106" i="18"/>
  <c r="Y103" i="18"/>
  <c r="Q117" i="18"/>
  <c r="Q116" i="18"/>
  <c r="Q115" i="18"/>
  <c r="Q114" i="18"/>
  <c r="Q111" i="18"/>
  <c r="Q109" i="18"/>
  <c r="Q108" i="18"/>
  <c r="Q107" i="18"/>
  <c r="Q106" i="18"/>
  <c r="Q103" i="18"/>
  <c r="I117" i="18"/>
  <c r="I116" i="18"/>
  <c r="I115" i="18"/>
  <c r="I114" i="18"/>
  <c r="I111" i="18"/>
  <c r="I109" i="18"/>
  <c r="I108" i="18"/>
  <c r="I107" i="18"/>
  <c r="I106" i="18"/>
  <c r="I103" i="18"/>
  <c r="AO103" i="21"/>
  <c r="AO102" i="21"/>
  <c r="AO101" i="21"/>
  <c r="AO93" i="21"/>
  <c r="AO92" i="21"/>
  <c r="AO83" i="21"/>
  <c r="AO82" i="21"/>
  <c r="AO73" i="21"/>
  <c r="AO72" i="21"/>
  <c r="AO71" i="21"/>
  <c r="AO63" i="21"/>
  <c r="AO62" i="21"/>
  <c r="AO53" i="21"/>
  <c r="AO52" i="21"/>
  <c r="AO51" i="21"/>
  <c r="AO43" i="21"/>
  <c r="AO42" i="21"/>
  <c r="AO33" i="21"/>
  <c r="AO32" i="21"/>
  <c r="AG153" i="21"/>
  <c r="AG103" i="21"/>
  <c r="AG102" i="21"/>
  <c r="AG101" i="21"/>
  <c r="AG93" i="21"/>
  <c r="AG92" i="21"/>
  <c r="AG83" i="21"/>
  <c r="AG82" i="21"/>
  <c r="AG73" i="21"/>
  <c r="AG72" i="21"/>
  <c r="AG71" i="21"/>
  <c r="AG63" i="21"/>
  <c r="AG62" i="21"/>
  <c r="AG53" i="21"/>
  <c r="AG52" i="21"/>
  <c r="AG51" i="21"/>
  <c r="AG33" i="21"/>
  <c r="AG32" i="21"/>
  <c r="Y153" i="21"/>
  <c r="Y103" i="21"/>
  <c r="Y102" i="21"/>
  <c r="Y101" i="21"/>
  <c r="Y93" i="21"/>
  <c r="Y92" i="21"/>
  <c r="Y83" i="21"/>
  <c r="Y82" i="21"/>
  <c r="Y73" i="21"/>
  <c r="Y72" i="21"/>
  <c r="Y71" i="21"/>
  <c r="Y63" i="21"/>
  <c r="Y62" i="21"/>
  <c r="Y53" i="21"/>
  <c r="Y52" i="21"/>
  <c r="Y51" i="21"/>
  <c r="Y43" i="21"/>
  <c r="Y42" i="21"/>
  <c r="Y33" i="21"/>
  <c r="Y32" i="21"/>
  <c r="Q153" i="21"/>
  <c r="Q103" i="21"/>
  <c r="Q102" i="21"/>
  <c r="Q101" i="21"/>
  <c r="Q93" i="21"/>
  <c r="Q92" i="21"/>
  <c r="Q83" i="21"/>
  <c r="Q82" i="21"/>
  <c r="Q73" i="21"/>
  <c r="Q72" i="21"/>
  <c r="Q71" i="21"/>
  <c r="Q63" i="21"/>
  <c r="Q62" i="21"/>
  <c r="Q53" i="21"/>
  <c r="Q52" i="21"/>
  <c r="Q51" i="21"/>
  <c r="Q43" i="21"/>
  <c r="Q42" i="21"/>
  <c r="Q33" i="21"/>
  <c r="Q32" i="21"/>
  <c r="I153" i="21"/>
  <c r="I103" i="21"/>
  <c r="I102" i="21"/>
  <c r="I101" i="21"/>
  <c r="I93" i="21"/>
  <c r="I92" i="21"/>
  <c r="I83" i="21"/>
  <c r="I82" i="21"/>
  <c r="I73" i="21"/>
  <c r="I72" i="21"/>
  <c r="I71" i="21"/>
  <c r="I63" i="21"/>
  <c r="I62" i="21"/>
  <c r="I53" i="21"/>
  <c r="I52" i="21"/>
  <c r="I51" i="21"/>
  <c r="I43" i="21"/>
  <c r="I42" i="21"/>
  <c r="I33" i="21"/>
  <c r="I32" i="21"/>
  <c r="J108" i="18" l="1"/>
  <c r="K108" i="18" s="1"/>
  <c r="Z106" i="18"/>
  <c r="AA106" i="18" s="1"/>
  <c r="Z114" i="18"/>
  <c r="AA114" i="18" s="1"/>
  <c r="Z116" i="18"/>
  <c r="AA116" i="18" s="1"/>
  <c r="Z108" i="18"/>
  <c r="AA108" i="18" s="1"/>
  <c r="R114" i="18"/>
  <c r="S114" i="18" s="1"/>
  <c r="R116" i="18"/>
  <c r="S116" i="18" s="1"/>
  <c r="AP114" i="18"/>
  <c r="AQ114" i="18" s="1"/>
  <c r="AP116" i="18"/>
  <c r="AQ116" i="18" s="1"/>
  <c r="R106" i="18"/>
  <c r="S106" i="18" s="1"/>
  <c r="AP108" i="18"/>
  <c r="AQ108" i="18" s="1"/>
  <c r="R108" i="18"/>
  <c r="S108" i="18" s="1"/>
  <c r="AP106" i="18"/>
  <c r="AQ106" i="18" s="1"/>
  <c r="J114" i="18"/>
  <c r="K114" i="18" s="1"/>
  <c r="J106" i="18"/>
  <c r="K106" i="18" s="1"/>
  <c r="J116" i="18"/>
  <c r="K116" i="18" s="1"/>
  <c r="I4" i="25" l="1"/>
  <c r="I4" i="21"/>
  <c r="I4" i="23"/>
  <c r="V92" i="25" l="1"/>
  <c r="O92" i="25"/>
  <c r="H92" i="25"/>
  <c r="V91" i="25"/>
  <c r="O91" i="25"/>
  <c r="H91" i="25"/>
  <c r="V86" i="25"/>
  <c r="O86" i="25"/>
  <c r="H86" i="25"/>
  <c r="V82" i="25"/>
  <c r="O82" i="25"/>
  <c r="H82" i="25"/>
  <c r="V81" i="25"/>
  <c r="O81" i="25"/>
  <c r="H81" i="25"/>
  <c r="V76" i="25"/>
  <c r="O76" i="25"/>
  <c r="H76" i="25"/>
  <c r="V72" i="25"/>
  <c r="O72" i="25"/>
  <c r="H72" i="25"/>
  <c r="V67" i="25"/>
  <c r="O67" i="25"/>
  <c r="H67" i="25"/>
  <c r="V62" i="25"/>
  <c r="O62" i="25"/>
  <c r="H62" i="25"/>
  <c r="V61" i="25"/>
  <c r="O61" i="25"/>
  <c r="H61" i="25"/>
  <c r="V56" i="25"/>
  <c r="O56" i="25"/>
  <c r="H56" i="25"/>
  <c r="V52" i="25"/>
  <c r="O52" i="25"/>
  <c r="H52" i="25"/>
  <c r="V51" i="25"/>
  <c r="O51" i="25"/>
  <c r="H51" i="25"/>
  <c r="V46" i="25"/>
  <c r="O46" i="25"/>
  <c r="H46" i="25"/>
  <c r="V42" i="25"/>
  <c r="O42" i="25"/>
  <c r="H42" i="25"/>
  <c r="V41" i="25"/>
  <c r="O41" i="25"/>
  <c r="H41" i="25"/>
  <c r="V36" i="25"/>
  <c r="O36" i="25"/>
  <c r="H36" i="25"/>
  <c r="V32" i="25"/>
  <c r="O32" i="25"/>
  <c r="H32" i="25"/>
  <c r="V27" i="25"/>
  <c r="O27" i="25"/>
  <c r="H27" i="25"/>
  <c r="V22" i="25"/>
  <c r="O22" i="25"/>
  <c r="H22" i="25"/>
  <c r="V17" i="25"/>
  <c r="O17" i="25"/>
  <c r="H17" i="25"/>
  <c r="V42" i="23" l="1"/>
  <c r="V37" i="23"/>
  <c r="V28" i="23"/>
  <c r="V18" i="23"/>
  <c r="O42" i="23"/>
  <c r="O37" i="23"/>
  <c r="O28" i="23"/>
  <c r="O18" i="23"/>
  <c r="H42" i="23"/>
  <c r="H37" i="23"/>
  <c r="H28" i="23"/>
  <c r="H18" i="23"/>
  <c r="Q23" i="21" l="1"/>
  <c r="AG23" i="21"/>
  <c r="V22" i="23"/>
  <c r="O22" i="23"/>
  <c r="N158" i="35" l="1"/>
  <c r="F158" i="35"/>
  <c r="L81" i="35"/>
  <c r="L51" i="35"/>
  <c r="L118" i="24" l="1"/>
  <c r="L128" i="24" l="1"/>
  <c r="N118" i="24"/>
  <c r="L91" i="24"/>
  <c r="N90" i="24"/>
  <c r="L90" i="24"/>
  <c r="L81" i="24"/>
  <c r="H30" i="38" s="1"/>
  <c r="L80" i="24"/>
  <c r="H29" i="38" s="1"/>
  <c r="L79" i="24"/>
  <c r="H28" i="38" s="1"/>
  <c r="L71" i="24"/>
  <c r="L70" i="24"/>
  <c r="L68" i="24"/>
  <c r="H21" i="38" s="1"/>
  <c r="L58" i="24"/>
  <c r="L57" i="24"/>
  <c r="L54" i="24"/>
  <c r="L52" i="24"/>
  <c r="L89" i="24"/>
  <c r="L36" i="24"/>
  <c r="H20" i="38" s="1"/>
  <c r="L34" i="24"/>
  <c r="H18" i="38" s="1"/>
  <c r="L33" i="24"/>
  <c r="L28" i="24"/>
  <c r="L26" i="24"/>
  <c r="L25" i="24"/>
  <c r="L22" i="24"/>
  <c r="L20" i="24"/>
  <c r="L17" i="24"/>
  <c r="L16" i="24"/>
  <c r="L15" i="24"/>
  <c r="L14" i="24"/>
  <c r="L8" i="24"/>
  <c r="L7" i="24"/>
  <c r="L6" i="24"/>
  <c r="L5" i="24"/>
  <c r="L127" i="24" l="1"/>
  <c r="H16" i="38" s="1"/>
  <c r="L93" i="24"/>
  <c r="L123" i="24"/>
  <c r="L129" i="24"/>
  <c r="L87" i="24"/>
  <c r="L117" i="24"/>
  <c r="L82" i="24"/>
  <c r="H34" i="38" s="1"/>
  <c r="L72" i="24"/>
  <c r="H35" i="38" s="1"/>
  <c r="L73" i="24"/>
  <c r="H33" i="38" s="1"/>
  <c r="L46" i="24"/>
  <c r="L27" i="24"/>
  <c r="L63" i="24"/>
  <c r="L78" i="24"/>
  <c r="H27" i="38" s="1"/>
  <c r="L65" i="24"/>
  <c r="H14" i="38" s="1"/>
  <c r="L29" i="24"/>
  <c r="L66" i="24"/>
  <c r="H15" i="38" s="1"/>
  <c r="L30" i="24"/>
  <c r="L48" i="24"/>
  <c r="L18" i="24"/>
  <c r="L31" i="24"/>
  <c r="L67" i="24"/>
  <c r="H17" i="38" s="1"/>
  <c r="L83" i="24"/>
  <c r="L84" i="24"/>
  <c r="H31" i="38" s="1"/>
  <c r="L21" i="24"/>
  <c r="L56" i="24"/>
  <c r="L69" i="24"/>
  <c r="H22" i="38" s="1"/>
  <c r="L74" i="24"/>
  <c r="H23" i="38" s="1"/>
  <c r="L50" i="24"/>
  <c r="L45" i="24"/>
  <c r="L86" i="24"/>
  <c r="H32" i="38" s="1"/>
  <c r="L49" i="24"/>
  <c r="L41" i="24"/>
  <c r="L23" i="24"/>
  <c r="L37" i="24"/>
  <c r="L10" i="24"/>
  <c r="L24" i="24"/>
  <c r="L40" i="24"/>
  <c r="L53" i="24"/>
  <c r="L75" i="24"/>
  <c r="H24" i="38" s="1"/>
  <c r="L125" i="24"/>
  <c r="L44" i="24"/>
  <c r="L11" i="24"/>
  <c r="L42" i="24"/>
  <c r="L61" i="24"/>
  <c r="H12" i="38" s="1"/>
  <c r="L76" i="24"/>
  <c r="H25" i="38" s="1"/>
  <c r="L12" i="24"/>
  <c r="L43" i="24"/>
  <c r="L62" i="24"/>
  <c r="H13" i="38" s="1"/>
  <c r="L77" i="24"/>
  <c r="H26" i="38" s="1"/>
  <c r="L109" i="24"/>
  <c r="L120" i="24"/>
  <c r="L60" i="24"/>
  <c r="H36" i="38" s="1"/>
  <c r="L115" i="24"/>
  <c r="L85" i="24" l="1"/>
  <c r="L47" i="24"/>
  <c r="L130" i="24"/>
  <c r="L107" i="24"/>
  <c r="L92" i="24"/>
  <c r="O89" i="24" l="1"/>
  <c r="O119" i="24" l="1"/>
  <c r="I21" i="36" s="1"/>
  <c r="O38" i="24"/>
  <c r="O124" i="24"/>
  <c r="O121" i="24"/>
  <c r="O122" i="24"/>
  <c r="O126" i="24"/>
  <c r="AG196" i="21" l="1"/>
  <c r="I196" i="21"/>
  <c r="Y196" i="21"/>
  <c r="Q196" i="21"/>
  <c r="AO196" i="21"/>
  <c r="AO127" i="21"/>
  <c r="I127" i="21"/>
  <c r="AG127" i="21"/>
  <c r="Y127" i="21"/>
  <c r="Q127" i="21"/>
  <c r="I19" i="36"/>
  <c r="O35" i="24" l="1"/>
  <c r="O55" i="24"/>
  <c r="O116" i="24"/>
  <c r="O103" i="24"/>
  <c r="O106" i="24"/>
  <c r="O97" i="24"/>
  <c r="O104" i="24"/>
  <c r="O105" i="24"/>
  <c r="O95" i="24"/>
  <c r="O96" i="24"/>
  <c r="O100" i="24"/>
  <c r="O98" i="24"/>
  <c r="O99" i="24"/>
  <c r="O102" i="24"/>
  <c r="O101" i="24"/>
  <c r="O113" i="24"/>
  <c r="O111" i="24"/>
  <c r="O110" i="24"/>
  <c r="O112" i="24"/>
  <c r="O108" i="24"/>
  <c r="O64" i="24"/>
  <c r="K19" i="38" l="1"/>
  <c r="V66" i="25"/>
  <c r="O66" i="25"/>
  <c r="H66" i="25"/>
  <c r="AG77" i="21"/>
  <c r="Q77" i="21"/>
  <c r="I77" i="21"/>
  <c r="AO77" i="21"/>
  <c r="Y77" i="21"/>
  <c r="AG219" i="21"/>
  <c r="I219" i="21"/>
  <c r="Q219" i="21"/>
  <c r="Y219" i="21"/>
  <c r="AO219" i="21"/>
  <c r="O128" i="24"/>
  <c r="O118" i="24"/>
  <c r="I20" i="36" s="1"/>
  <c r="Y206" i="21" l="1"/>
  <c r="AO206" i="21"/>
  <c r="AG207" i="21"/>
  <c r="I207" i="21"/>
  <c r="Q207" i="21"/>
  <c r="I206" i="21"/>
  <c r="Q206" i="21"/>
  <c r="AG206" i="21"/>
  <c r="Y207" i="21"/>
  <c r="AO207" i="21"/>
  <c r="O127" i="24"/>
  <c r="O93" i="24"/>
  <c r="O123" i="24"/>
  <c r="O129" i="24"/>
  <c r="O87" i="24"/>
  <c r="O117" i="24"/>
  <c r="I6" i="36" s="1"/>
  <c r="J6" i="36" s="1"/>
  <c r="O8" i="24"/>
  <c r="O72" i="24"/>
  <c r="O50" i="24"/>
  <c r="I29" i="36" s="1"/>
  <c r="O45" i="24"/>
  <c r="O7" i="24"/>
  <c r="O12" i="24"/>
  <c r="O17" i="24"/>
  <c r="O22" i="24"/>
  <c r="O26" i="24"/>
  <c r="O30" i="24"/>
  <c r="O36" i="24"/>
  <c r="O43" i="24"/>
  <c r="O48" i="24"/>
  <c r="O57" i="24"/>
  <c r="O62" i="24"/>
  <c r="K13" i="38" s="1"/>
  <c r="O70" i="24"/>
  <c r="O77" i="24"/>
  <c r="O81" i="24"/>
  <c r="O86" i="24"/>
  <c r="K32" i="38" s="1"/>
  <c r="O49" i="24"/>
  <c r="O109" i="24"/>
  <c r="O41" i="24"/>
  <c r="O18" i="24"/>
  <c r="O23" i="24"/>
  <c r="O27" i="24"/>
  <c r="O31" i="24"/>
  <c r="O37" i="24"/>
  <c r="O88" i="24"/>
  <c r="O52" i="24"/>
  <c r="O58" i="24"/>
  <c r="O63" i="24"/>
  <c r="O67" i="24"/>
  <c r="O71" i="24"/>
  <c r="O78" i="24"/>
  <c r="K27" i="38" s="1"/>
  <c r="O83" i="24"/>
  <c r="O73" i="24"/>
  <c r="K33" i="38" s="1"/>
  <c r="O46" i="24"/>
  <c r="I17" i="36" s="1"/>
  <c r="O14" i="24"/>
  <c r="O82" i="24"/>
  <c r="K34" i="38" s="1"/>
  <c r="O5" i="24"/>
  <c r="O10" i="24"/>
  <c r="O15" i="24"/>
  <c r="O20" i="24"/>
  <c r="O24" i="24"/>
  <c r="O28" i="24"/>
  <c r="O33" i="24"/>
  <c r="O40" i="24"/>
  <c r="O54" i="24"/>
  <c r="O53" i="24"/>
  <c r="O65" i="24"/>
  <c r="K14" i="38" s="1"/>
  <c r="O68" i="24"/>
  <c r="O75" i="24"/>
  <c r="O79" i="24"/>
  <c r="O84" i="24"/>
  <c r="O125" i="24"/>
  <c r="I23" i="36" s="1"/>
  <c r="O44" i="24"/>
  <c r="O6" i="24"/>
  <c r="O11" i="24"/>
  <c r="O16" i="24"/>
  <c r="O21" i="24"/>
  <c r="O25" i="24"/>
  <c r="O34" i="24"/>
  <c r="K18" i="38" s="1"/>
  <c r="O42" i="24"/>
  <c r="O56" i="24"/>
  <c r="O61" i="24"/>
  <c r="O66" i="24"/>
  <c r="K15" i="38" s="1"/>
  <c r="O69" i="24"/>
  <c r="K22" i="38" s="1"/>
  <c r="O76" i="24"/>
  <c r="K25" i="38" s="1"/>
  <c r="O80" i="24"/>
  <c r="O74" i="24"/>
  <c r="K23" i="38" s="1"/>
  <c r="O91" i="24"/>
  <c r="O29" i="24"/>
  <c r="O90" i="24"/>
  <c r="V27" i="23" l="1"/>
  <c r="O27" i="23"/>
  <c r="H27" i="23"/>
  <c r="O31" i="25"/>
  <c r="H38" i="23"/>
  <c r="O68" i="25"/>
  <c r="H68" i="25"/>
  <c r="V38" i="23"/>
  <c r="V68" i="25"/>
  <c r="V31" i="25"/>
  <c r="H31" i="25"/>
  <c r="O38" i="23"/>
  <c r="Q106" i="21"/>
  <c r="K35" i="38"/>
  <c r="I106" i="21"/>
  <c r="AO106" i="21"/>
  <c r="Y106" i="21"/>
  <c r="AG106" i="21"/>
  <c r="AG236" i="21"/>
  <c r="Y236" i="21"/>
  <c r="I236" i="21"/>
  <c r="AO236" i="21"/>
  <c r="Q236" i="21"/>
  <c r="AG87" i="21"/>
  <c r="I87" i="21"/>
  <c r="Y87" i="21"/>
  <c r="AO87" i="21"/>
  <c r="Q87" i="21"/>
  <c r="I128" i="21"/>
  <c r="AG128" i="21"/>
  <c r="AG258" i="21"/>
  <c r="Q258" i="21"/>
  <c r="Y128" i="21"/>
  <c r="Y258" i="21"/>
  <c r="AO258" i="21"/>
  <c r="I258" i="21"/>
  <c r="Q128" i="21"/>
  <c r="AO128" i="21"/>
  <c r="H6" i="18"/>
  <c r="H6" i="21"/>
  <c r="H8" i="21"/>
  <c r="H5" i="18"/>
  <c r="H4" i="23"/>
  <c r="H4" i="18"/>
  <c r="H6" i="23"/>
  <c r="H4" i="25"/>
  <c r="K93" i="25" s="1"/>
  <c r="L93" i="25" s="1"/>
  <c r="H6" i="25"/>
  <c r="H4" i="21"/>
  <c r="H5" i="21"/>
  <c r="H8" i="18"/>
  <c r="H5" i="23"/>
  <c r="H5" i="25"/>
  <c r="AG237" i="21"/>
  <c r="Q237" i="21"/>
  <c r="AO237" i="21"/>
  <c r="I237" i="21"/>
  <c r="Y237" i="21"/>
  <c r="Q75" i="18"/>
  <c r="Q59" i="18"/>
  <c r="AG19" i="18"/>
  <c r="Y67" i="18"/>
  <c r="I67" i="18"/>
  <c r="AO99" i="18"/>
  <c r="Q51" i="18"/>
  <c r="AO83" i="18"/>
  <c r="Q27" i="18"/>
  <c r="Y75" i="18"/>
  <c r="I83" i="18"/>
  <c r="Q83" i="18"/>
  <c r="AO35" i="18"/>
  <c r="Y27" i="18"/>
  <c r="I19" i="18"/>
  <c r="AO27" i="18"/>
  <c r="AO91" i="18"/>
  <c r="Y35" i="18"/>
  <c r="Y91" i="18"/>
  <c r="AO19" i="18"/>
  <c r="Q43" i="18"/>
  <c r="I35" i="18"/>
  <c r="Y43" i="18"/>
  <c r="AG59" i="18"/>
  <c r="AG83" i="18"/>
  <c r="AO75" i="18"/>
  <c r="AO59" i="18"/>
  <c r="Y19" i="18"/>
  <c r="Y51" i="18"/>
  <c r="AG27" i="18"/>
  <c r="AG67" i="18"/>
  <c r="Q99" i="18"/>
  <c r="AG91" i="18"/>
  <c r="AO51" i="18"/>
  <c r="AG75" i="18"/>
  <c r="AG99" i="18"/>
  <c r="Q19" i="18"/>
  <c r="Q91" i="18"/>
  <c r="Y59" i="18"/>
  <c r="Q35" i="18"/>
  <c r="AG51" i="18"/>
  <c r="I91" i="18"/>
  <c r="AG35" i="18"/>
  <c r="I51" i="18"/>
  <c r="I75" i="18"/>
  <c r="AG43" i="18"/>
  <c r="AO43" i="18"/>
  <c r="I99" i="18"/>
  <c r="I27" i="18"/>
  <c r="I43" i="18"/>
  <c r="Y99" i="18"/>
  <c r="Q67" i="18"/>
  <c r="AO67" i="18"/>
  <c r="Y83" i="18"/>
  <c r="I59" i="18"/>
  <c r="O132" i="24"/>
  <c r="AK132" i="24"/>
  <c r="I27" i="36"/>
  <c r="I37" i="36"/>
  <c r="Q96" i="18"/>
  <c r="Q94" i="18"/>
  <c r="I96" i="18"/>
  <c r="AG98" i="18"/>
  <c r="I94" i="18"/>
  <c r="Q98" i="18"/>
  <c r="Y94" i="18"/>
  <c r="AO96" i="18"/>
  <c r="I100" i="18"/>
  <c r="AO98" i="18"/>
  <c r="Y96" i="18"/>
  <c r="I98" i="18"/>
  <c r="Y100" i="18"/>
  <c r="Q100" i="18"/>
  <c r="AG94" i="18"/>
  <c r="Y98" i="18"/>
  <c r="AG96" i="18"/>
  <c r="AO94" i="18"/>
  <c r="AG100" i="18"/>
  <c r="AO100" i="18"/>
  <c r="AG225" i="21"/>
  <c r="AO225" i="21"/>
  <c r="I26" i="36"/>
  <c r="J26" i="36" s="1"/>
  <c r="Q225" i="21"/>
  <c r="I225" i="21"/>
  <c r="Y225" i="21"/>
  <c r="AG26" i="21"/>
  <c r="AO26" i="21"/>
  <c r="I26" i="21"/>
  <c r="Y26" i="21"/>
  <c r="Q26" i="21"/>
  <c r="AG257" i="21"/>
  <c r="I247" i="21"/>
  <c r="Y257" i="21"/>
  <c r="Q257" i="21"/>
  <c r="I257" i="21"/>
  <c r="AG247" i="21"/>
  <c r="AO247" i="21"/>
  <c r="AO257" i="21"/>
  <c r="Y247" i="21"/>
  <c r="Q247" i="21"/>
  <c r="I226" i="21"/>
  <c r="Y226" i="21"/>
  <c r="Q226" i="21"/>
  <c r="AG226" i="21"/>
  <c r="AO226" i="21"/>
  <c r="AO64" i="18"/>
  <c r="Y68" i="18"/>
  <c r="O25" i="25"/>
  <c r="I62" i="18"/>
  <c r="O95" i="25"/>
  <c r="Q35" i="21"/>
  <c r="AO62" i="18"/>
  <c r="Q66" i="18"/>
  <c r="H26" i="23"/>
  <c r="AG62" i="18"/>
  <c r="Y66" i="18"/>
  <c r="V45" i="25"/>
  <c r="I64" i="18"/>
  <c r="Y35" i="21"/>
  <c r="O36" i="23"/>
  <c r="AO68" i="18"/>
  <c r="Y62" i="18"/>
  <c r="O65" i="25"/>
  <c r="V95" i="25"/>
  <c r="O46" i="23"/>
  <c r="I35" i="21"/>
  <c r="AG68" i="18"/>
  <c r="AO35" i="21"/>
  <c r="H25" i="25"/>
  <c r="Y64" i="18"/>
  <c r="V26" i="23"/>
  <c r="AO66" i="18"/>
  <c r="H45" i="25"/>
  <c r="Q62" i="18"/>
  <c r="V36" i="23"/>
  <c r="O45" i="25"/>
  <c r="H65" i="25"/>
  <c r="Q68" i="18"/>
  <c r="AG64" i="18"/>
  <c r="V65" i="25"/>
  <c r="AG66" i="18"/>
  <c r="H36" i="23"/>
  <c r="O26" i="23"/>
  <c r="H46" i="23"/>
  <c r="I68" i="18"/>
  <c r="AG35" i="21"/>
  <c r="Q64" i="18"/>
  <c r="V46" i="23"/>
  <c r="V25" i="25"/>
  <c r="I66" i="18"/>
  <c r="O57" i="25"/>
  <c r="H29" i="23"/>
  <c r="H57" i="25"/>
  <c r="V29" i="23"/>
  <c r="V47" i="25"/>
  <c r="O29" i="23"/>
  <c r="O47" i="25"/>
  <c r="O77" i="25"/>
  <c r="V77" i="25"/>
  <c r="V57" i="25"/>
  <c r="H77" i="25"/>
  <c r="H47" i="25"/>
  <c r="AG27" i="21"/>
  <c r="I167" i="21"/>
  <c r="AG177" i="21"/>
  <c r="AG167" i="21"/>
  <c r="I177" i="21"/>
  <c r="AO177" i="21"/>
  <c r="Y177" i="21"/>
  <c r="AO167" i="21"/>
  <c r="I27" i="21"/>
  <c r="Q167" i="21"/>
  <c r="Y27" i="21"/>
  <c r="Y167" i="21"/>
  <c r="AO27" i="21"/>
  <c r="Q27" i="21"/>
  <c r="K29" i="38"/>
  <c r="Q177" i="21"/>
  <c r="O18" i="25"/>
  <c r="H18" i="25"/>
  <c r="O87" i="25"/>
  <c r="V87" i="25"/>
  <c r="V18" i="25"/>
  <c r="H87" i="25"/>
  <c r="Q254" i="21"/>
  <c r="I234" i="21"/>
  <c r="Y234" i="21"/>
  <c r="AG234" i="21"/>
  <c r="Q39" i="18"/>
  <c r="Y15" i="18"/>
  <c r="AG54" i="21"/>
  <c r="H83" i="25"/>
  <c r="Q84" i="21"/>
  <c r="V73" i="25"/>
  <c r="V33" i="25"/>
  <c r="Y164" i="21"/>
  <c r="Q54" i="21"/>
  <c r="I14" i="21"/>
  <c r="Y31" i="18"/>
  <c r="Y47" i="18"/>
  <c r="AG15" i="18"/>
  <c r="I104" i="21"/>
  <c r="Q194" i="21"/>
  <c r="Y44" i="21"/>
  <c r="I204" i="21"/>
  <c r="AG87" i="18"/>
  <c r="AG64" i="21"/>
  <c r="AO184" i="21"/>
  <c r="I144" i="21"/>
  <c r="I254" i="21"/>
  <c r="Q214" i="21"/>
  <c r="AO234" i="21"/>
  <c r="AO244" i="21"/>
  <c r="Q23" i="18"/>
  <c r="AO55" i="18"/>
  <c r="V53" i="25"/>
  <c r="AG74" i="21"/>
  <c r="I102" i="18"/>
  <c r="Q104" i="21"/>
  <c r="Y55" i="18"/>
  <c r="AO71" i="18"/>
  <c r="I24" i="21"/>
  <c r="H33" i="25"/>
  <c r="AO104" i="21"/>
  <c r="Y124" i="21"/>
  <c r="AG164" i="21"/>
  <c r="Y64" i="21"/>
  <c r="AG14" i="21"/>
  <c r="O53" i="25"/>
  <c r="AG47" i="18"/>
  <c r="AO24" i="21"/>
  <c r="Q71" i="18"/>
  <c r="Q44" i="21"/>
  <c r="AG244" i="21"/>
  <c r="Q224" i="21"/>
  <c r="AG214" i="21"/>
  <c r="I44" i="21"/>
  <c r="AO79" i="18"/>
  <c r="I23" i="18"/>
  <c r="Y34" i="21"/>
  <c r="Q79" i="18"/>
  <c r="Q55" i="18"/>
  <c r="I15" i="18"/>
  <c r="V23" i="23"/>
  <c r="Y102" i="18"/>
  <c r="AO14" i="21"/>
  <c r="AO54" i="21"/>
  <c r="Y94" i="21"/>
  <c r="O23" i="23"/>
  <c r="Q47" i="18"/>
  <c r="AO224" i="21"/>
  <c r="AG224" i="21"/>
  <c r="Q87" i="18"/>
  <c r="Q144" i="21"/>
  <c r="AG34" i="21"/>
  <c r="Y71" i="18"/>
  <c r="AG104" i="21"/>
  <c r="AO102" i="18"/>
  <c r="I54" i="21"/>
  <c r="I47" i="18"/>
  <c r="AG124" i="21"/>
  <c r="Q102" i="18"/>
  <c r="O33" i="25"/>
  <c r="Q34" i="21"/>
  <c r="AG31" i="18"/>
  <c r="I31" i="18"/>
  <c r="I184" i="21"/>
  <c r="AO94" i="21"/>
  <c r="AO84" i="21"/>
  <c r="O13" i="23"/>
  <c r="I194" i="21"/>
  <c r="O83" i="25"/>
  <c r="AO95" i="18"/>
  <c r="Q31" i="18"/>
  <c r="Q244" i="21"/>
  <c r="Y224" i="21"/>
  <c r="AG95" i="18"/>
  <c r="Q24" i="21"/>
  <c r="AO34" i="21"/>
  <c r="Y23" i="18"/>
  <c r="Q95" i="18"/>
  <c r="I34" i="21"/>
  <c r="AO124" i="21"/>
  <c r="I79" i="18"/>
  <c r="Y63" i="18"/>
  <c r="Y87" i="18"/>
  <c r="Q74" i="21"/>
  <c r="H13" i="23"/>
  <c r="I63" i="18"/>
  <c r="I55" i="18"/>
  <c r="AG94" i="21"/>
  <c r="I124" i="21"/>
  <c r="V13" i="23"/>
  <c r="Q204" i="21"/>
  <c r="H53" i="25"/>
  <c r="AG194" i="21"/>
  <c r="AG24" i="21"/>
  <c r="AO254" i="21"/>
  <c r="I224" i="21"/>
  <c r="Y214" i="21"/>
  <c r="Y194" i="21"/>
  <c r="I84" i="21"/>
  <c r="AG102" i="18"/>
  <c r="Y144" i="21"/>
  <c r="AO15" i="18"/>
  <c r="AG71" i="18"/>
  <c r="AO47" i="18"/>
  <c r="Y14" i="21"/>
  <c r="AG39" i="18"/>
  <c r="AO164" i="21"/>
  <c r="I39" i="18"/>
  <c r="Q124" i="21"/>
  <c r="Q15" i="18"/>
  <c r="V93" i="25"/>
  <c r="Q184" i="21"/>
  <c r="AO74" i="21"/>
  <c r="Q94" i="21"/>
  <c r="AO64" i="21"/>
  <c r="AO23" i="18"/>
  <c r="Y254" i="21"/>
  <c r="AG79" i="18"/>
  <c r="AG55" i="18"/>
  <c r="Y104" i="21"/>
  <c r="O73" i="25"/>
  <c r="O93" i="25"/>
  <c r="AO204" i="21"/>
  <c r="AG254" i="21"/>
  <c r="AG204" i="21"/>
  <c r="AO144" i="21"/>
  <c r="Q164" i="21"/>
  <c r="Q63" i="18"/>
  <c r="AG63" i="18"/>
  <c r="AG84" i="21"/>
  <c r="I74" i="21"/>
  <c r="Y79" i="18"/>
  <c r="AG44" i="21"/>
  <c r="Y184" i="21"/>
  <c r="AO44" i="21"/>
  <c r="AG184" i="21"/>
  <c r="H23" i="23"/>
  <c r="Y244" i="21"/>
  <c r="Y24" i="21"/>
  <c r="I64" i="21"/>
  <c r="Y54" i="21"/>
  <c r="AG23" i="18"/>
  <c r="I71" i="18"/>
  <c r="AO214" i="21"/>
  <c r="I214" i="21"/>
  <c r="Y95" i="18"/>
  <c r="I95" i="18"/>
  <c r="I94" i="21"/>
  <c r="AO194" i="21"/>
  <c r="H73" i="25"/>
  <c r="AO31" i="18"/>
  <c r="Q234" i="21"/>
  <c r="Y204" i="21"/>
  <c r="AO39" i="18"/>
  <c r="Y84" i="21"/>
  <c r="V83" i="25"/>
  <c r="Q64" i="21"/>
  <c r="AG144" i="21"/>
  <c r="I244" i="21"/>
  <c r="Y39" i="18"/>
  <c r="Q14" i="21"/>
  <c r="I164" i="21"/>
  <c r="AO87" i="18"/>
  <c r="AO63" i="18"/>
  <c r="I87" i="18"/>
  <c r="Y74" i="21"/>
  <c r="AG82" i="18"/>
  <c r="AG136" i="21"/>
  <c r="Q80" i="18"/>
  <c r="Y80" i="18"/>
  <c r="I82" i="18"/>
  <c r="AO215" i="21"/>
  <c r="I195" i="21"/>
  <c r="Q82" i="18"/>
  <c r="H54" i="25"/>
  <c r="O34" i="25"/>
  <c r="AO136" i="21"/>
  <c r="AG19" i="21"/>
  <c r="AG195" i="21"/>
  <c r="AG80" i="18"/>
  <c r="Q78" i="18"/>
  <c r="AO80" i="18"/>
  <c r="AO19" i="21"/>
  <c r="V54" i="25"/>
  <c r="I84" i="18"/>
  <c r="I136" i="21"/>
  <c r="AG215" i="21"/>
  <c r="AG84" i="18"/>
  <c r="Y136" i="21"/>
  <c r="Y82" i="18"/>
  <c r="Y215" i="21"/>
  <c r="AG78" i="18"/>
  <c r="I19" i="21"/>
  <c r="I215" i="21"/>
  <c r="AO78" i="18"/>
  <c r="Y78" i="18"/>
  <c r="H34" i="25"/>
  <c r="Y195" i="21"/>
  <c r="Y84" i="18"/>
  <c r="Y19" i="21"/>
  <c r="O54" i="25"/>
  <c r="V34" i="25"/>
  <c r="H16" i="25"/>
  <c r="AO195" i="21"/>
  <c r="Q84" i="18"/>
  <c r="O16" i="25"/>
  <c r="AO82" i="18"/>
  <c r="I80" i="18"/>
  <c r="Q19" i="21"/>
  <c r="V16" i="25"/>
  <c r="AO84" i="18"/>
  <c r="Q215" i="21"/>
  <c r="Q136" i="21"/>
  <c r="I78" i="18"/>
  <c r="Q195" i="21"/>
  <c r="I138" i="21"/>
  <c r="AO138" i="21"/>
  <c r="K20" i="38"/>
  <c r="AO197" i="21"/>
  <c r="Q138" i="21"/>
  <c r="Q18" i="21"/>
  <c r="AO18" i="21"/>
  <c r="Y197" i="21"/>
  <c r="Q197" i="21"/>
  <c r="AG138" i="21"/>
  <c r="I18" i="21"/>
  <c r="AG18" i="21"/>
  <c r="Y138" i="21"/>
  <c r="I197" i="21"/>
  <c r="AG197" i="21"/>
  <c r="Y18" i="21"/>
  <c r="I187" i="21"/>
  <c r="Y187" i="21"/>
  <c r="Q187" i="21"/>
  <c r="AO187" i="21"/>
  <c r="AG187" i="21"/>
  <c r="K16" i="38"/>
  <c r="I36" i="21"/>
  <c r="Q36" i="21"/>
  <c r="AG36" i="21"/>
  <c r="Y36" i="21"/>
  <c r="AO36" i="21"/>
  <c r="H84" i="25"/>
  <c r="O14" i="23"/>
  <c r="Y18" i="18"/>
  <c r="O26" i="25"/>
  <c r="O84" i="25"/>
  <c r="Q16" i="18"/>
  <c r="H26" i="25"/>
  <c r="AG115" i="21"/>
  <c r="Y20" i="18"/>
  <c r="I115" i="21"/>
  <c r="Y14" i="18"/>
  <c r="AG18" i="18"/>
  <c r="AO16" i="18"/>
  <c r="H14" i="23"/>
  <c r="O24" i="23"/>
  <c r="AO14" i="18"/>
  <c r="Y115" i="21"/>
  <c r="Y216" i="21"/>
  <c r="AO216" i="21"/>
  <c r="Q14" i="18"/>
  <c r="V26" i="25"/>
  <c r="Y235" i="21"/>
  <c r="Q18" i="18"/>
  <c r="AO235" i="21"/>
  <c r="AG216" i="21"/>
  <c r="V96" i="25"/>
  <c r="AG14" i="18"/>
  <c r="I235" i="21"/>
  <c r="Q216" i="21"/>
  <c r="Q235" i="21"/>
  <c r="AG20" i="18"/>
  <c r="AO18" i="18"/>
  <c r="H24" i="23"/>
  <c r="Y16" i="18"/>
  <c r="I16" i="18"/>
  <c r="I20" i="18"/>
  <c r="Q115" i="21"/>
  <c r="I14" i="18"/>
  <c r="I18" i="18"/>
  <c r="H35" i="25"/>
  <c r="AG235" i="21"/>
  <c r="AO20" i="18"/>
  <c r="V35" i="25"/>
  <c r="V14" i="23"/>
  <c r="I216" i="21"/>
  <c r="V24" i="23"/>
  <c r="O35" i="25"/>
  <c r="AG16" i="18"/>
  <c r="Q20" i="18"/>
  <c r="AO115" i="21"/>
  <c r="O96" i="25"/>
  <c r="V84" i="25"/>
  <c r="AO55" i="21"/>
  <c r="Q55" i="21"/>
  <c r="AG55" i="21"/>
  <c r="I55" i="21"/>
  <c r="Y55" i="21"/>
  <c r="V44" i="23"/>
  <c r="O44" i="23"/>
  <c r="AG50" i="18"/>
  <c r="V64" i="25"/>
  <c r="I52" i="18"/>
  <c r="AG52" i="18"/>
  <c r="Q50" i="18"/>
  <c r="Y46" i="18"/>
  <c r="V74" i="25"/>
  <c r="Q48" i="18"/>
  <c r="Q46" i="18"/>
  <c r="I46" i="18"/>
  <c r="Q52" i="18"/>
  <c r="O74" i="25"/>
  <c r="H74" i="25"/>
  <c r="Y48" i="18"/>
  <c r="Y50" i="18"/>
  <c r="H24" i="25"/>
  <c r="V24" i="25"/>
  <c r="O64" i="25"/>
  <c r="I48" i="18"/>
  <c r="H44" i="23"/>
  <c r="AO50" i="18"/>
  <c r="AO52" i="18"/>
  <c r="AG48" i="18"/>
  <c r="AO46" i="18"/>
  <c r="AG46" i="18"/>
  <c r="I50" i="18"/>
  <c r="AO48" i="18"/>
  <c r="O24" i="25"/>
  <c r="Y52" i="18"/>
  <c r="H64" i="25"/>
  <c r="K30" i="38"/>
  <c r="AO37" i="21"/>
  <c r="Q37" i="21"/>
  <c r="AG37" i="21"/>
  <c r="I37" i="21"/>
  <c r="Y37" i="21"/>
  <c r="I74" i="18"/>
  <c r="I70" i="18"/>
  <c r="AO70" i="18"/>
  <c r="H44" i="25"/>
  <c r="AG246" i="21"/>
  <c r="AO135" i="21"/>
  <c r="Q165" i="21"/>
  <c r="V44" i="25"/>
  <c r="AO175" i="21"/>
  <c r="Q246" i="21"/>
  <c r="AO76" i="18"/>
  <c r="Y72" i="18"/>
  <c r="Y256" i="21"/>
  <c r="AO165" i="21"/>
  <c r="AG72" i="18"/>
  <c r="AO74" i="18"/>
  <c r="AO72" i="18"/>
  <c r="AG70" i="18"/>
  <c r="Q72" i="18"/>
  <c r="I256" i="21"/>
  <c r="Y70" i="18"/>
  <c r="Y76" i="18"/>
  <c r="O44" i="25"/>
  <c r="I135" i="21"/>
  <c r="Q74" i="18"/>
  <c r="I175" i="21"/>
  <c r="I246" i="21"/>
  <c r="Y246" i="21"/>
  <c r="Q70" i="18"/>
  <c r="AG175" i="21"/>
  <c r="I76" i="18"/>
  <c r="Q175" i="21"/>
  <c r="AG74" i="18"/>
  <c r="AG135" i="21"/>
  <c r="AG76" i="18"/>
  <c r="I165" i="21"/>
  <c r="Q76" i="18"/>
  <c r="Q135" i="21"/>
  <c r="Y165" i="21"/>
  <c r="Y135" i="21"/>
  <c r="Y74" i="18"/>
  <c r="AO256" i="21"/>
  <c r="I72" i="18"/>
  <c r="AG256" i="21"/>
  <c r="Q256" i="21"/>
  <c r="AG165" i="21"/>
  <c r="AO246" i="21"/>
  <c r="Y175" i="21"/>
  <c r="I105" i="21"/>
  <c r="Q105" i="21"/>
  <c r="R104" i="21" s="1"/>
  <c r="S104" i="21" s="1"/>
  <c r="Y105" i="21"/>
  <c r="AO105" i="21"/>
  <c r="AG105" i="21"/>
  <c r="AO93" i="18"/>
  <c r="I134" i="21"/>
  <c r="AO21" i="18"/>
  <c r="AG93" i="18"/>
  <c r="Q101" i="18"/>
  <c r="AG45" i="18"/>
  <c r="AO77" i="18"/>
  <c r="AG21" i="18"/>
  <c r="AG114" i="21"/>
  <c r="AO53" i="18"/>
  <c r="Y114" i="21"/>
  <c r="I114" i="21"/>
  <c r="AG61" i="18"/>
  <c r="I85" i="18"/>
  <c r="AG85" i="18"/>
  <c r="V63" i="25"/>
  <c r="V23" i="25"/>
  <c r="I61" i="18"/>
  <c r="Q114" i="21"/>
  <c r="AO101" i="18"/>
  <c r="Y101" i="18"/>
  <c r="I29" i="18"/>
  <c r="AO85" i="18"/>
  <c r="Y85" i="18"/>
  <c r="I53" i="18"/>
  <c r="Y93" i="18"/>
  <c r="AG134" i="21"/>
  <c r="Y134" i="21"/>
  <c r="AG69" i="18"/>
  <c r="AG53" i="18"/>
  <c r="AG101" i="18"/>
  <c r="AG77" i="18"/>
  <c r="Q53" i="18"/>
  <c r="AO29" i="18"/>
  <c r="H63" i="25"/>
  <c r="AO61" i="18"/>
  <c r="AO69" i="18"/>
  <c r="I21" i="18"/>
  <c r="H43" i="23"/>
  <c r="AO45" i="18"/>
  <c r="V33" i="23"/>
  <c r="H13" i="25"/>
  <c r="V13" i="25"/>
  <c r="AO134" i="21"/>
  <c r="V43" i="23"/>
  <c r="O43" i="23"/>
  <c r="AG29" i="18"/>
  <c r="Q85" i="18"/>
  <c r="Q37" i="18"/>
  <c r="I69" i="18"/>
  <c r="AO37" i="18"/>
  <c r="V43" i="25"/>
  <c r="Q69" i="18"/>
  <c r="Q21" i="18"/>
  <c r="I45" i="18"/>
  <c r="I77" i="18"/>
  <c r="I37" i="18"/>
  <c r="Y37" i="18"/>
  <c r="Q61" i="18"/>
  <c r="O13" i="25"/>
  <c r="AO114" i="21"/>
  <c r="O23" i="25"/>
  <c r="Y45" i="18"/>
  <c r="Y29" i="18"/>
  <c r="Y77" i="18"/>
  <c r="Y61" i="18"/>
  <c r="Q77" i="18"/>
  <c r="H23" i="25"/>
  <c r="I93" i="18"/>
  <c r="Y69" i="18"/>
  <c r="O33" i="23"/>
  <c r="O63" i="25"/>
  <c r="Y53" i="18"/>
  <c r="Y21" i="18"/>
  <c r="Q45" i="18"/>
  <c r="Q29" i="18"/>
  <c r="O43" i="25"/>
  <c r="Q93" i="18"/>
  <c r="AG37" i="18"/>
  <c r="H43" i="25"/>
  <c r="Q134" i="21"/>
  <c r="H33" i="23"/>
  <c r="I101" i="18"/>
  <c r="AG95" i="21"/>
  <c r="H17" i="23"/>
  <c r="I95" i="21"/>
  <c r="I118" i="21"/>
  <c r="Y118" i="21"/>
  <c r="Q118" i="21"/>
  <c r="AO95" i="21"/>
  <c r="O17" i="23"/>
  <c r="Y95" i="21"/>
  <c r="K31" i="38"/>
  <c r="Q95" i="21"/>
  <c r="V17" i="23"/>
  <c r="AO118" i="21"/>
  <c r="AG118" i="21"/>
  <c r="V47" i="23"/>
  <c r="H47" i="23"/>
  <c r="O47" i="23"/>
  <c r="Y86" i="21"/>
  <c r="Q75" i="21"/>
  <c r="I96" i="21"/>
  <c r="AG86" i="21"/>
  <c r="I76" i="21"/>
  <c r="Q96" i="21"/>
  <c r="AG85" i="21"/>
  <c r="AG75" i="21"/>
  <c r="Q85" i="21"/>
  <c r="I86" i="21"/>
  <c r="Y76" i="21"/>
  <c r="AO75" i="21"/>
  <c r="AO85" i="21"/>
  <c r="Y85" i="21"/>
  <c r="AO96" i="21"/>
  <c r="Q86" i="21"/>
  <c r="Q76" i="21"/>
  <c r="Y96" i="21"/>
  <c r="I85" i="21"/>
  <c r="AG76" i="21"/>
  <c r="AG96" i="21"/>
  <c r="AO76" i="21"/>
  <c r="AO86" i="21"/>
  <c r="Y75" i="21"/>
  <c r="K17" i="38"/>
  <c r="I75" i="21"/>
  <c r="Q30" i="18"/>
  <c r="AO36" i="18"/>
  <c r="V14" i="25"/>
  <c r="I30" i="18"/>
  <c r="AG32" i="18"/>
  <c r="AG34" i="18"/>
  <c r="Q34" i="18"/>
  <c r="Q32" i="18"/>
  <c r="Y36" i="18"/>
  <c r="Y32" i="18"/>
  <c r="I36" i="18"/>
  <c r="V85" i="25"/>
  <c r="I32" i="18"/>
  <c r="Y245" i="21"/>
  <c r="AO245" i="21"/>
  <c r="H85" i="25"/>
  <c r="AG36" i="18"/>
  <c r="H14" i="25"/>
  <c r="AO34" i="18"/>
  <c r="Y34" i="18"/>
  <c r="AG245" i="21"/>
  <c r="I245" i="21"/>
  <c r="O14" i="25"/>
  <c r="AO32" i="18"/>
  <c r="Y30" i="18"/>
  <c r="AO30" i="18"/>
  <c r="O85" i="25"/>
  <c r="AO255" i="21"/>
  <c r="AG30" i="18"/>
  <c r="AG255" i="21"/>
  <c r="I34" i="18"/>
  <c r="Y255" i="21"/>
  <c r="Q36" i="18"/>
  <c r="Q255" i="21"/>
  <c r="Q245" i="21"/>
  <c r="I255" i="21"/>
  <c r="Q65" i="21"/>
  <c r="AO147" i="21"/>
  <c r="I145" i="21"/>
  <c r="Y66" i="21"/>
  <c r="I155" i="21"/>
  <c r="AG155" i="21"/>
  <c r="AG65" i="21"/>
  <c r="I147" i="21"/>
  <c r="AO155" i="21"/>
  <c r="I66" i="21"/>
  <c r="Y155" i="21"/>
  <c r="Q155" i="21"/>
  <c r="Q157" i="21"/>
  <c r="AG147" i="21"/>
  <c r="I65" i="21"/>
  <c r="Y157" i="21"/>
  <c r="AO145" i="21"/>
  <c r="AO66" i="21"/>
  <c r="Q66" i="21"/>
  <c r="AO65" i="21"/>
  <c r="AG145" i="21"/>
  <c r="Q147" i="21"/>
  <c r="Q145" i="21"/>
  <c r="AG157" i="21"/>
  <c r="I157" i="21"/>
  <c r="AG66" i="21"/>
  <c r="Y65" i="21"/>
  <c r="AO157" i="21"/>
  <c r="Y145" i="21"/>
  <c r="K26" i="38"/>
  <c r="Y147" i="21"/>
  <c r="Y38" i="18"/>
  <c r="AG40" i="18"/>
  <c r="AO42" i="18"/>
  <c r="AO40" i="18"/>
  <c r="Y42" i="18"/>
  <c r="V34" i="23"/>
  <c r="H34" i="23"/>
  <c r="I44" i="18"/>
  <c r="Y44" i="18"/>
  <c r="AO38" i="18"/>
  <c r="AG44" i="18"/>
  <c r="Y40" i="18"/>
  <c r="Q44" i="18"/>
  <c r="AG38" i="18"/>
  <c r="Q42" i="18"/>
  <c r="Q40" i="18"/>
  <c r="I42" i="18"/>
  <c r="I38" i="18"/>
  <c r="AG42" i="18"/>
  <c r="O34" i="23"/>
  <c r="AO44" i="18"/>
  <c r="Q38" i="18"/>
  <c r="I40" i="18"/>
  <c r="Q186" i="21"/>
  <c r="Y186" i="21"/>
  <c r="I186" i="21"/>
  <c r="AO186" i="21"/>
  <c r="AG186" i="21"/>
  <c r="AG16" i="21"/>
  <c r="I56" i="21"/>
  <c r="Y17" i="21"/>
  <c r="Y56" i="21"/>
  <c r="Y16" i="21"/>
  <c r="Q57" i="21"/>
  <c r="AG56" i="21"/>
  <c r="I16" i="21"/>
  <c r="AG17" i="21"/>
  <c r="Q56" i="21"/>
  <c r="Y57" i="21"/>
  <c r="Q17" i="21"/>
  <c r="AO57" i="21"/>
  <c r="Q16" i="21"/>
  <c r="AO56" i="21"/>
  <c r="AG57" i="21"/>
  <c r="I57" i="21"/>
  <c r="K21" i="38"/>
  <c r="AO16" i="21"/>
  <c r="AO17" i="21"/>
  <c r="I17" i="21"/>
  <c r="V97" i="25"/>
  <c r="O97" i="25"/>
  <c r="Q217" i="21"/>
  <c r="AO217" i="21"/>
  <c r="I217" i="21"/>
  <c r="Y217" i="21"/>
  <c r="AG217" i="21"/>
  <c r="K28" i="38"/>
  <c r="Y56" i="18"/>
  <c r="AO54" i="18"/>
  <c r="I54" i="18"/>
  <c r="I56" i="18"/>
  <c r="Y58" i="18"/>
  <c r="AO60" i="18"/>
  <c r="Y125" i="21"/>
  <c r="Q60" i="18"/>
  <c r="AO58" i="18"/>
  <c r="AO56" i="18"/>
  <c r="Q56" i="18"/>
  <c r="Y54" i="18"/>
  <c r="Y60" i="18"/>
  <c r="AG125" i="21"/>
  <c r="AO125" i="21"/>
  <c r="Q58" i="18"/>
  <c r="V55" i="25"/>
  <c r="AG56" i="18"/>
  <c r="AG54" i="18"/>
  <c r="Q54" i="18"/>
  <c r="H55" i="25"/>
  <c r="O55" i="25"/>
  <c r="I125" i="21"/>
  <c r="Q125" i="21"/>
  <c r="AG58" i="18"/>
  <c r="AG60" i="18"/>
  <c r="I60" i="18"/>
  <c r="I58" i="18"/>
  <c r="Q26" i="18"/>
  <c r="I22" i="18"/>
  <c r="AO24" i="18"/>
  <c r="Y24" i="18"/>
  <c r="H15" i="25"/>
  <c r="Q24" i="18"/>
  <c r="Y26" i="18"/>
  <c r="AO26" i="18"/>
  <c r="I28" i="18"/>
  <c r="Y22" i="18"/>
  <c r="Q28" i="18"/>
  <c r="Q22" i="18"/>
  <c r="AO22" i="18"/>
  <c r="AO28" i="18"/>
  <c r="AG26" i="18"/>
  <c r="AG22" i="18"/>
  <c r="O15" i="25"/>
  <c r="I26" i="18"/>
  <c r="I24" i="18"/>
  <c r="AG24" i="18"/>
  <c r="AG28" i="18"/>
  <c r="Y28" i="18"/>
  <c r="V15" i="25"/>
  <c r="I22" i="36"/>
  <c r="Q137" i="21"/>
  <c r="AO137" i="21"/>
  <c r="Y137" i="21"/>
  <c r="I137" i="21"/>
  <c r="AG137" i="21"/>
  <c r="AG45" i="21"/>
  <c r="Q45" i="21"/>
  <c r="H75" i="25"/>
  <c r="V75" i="25"/>
  <c r="Y45" i="21"/>
  <c r="O75" i="25"/>
  <c r="I45" i="21"/>
  <c r="AO45" i="21"/>
  <c r="V25" i="23"/>
  <c r="O94" i="25"/>
  <c r="H15" i="23"/>
  <c r="H25" i="23"/>
  <c r="H35" i="23"/>
  <c r="O15" i="23"/>
  <c r="H45" i="23"/>
  <c r="O35" i="23"/>
  <c r="V94" i="25"/>
  <c r="V45" i="23"/>
  <c r="V15" i="23"/>
  <c r="O25" i="23"/>
  <c r="V35" i="23"/>
  <c r="O45" i="23"/>
  <c r="Q238" i="21"/>
  <c r="I238" i="21"/>
  <c r="AO238" i="21"/>
  <c r="Y238" i="21"/>
  <c r="AG238" i="21"/>
  <c r="I176" i="21"/>
  <c r="I15" i="21"/>
  <c r="AO148" i="21"/>
  <c r="AO158" i="21"/>
  <c r="AO146" i="21"/>
  <c r="AO156" i="21"/>
  <c r="AG15" i="21"/>
  <c r="Q148" i="21"/>
  <c r="Q166" i="21"/>
  <c r="Q178" i="21"/>
  <c r="AG166" i="21"/>
  <c r="AO166" i="21"/>
  <c r="Y176" i="21"/>
  <c r="Q146" i="21"/>
  <c r="Q156" i="21"/>
  <c r="Y148" i="21"/>
  <c r="AG178" i="21"/>
  <c r="I156" i="21"/>
  <c r="AG146" i="21"/>
  <c r="I146" i="21"/>
  <c r="AG148" i="21"/>
  <c r="Y156" i="21"/>
  <c r="I148" i="21"/>
  <c r="I178" i="21"/>
  <c r="Y146" i="21"/>
  <c r="AO176" i="21"/>
  <c r="Q15" i="21"/>
  <c r="Y178" i="21"/>
  <c r="Q176" i="21"/>
  <c r="I158" i="21"/>
  <c r="AG168" i="21"/>
  <c r="Y158" i="21"/>
  <c r="AG156" i="21"/>
  <c r="AG176" i="21"/>
  <c r="Y15" i="21"/>
  <c r="AO15" i="21"/>
  <c r="I166" i="21"/>
  <c r="Y166" i="21"/>
  <c r="Q168" i="21"/>
  <c r="I168" i="21"/>
  <c r="AG158" i="21"/>
  <c r="AO178" i="21"/>
  <c r="Y168" i="21"/>
  <c r="AO168" i="21"/>
  <c r="K12" i="38"/>
  <c r="Q158" i="21"/>
  <c r="AO57" i="18"/>
  <c r="AO17" i="18"/>
  <c r="Y41" i="18"/>
  <c r="Q25" i="21"/>
  <c r="Y25" i="21"/>
  <c r="I57" i="18"/>
  <c r="AG49" i="18"/>
  <c r="Y57" i="18"/>
  <c r="I49" i="18"/>
  <c r="Q25" i="18"/>
  <c r="AG57" i="18"/>
  <c r="Q33" i="18"/>
  <c r="Q17" i="18"/>
  <c r="I33" i="18"/>
  <c r="Y65" i="18"/>
  <c r="I65" i="18"/>
  <c r="Q73" i="18"/>
  <c r="AG17" i="18"/>
  <c r="Q81" i="18"/>
  <c r="AG73" i="18"/>
  <c r="AG65" i="18"/>
  <c r="I25" i="21"/>
  <c r="Q97" i="18"/>
  <c r="Y73" i="18"/>
  <c r="I81" i="18"/>
  <c r="AO49" i="18"/>
  <c r="AO154" i="21"/>
  <c r="AO174" i="21"/>
  <c r="AG81" i="18"/>
  <c r="Q174" i="21"/>
  <c r="I89" i="18"/>
  <c r="Q57" i="18"/>
  <c r="AO73" i="18"/>
  <c r="AO89" i="18"/>
  <c r="AG33" i="18"/>
  <c r="AG154" i="21"/>
  <c r="Y154" i="21"/>
  <c r="Y89" i="18"/>
  <c r="I25" i="18"/>
  <c r="I97" i="18"/>
  <c r="Y97" i="18"/>
  <c r="AO81" i="18"/>
  <c r="Q154" i="21"/>
  <c r="I154" i="21"/>
  <c r="Y110" i="18"/>
  <c r="I110" i="18"/>
  <c r="AO25" i="18"/>
  <c r="AO65" i="18"/>
  <c r="AG41" i="18"/>
  <c r="AG110" i="18"/>
  <c r="I174" i="21"/>
  <c r="Y33" i="18"/>
  <c r="Q49" i="18"/>
  <c r="AO25" i="21"/>
  <c r="I17" i="18"/>
  <c r="AG174" i="21"/>
  <c r="I73" i="18"/>
  <c r="Q110" i="18"/>
  <c r="Q65" i="18"/>
  <c r="AG25" i="21"/>
  <c r="AO97" i="18"/>
  <c r="Y49" i="18"/>
  <c r="AG97" i="18"/>
  <c r="Q41" i="18"/>
  <c r="Y174" i="21"/>
  <c r="AO41" i="18"/>
  <c r="AG89" i="18"/>
  <c r="AG25" i="18"/>
  <c r="Y17" i="18"/>
  <c r="AO33" i="18"/>
  <c r="I41" i="18"/>
  <c r="Q89" i="18"/>
  <c r="Y81" i="18"/>
  <c r="AO110" i="18"/>
  <c r="Y25" i="18"/>
  <c r="I46" i="21"/>
  <c r="AO46" i="21"/>
  <c r="K24" i="38"/>
  <c r="Y46" i="21"/>
  <c r="AG46" i="21"/>
  <c r="Q46" i="21"/>
  <c r="I92" i="18"/>
  <c r="Q86" i="18"/>
  <c r="I86" i="18"/>
  <c r="Q88" i="18"/>
  <c r="AO88" i="18"/>
  <c r="I90" i="18"/>
  <c r="AO205" i="21"/>
  <c r="Q90" i="18"/>
  <c r="Y88" i="18"/>
  <c r="Y205" i="21"/>
  <c r="Z204" i="21" s="1"/>
  <c r="AA204" i="21" s="1"/>
  <c r="Q92" i="18"/>
  <c r="I205" i="21"/>
  <c r="J204" i="21" s="1"/>
  <c r="K204" i="21" s="1"/>
  <c r="AO90" i="18"/>
  <c r="Y86" i="18"/>
  <c r="I88" i="18"/>
  <c r="Y90" i="18"/>
  <c r="Q205" i="21"/>
  <c r="AG92" i="18"/>
  <c r="AG86" i="18"/>
  <c r="AG88" i="18"/>
  <c r="AO92" i="18"/>
  <c r="AO86" i="18"/>
  <c r="AG205" i="21"/>
  <c r="AH204" i="21" s="1"/>
  <c r="AI204" i="21" s="1"/>
  <c r="AG90" i="18"/>
  <c r="Y92" i="18"/>
  <c r="O49" i="23"/>
  <c r="H37" i="25"/>
  <c r="H19" i="23"/>
  <c r="O19" i="23"/>
  <c r="V52" i="23"/>
  <c r="O52" i="23"/>
  <c r="H49" i="23"/>
  <c r="V37" i="25"/>
  <c r="V49" i="23"/>
  <c r="V19" i="23"/>
  <c r="H52" i="23"/>
  <c r="O37" i="25"/>
  <c r="O60" i="24"/>
  <c r="K36" i="38" s="1"/>
  <c r="O92" i="24"/>
  <c r="O130" i="24"/>
  <c r="O85" i="24"/>
  <c r="I18" i="36" s="1"/>
  <c r="O47" i="24"/>
  <c r="I36" i="36" s="1"/>
  <c r="J36" i="36" s="1"/>
  <c r="O135" i="24" s="1"/>
  <c r="O107" i="24"/>
  <c r="O115" i="24"/>
  <c r="O120" i="24"/>
  <c r="AJ44" i="21" l="1"/>
  <c r="R204" i="21"/>
  <c r="S204" i="21" s="1"/>
  <c r="AP54" i="21"/>
  <c r="AQ54" i="21" s="1"/>
  <c r="AR204" i="21"/>
  <c r="M74" i="35" s="1"/>
  <c r="W33" i="23"/>
  <c r="X33" i="23" s="1"/>
  <c r="Z86" i="18"/>
  <c r="AA86" i="18" s="1"/>
  <c r="AB86" i="18"/>
  <c r="AH44" i="18"/>
  <c r="AI44" i="18" s="1"/>
  <c r="AJ44" i="18"/>
  <c r="AP20" i="18"/>
  <c r="AQ20" i="18" s="1"/>
  <c r="AR20" i="18"/>
  <c r="AH84" i="18"/>
  <c r="AI84" i="18" s="1"/>
  <c r="AJ84" i="18"/>
  <c r="AK84" i="18" s="1"/>
  <c r="AP98" i="18"/>
  <c r="AQ98" i="18" s="1"/>
  <c r="AR98" i="18"/>
  <c r="T96" i="18"/>
  <c r="T104" i="18"/>
  <c r="U104" i="18" s="1"/>
  <c r="T116" i="18"/>
  <c r="U116" i="18" s="1"/>
  <c r="T114" i="18"/>
  <c r="U114" i="18" s="1"/>
  <c r="T106" i="18"/>
  <c r="U106" i="18" s="1"/>
  <c r="T108" i="18"/>
  <c r="U108" i="18" s="1"/>
  <c r="T112" i="18"/>
  <c r="U112" i="18" s="1"/>
  <c r="J16" i="36"/>
  <c r="AP92" i="18"/>
  <c r="AQ92" i="18" s="1"/>
  <c r="AR92" i="18"/>
  <c r="AR90" i="18"/>
  <c r="AP90" i="18"/>
  <c r="AQ90" i="18" s="1"/>
  <c r="AP88" i="18"/>
  <c r="AQ88" i="18" s="1"/>
  <c r="AR88" i="18"/>
  <c r="AB154" i="21"/>
  <c r="Z154" i="21"/>
  <c r="AA154" i="21" s="1"/>
  <c r="T174" i="21"/>
  <c r="R174" i="21"/>
  <c r="S174" i="21" s="1"/>
  <c r="R28" i="18"/>
  <c r="S28" i="18" s="1"/>
  <c r="T28" i="18"/>
  <c r="R24" i="18"/>
  <c r="S24" i="18" s="1"/>
  <c r="T24" i="18"/>
  <c r="J85" i="35"/>
  <c r="R56" i="18"/>
  <c r="S56" i="18" s="1"/>
  <c r="T56" i="18"/>
  <c r="AP60" i="18"/>
  <c r="AQ60" i="18" s="1"/>
  <c r="AR60" i="18"/>
  <c r="J38" i="18"/>
  <c r="K38" i="18" s="1"/>
  <c r="L38" i="18"/>
  <c r="AP38" i="18"/>
  <c r="AQ38" i="18" s="1"/>
  <c r="AP42" i="18"/>
  <c r="AQ42" i="18" s="1"/>
  <c r="AR42" i="18"/>
  <c r="AJ30" i="18"/>
  <c r="AH30" i="18"/>
  <c r="AI30" i="18" s="1"/>
  <c r="AH34" i="18"/>
  <c r="AI34" i="18" s="1"/>
  <c r="AJ34" i="18"/>
  <c r="R63" i="25"/>
  <c r="P63" i="25"/>
  <c r="Q63" i="25" s="1"/>
  <c r="I63" i="25"/>
  <c r="J63" i="25" s="1"/>
  <c r="K63" i="25"/>
  <c r="Y23" i="25"/>
  <c r="W23" i="25"/>
  <c r="X23" i="25" s="1"/>
  <c r="Z70" i="18"/>
  <c r="AA70" i="18" s="1"/>
  <c r="AB70" i="18"/>
  <c r="Z52" i="18"/>
  <c r="AA52" i="18" s="1"/>
  <c r="AB52" i="18"/>
  <c r="AJ48" i="18"/>
  <c r="AK48" i="18" s="1"/>
  <c r="AH48" i="18"/>
  <c r="AI48" i="18" s="1"/>
  <c r="L46" i="18"/>
  <c r="J46" i="18"/>
  <c r="K46" i="18" s="1"/>
  <c r="J52" i="18"/>
  <c r="K52" i="18" s="1"/>
  <c r="L52" i="18"/>
  <c r="AH16" i="18"/>
  <c r="AI16" i="18" s="1"/>
  <c r="AJ16" i="18"/>
  <c r="AP84" i="18"/>
  <c r="AQ84" i="18" s="1"/>
  <c r="AR84" i="18"/>
  <c r="R78" i="18"/>
  <c r="S78" i="18" s="1"/>
  <c r="T78" i="18"/>
  <c r="K53" i="25"/>
  <c r="Z74" i="21"/>
  <c r="AA74" i="21" s="1"/>
  <c r="AB74" i="21"/>
  <c r="AB204" i="21"/>
  <c r="AB54" i="21"/>
  <c r="Z54" i="21"/>
  <c r="AA54" i="21" s="1"/>
  <c r="AH44" i="21"/>
  <c r="AI44" i="21" s="1"/>
  <c r="T164" i="21"/>
  <c r="R164" i="21"/>
  <c r="S164" i="21" s="1"/>
  <c r="R93" i="25"/>
  <c r="S93" i="25" s="1"/>
  <c r="P93" i="25"/>
  <c r="Q93" i="25" s="1"/>
  <c r="AB254" i="21"/>
  <c r="Z254" i="21"/>
  <c r="AA254" i="21" s="1"/>
  <c r="AH194" i="21"/>
  <c r="AI194" i="21" s="1"/>
  <c r="AJ194" i="21"/>
  <c r="AK194" i="21" s="1"/>
  <c r="L34" i="21"/>
  <c r="J34" i="21"/>
  <c r="K34" i="21" s="1"/>
  <c r="R33" i="25"/>
  <c r="AH34" i="21"/>
  <c r="AI34" i="21" s="1"/>
  <c r="AJ34" i="21"/>
  <c r="AB102" i="18"/>
  <c r="Z102" i="18"/>
  <c r="AA102" i="18" s="1"/>
  <c r="L44" i="21"/>
  <c r="J44" i="21"/>
  <c r="K44" i="21" s="1"/>
  <c r="R44" i="21"/>
  <c r="S44" i="21" s="1"/>
  <c r="T44" i="21"/>
  <c r="T104" i="21"/>
  <c r="AJ64" i="21"/>
  <c r="AH64" i="21"/>
  <c r="AI64" i="21" s="1"/>
  <c r="I83" i="25"/>
  <c r="J83" i="25" s="1"/>
  <c r="K83" i="25"/>
  <c r="T64" i="18"/>
  <c r="R64" i="18"/>
  <c r="S64" i="18" s="1"/>
  <c r="R62" i="18"/>
  <c r="S62" i="18" s="1"/>
  <c r="T62" i="18"/>
  <c r="AH68" i="18"/>
  <c r="AI68" i="18" s="1"/>
  <c r="AJ68" i="18"/>
  <c r="P33" i="23"/>
  <c r="Q33" i="23" s="1"/>
  <c r="AR62" i="18"/>
  <c r="AP62" i="18"/>
  <c r="AQ62" i="18" s="1"/>
  <c r="AH96" i="18"/>
  <c r="AI96" i="18" s="1"/>
  <c r="AJ96" i="18"/>
  <c r="J100" i="18"/>
  <c r="K100" i="18" s="1"/>
  <c r="L100" i="18"/>
  <c r="R96" i="18"/>
  <c r="S96" i="18" s="1"/>
  <c r="J104" i="21"/>
  <c r="K104" i="21" s="1"/>
  <c r="J90" i="18"/>
  <c r="K90" i="18" s="1"/>
  <c r="L90" i="18"/>
  <c r="AJ36" i="18"/>
  <c r="AH36" i="18"/>
  <c r="AI36" i="18" s="1"/>
  <c r="J134" i="21"/>
  <c r="K134" i="21" s="1"/>
  <c r="L134" i="21"/>
  <c r="AH52" i="18"/>
  <c r="AI52" i="18" s="1"/>
  <c r="AJ52" i="18"/>
  <c r="AH20" i="18"/>
  <c r="AI20" i="18" s="1"/>
  <c r="AJ20" i="18"/>
  <c r="AH24" i="21"/>
  <c r="AI24" i="21" s="1"/>
  <c r="AJ24" i="21"/>
  <c r="R34" i="21"/>
  <c r="S34" i="21" s="1"/>
  <c r="T34" i="21"/>
  <c r="R84" i="21"/>
  <c r="S84" i="21" s="1"/>
  <c r="T84" i="21"/>
  <c r="AP94" i="18"/>
  <c r="AQ94" i="18" s="1"/>
  <c r="AR94" i="18"/>
  <c r="R94" i="18"/>
  <c r="S94" i="18" s="1"/>
  <c r="T94" i="18"/>
  <c r="Y185" i="21"/>
  <c r="AG185" i="21"/>
  <c r="I185" i="21"/>
  <c r="Q185" i="21"/>
  <c r="AO185" i="21"/>
  <c r="AH88" i="18"/>
  <c r="AI88" i="18" s="1"/>
  <c r="AJ88" i="18"/>
  <c r="R88" i="18"/>
  <c r="S88" i="18" s="1"/>
  <c r="T88" i="18"/>
  <c r="Z174" i="21"/>
  <c r="AA174" i="21" s="1"/>
  <c r="AB174" i="21"/>
  <c r="AJ154" i="21"/>
  <c r="AK154" i="21" s="1"/>
  <c r="AH154" i="21"/>
  <c r="AI154" i="21" s="1"/>
  <c r="Z28" i="18"/>
  <c r="AA28" i="18" s="1"/>
  <c r="AB28" i="18"/>
  <c r="AJ22" i="18"/>
  <c r="AH22" i="18"/>
  <c r="AI22" i="18" s="1"/>
  <c r="AB22" i="18"/>
  <c r="Z22" i="18"/>
  <c r="AA22" i="18" s="1"/>
  <c r="AP56" i="18"/>
  <c r="AQ56" i="18" s="1"/>
  <c r="AR56" i="18"/>
  <c r="Z58" i="18"/>
  <c r="AA58" i="18" s="1"/>
  <c r="AB58" i="18"/>
  <c r="L42" i="18"/>
  <c r="J42" i="18"/>
  <c r="K42" i="18" s="1"/>
  <c r="AB44" i="18"/>
  <c r="Z44" i="18"/>
  <c r="AA44" i="18" s="1"/>
  <c r="AJ32" i="18"/>
  <c r="AH32" i="18"/>
  <c r="AI32" i="18" s="1"/>
  <c r="K33" i="23"/>
  <c r="R33" i="23"/>
  <c r="R43" i="23"/>
  <c r="P43" i="23"/>
  <c r="Q43" i="23" s="1"/>
  <c r="I13" i="25"/>
  <c r="J13" i="25" s="1"/>
  <c r="K13" i="25"/>
  <c r="W63" i="25"/>
  <c r="X63" i="25" s="1"/>
  <c r="Y63" i="25"/>
  <c r="Z74" i="18"/>
  <c r="AA74" i="18" s="1"/>
  <c r="AB74" i="18"/>
  <c r="AJ74" i="18"/>
  <c r="AH74" i="18"/>
  <c r="AI74" i="18" s="1"/>
  <c r="R46" i="18"/>
  <c r="S46" i="18" s="1"/>
  <c r="T46" i="18"/>
  <c r="P33" i="25"/>
  <c r="Q33" i="25" s="1"/>
  <c r="AP16" i="18"/>
  <c r="AQ16" i="18" s="1"/>
  <c r="AR16" i="18"/>
  <c r="AJ80" i="18"/>
  <c r="AK80" i="18" s="1"/>
  <c r="AH80" i="18"/>
  <c r="AI80" i="18" s="1"/>
  <c r="L64" i="21"/>
  <c r="J64" i="21"/>
  <c r="K64" i="21" s="1"/>
  <c r="AR144" i="21"/>
  <c r="AP144" i="21"/>
  <c r="AQ144" i="21" s="1"/>
  <c r="I53" i="25"/>
  <c r="J53" i="25" s="1"/>
  <c r="AP84" i="21"/>
  <c r="AQ84" i="21" s="1"/>
  <c r="AR84" i="21"/>
  <c r="R102" i="18"/>
  <c r="S102" i="18" s="1"/>
  <c r="T102" i="18"/>
  <c r="T144" i="21"/>
  <c r="R144" i="21"/>
  <c r="S144" i="21" s="1"/>
  <c r="W23" i="23"/>
  <c r="X23" i="23" s="1"/>
  <c r="Y23" i="23"/>
  <c r="AJ164" i="21"/>
  <c r="AK164" i="21" s="1"/>
  <c r="AH164" i="21"/>
  <c r="AI164" i="21" s="1"/>
  <c r="J102" i="18"/>
  <c r="K102" i="18" s="1"/>
  <c r="L102" i="18"/>
  <c r="L14" i="21"/>
  <c r="J14" i="21"/>
  <c r="K14" i="21" s="1"/>
  <c r="AH54" i="21"/>
  <c r="AI54" i="21" s="1"/>
  <c r="AJ54" i="21"/>
  <c r="AP64" i="18"/>
  <c r="AQ64" i="18" s="1"/>
  <c r="AR64" i="18"/>
  <c r="AB98" i="18"/>
  <c r="Z98" i="18"/>
  <c r="AA98" i="18" s="1"/>
  <c r="AR96" i="18"/>
  <c r="AP96" i="18"/>
  <c r="AQ96" i="18" s="1"/>
  <c r="J86" i="35"/>
  <c r="W13" i="25"/>
  <c r="X13" i="25" s="1"/>
  <c r="Y13" i="25"/>
  <c r="R70" i="18"/>
  <c r="S70" i="18" s="1"/>
  <c r="T70" i="18"/>
  <c r="AH86" i="18"/>
  <c r="AI86" i="18" s="1"/>
  <c r="AJ86" i="18"/>
  <c r="AH28" i="18"/>
  <c r="AI28" i="18" s="1"/>
  <c r="AJ28" i="18"/>
  <c r="Z24" i="18"/>
  <c r="AA24" i="18" s="1"/>
  <c r="AB24" i="18"/>
  <c r="R58" i="18"/>
  <c r="S58" i="18" s="1"/>
  <c r="T58" i="18"/>
  <c r="J56" i="18"/>
  <c r="K56" i="18" s="1"/>
  <c r="L56" i="18"/>
  <c r="J40" i="18"/>
  <c r="K40" i="18" s="1"/>
  <c r="L40" i="18"/>
  <c r="R40" i="18"/>
  <c r="S40" i="18" s="1"/>
  <c r="T40" i="18"/>
  <c r="J44" i="18"/>
  <c r="K44" i="18" s="1"/>
  <c r="L44" i="18"/>
  <c r="L36" i="18"/>
  <c r="J36" i="18"/>
  <c r="K36" i="18" s="1"/>
  <c r="J30" i="18"/>
  <c r="K30" i="18" s="1"/>
  <c r="L30" i="18"/>
  <c r="T134" i="21"/>
  <c r="R134" i="21"/>
  <c r="S134" i="21" s="1"/>
  <c r="W43" i="25"/>
  <c r="X43" i="25" s="1"/>
  <c r="Y43" i="25"/>
  <c r="Y43" i="23"/>
  <c r="W43" i="23"/>
  <c r="X43" i="23" s="1"/>
  <c r="Y33" i="23"/>
  <c r="R72" i="18"/>
  <c r="S72" i="18" s="1"/>
  <c r="T72" i="18"/>
  <c r="Z72" i="18"/>
  <c r="AA72" i="18" s="1"/>
  <c r="AB72" i="18"/>
  <c r="AR48" i="18"/>
  <c r="AP48" i="18"/>
  <c r="AQ48" i="18" s="1"/>
  <c r="AP52" i="18"/>
  <c r="AQ52" i="18" s="1"/>
  <c r="AR52" i="18"/>
  <c r="AB50" i="18"/>
  <c r="Z50" i="18"/>
  <c r="AA50" i="18" s="1"/>
  <c r="T48" i="18"/>
  <c r="R48" i="18"/>
  <c r="S48" i="18" s="1"/>
  <c r="AH50" i="18"/>
  <c r="AI50" i="18" s="1"/>
  <c r="AJ50" i="18"/>
  <c r="J18" i="18"/>
  <c r="K18" i="18" s="1"/>
  <c r="L18" i="18"/>
  <c r="R14" i="18"/>
  <c r="S14" i="18" s="1"/>
  <c r="T14" i="18"/>
  <c r="AJ18" i="18"/>
  <c r="AH18" i="18"/>
  <c r="AI18" i="18" s="1"/>
  <c r="R16" i="18"/>
  <c r="S16" i="18" s="1"/>
  <c r="T16" i="18"/>
  <c r="T82" i="18"/>
  <c r="R82" i="18"/>
  <c r="S82" i="18" s="1"/>
  <c r="AH82" i="18"/>
  <c r="AI82" i="18" s="1"/>
  <c r="AJ82" i="18"/>
  <c r="AJ144" i="21"/>
  <c r="AK144" i="21" s="1"/>
  <c r="AH144" i="21"/>
  <c r="AI144" i="21" s="1"/>
  <c r="Z24" i="21"/>
  <c r="AA24" i="21" s="1"/>
  <c r="AB24" i="21"/>
  <c r="L74" i="21"/>
  <c r="J74" i="21"/>
  <c r="K74" i="21" s="1"/>
  <c r="P73" i="25"/>
  <c r="Q73" i="25" s="1"/>
  <c r="R73" i="25"/>
  <c r="AR64" i="21"/>
  <c r="AP64" i="21"/>
  <c r="AQ64" i="21" s="1"/>
  <c r="T204" i="21"/>
  <c r="R74" i="21"/>
  <c r="S74" i="21" s="1"/>
  <c r="T74" i="21"/>
  <c r="AP94" i="21"/>
  <c r="AQ94" i="21" s="1"/>
  <c r="AR94" i="21"/>
  <c r="AS94" i="21" s="1"/>
  <c r="P23" i="23"/>
  <c r="Q23" i="23" s="1"/>
  <c r="R23" i="23"/>
  <c r="AP24" i="21"/>
  <c r="AQ24" i="21" s="1"/>
  <c r="AR24" i="21"/>
  <c r="AH74" i="21"/>
  <c r="AI74" i="21" s="1"/>
  <c r="AJ74" i="21"/>
  <c r="L204" i="21"/>
  <c r="R54" i="21"/>
  <c r="S54" i="21" s="1"/>
  <c r="T54" i="21"/>
  <c r="R254" i="21"/>
  <c r="S254" i="21" s="1"/>
  <c r="T254" i="21"/>
  <c r="J68" i="18"/>
  <c r="K68" i="18" s="1"/>
  <c r="L68" i="18"/>
  <c r="AH64" i="18"/>
  <c r="AI64" i="18" s="1"/>
  <c r="AJ64" i="18"/>
  <c r="AK64" i="18" s="1"/>
  <c r="AP66" i="18"/>
  <c r="AQ66" i="18" s="1"/>
  <c r="AR66" i="18"/>
  <c r="J64" i="18"/>
  <c r="K64" i="18" s="1"/>
  <c r="L64" i="18"/>
  <c r="AK135" i="24"/>
  <c r="O134" i="24"/>
  <c r="AK134" i="24"/>
  <c r="AJ94" i="18"/>
  <c r="AH94" i="18"/>
  <c r="AI94" i="18" s="1"/>
  <c r="AB94" i="18"/>
  <c r="Z94" i="18"/>
  <c r="AA94" i="18" s="1"/>
  <c r="AH56" i="18"/>
  <c r="AI56" i="18" s="1"/>
  <c r="AJ56" i="18"/>
  <c r="AK56" i="18" s="1"/>
  <c r="R13" i="25"/>
  <c r="P13" i="25"/>
  <c r="Q13" i="25" s="1"/>
  <c r="AH76" i="18"/>
  <c r="AI76" i="18" s="1"/>
  <c r="AJ76" i="18"/>
  <c r="R52" i="18"/>
  <c r="S52" i="18" s="1"/>
  <c r="T52" i="18"/>
  <c r="R20" i="18"/>
  <c r="S20" i="18" s="1"/>
  <c r="T20" i="18"/>
  <c r="AP80" i="18"/>
  <c r="AQ80" i="18" s="1"/>
  <c r="AR80" i="18"/>
  <c r="Z194" i="21"/>
  <c r="AA194" i="21" s="1"/>
  <c r="AB194" i="21"/>
  <c r="R66" i="18"/>
  <c r="S66" i="18" s="1"/>
  <c r="T66" i="18"/>
  <c r="R92" i="18"/>
  <c r="S92" i="18" s="1"/>
  <c r="T92" i="18"/>
  <c r="AO117" i="21"/>
  <c r="Y126" i="21"/>
  <c r="Z124" i="21" s="1"/>
  <c r="AA124" i="21" s="1"/>
  <c r="I126" i="21"/>
  <c r="J124" i="21" s="1"/>
  <c r="K124" i="21" s="1"/>
  <c r="O16" i="23"/>
  <c r="R13" i="23" s="1"/>
  <c r="V16" i="23"/>
  <c r="Y13" i="23" s="1"/>
  <c r="I117" i="21"/>
  <c r="AG126" i="21"/>
  <c r="AH124" i="21" s="1"/>
  <c r="AI124" i="21" s="1"/>
  <c r="AO126" i="21"/>
  <c r="AP124" i="21" s="1"/>
  <c r="AQ124" i="21" s="1"/>
  <c r="Y117" i="21"/>
  <c r="Q117" i="21"/>
  <c r="H16" i="23"/>
  <c r="I13" i="23" s="1"/>
  <c r="J13" i="23" s="1"/>
  <c r="AG117" i="21"/>
  <c r="Q126" i="21"/>
  <c r="R124" i="21" s="1"/>
  <c r="S124" i="21" s="1"/>
  <c r="AH92" i="18"/>
  <c r="AI92" i="18" s="1"/>
  <c r="AJ92" i="18"/>
  <c r="R86" i="18"/>
  <c r="S86" i="18" s="1"/>
  <c r="T86" i="18"/>
  <c r="R110" i="18"/>
  <c r="S110" i="18" s="1"/>
  <c r="T110" i="18"/>
  <c r="AH110" i="18"/>
  <c r="AI110" i="18" s="1"/>
  <c r="AJ110" i="18"/>
  <c r="J110" i="18"/>
  <c r="K110" i="18" s="1"/>
  <c r="L110" i="18"/>
  <c r="AH24" i="18"/>
  <c r="AI24" i="18" s="1"/>
  <c r="AJ24" i="18"/>
  <c r="AJ26" i="18"/>
  <c r="AH26" i="18"/>
  <c r="AI26" i="18" s="1"/>
  <c r="J58" i="18"/>
  <c r="K58" i="18" s="1"/>
  <c r="L58" i="18"/>
  <c r="AP58" i="18"/>
  <c r="AQ58" i="18" s="1"/>
  <c r="AR58" i="18"/>
  <c r="R38" i="18"/>
  <c r="S38" i="18" s="1"/>
  <c r="T38" i="18"/>
  <c r="R42" i="18"/>
  <c r="S42" i="18" s="1"/>
  <c r="T42" i="18"/>
  <c r="AH40" i="18"/>
  <c r="AI40" i="18" s="1"/>
  <c r="AJ40" i="18"/>
  <c r="R36" i="18"/>
  <c r="S36" i="18" s="1"/>
  <c r="T36" i="18"/>
  <c r="Z32" i="18"/>
  <c r="AA32" i="18" s="1"/>
  <c r="AB32" i="18"/>
  <c r="I43" i="25"/>
  <c r="J43" i="25" s="1"/>
  <c r="K43" i="25"/>
  <c r="AJ134" i="21"/>
  <c r="AK134" i="21" s="1"/>
  <c r="AH134" i="21"/>
  <c r="AI134" i="21" s="1"/>
  <c r="J76" i="18"/>
  <c r="K76" i="18" s="1"/>
  <c r="L76" i="18"/>
  <c r="R74" i="18"/>
  <c r="S74" i="18" s="1"/>
  <c r="T74" i="18"/>
  <c r="AJ70" i="18"/>
  <c r="AH70" i="18"/>
  <c r="AI70" i="18" s="1"/>
  <c r="AR76" i="18"/>
  <c r="AP76" i="18"/>
  <c r="AQ76" i="18" s="1"/>
  <c r="AP70" i="18"/>
  <c r="AQ70" i="18" s="1"/>
  <c r="AR70" i="18"/>
  <c r="J50" i="18"/>
  <c r="K50" i="18" s="1"/>
  <c r="L50" i="18"/>
  <c r="AP50" i="18"/>
  <c r="AQ50" i="18" s="1"/>
  <c r="AR50" i="18"/>
  <c r="AB48" i="18"/>
  <c r="Z48" i="18"/>
  <c r="AA48" i="18" s="1"/>
  <c r="J14" i="18"/>
  <c r="K14" i="18" s="1"/>
  <c r="L14" i="18"/>
  <c r="AP18" i="18"/>
  <c r="AQ18" i="18" s="1"/>
  <c r="AR18" i="18"/>
  <c r="AH14" i="18"/>
  <c r="AI14" i="18" s="1"/>
  <c r="AJ14" i="18"/>
  <c r="AB14" i="18"/>
  <c r="Z14" i="18"/>
  <c r="AA14" i="18" s="1"/>
  <c r="AJ78" i="18"/>
  <c r="AH78" i="18"/>
  <c r="AI78" i="18" s="1"/>
  <c r="J84" i="18"/>
  <c r="K84" i="18" s="1"/>
  <c r="L84" i="18"/>
  <c r="R64" i="21"/>
  <c r="S64" i="21" s="1"/>
  <c r="T64" i="21"/>
  <c r="AJ84" i="21"/>
  <c r="AH84" i="21"/>
  <c r="AI84" i="21" s="1"/>
  <c r="AB104" i="21"/>
  <c r="Z104" i="21"/>
  <c r="AA104" i="21" s="1"/>
  <c r="R94" i="21"/>
  <c r="S94" i="21" s="1"/>
  <c r="T94" i="21"/>
  <c r="AR34" i="21"/>
  <c r="AP34" i="21"/>
  <c r="AQ34" i="21" s="1"/>
  <c r="AP104" i="21"/>
  <c r="AQ104" i="21" s="1"/>
  <c r="AR104" i="21"/>
  <c r="Y53" i="25"/>
  <c r="Z44" i="21"/>
  <c r="AA44" i="21" s="1"/>
  <c r="AB44" i="21"/>
  <c r="R68" i="18"/>
  <c r="S68" i="18" s="1"/>
  <c r="T68" i="18"/>
  <c r="R100" i="18"/>
  <c r="S100" i="18" s="1"/>
  <c r="T100" i="18"/>
  <c r="R98" i="18"/>
  <c r="S98" i="18" s="1"/>
  <c r="T98" i="18"/>
  <c r="L104" i="18"/>
  <c r="M104" i="18" s="1"/>
  <c r="L116" i="18"/>
  <c r="M116" i="18" s="1"/>
  <c r="L108" i="18"/>
  <c r="M108" i="18" s="1"/>
  <c r="L112" i="18"/>
  <c r="M112" i="18" s="1"/>
  <c r="L114" i="18"/>
  <c r="M114" i="18" s="1"/>
  <c r="L106" i="18"/>
  <c r="M106" i="18" s="1"/>
  <c r="AO248" i="21"/>
  <c r="AP244" i="21" s="1"/>
  <c r="AQ244" i="21" s="1"/>
  <c r="Q248" i="21"/>
  <c r="R244" i="21" s="1"/>
  <c r="S244" i="21" s="1"/>
  <c r="I248" i="21"/>
  <c r="J244" i="21" s="1"/>
  <c r="K244" i="21" s="1"/>
  <c r="AG248" i="21"/>
  <c r="AH244" i="21" s="1"/>
  <c r="AI244" i="21" s="1"/>
  <c r="Y248" i="21"/>
  <c r="Z244" i="21" s="1"/>
  <c r="AA244" i="21" s="1"/>
  <c r="AJ42" i="18"/>
  <c r="AH42" i="18"/>
  <c r="AI42" i="18" s="1"/>
  <c r="Z134" i="21"/>
  <c r="AA134" i="21" s="1"/>
  <c r="AB134" i="21"/>
  <c r="AR14" i="21"/>
  <c r="AP14" i="21"/>
  <c r="AQ14" i="21" s="1"/>
  <c r="Q116" i="21"/>
  <c r="I116" i="21"/>
  <c r="AH234" i="21"/>
  <c r="AI234" i="21" s="1"/>
  <c r="AP234" i="21"/>
  <c r="AQ234" i="21" s="1"/>
  <c r="Y116" i="21"/>
  <c r="Z234" i="21"/>
  <c r="AA234" i="21" s="1"/>
  <c r="AG116" i="21"/>
  <c r="R234" i="21"/>
  <c r="S234" i="21" s="1"/>
  <c r="AO116" i="21"/>
  <c r="J86" i="18"/>
  <c r="K86" i="18" s="1"/>
  <c r="L86" i="18"/>
  <c r="I218" i="21"/>
  <c r="J214" i="21" s="1"/>
  <c r="K214" i="21" s="1"/>
  <c r="Q218" i="21"/>
  <c r="T214" i="21" s="1"/>
  <c r="AO218" i="21"/>
  <c r="AR214" i="21" s="1"/>
  <c r="AG218" i="21"/>
  <c r="AH214" i="21" s="1"/>
  <c r="AI214" i="21" s="1"/>
  <c r="Y218" i="21"/>
  <c r="Z214" i="21" s="1"/>
  <c r="AA214" i="21" s="1"/>
  <c r="AB92" i="18"/>
  <c r="Z92" i="18"/>
  <c r="AA92" i="18" s="1"/>
  <c r="AB88" i="18"/>
  <c r="Z88" i="18"/>
  <c r="AA88" i="18" s="1"/>
  <c r="J92" i="18"/>
  <c r="K92" i="18" s="1"/>
  <c r="L92" i="18"/>
  <c r="AP110" i="18"/>
  <c r="AQ110" i="18" s="1"/>
  <c r="AR110" i="18"/>
  <c r="Z110" i="18"/>
  <c r="AA110" i="18" s="1"/>
  <c r="AB110" i="18"/>
  <c r="J24" i="18"/>
  <c r="K24" i="18" s="1"/>
  <c r="L24" i="18"/>
  <c r="AP28" i="18"/>
  <c r="AQ28" i="18" s="1"/>
  <c r="AR28" i="18"/>
  <c r="J28" i="18"/>
  <c r="K28" i="18" s="1"/>
  <c r="L28" i="18"/>
  <c r="AP24" i="18"/>
  <c r="AQ24" i="18" s="1"/>
  <c r="AR24" i="18"/>
  <c r="J60" i="18"/>
  <c r="K60" i="18" s="1"/>
  <c r="L60" i="18"/>
  <c r="R60" i="18"/>
  <c r="S60" i="18" s="1"/>
  <c r="T60" i="18"/>
  <c r="J54" i="18"/>
  <c r="K54" i="18" s="1"/>
  <c r="L54" i="18"/>
  <c r="AP44" i="18"/>
  <c r="AQ44" i="18" s="1"/>
  <c r="AR44" i="18"/>
  <c r="AH38" i="18"/>
  <c r="AI38" i="18" s="1"/>
  <c r="AJ38" i="18"/>
  <c r="Z38" i="18"/>
  <c r="AA38" i="18" s="1"/>
  <c r="AB38" i="18"/>
  <c r="AR30" i="18"/>
  <c r="AP30" i="18"/>
  <c r="AQ30" i="18" s="1"/>
  <c r="Z34" i="18"/>
  <c r="AA34" i="18" s="1"/>
  <c r="AB34" i="18"/>
  <c r="AB36" i="18"/>
  <c r="Z36" i="18"/>
  <c r="AA36" i="18" s="1"/>
  <c r="J89" i="35"/>
  <c r="I23" i="25"/>
  <c r="J23" i="25" s="1"/>
  <c r="K23" i="25"/>
  <c r="K43" i="23"/>
  <c r="I43" i="23"/>
  <c r="J43" i="23" s="1"/>
  <c r="AP72" i="18"/>
  <c r="AQ72" i="18" s="1"/>
  <c r="AR72" i="18"/>
  <c r="AH46" i="18"/>
  <c r="AI46" i="18" s="1"/>
  <c r="AJ46" i="18"/>
  <c r="AB46" i="18"/>
  <c r="Z46" i="18"/>
  <c r="AA46" i="18" s="1"/>
  <c r="J78" i="18"/>
  <c r="K78" i="18" s="1"/>
  <c r="L78" i="18"/>
  <c r="J80" i="18"/>
  <c r="K80" i="18" s="1"/>
  <c r="L80" i="18"/>
  <c r="Z78" i="18"/>
  <c r="AA78" i="18" s="1"/>
  <c r="AB78" i="18"/>
  <c r="W53" i="25"/>
  <c r="X53" i="25" s="1"/>
  <c r="W83" i="25"/>
  <c r="X83" i="25" s="1"/>
  <c r="Y83" i="25"/>
  <c r="K73" i="25"/>
  <c r="I73" i="25"/>
  <c r="J73" i="25" s="1"/>
  <c r="I23" i="23"/>
  <c r="J23" i="23" s="1"/>
  <c r="K23" i="23"/>
  <c r="AJ204" i="21"/>
  <c r="AK204" i="21" s="1"/>
  <c r="AP74" i="21"/>
  <c r="AQ74" i="21" s="1"/>
  <c r="AR74" i="21"/>
  <c r="AR164" i="21"/>
  <c r="AP164" i="21"/>
  <c r="AQ164" i="21" s="1"/>
  <c r="AB144" i="21"/>
  <c r="Z144" i="21"/>
  <c r="AA144" i="21" s="1"/>
  <c r="R24" i="21"/>
  <c r="S24" i="21" s="1"/>
  <c r="T24" i="21"/>
  <c r="J54" i="21"/>
  <c r="K54" i="21" s="1"/>
  <c r="L54" i="21"/>
  <c r="Z94" i="21"/>
  <c r="AA94" i="21" s="1"/>
  <c r="AB94" i="21"/>
  <c r="K33" i="25"/>
  <c r="I33" i="25"/>
  <c r="J33" i="25" s="1"/>
  <c r="R194" i="21"/>
  <c r="S194" i="21" s="1"/>
  <c r="T194" i="21"/>
  <c r="Z164" i="21"/>
  <c r="AA164" i="21" s="1"/>
  <c r="AB164" i="21"/>
  <c r="Z64" i="18"/>
  <c r="AA64" i="18" s="1"/>
  <c r="AB64" i="18"/>
  <c r="Z66" i="18"/>
  <c r="AA66" i="18" s="1"/>
  <c r="AB66" i="18"/>
  <c r="J62" i="18"/>
  <c r="K62" i="18" s="1"/>
  <c r="L62" i="18"/>
  <c r="Z100" i="18"/>
  <c r="AA100" i="18" s="1"/>
  <c r="AB100" i="18"/>
  <c r="L94" i="18"/>
  <c r="J94" i="18"/>
  <c r="K94" i="18" s="1"/>
  <c r="Y188" i="21"/>
  <c r="AB184" i="21" s="1"/>
  <c r="I188" i="21"/>
  <c r="Q188" i="21"/>
  <c r="AG188" i="21"/>
  <c r="AO188" i="21"/>
  <c r="AP86" i="18"/>
  <c r="AQ86" i="18" s="1"/>
  <c r="AR86" i="18"/>
  <c r="AB16" i="18"/>
  <c r="Z16" i="18"/>
  <c r="AA16" i="18" s="1"/>
  <c r="R84" i="18"/>
  <c r="S84" i="18" s="1"/>
  <c r="T84" i="18"/>
  <c r="W93" i="25"/>
  <c r="X93" i="25" s="1"/>
  <c r="Y93" i="25"/>
  <c r="Z93" i="25" s="1"/>
  <c r="J194" i="21"/>
  <c r="K194" i="21" s="1"/>
  <c r="L194" i="21"/>
  <c r="AB64" i="21"/>
  <c r="Z64" i="21"/>
  <c r="AA64" i="21" s="1"/>
  <c r="AB68" i="18"/>
  <c r="Z68" i="18"/>
  <c r="AA68" i="18" s="1"/>
  <c r="AR38" i="18"/>
  <c r="AR116" i="18"/>
  <c r="AS116" i="18" s="1"/>
  <c r="AR114" i="18"/>
  <c r="AS114" i="18" s="1"/>
  <c r="AR112" i="18"/>
  <c r="AS112" i="18" s="1"/>
  <c r="AR106" i="18"/>
  <c r="AS106" i="18" s="1"/>
  <c r="AR104" i="18"/>
  <c r="AS104" i="18" s="1"/>
  <c r="AR108" i="18"/>
  <c r="AS108" i="18" s="1"/>
  <c r="L174" i="21"/>
  <c r="J174" i="21"/>
  <c r="K174" i="21" s="1"/>
  <c r="J87" i="35"/>
  <c r="AH90" i="18"/>
  <c r="AI90" i="18" s="1"/>
  <c r="AJ90" i="18"/>
  <c r="AB90" i="18"/>
  <c r="Z90" i="18"/>
  <c r="AA90" i="18" s="1"/>
  <c r="R90" i="18"/>
  <c r="S90" i="18" s="1"/>
  <c r="T90" i="18"/>
  <c r="AH174" i="21"/>
  <c r="AI174" i="21" s="1"/>
  <c r="AJ174" i="21"/>
  <c r="AK174" i="21" s="1"/>
  <c r="L154" i="21"/>
  <c r="J154" i="21"/>
  <c r="K154" i="21" s="1"/>
  <c r="AR174" i="21"/>
  <c r="AP174" i="21"/>
  <c r="AQ174" i="21" s="1"/>
  <c r="AP22" i="18"/>
  <c r="AQ22" i="18" s="1"/>
  <c r="AR22" i="18"/>
  <c r="AP26" i="18"/>
  <c r="AQ26" i="18" s="1"/>
  <c r="AR26" i="18"/>
  <c r="J22" i="18"/>
  <c r="K22" i="18" s="1"/>
  <c r="L22" i="18"/>
  <c r="AH60" i="18"/>
  <c r="AI60" i="18" s="1"/>
  <c r="AJ60" i="18"/>
  <c r="R54" i="18"/>
  <c r="S54" i="18" s="1"/>
  <c r="T54" i="18"/>
  <c r="AP54" i="18"/>
  <c r="AQ54" i="18" s="1"/>
  <c r="AR54" i="18"/>
  <c r="R44" i="18"/>
  <c r="S44" i="18" s="1"/>
  <c r="T44" i="18"/>
  <c r="AB42" i="18"/>
  <c r="Z42" i="18"/>
  <c r="AA42" i="18" s="1"/>
  <c r="J34" i="18"/>
  <c r="K34" i="18" s="1"/>
  <c r="L34" i="18"/>
  <c r="AB30" i="18"/>
  <c r="Z30" i="18"/>
  <c r="AA30" i="18" s="1"/>
  <c r="AP34" i="18"/>
  <c r="AQ34" i="18" s="1"/>
  <c r="AR34" i="18"/>
  <c r="R32" i="18"/>
  <c r="S32" i="18" s="1"/>
  <c r="T32" i="18"/>
  <c r="P23" i="25"/>
  <c r="Q23" i="25" s="1"/>
  <c r="R23" i="25"/>
  <c r="R76" i="18"/>
  <c r="S76" i="18" s="1"/>
  <c r="T76" i="18"/>
  <c r="AP74" i="18"/>
  <c r="AQ74" i="18" s="1"/>
  <c r="AR74" i="18"/>
  <c r="J70" i="18"/>
  <c r="K70" i="18" s="1"/>
  <c r="L70" i="18"/>
  <c r="R50" i="18"/>
  <c r="S50" i="18" s="1"/>
  <c r="T50" i="18"/>
  <c r="J20" i="18"/>
  <c r="K20" i="18" s="1"/>
  <c r="L20" i="18"/>
  <c r="Z20" i="18"/>
  <c r="AA20" i="18" s="1"/>
  <c r="AB20" i="18"/>
  <c r="Z18" i="18"/>
  <c r="AA18" i="18" s="1"/>
  <c r="AB18" i="18"/>
  <c r="AP82" i="18"/>
  <c r="AQ82" i="18" s="1"/>
  <c r="AR82" i="18"/>
  <c r="Z82" i="18"/>
  <c r="AA82" i="18" s="1"/>
  <c r="AB82" i="18"/>
  <c r="J82" i="18"/>
  <c r="K82" i="18" s="1"/>
  <c r="L82" i="18"/>
  <c r="L164" i="21"/>
  <c r="J164" i="21"/>
  <c r="K164" i="21" s="1"/>
  <c r="AB84" i="21"/>
  <c r="Z84" i="21"/>
  <c r="AA84" i="21" s="1"/>
  <c r="AP194" i="21"/>
  <c r="AQ194" i="21" s="1"/>
  <c r="AR194" i="21"/>
  <c r="AJ102" i="18"/>
  <c r="AH102" i="18"/>
  <c r="AI102" i="18" s="1"/>
  <c r="AJ94" i="21"/>
  <c r="AH94" i="21"/>
  <c r="AI94" i="21" s="1"/>
  <c r="AP102" i="18"/>
  <c r="AQ102" i="18" s="1"/>
  <c r="AR102" i="18"/>
  <c r="AB34" i="21"/>
  <c r="Z34" i="21"/>
  <c r="AA34" i="21" s="1"/>
  <c r="P53" i="25"/>
  <c r="Q53" i="25" s="1"/>
  <c r="R53" i="25"/>
  <c r="J24" i="21"/>
  <c r="K24" i="21" s="1"/>
  <c r="L24" i="21"/>
  <c r="J254" i="21"/>
  <c r="K254" i="21" s="1"/>
  <c r="L254" i="21"/>
  <c r="L104" i="21"/>
  <c r="Y33" i="25"/>
  <c r="W33" i="25"/>
  <c r="X33" i="25" s="1"/>
  <c r="AB234" i="21"/>
  <c r="J66" i="18"/>
  <c r="K66" i="18" s="1"/>
  <c r="L66" i="18"/>
  <c r="I33" i="23"/>
  <c r="J33" i="23" s="1"/>
  <c r="AJ62" i="18"/>
  <c r="AH62" i="18"/>
  <c r="AI62" i="18" s="1"/>
  <c r="AP100" i="18"/>
  <c r="AQ100" i="18" s="1"/>
  <c r="AR100" i="18"/>
  <c r="J98" i="18"/>
  <c r="K98" i="18" s="1"/>
  <c r="L98" i="18"/>
  <c r="AJ98" i="18"/>
  <c r="AH98" i="18"/>
  <c r="AI98" i="18" s="1"/>
  <c r="AB114" i="18"/>
  <c r="AC114" i="18" s="1"/>
  <c r="AB108" i="18"/>
  <c r="AC108" i="18" s="1"/>
  <c r="AB106" i="18"/>
  <c r="AC106" i="18" s="1"/>
  <c r="AB116" i="18"/>
  <c r="AC116" i="18" s="1"/>
  <c r="AB112" i="18"/>
  <c r="AC112" i="18" s="1"/>
  <c r="AB104" i="18"/>
  <c r="AC104" i="18" s="1"/>
  <c r="Z54" i="18"/>
  <c r="AA54" i="18" s="1"/>
  <c r="AB54" i="18"/>
  <c r="R30" i="18"/>
  <c r="S30" i="18" s="1"/>
  <c r="T30" i="18"/>
  <c r="J72" i="18"/>
  <c r="K72" i="18" s="1"/>
  <c r="L72" i="18"/>
  <c r="R18" i="18"/>
  <c r="S18" i="18" s="1"/>
  <c r="T18" i="18"/>
  <c r="T80" i="18"/>
  <c r="R80" i="18"/>
  <c r="S80" i="18" s="1"/>
  <c r="AR68" i="18"/>
  <c r="AP68" i="18"/>
  <c r="AQ68" i="18" s="1"/>
  <c r="J88" i="18"/>
  <c r="K88" i="18" s="1"/>
  <c r="L88" i="18"/>
  <c r="AP204" i="21"/>
  <c r="AQ204" i="21" s="1"/>
  <c r="AK44" i="21"/>
  <c r="T154" i="21"/>
  <c r="R154" i="21"/>
  <c r="S154" i="21" s="1"/>
  <c r="AP154" i="21"/>
  <c r="AQ154" i="21" s="1"/>
  <c r="AR154" i="21"/>
  <c r="J26" i="18"/>
  <c r="K26" i="18" s="1"/>
  <c r="L26" i="18"/>
  <c r="R22" i="18"/>
  <c r="S22" i="18" s="1"/>
  <c r="T22" i="18"/>
  <c r="Z26" i="18"/>
  <c r="AA26" i="18" s="1"/>
  <c r="AB26" i="18"/>
  <c r="R26" i="18"/>
  <c r="S26" i="18" s="1"/>
  <c r="T26" i="18"/>
  <c r="AJ58" i="18"/>
  <c r="AH58" i="18"/>
  <c r="AI58" i="18" s="1"/>
  <c r="AJ54" i="18"/>
  <c r="AH54" i="18"/>
  <c r="AI54" i="18" s="1"/>
  <c r="Z60" i="18"/>
  <c r="AA60" i="18" s="1"/>
  <c r="AB60" i="18"/>
  <c r="Z56" i="18"/>
  <c r="AA56" i="18" s="1"/>
  <c r="AB56" i="18"/>
  <c r="Z40" i="18"/>
  <c r="AA40" i="18" s="1"/>
  <c r="AB40" i="18"/>
  <c r="AP40" i="18"/>
  <c r="AQ40" i="18" s="1"/>
  <c r="AR40" i="18"/>
  <c r="AR32" i="18"/>
  <c r="AP32" i="18"/>
  <c r="AQ32" i="18" s="1"/>
  <c r="J32" i="18"/>
  <c r="K32" i="18" s="1"/>
  <c r="L32" i="18"/>
  <c r="R34" i="18"/>
  <c r="S34" i="18" s="1"/>
  <c r="T34" i="18"/>
  <c r="AP36" i="18"/>
  <c r="AQ36" i="18" s="1"/>
  <c r="AR36" i="18"/>
  <c r="P43" i="25"/>
  <c r="Q43" i="25" s="1"/>
  <c r="R43" i="25"/>
  <c r="AP134" i="21"/>
  <c r="AQ134" i="21" s="1"/>
  <c r="AR134" i="21"/>
  <c r="Z76" i="18"/>
  <c r="AA76" i="18" s="1"/>
  <c r="AB76" i="18"/>
  <c r="AH72" i="18"/>
  <c r="AI72" i="18" s="1"/>
  <c r="AJ72" i="18"/>
  <c r="AK72" i="18" s="1"/>
  <c r="J74" i="18"/>
  <c r="K74" i="18" s="1"/>
  <c r="L74" i="18"/>
  <c r="AR46" i="18"/>
  <c r="AP46" i="18"/>
  <c r="AQ46" i="18" s="1"/>
  <c r="J48" i="18"/>
  <c r="K48" i="18" s="1"/>
  <c r="L48" i="18"/>
  <c r="J88" i="35"/>
  <c r="J16" i="18"/>
  <c r="K16" i="18" s="1"/>
  <c r="L16" i="18"/>
  <c r="AP14" i="18"/>
  <c r="AQ14" i="18" s="1"/>
  <c r="AR14" i="18"/>
  <c r="Z84" i="18"/>
  <c r="AA84" i="18" s="1"/>
  <c r="AB84" i="18"/>
  <c r="AP78" i="18"/>
  <c r="AQ78" i="18" s="1"/>
  <c r="AR78" i="18"/>
  <c r="AB80" i="18"/>
  <c r="Z80" i="18"/>
  <c r="AA80" i="18" s="1"/>
  <c r="T14" i="21"/>
  <c r="R14" i="21"/>
  <c r="S14" i="21" s="1"/>
  <c r="J94" i="21"/>
  <c r="K94" i="21" s="1"/>
  <c r="L94" i="21"/>
  <c r="AR44" i="21"/>
  <c r="AS44" i="21" s="1"/>
  <c r="AP44" i="21"/>
  <c r="AQ44" i="21" s="1"/>
  <c r="AJ254" i="21"/>
  <c r="AK254" i="21" s="1"/>
  <c r="AH254" i="21"/>
  <c r="AI254" i="21" s="1"/>
  <c r="Z14" i="21"/>
  <c r="AA14" i="21" s="1"/>
  <c r="AB14" i="21"/>
  <c r="J84" i="21"/>
  <c r="K84" i="21" s="1"/>
  <c r="L84" i="21"/>
  <c r="AP254" i="21"/>
  <c r="AQ254" i="21" s="1"/>
  <c r="AR254" i="21"/>
  <c r="R83" i="25"/>
  <c r="P83" i="25"/>
  <c r="Q83" i="25" s="1"/>
  <c r="AH104" i="21"/>
  <c r="AI104" i="21" s="1"/>
  <c r="AJ104" i="21"/>
  <c r="AK104" i="21" s="1"/>
  <c r="AR54" i="21"/>
  <c r="AH14" i="21"/>
  <c r="AI14" i="21" s="1"/>
  <c r="AJ14" i="21"/>
  <c r="J144" i="21"/>
  <c r="K144" i="21" s="1"/>
  <c r="L144" i="21"/>
  <c r="Y73" i="25"/>
  <c r="W73" i="25"/>
  <c r="X73" i="25" s="1"/>
  <c r="J234" i="21"/>
  <c r="K234" i="21" s="1"/>
  <c r="L234" i="21"/>
  <c r="AJ66" i="18"/>
  <c r="AH66" i="18"/>
  <c r="AI66" i="18" s="1"/>
  <c r="AB62" i="18"/>
  <c r="Z62" i="18"/>
  <c r="AA62" i="18" s="1"/>
  <c r="AH100" i="18"/>
  <c r="AI100" i="18" s="1"/>
  <c r="AJ100" i="18"/>
  <c r="AB96" i="18"/>
  <c r="Z96" i="18"/>
  <c r="AA96" i="18" s="1"/>
  <c r="J96" i="18"/>
  <c r="K96" i="18" s="1"/>
  <c r="L96" i="18"/>
  <c r="AJ184" i="21" l="1"/>
  <c r="AK184" i="21" s="1"/>
  <c r="AJ114" i="21"/>
  <c r="AK114" i="21" s="1"/>
  <c r="AP114" i="21"/>
  <c r="AQ114" i="21" s="1"/>
  <c r="AR244" i="21"/>
  <c r="M78" i="35" s="1"/>
  <c r="AS204" i="21"/>
  <c r="N74" i="35" s="1"/>
  <c r="T114" i="21"/>
  <c r="U114" i="21" s="1"/>
  <c r="H65" i="35" s="1"/>
  <c r="I122" i="35"/>
  <c r="L124" i="21"/>
  <c r="F119" i="35"/>
  <c r="J184" i="21"/>
  <c r="K184" i="21" s="1"/>
  <c r="W13" i="23"/>
  <c r="X13" i="23" s="1"/>
  <c r="Z114" i="21"/>
  <c r="AA114" i="21" s="1"/>
  <c r="AR124" i="21"/>
  <c r="AS124" i="21" s="1"/>
  <c r="N66" i="35" s="1"/>
  <c r="AP184" i="21"/>
  <c r="AQ184" i="21" s="1"/>
  <c r="T184" i="21"/>
  <c r="U184" i="21" s="1"/>
  <c r="H72" i="35" s="1"/>
  <c r="AR114" i="21"/>
  <c r="M65" i="35" s="1"/>
  <c r="J118" i="35"/>
  <c r="Z184" i="21"/>
  <c r="AA184" i="21" s="1"/>
  <c r="L114" i="21"/>
  <c r="M114" i="21" s="1"/>
  <c r="F65" i="35" s="1"/>
  <c r="T124" i="21"/>
  <c r="G66" i="35" s="1"/>
  <c r="P13" i="23"/>
  <c r="Q13" i="23" s="1"/>
  <c r="AB214" i="21"/>
  <c r="I75" i="35" s="1"/>
  <c r="AC184" i="21"/>
  <c r="J72" i="35" s="1"/>
  <c r="I72" i="35"/>
  <c r="S13" i="23"/>
  <c r="G109" i="35"/>
  <c r="AK58" i="18"/>
  <c r="AK98" i="18"/>
  <c r="M14" i="35"/>
  <c r="AS34" i="18"/>
  <c r="M154" i="21"/>
  <c r="F69" i="35" s="1"/>
  <c r="E69" i="35"/>
  <c r="E101" i="35"/>
  <c r="L73" i="25"/>
  <c r="F101" i="35" s="1"/>
  <c r="K121" i="35"/>
  <c r="L121" i="35"/>
  <c r="I143" i="35"/>
  <c r="J143" i="35"/>
  <c r="U92" i="18"/>
  <c r="G43" i="35"/>
  <c r="M204" i="21"/>
  <c r="F74" i="35" s="1"/>
  <c r="E74" i="35"/>
  <c r="U58" i="18"/>
  <c r="G26" i="35"/>
  <c r="G138" i="35"/>
  <c r="H138" i="35"/>
  <c r="G28" i="35"/>
  <c r="U62" i="18"/>
  <c r="E99" i="35"/>
  <c r="L53" i="25"/>
  <c r="F99" i="35" s="1"/>
  <c r="AS84" i="18"/>
  <c r="N39" i="35" s="1"/>
  <c r="M39" i="35"/>
  <c r="AK34" i="18"/>
  <c r="AS90" i="18"/>
  <c r="M42" i="35"/>
  <c r="M96" i="18"/>
  <c r="E45" i="35"/>
  <c r="I55" i="35"/>
  <c r="AC14" i="21"/>
  <c r="AS78" i="18"/>
  <c r="M36" i="35"/>
  <c r="AS14" i="18"/>
  <c r="M4" i="35"/>
  <c r="I139" i="35"/>
  <c r="J139" i="35"/>
  <c r="E34" i="35"/>
  <c r="M74" i="18"/>
  <c r="AS32" i="18"/>
  <c r="M13" i="35"/>
  <c r="G141" i="35"/>
  <c r="H141" i="35"/>
  <c r="U26" i="18"/>
  <c r="G10" i="35"/>
  <c r="AS68" i="18"/>
  <c r="M31" i="35"/>
  <c r="U18" i="18"/>
  <c r="G6" i="35"/>
  <c r="AC54" i="18"/>
  <c r="I24" i="35"/>
  <c r="E46" i="35"/>
  <c r="M98" i="18"/>
  <c r="E64" i="35"/>
  <c r="M104" i="21"/>
  <c r="F64" i="35" s="1"/>
  <c r="I57" i="35"/>
  <c r="AC34" i="21"/>
  <c r="AK102" i="18"/>
  <c r="M164" i="21"/>
  <c r="F70" i="35" s="1"/>
  <c r="E70" i="35"/>
  <c r="G22" i="35"/>
  <c r="U50" i="18"/>
  <c r="M70" i="18"/>
  <c r="E32" i="35"/>
  <c r="E97" i="35"/>
  <c r="L33" i="25"/>
  <c r="F97" i="35" s="1"/>
  <c r="M61" i="35"/>
  <c r="AS74" i="21"/>
  <c r="I102" i="35"/>
  <c r="Z83" i="25"/>
  <c r="J102" i="35" s="1"/>
  <c r="G88" i="35"/>
  <c r="H88" i="35"/>
  <c r="H148" i="35"/>
  <c r="G148" i="35"/>
  <c r="I14" i="35"/>
  <c r="AC34" i="18"/>
  <c r="AS44" i="18"/>
  <c r="M19" i="35"/>
  <c r="AS24" i="18"/>
  <c r="M9" i="35"/>
  <c r="I49" i="35"/>
  <c r="AC110" i="18"/>
  <c r="E123" i="35"/>
  <c r="F123" i="35"/>
  <c r="J114" i="21"/>
  <c r="K114" i="21" s="1"/>
  <c r="I67" i="35"/>
  <c r="AC134" i="21"/>
  <c r="J67" i="35" s="1"/>
  <c r="G46" i="35"/>
  <c r="U98" i="18"/>
  <c r="I64" i="35"/>
  <c r="AC104" i="21"/>
  <c r="J64" i="35" s="1"/>
  <c r="M84" i="18"/>
  <c r="F39" i="35" s="1"/>
  <c r="E39" i="35"/>
  <c r="AK14" i="18"/>
  <c r="R114" i="21"/>
  <c r="S114" i="21" s="1"/>
  <c r="AK26" i="18"/>
  <c r="AK110" i="18"/>
  <c r="G95" i="35"/>
  <c r="S13" i="25"/>
  <c r="H95" i="35" s="1"/>
  <c r="AK74" i="21"/>
  <c r="L214" i="21"/>
  <c r="I22" i="35"/>
  <c r="AC50" i="18"/>
  <c r="J137" i="35"/>
  <c r="I137" i="35"/>
  <c r="AS96" i="18"/>
  <c r="M45" i="35"/>
  <c r="E55" i="35"/>
  <c r="M14" i="21"/>
  <c r="G151" i="35"/>
  <c r="H151" i="35"/>
  <c r="AS16" i="18"/>
  <c r="M5" i="35"/>
  <c r="AK32" i="18"/>
  <c r="H85" i="35"/>
  <c r="G85" i="35"/>
  <c r="AR184" i="21"/>
  <c r="AK20" i="18"/>
  <c r="G145" i="35"/>
  <c r="H145" i="35"/>
  <c r="G36" i="35"/>
  <c r="U78" i="18"/>
  <c r="I96" i="35"/>
  <c r="Z23" i="25"/>
  <c r="J96" i="35" s="1"/>
  <c r="M38" i="18"/>
  <c r="E16" i="35"/>
  <c r="J91" i="35"/>
  <c r="M43" i="35"/>
  <c r="AS92" i="18"/>
  <c r="U44" i="18"/>
  <c r="G19" i="35"/>
  <c r="U24" i="21"/>
  <c r="G56" i="35"/>
  <c r="E96" i="35"/>
  <c r="L23" i="25"/>
  <c r="F96" i="35" s="1"/>
  <c r="AC88" i="18"/>
  <c r="I41" i="35"/>
  <c r="S23" i="23"/>
  <c r="G110" i="35"/>
  <c r="U40" i="18"/>
  <c r="G17" i="35"/>
  <c r="U70" i="18"/>
  <c r="G32" i="35"/>
  <c r="I100" i="35"/>
  <c r="Z63" i="25"/>
  <c r="J100" i="35" s="1"/>
  <c r="I19" i="35"/>
  <c r="AC44" i="18"/>
  <c r="AK36" i="18"/>
  <c r="I28" i="35"/>
  <c r="AC62" i="18"/>
  <c r="AK14" i="21"/>
  <c r="M67" i="35"/>
  <c r="AS134" i="21"/>
  <c r="N67" i="35" s="1"/>
  <c r="M15" i="35"/>
  <c r="AS36" i="18"/>
  <c r="M17" i="35"/>
  <c r="AS40" i="18"/>
  <c r="M254" i="21"/>
  <c r="F79" i="35" s="1"/>
  <c r="E79" i="35"/>
  <c r="H153" i="35"/>
  <c r="G153" i="35"/>
  <c r="G72" i="35"/>
  <c r="M38" i="35"/>
  <c r="AS82" i="18"/>
  <c r="E7" i="35"/>
  <c r="M20" i="18"/>
  <c r="M24" i="35"/>
  <c r="AS54" i="18"/>
  <c r="E8" i="35"/>
  <c r="M22" i="18"/>
  <c r="AC64" i="21"/>
  <c r="I60" i="35"/>
  <c r="I5" i="35"/>
  <c r="AC16" i="18"/>
  <c r="I30" i="35"/>
  <c r="AC66" i="18"/>
  <c r="AJ234" i="21"/>
  <c r="AK234" i="21" s="1"/>
  <c r="I63" i="35"/>
  <c r="AC94" i="21"/>
  <c r="E66" i="35"/>
  <c r="M124" i="21"/>
  <c r="F66" i="35" s="1"/>
  <c r="M78" i="18"/>
  <c r="E36" i="35"/>
  <c r="M33" i="35"/>
  <c r="AS72" i="18"/>
  <c r="N33" i="35" s="1"/>
  <c r="I43" i="35"/>
  <c r="AC92" i="18"/>
  <c r="G121" i="35"/>
  <c r="H121" i="35"/>
  <c r="E121" i="35"/>
  <c r="F121" i="35"/>
  <c r="I99" i="35"/>
  <c r="Z53" i="25"/>
  <c r="J99" i="35" s="1"/>
  <c r="AS34" i="21"/>
  <c r="M57" i="35"/>
  <c r="I21" i="35"/>
  <c r="AC48" i="18"/>
  <c r="J21" i="35" s="1"/>
  <c r="AS76" i="18"/>
  <c r="M35" i="35"/>
  <c r="I13" i="35"/>
  <c r="AC32" i="18"/>
  <c r="U38" i="18"/>
  <c r="G16" i="35"/>
  <c r="E26" i="35"/>
  <c r="M58" i="18"/>
  <c r="AK24" i="18"/>
  <c r="G30" i="35"/>
  <c r="U66" i="18"/>
  <c r="U20" i="18"/>
  <c r="G7" i="35"/>
  <c r="AC94" i="18"/>
  <c r="I44" i="35"/>
  <c r="I145" i="35"/>
  <c r="J145" i="35"/>
  <c r="E31" i="35"/>
  <c r="M68" i="18"/>
  <c r="AJ124" i="21"/>
  <c r="AK124" i="21" s="1"/>
  <c r="M60" i="35"/>
  <c r="AS64" i="21"/>
  <c r="U16" i="18"/>
  <c r="G5" i="35"/>
  <c r="M18" i="18"/>
  <c r="E6" i="35"/>
  <c r="M23" i="35"/>
  <c r="AS52" i="18"/>
  <c r="G33" i="35"/>
  <c r="U72" i="18"/>
  <c r="H33" i="35" s="1"/>
  <c r="J156" i="35"/>
  <c r="I156" i="35"/>
  <c r="E17" i="35"/>
  <c r="M40" i="18"/>
  <c r="F85" i="35"/>
  <c r="E85" i="35"/>
  <c r="I95" i="35"/>
  <c r="Z13" i="25"/>
  <c r="J95" i="35" s="1"/>
  <c r="M102" i="18"/>
  <c r="E48" i="35"/>
  <c r="G68" i="35"/>
  <c r="U144" i="21"/>
  <c r="H68" i="35" s="1"/>
  <c r="E95" i="35"/>
  <c r="L13" i="25"/>
  <c r="F95" i="35" s="1"/>
  <c r="J135" i="35"/>
  <c r="I135" i="35"/>
  <c r="M42" i="18"/>
  <c r="E18" i="35"/>
  <c r="R184" i="21"/>
  <c r="S184" i="21" s="1"/>
  <c r="U84" i="21"/>
  <c r="G62" i="35"/>
  <c r="I142" i="35"/>
  <c r="J142" i="35"/>
  <c r="J146" i="35"/>
  <c r="I146" i="35"/>
  <c r="E58" i="35"/>
  <c r="M44" i="21"/>
  <c r="I59" i="35"/>
  <c r="AC54" i="21"/>
  <c r="E100" i="35"/>
  <c r="L63" i="25"/>
  <c r="F100" i="35" s="1"/>
  <c r="I85" i="35"/>
  <c r="U174" i="21"/>
  <c r="H71" i="35" s="1"/>
  <c r="G71" i="35"/>
  <c r="G45" i="35"/>
  <c r="U96" i="18"/>
  <c r="M7" i="35"/>
  <c r="AS20" i="18"/>
  <c r="I136" i="35"/>
  <c r="J136" i="35"/>
  <c r="G119" i="35"/>
  <c r="H119" i="35"/>
  <c r="M20" i="35"/>
  <c r="AS46" i="18"/>
  <c r="G37" i="35"/>
  <c r="U80" i="18"/>
  <c r="H37" i="35" s="1"/>
  <c r="Z33" i="25"/>
  <c r="J97" i="35" s="1"/>
  <c r="I97" i="35"/>
  <c r="AC14" i="18"/>
  <c r="I4" i="35"/>
  <c r="U42" i="18"/>
  <c r="G18" i="35"/>
  <c r="U124" i="21"/>
  <c r="H66" i="35" s="1"/>
  <c r="M36" i="18"/>
  <c r="E15" i="35"/>
  <c r="M44" i="35"/>
  <c r="AS94" i="18"/>
  <c r="G102" i="35"/>
  <c r="S83" i="25"/>
  <c r="H102" i="35" s="1"/>
  <c r="E77" i="35"/>
  <c r="M234" i="21"/>
  <c r="F77" i="35" s="1"/>
  <c r="U14" i="21"/>
  <c r="G55" i="35"/>
  <c r="AC84" i="18"/>
  <c r="J39" i="35" s="1"/>
  <c r="I39" i="35"/>
  <c r="AC60" i="18"/>
  <c r="I27" i="35"/>
  <c r="I10" i="35"/>
  <c r="AC26" i="18"/>
  <c r="M69" i="35"/>
  <c r="AS154" i="21"/>
  <c r="N69" i="35" s="1"/>
  <c r="E87" i="35"/>
  <c r="F87" i="35"/>
  <c r="AS100" i="18"/>
  <c r="M47" i="35"/>
  <c r="M34" i="35"/>
  <c r="AS74" i="18"/>
  <c r="H89" i="35"/>
  <c r="G89" i="35"/>
  <c r="I12" i="35"/>
  <c r="AC30" i="18"/>
  <c r="I87" i="35"/>
  <c r="E73" i="35"/>
  <c r="M194" i="21"/>
  <c r="F73" i="35" s="1"/>
  <c r="H136" i="35"/>
  <c r="G136" i="35"/>
  <c r="G139" i="35"/>
  <c r="H139" i="35"/>
  <c r="I89" i="35"/>
  <c r="M54" i="18"/>
  <c r="E24" i="35"/>
  <c r="M28" i="18"/>
  <c r="E11" i="35"/>
  <c r="M49" i="35"/>
  <c r="AS110" i="18"/>
  <c r="K119" i="35"/>
  <c r="L119" i="35"/>
  <c r="G47" i="35"/>
  <c r="U100" i="18"/>
  <c r="AS104" i="21"/>
  <c r="N64" i="35" s="1"/>
  <c r="M64" i="35"/>
  <c r="AK84" i="21"/>
  <c r="AS18" i="18"/>
  <c r="M6" i="35"/>
  <c r="AS50" i="18"/>
  <c r="M22" i="35"/>
  <c r="G49" i="35"/>
  <c r="U110" i="18"/>
  <c r="AB124" i="21"/>
  <c r="S73" i="25"/>
  <c r="H101" i="35" s="1"/>
  <c r="G101" i="35"/>
  <c r="AK28" i="18"/>
  <c r="AC98" i="18"/>
  <c r="I46" i="35"/>
  <c r="U102" i="18"/>
  <c r="G48" i="35"/>
  <c r="AS144" i="21"/>
  <c r="N68" i="35" s="1"/>
  <c r="M68" i="35"/>
  <c r="J130" i="35"/>
  <c r="I130" i="35"/>
  <c r="I149" i="35"/>
  <c r="J149" i="35"/>
  <c r="AC58" i="18"/>
  <c r="I26" i="35"/>
  <c r="I71" i="35"/>
  <c r="AC174" i="21"/>
  <c r="J71" i="35" s="1"/>
  <c r="L184" i="21"/>
  <c r="AK52" i="18"/>
  <c r="G86" i="35"/>
  <c r="H86" i="35"/>
  <c r="AK64" i="21"/>
  <c r="M34" i="21"/>
  <c r="E57" i="35"/>
  <c r="I79" i="35"/>
  <c r="AC254" i="21"/>
  <c r="J79" i="35" s="1"/>
  <c r="AC204" i="21"/>
  <c r="J74" i="35" s="1"/>
  <c r="I74" i="35"/>
  <c r="E20" i="35"/>
  <c r="M46" i="18"/>
  <c r="H149" i="35"/>
  <c r="G149" i="35"/>
  <c r="M27" i="35"/>
  <c r="AS60" i="18"/>
  <c r="U24" i="18"/>
  <c r="G9" i="35"/>
  <c r="AK133" i="24"/>
  <c r="O133" i="24"/>
  <c r="AS98" i="18"/>
  <c r="M46" i="35"/>
  <c r="G122" i="35"/>
  <c r="H122" i="35"/>
  <c r="G42" i="35"/>
  <c r="U90" i="18"/>
  <c r="M16" i="35"/>
  <c r="AS38" i="18"/>
  <c r="AC164" i="21"/>
  <c r="J70" i="35" s="1"/>
  <c r="I70" i="35"/>
  <c r="L23" i="23"/>
  <c r="E110" i="35"/>
  <c r="H131" i="35"/>
  <c r="G131" i="35"/>
  <c r="AS30" i="18"/>
  <c r="M12" i="35"/>
  <c r="F122" i="35"/>
  <c r="E122" i="35"/>
  <c r="AK42" i="18"/>
  <c r="I109" i="35"/>
  <c r="Z13" i="23"/>
  <c r="AB244" i="21"/>
  <c r="AK78" i="18"/>
  <c r="AK70" i="18"/>
  <c r="G156" i="35"/>
  <c r="H156" i="35"/>
  <c r="U36" i="18"/>
  <c r="G15" i="35"/>
  <c r="AR234" i="21"/>
  <c r="G23" i="35"/>
  <c r="U52" i="18"/>
  <c r="AK94" i="18"/>
  <c r="M64" i="18"/>
  <c r="F29" i="35" s="1"/>
  <c r="E29" i="35"/>
  <c r="U254" i="21"/>
  <c r="H79" i="35" s="1"/>
  <c r="G79" i="35"/>
  <c r="M56" i="35"/>
  <c r="AS24" i="21"/>
  <c r="H150" i="35"/>
  <c r="G150" i="35"/>
  <c r="AK50" i="18"/>
  <c r="Z33" i="23"/>
  <c r="I111" i="35"/>
  <c r="U134" i="21"/>
  <c r="H67" i="35" s="1"/>
  <c r="G67" i="35"/>
  <c r="H137" i="35"/>
  <c r="G137" i="35"/>
  <c r="E25" i="35"/>
  <c r="M56" i="18"/>
  <c r="F25" i="35" s="1"/>
  <c r="I133" i="35"/>
  <c r="J133" i="35"/>
  <c r="M29" i="35"/>
  <c r="AS64" i="18"/>
  <c r="N29" i="35" s="1"/>
  <c r="AC22" i="18"/>
  <c r="I8" i="35"/>
  <c r="AH184" i="21"/>
  <c r="AI184" i="21" s="1"/>
  <c r="G57" i="35"/>
  <c r="U34" i="21"/>
  <c r="M28" i="35"/>
  <c r="AS62" i="18"/>
  <c r="R214" i="21"/>
  <c r="S214" i="21" s="1"/>
  <c r="AC102" i="18"/>
  <c r="I48" i="35"/>
  <c r="K13" i="23"/>
  <c r="L244" i="21"/>
  <c r="AC70" i="18"/>
  <c r="I32" i="35"/>
  <c r="I69" i="35"/>
  <c r="AC154" i="21"/>
  <c r="J69" i="35" s="1"/>
  <c r="AK44" i="18"/>
  <c r="AK66" i="18"/>
  <c r="I88" i="35"/>
  <c r="AK60" i="18"/>
  <c r="M62" i="18"/>
  <c r="E28" i="35"/>
  <c r="E40" i="35"/>
  <c r="M86" i="18"/>
  <c r="AC44" i="21"/>
  <c r="I58" i="35"/>
  <c r="L43" i="25"/>
  <c r="F98" i="35" s="1"/>
  <c r="E98" i="35"/>
  <c r="AC96" i="18"/>
  <c r="I45" i="35"/>
  <c r="G129" i="35"/>
  <c r="H129" i="35"/>
  <c r="I17" i="35"/>
  <c r="AC40" i="18"/>
  <c r="M24" i="21"/>
  <c r="E56" i="35"/>
  <c r="AS102" i="18"/>
  <c r="M48" i="35"/>
  <c r="AC18" i="18"/>
  <c r="I6" i="35"/>
  <c r="I140" i="35"/>
  <c r="J140" i="35"/>
  <c r="E14" i="35"/>
  <c r="M34" i="18"/>
  <c r="AS26" i="18"/>
  <c r="M10" i="35"/>
  <c r="AK100" i="18"/>
  <c r="J153" i="35"/>
  <c r="I153" i="35"/>
  <c r="M16" i="18"/>
  <c r="E5" i="35"/>
  <c r="E21" i="35"/>
  <c r="M48" i="18"/>
  <c r="F21" i="35" s="1"/>
  <c r="I35" i="35"/>
  <c r="AC76" i="18"/>
  <c r="U76" i="18"/>
  <c r="G35" i="35"/>
  <c r="G135" i="35"/>
  <c r="H135" i="35"/>
  <c r="E71" i="35"/>
  <c r="M174" i="21"/>
  <c r="F71" i="35" s="1"/>
  <c r="I134" i="35"/>
  <c r="J134" i="35"/>
  <c r="M94" i="18"/>
  <c r="E44" i="35"/>
  <c r="I144" i="35"/>
  <c r="J144" i="35"/>
  <c r="I20" i="35"/>
  <c r="AC46" i="18"/>
  <c r="AC38" i="18"/>
  <c r="I16" i="35"/>
  <c r="U60" i="18"/>
  <c r="G27" i="35"/>
  <c r="M11" i="35"/>
  <c r="AS28" i="18"/>
  <c r="E43" i="35"/>
  <c r="M92" i="18"/>
  <c r="I123" i="35"/>
  <c r="J123" i="35"/>
  <c r="AS14" i="21"/>
  <c r="M55" i="35"/>
  <c r="H142" i="35"/>
  <c r="G142" i="35"/>
  <c r="U68" i="18"/>
  <c r="G31" i="35"/>
  <c r="AJ244" i="21"/>
  <c r="AK244" i="21" s="1"/>
  <c r="U64" i="21"/>
  <c r="G60" i="35"/>
  <c r="E4" i="35"/>
  <c r="M14" i="18"/>
  <c r="E22" i="35"/>
  <c r="M50" i="18"/>
  <c r="U74" i="18"/>
  <c r="G34" i="35"/>
  <c r="G133" i="35"/>
  <c r="H133" i="35"/>
  <c r="G40" i="35"/>
  <c r="U86" i="18"/>
  <c r="I73" i="35"/>
  <c r="AC194" i="21"/>
  <c r="J73" i="35" s="1"/>
  <c r="U74" i="21"/>
  <c r="G61" i="35"/>
  <c r="AK82" i="18"/>
  <c r="AK18" i="18"/>
  <c r="M21" i="35"/>
  <c r="AS48" i="18"/>
  <c r="N21" i="35" s="1"/>
  <c r="M30" i="18"/>
  <c r="E12" i="35"/>
  <c r="AC24" i="18"/>
  <c r="I9" i="35"/>
  <c r="AK86" i="18"/>
  <c r="AS84" i="21"/>
  <c r="M62" i="35"/>
  <c r="M64" i="21"/>
  <c r="E60" i="35"/>
  <c r="J150" i="35"/>
  <c r="I150" i="35"/>
  <c r="AK74" i="18"/>
  <c r="G112" i="35"/>
  <c r="S43" i="23"/>
  <c r="M25" i="35"/>
  <c r="AS56" i="18"/>
  <c r="N25" i="35" s="1"/>
  <c r="G41" i="35"/>
  <c r="U88" i="18"/>
  <c r="E67" i="35"/>
  <c r="M134" i="21"/>
  <c r="F67" i="35" s="1"/>
  <c r="M100" i="18"/>
  <c r="E47" i="35"/>
  <c r="U64" i="18"/>
  <c r="H29" i="35" s="1"/>
  <c r="G29" i="35"/>
  <c r="U104" i="21"/>
  <c r="H64" i="35" s="1"/>
  <c r="G64" i="35"/>
  <c r="AK34" i="21"/>
  <c r="J152" i="35"/>
  <c r="I152" i="35"/>
  <c r="S63" i="25"/>
  <c r="H100" i="35" s="1"/>
  <c r="G100" i="35"/>
  <c r="AK30" i="18"/>
  <c r="U56" i="18"/>
  <c r="H25" i="35" s="1"/>
  <c r="G25" i="35"/>
  <c r="U28" i="18"/>
  <c r="G11" i="35"/>
  <c r="AS88" i="18"/>
  <c r="M41" i="35"/>
  <c r="G144" i="35"/>
  <c r="H144" i="35"/>
  <c r="S23" i="25"/>
  <c r="H96" i="35" s="1"/>
  <c r="G96" i="35"/>
  <c r="AK90" i="18"/>
  <c r="M70" i="35"/>
  <c r="AS164" i="21"/>
  <c r="N70" i="35" s="1"/>
  <c r="AS80" i="18"/>
  <c r="N37" i="35" s="1"/>
  <c r="M37" i="35"/>
  <c r="G146" i="35"/>
  <c r="H146" i="35"/>
  <c r="G38" i="35"/>
  <c r="U82" i="18"/>
  <c r="I33" i="35"/>
  <c r="AC72" i="18"/>
  <c r="J33" i="35" s="1"/>
  <c r="E23" i="35"/>
  <c r="M52" i="18"/>
  <c r="U34" i="18"/>
  <c r="G14" i="35"/>
  <c r="M88" i="18"/>
  <c r="E41" i="35"/>
  <c r="H147" i="35"/>
  <c r="G147" i="35"/>
  <c r="M73" i="35"/>
  <c r="AS194" i="21"/>
  <c r="N73" i="35" s="1"/>
  <c r="E38" i="35"/>
  <c r="M82" i="18"/>
  <c r="I131" i="35"/>
  <c r="J131" i="35"/>
  <c r="J141" i="35"/>
  <c r="I141" i="35"/>
  <c r="AS254" i="21"/>
  <c r="N79" i="35" s="1"/>
  <c r="M79" i="35"/>
  <c r="G98" i="35"/>
  <c r="S43" i="25"/>
  <c r="H98" i="35" s="1"/>
  <c r="G8" i="35"/>
  <c r="U22" i="18"/>
  <c r="H154" i="35"/>
  <c r="G154" i="35"/>
  <c r="M72" i="18"/>
  <c r="F33" i="35" s="1"/>
  <c r="E33" i="35"/>
  <c r="I101" i="35"/>
  <c r="Z73" i="25"/>
  <c r="J101" i="35" s="1"/>
  <c r="M59" i="35"/>
  <c r="AS54" i="21"/>
  <c r="E13" i="35"/>
  <c r="M32" i="18"/>
  <c r="I120" i="35"/>
  <c r="J120" i="35"/>
  <c r="AK54" i="18"/>
  <c r="AK62" i="18"/>
  <c r="I77" i="35"/>
  <c r="AC234" i="21"/>
  <c r="J77" i="35" s="1"/>
  <c r="G99" i="35"/>
  <c r="S53" i="25"/>
  <c r="H99" i="35" s="1"/>
  <c r="I38" i="35"/>
  <c r="AC82" i="18"/>
  <c r="AC20" i="18"/>
  <c r="I7" i="35"/>
  <c r="E88" i="35"/>
  <c r="F88" i="35"/>
  <c r="I138" i="35"/>
  <c r="J138" i="35"/>
  <c r="U32" i="18"/>
  <c r="G13" i="35"/>
  <c r="G24" i="35"/>
  <c r="U54" i="18"/>
  <c r="M8" i="35"/>
  <c r="AS22" i="18"/>
  <c r="AS174" i="21"/>
  <c r="N71" i="35" s="1"/>
  <c r="M71" i="35"/>
  <c r="I31" i="35"/>
  <c r="AC68" i="18"/>
  <c r="AC100" i="18"/>
  <c r="I47" i="35"/>
  <c r="I29" i="35"/>
  <c r="AC64" i="18"/>
  <c r="J29" i="35" s="1"/>
  <c r="U194" i="21"/>
  <c r="H73" i="35" s="1"/>
  <c r="G73" i="35"/>
  <c r="E59" i="35"/>
  <c r="M54" i="21"/>
  <c r="AC144" i="21"/>
  <c r="J68" i="35" s="1"/>
  <c r="I68" i="35"/>
  <c r="AP214" i="21"/>
  <c r="AQ214" i="21" s="1"/>
  <c r="AC78" i="18"/>
  <c r="I36" i="35"/>
  <c r="H130" i="35"/>
  <c r="G130" i="35"/>
  <c r="AK46" i="18"/>
  <c r="AC36" i="18"/>
  <c r="I15" i="35"/>
  <c r="K118" i="35"/>
  <c r="L118" i="35"/>
  <c r="G75" i="35"/>
  <c r="U214" i="21"/>
  <c r="H75" i="35" s="1"/>
  <c r="J121" i="35"/>
  <c r="I121" i="35"/>
  <c r="AB114" i="21"/>
  <c r="G63" i="35"/>
  <c r="U94" i="21"/>
  <c r="AK40" i="18"/>
  <c r="M26" i="35"/>
  <c r="AS58" i="18"/>
  <c r="G134" i="35"/>
  <c r="H134" i="35"/>
  <c r="J154" i="35"/>
  <c r="I154" i="35"/>
  <c r="AK76" i="18"/>
  <c r="I227" i="21"/>
  <c r="Q227" i="21"/>
  <c r="AO227" i="21"/>
  <c r="Y227" i="21"/>
  <c r="AG227" i="21"/>
  <c r="M30" i="35"/>
  <c r="AS66" i="18"/>
  <c r="G59" i="35"/>
  <c r="U54" i="21"/>
  <c r="E61" i="35"/>
  <c r="M74" i="21"/>
  <c r="G152" i="35"/>
  <c r="H152" i="35"/>
  <c r="G4" i="35"/>
  <c r="U14" i="18"/>
  <c r="I112" i="35"/>
  <c r="Z43" i="23"/>
  <c r="M44" i="18"/>
  <c r="E19" i="35"/>
  <c r="H143" i="35"/>
  <c r="G143" i="35"/>
  <c r="AK54" i="21"/>
  <c r="AJ214" i="21"/>
  <c r="AK214" i="21" s="1"/>
  <c r="T234" i="21"/>
  <c r="U46" i="18"/>
  <c r="G20" i="35"/>
  <c r="I34" i="35"/>
  <c r="AC74" i="18"/>
  <c r="S33" i="23"/>
  <c r="G111" i="35"/>
  <c r="AK22" i="18"/>
  <c r="G44" i="35"/>
  <c r="U94" i="18"/>
  <c r="AK24" i="21"/>
  <c r="AK68" i="18"/>
  <c r="I61" i="35"/>
  <c r="AC74" i="21"/>
  <c r="AK16" i="18"/>
  <c r="I23" i="35"/>
  <c r="AC52" i="18"/>
  <c r="AH114" i="21"/>
  <c r="AI114" i="21" s="1"/>
  <c r="AS42" i="18"/>
  <c r="M18" i="35"/>
  <c r="J147" i="35"/>
  <c r="I147" i="35"/>
  <c r="AC86" i="18"/>
  <c r="I40" i="35"/>
  <c r="I148" i="35"/>
  <c r="J148" i="35"/>
  <c r="G69" i="35"/>
  <c r="U154" i="21"/>
  <c r="H69" i="35" s="1"/>
  <c r="M66" i="18"/>
  <c r="E30" i="35"/>
  <c r="E37" i="35"/>
  <c r="M80" i="18"/>
  <c r="F37" i="35" s="1"/>
  <c r="I132" i="35"/>
  <c r="J132" i="35"/>
  <c r="E102" i="35"/>
  <c r="L83" i="25"/>
  <c r="F102" i="35" s="1"/>
  <c r="E86" i="35"/>
  <c r="F86" i="35"/>
  <c r="M144" i="21"/>
  <c r="F68" i="35" s="1"/>
  <c r="E68" i="35"/>
  <c r="M84" i="21"/>
  <c r="E62" i="35"/>
  <c r="E63" i="35"/>
  <c r="M94" i="21"/>
  <c r="AC80" i="18"/>
  <c r="J37" i="35" s="1"/>
  <c r="I37" i="35"/>
  <c r="I129" i="35"/>
  <c r="J129" i="35"/>
  <c r="E89" i="35"/>
  <c r="F89" i="35"/>
  <c r="AC56" i="18"/>
  <c r="J25" i="35" s="1"/>
  <c r="I25" i="35"/>
  <c r="E10" i="35"/>
  <c r="M26" i="18"/>
  <c r="G87" i="35"/>
  <c r="H87" i="35"/>
  <c r="U30" i="18"/>
  <c r="G12" i="35"/>
  <c r="AK94" i="21"/>
  <c r="AC84" i="21"/>
  <c r="I62" i="35"/>
  <c r="H140" i="35"/>
  <c r="G140" i="35"/>
  <c r="AC42" i="18"/>
  <c r="I18" i="35"/>
  <c r="I42" i="35"/>
  <c r="AC90" i="18"/>
  <c r="U84" i="18"/>
  <c r="H39" i="35" s="1"/>
  <c r="G39" i="35"/>
  <c r="AS86" i="18"/>
  <c r="M40" i="35"/>
  <c r="L43" i="23"/>
  <c r="E112" i="35"/>
  <c r="AK38" i="18"/>
  <c r="E27" i="35"/>
  <c r="M60" i="18"/>
  <c r="M24" i="18"/>
  <c r="E9" i="35"/>
  <c r="M75" i="35"/>
  <c r="AS214" i="21"/>
  <c r="N75" i="35" s="1"/>
  <c r="H132" i="35"/>
  <c r="G132" i="35"/>
  <c r="M32" i="35"/>
  <c r="AS70" i="18"/>
  <c r="E35" i="35"/>
  <c r="M76" i="18"/>
  <c r="M110" i="18"/>
  <c r="E49" i="35"/>
  <c r="AK92" i="18"/>
  <c r="U204" i="21"/>
  <c r="H74" i="35" s="1"/>
  <c r="G74" i="35"/>
  <c r="AC24" i="21"/>
  <c r="I56" i="35"/>
  <c r="G21" i="35"/>
  <c r="U48" i="18"/>
  <c r="H21" i="35" s="1"/>
  <c r="I98" i="35"/>
  <c r="Z43" i="25"/>
  <c r="J98" i="35" s="1"/>
  <c r="I86" i="35"/>
  <c r="Z23" i="23"/>
  <c r="I110" i="35"/>
  <c r="J151" i="35"/>
  <c r="I151" i="35"/>
  <c r="E111" i="35"/>
  <c r="L33" i="23"/>
  <c r="I11" i="35"/>
  <c r="AC28" i="18"/>
  <c r="AK88" i="18"/>
  <c r="M90" i="18"/>
  <c r="E42" i="35"/>
  <c r="AK96" i="18"/>
  <c r="G58" i="35"/>
  <c r="U44" i="21"/>
  <c r="G97" i="35"/>
  <c r="S33" i="25"/>
  <c r="H97" i="35" s="1"/>
  <c r="G70" i="35"/>
  <c r="U164" i="21"/>
  <c r="H70" i="35" s="1"/>
  <c r="T244" i="21"/>
  <c r="G65" i="35" l="1"/>
  <c r="J122" i="35"/>
  <c r="AS244" i="21"/>
  <c r="N78" i="35" s="1"/>
  <c r="I118" i="35"/>
  <c r="M66" i="35"/>
  <c r="AC214" i="21"/>
  <c r="J75" i="35" s="1"/>
  <c r="E119" i="35"/>
  <c r="E65" i="35"/>
  <c r="AS114" i="21"/>
  <c r="N65" i="35" s="1"/>
  <c r="J105" i="35"/>
  <c r="I119" i="35"/>
  <c r="J119" i="35"/>
  <c r="F47" i="35"/>
  <c r="H61" i="35"/>
  <c r="H35" i="35"/>
  <c r="N46" i="35"/>
  <c r="J63" i="35"/>
  <c r="N5" i="35"/>
  <c r="J23" i="35"/>
  <c r="Z224" i="21"/>
  <c r="AA224" i="21" s="1"/>
  <c r="AB224" i="21"/>
  <c r="K122" i="35"/>
  <c r="L122" i="35"/>
  <c r="J7" i="35"/>
  <c r="H112" i="35"/>
  <c r="F4" i="35"/>
  <c r="J20" i="35"/>
  <c r="J35" i="35"/>
  <c r="N10" i="35"/>
  <c r="J6" i="35"/>
  <c r="J17" i="35"/>
  <c r="J32" i="35"/>
  <c r="N28" i="35"/>
  <c r="J8" i="35"/>
  <c r="H42" i="35"/>
  <c r="N44" i="35"/>
  <c r="F105" i="35"/>
  <c r="J13" i="35"/>
  <c r="N24" i="35"/>
  <c r="J28" i="35"/>
  <c r="N43" i="35"/>
  <c r="H36" i="35"/>
  <c r="AS184" i="21"/>
  <c r="N72" i="35" s="1"/>
  <c r="M72" i="35"/>
  <c r="J55" i="35"/>
  <c r="N14" i="35"/>
  <c r="F31" i="35"/>
  <c r="H16" i="35"/>
  <c r="F111" i="35"/>
  <c r="J42" i="35"/>
  <c r="F30" i="35"/>
  <c r="H59" i="35"/>
  <c r="H13" i="35"/>
  <c r="J38" i="35"/>
  <c r="N59" i="35"/>
  <c r="F14" i="35"/>
  <c r="AS234" i="21"/>
  <c r="N77" i="35" s="1"/>
  <c r="M77" i="35"/>
  <c r="F110" i="35"/>
  <c r="J26" i="35"/>
  <c r="H48" i="35"/>
  <c r="N22" i="35"/>
  <c r="H47" i="35"/>
  <c r="J12" i="35"/>
  <c r="N7" i="35"/>
  <c r="F58" i="35"/>
  <c r="H62" i="35"/>
  <c r="H7" i="35"/>
  <c r="F26" i="35"/>
  <c r="N15" i="35"/>
  <c r="H110" i="35"/>
  <c r="H105" i="35"/>
  <c r="N61" i="35"/>
  <c r="F32" i="35"/>
  <c r="N13" i="35"/>
  <c r="N42" i="35"/>
  <c r="H28" i="35"/>
  <c r="H26" i="35"/>
  <c r="H109" i="35"/>
  <c r="N32" i="35"/>
  <c r="J14" i="35"/>
  <c r="H43" i="35"/>
  <c r="K120" i="35"/>
  <c r="L120" i="35"/>
  <c r="H4" i="35"/>
  <c r="AP224" i="21"/>
  <c r="AQ224" i="21" s="1"/>
  <c r="AR224" i="21"/>
  <c r="H14" i="35"/>
  <c r="J56" i="35"/>
  <c r="F49" i="35"/>
  <c r="F27" i="35"/>
  <c r="T224" i="21"/>
  <c r="R224" i="21"/>
  <c r="S224" i="21" s="1"/>
  <c r="H63" i="35"/>
  <c r="J47" i="35"/>
  <c r="N8" i="35"/>
  <c r="H8" i="35"/>
  <c r="H38" i="35"/>
  <c r="N41" i="35"/>
  <c r="F60" i="35"/>
  <c r="J9" i="35"/>
  <c r="H34" i="35"/>
  <c r="E78" i="35"/>
  <c r="M244" i="21"/>
  <c r="F78" i="35" s="1"/>
  <c r="G118" i="35"/>
  <c r="H118" i="35"/>
  <c r="I66" i="35"/>
  <c r="AC124" i="21"/>
  <c r="J66" i="35" s="1"/>
  <c r="J10" i="35"/>
  <c r="H55" i="35"/>
  <c r="H18" i="35"/>
  <c r="F91" i="35"/>
  <c r="N23" i="35"/>
  <c r="H5" i="35"/>
  <c r="N57" i="35"/>
  <c r="H56" i="35"/>
  <c r="H91" i="35"/>
  <c r="J22" i="35"/>
  <c r="N31" i="35"/>
  <c r="J110" i="35"/>
  <c r="H12" i="35"/>
  <c r="J40" i="35"/>
  <c r="AJ224" i="21"/>
  <c r="AK224" i="21" s="1"/>
  <c r="AH224" i="21"/>
  <c r="AI224" i="21" s="1"/>
  <c r="J15" i="35"/>
  <c r="F46" i="35"/>
  <c r="H31" i="35"/>
  <c r="H58" i="35"/>
  <c r="G123" i="35"/>
  <c r="H123" i="35"/>
  <c r="F112" i="35"/>
  <c r="J62" i="35"/>
  <c r="F10" i="35"/>
  <c r="F62" i="35"/>
  <c r="H111" i="35"/>
  <c r="H20" i="35"/>
  <c r="J224" i="21"/>
  <c r="K224" i="21" s="1"/>
  <c r="L224" i="21"/>
  <c r="N26" i="35"/>
  <c r="F59" i="35"/>
  <c r="H41" i="35"/>
  <c r="F120" i="35"/>
  <c r="E120" i="35"/>
  <c r="H40" i="35"/>
  <c r="F43" i="35"/>
  <c r="H27" i="35"/>
  <c r="N48" i="35"/>
  <c r="F28" i="35"/>
  <c r="L13" i="23"/>
  <c r="E109" i="35"/>
  <c r="H57" i="35"/>
  <c r="H15" i="35"/>
  <c r="I78" i="35"/>
  <c r="AC244" i="21"/>
  <c r="J78" i="35" s="1"/>
  <c r="M184" i="21"/>
  <c r="F72" i="35" s="1"/>
  <c r="E72" i="35"/>
  <c r="N6" i="35"/>
  <c r="F11" i="35"/>
  <c r="N47" i="35"/>
  <c r="N20" i="35"/>
  <c r="F17" i="35"/>
  <c r="N60" i="35"/>
  <c r="H30" i="35"/>
  <c r="J43" i="35"/>
  <c r="F36" i="35"/>
  <c r="J60" i="35"/>
  <c r="F7" i="35"/>
  <c r="F55" i="35"/>
  <c r="N9" i="35"/>
  <c r="H22" i="35"/>
  <c r="J57" i="35"/>
  <c r="N4" i="35"/>
  <c r="F22" i="35"/>
  <c r="H60" i="35"/>
  <c r="J109" i="35"/>
  <c r="F20" i="35"/>
  <c r="F57" i="35"/>
  <c r="J46" i="35"/>
  <c r="H49" i="35"/>
  <c r="F18" i="35"/>
  <c r="N35" i="35"/>
  <c r="J30" i="35"/>
  <c r="F8" i="35"/>
  <c r="H32" i="35"/>
  <c r="J41" i="35"/>
  <c r="H19" i="35"/>
  <c r="F16" i="35"/>
  <c r="J24" i="35"/>
  <c r="H10" i="35"/>
  <c r="N27" i="35"/>
  <c r="H120" i="35"/>
  <c r="G120" i="35"/>
  <c r="F9" i="35"/>
  <c r="F35" i="35"/>
  <c r="N40" i="35"/>
  <c r="N18" i="35"/>
  <c r="J61" i="35"/>
  <c r="H44" i="35"/>
  <c r="U234" i="21"/>
  <c r="H77" i="35" s="1"/>
  <c r="G77" i="35"/>
  <c r="F19" i="35"/>
  <c r="N30" i="35"/>
  <c r="H24" i="35"/>
  <c r="J11" i="35"/>
  <c r="K123" i="35"/>
  <c r="L123" i="35"/>
  <c r="J18" i="35"/>
  <c r="J112" i="35"/>
  <c r="F61" i="35"/>
  <c r="J31" i="35"/>
  <c r="F38" i="35"/>
  <c r="F23" i="35"/>
  <c r="N62" i="35"/>
  <c r="J16" i="35"/>
  <c r="F44" i="35"/>
  <c r="J58" i="35"/>
  <c r="N56" i="35"/>
  <c r="N12" i="35"/>
  <c r="N16" i="35"/>
  <c r="H9" i="35"/>
  <c r="F24" i="35"/>
  <c r="F15" i="35"/>
  <c r="J4" i="35"/>
  <c r="H45" i="35"/>
  <c r="J59" i="35"/>
  <c r="F48" i="35"/>
  <c r="J44" i="35"/>
  <c r="J19" i="35"/>
  <c r="N19" i="35"/>
  <c r="F34" i="35"/>
  <c r="J34" i="35"/>
  <c r="E118" i="35"/>
  <c r="F118" i="35"/>
  <c r="F125" i="35" s="1"/>
  <c r="N55" i="35"/>
  <c r="F5" i="35"/>
  <c r="H23" i="35"/>
  <c r="F42" i="35"/>
  <c r="G78" i="35"/>
  <c r="U244" i="21"/>
  <c r="H78" i="35" s="1"/>
  <c r="J125" i="35"/>
  <c r="F63" i="35"/>
  <c r="AC114" i="21"/>
  <c r="J65" i="35" s="1"/>
  <c r="I65" i="35"/>
  <c r="J36" i="35"/>
  <c r="F13" i="35"/>
  <c r="F41" i="35"/>
  <c r="H11" i="35"/>
  <c r="F12" i="35"/>
  <c r="N11" i="35"/>
  <c r="F56" i="35"/>
  <c r="J45" i="35"/>
  <c r="F40" i="35"/>
  <c r="J48" i="35"/>
  <c r="J111" i="35"/>
  <c r="N49" i="35"/>
  <c r="N34" i="35"/>
  <c r="J27" i="35"/>
  <c r="F6" i="35"/>
  <c r="J5" i="35"/>
  <c r="N38" i="35"/>
  <c r="N17" i="35"/>
  <c r="H17" i="35"/>
  <c r="N45" i="35"/>
  <c r="M214" i="21"/>
  <c r="F75" i="35" s="1"/>
  <c r="E75" i="35"/>
  <c r="H46" i="35"/>
  <c r="J49" i="35"/>
  <c r="H6" i="35"/>
  <c r="N36" i="35"/>
  <c r="F45" i="35"/>
  <c r="L125" i="35" l="1"/>
  <c r="J114" i="35"/>
  <c r="E76" i="35"/>
  <c r="M224" i="21"/>
  <c r="F76" i="35" s="1"/>
  <c r="F81" i="35" s="1"/>
  <c r="J51" i="35"/>
  <c r="H51" i="35"/>
  <c r="F51" i="35"/>
  <c r="I76" i="35"/>
  <c r="AC224" i="21"/>
  <c r="J76" i="35" s="1"/>
  <c r="J81" i="35" s="1"/>
  <c r="N51" i="35"/>
  <c r="H125" i="35"/>
  <c r="G76" i="35"/>
  <c r="U224" i="21"/>
  <c r="H76" i="35" s="1"/>
  <c r="H81" i="35" s="1"/>
  <c r="F109" i="35"/>
  <c r="F114" i="35" s="1"/>
  <c r="H114" i="35"/>
  <c r="M76" i="35"/>
  <c r="AS224" i="21"/>
  <c r="N76" i="35" s="1"/>
  <c r="N81" i="35" s="1"/>
  <c r="J155" i="35" l="1"/>
  <c r="J158" i="35" s="1"/>
  <c r="I155" i="35"/>
  <c r="H155" i="35"/>
  <c r="H158" i="35" s="1"/>
  <c r="G155" i="35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<sst xmlns="http://schemas.openxmlformats.org/spreadsheetml/2006/main" count="7612" uniqueCount="970">
  <si>
    <t xml:space="preserve">Ingredient </t>
  </si>
  <si>
    <t>Quantity</t>
  </si>
  <si>
    <t>g</t>
  </si>
  <si>
    <t>Unit</t>
  </si>
  <si>
    <t>16oz</t>
  </si>
  <si>
    <t>12oz</t>
  </si>
  <si>
    <t>6oz</t>
  </si>
  <si>
    <t xml:space="preserve">Small </t>
  </si>
  <si>
    <t>Cost/pack</t>
  </si>
  <si>
    <t>Total Pack Size</t>
  </si>
  <si>
    <t>Pack Size</t>
  </si>
  <si>
    <t>Distributor #</t>
  </si>
  <si>
    <t>Distributor</t>
  </si>
  <si>
    <t>Manufacturer</t>
  </si>
  <si>
    <t>GFS</t>
  </si>
  <si>
    <t>1X11.4L</t>
  </si>
  <si>
    <t>Large</t>
  </si>
  <si>
    <t>Pint</t>
  </si>
  <si>
    <t>IQF Pineapple</t>
  </si>
  <si>
    <t>Shredded Coconut</t>
  </si>
  <si>
    <t>Cheesecake Bites</t>
  </si>
  <si>
    <t>Fresh Strawberries</t>
  </si>
  <si>
    <t>Dark Chocolate Curls</t>
  </si>
  <si>
    <t>1X3KG</t>
  </si>
  <si>
    <t>1X4KG</t>
  </si>
  <si>
    <t>1X10LB</t>
  </si>
  <si>
    <t>2X2.5KG</t>
  </si>
  <si>
    <t>Chocolate- Low Fat Chocolate</t>
  </si>
  <si>
    <t xml:space="preserve">Strawberry- Non Dairy Sorbet </t>
  </si>
  <si>
    <t>Strawberry- Low Fat Chocolate</t>
  </si>
  <si>
    <t xml:space="preserve">Strawberry- Low Fat Vanilla </t>
  </si>
  <si>
    <t xml:space="preserve">Raspberry- Non Dairy Sorbet </t>
  </si>
  <si>
    <t>Raspberry- Low Fat Chocolate</t>
  </si>
  <si>
    <t xml:space="preserve">Raspberry- Low Fat Vanilla </t>
  </si>
  <si>
    <t xml:space="preserve">Pineapple- Non Dairy Sorbet </t>
  </si>
  <si>
    <t>Pineapple- Low Fat Chocolate</t>
  </si>
  <si>
    <t xml:space="preserve">Pineapple- Low Fat Vanilla </t>
  </si>
  <si>
    <t xml:space="preserve">Peach- Non Dairy Sorbet </t>
  </si>
  <si>
    <t>Peach- Low Fat Chocolate</t>
  </si>
  <si>
    <t xml:space="preserve">Peach- Low Fat Vanilla </t>
  </si>
  <si>
    <t xml:space="preserve">Mango- Non Dairy Sorbet </t>
  </si>
  <si>
    <t>Mango- Low Fat Chocolate</t>
  </si>
  <si>
    <t xml:space="preserve">Mango- Low Fat Vanilla </t>
  </si>
  <si>
    <t xml:space="preserve">Blueberry- Non Dairy Sorbet </t>
  </si>
  <si>
    <t>Blueberry- Low Fat Chocolate</t>
  </si>
  <si>
    <t xml:space="preserve">Blueberry- Low Fat Vanilla </t>
  </si>
  <si>
    <t xml:space="preserve">Banana- Non Dairy Sorbet </t>
  </si>
  <si>
    <t>Banana- Low Fat Chocolate</t>
  </si>
  <si>
    <t xml:space="preserve">Banana- Low Fat Vanilla </t>
  </si>
  <si>
    <t>Low Fat Vanilla Yogurt</t>
  </si>
  <si>
    <t>Low Fat Chocolate Yogurt</t>
  </si>
  <si>
    <t>No Sugar Added Vanilla Yogurt</t>
  </si>
  <si>
    <t>Non Dairy Sorbet Yogurt</t>
  </si>
  <si>
    <t>IQF Strawberry</t>
  </si>
  <si>
    <t>IQF Blueberry</t>
  </si>
  <si>
    <t>IQF Banana</t>
  </si>
  <si>
    <t>IQF Peach</t>
  </si>
  <si>
    <t>IQF Mango</t>
  </si>
  <si>
    <t>IQF Raspberry</t>
  </si>
  <si>
    <t>ALASKO</t>
  </si>
  <si>
    <t>5X1KG</t>
  </si>
  <si>
    <t>Small (6oz) CDN</t>
  </si>
  <si>
    <t>Large (12oz) CDN</t>
  </si>
  <si>
    <t>Pint (16oz) CDN</t>
  </si>
  <si>
    <t>Ingredient</t>
  </si>
  <si>
    <t>COGS</t>
  </si>
  <si>
    <t>Recipe</t>
  </si>
  <si>
    <t>1X1000UN</t>
  </si>
  <si>
    <r>
      <t>Other Cost</t>
    </r>
    <r>
      <rPr>
        <b/>
        <sz val="11"/>
        <color rgb="FFFF0000"/>
        <rFont val="Calibri"/>
        <family val="2"/>
        <scheme val="minor"/>
      </rPr>
      <t xml:space="preserve"> *</t>
    </r>
  </si>
  <si>
    <t>IQF Blackberry</t>
  </si>
  <si>
    <t>IQF Cherry</t>
  </si>
  <si>
    <t>IQF Kiwi</t>
  </si>
  <si>
    <t>1424889</t>
  </si>
  <si>
    <t>1425650</t>
  </si>
  <si>
    <t>1430241</t>
  </si>
  <si>
    <t>1425666</t>
  </si>
  <si>
    <t>1962148</t>
  </si>
  <si>
    <t>3693805</t>
  </si>
  <si>
    <t>1113445</t>
  </si>
  <si>
    <t>1147338</t>
  </si>
  <si>
    <t>5956727</t>
  </si>
  <si>
    <t>2192148</t>
  </si>
  <si>
    <t>1314570</t>
  </si>
  <si>
    <t>C48417</t>
  </si>
  <si>
    <t>C48418</t>
  </si>
  <si>
    <t>C48419</t>
  </si>
  <si>
    <t>1415978</t>
  </si>
  <si>
    <t>1415917</t>
  </si>
  <si>
    <t>1417520</t>
  </si>
  <si>
    <t>KG109C</t>
  </si>
  <si>
    <t>1438830</t>
  </si>
  <si>
    <t>KG090</t>
  </si>
  <si>
    <t>1438807</t>
  </si>
  <si>
    <t>16oz YF Pint Container (Yogen Fruz)</t>
  </si>
  <si>
    <t>1X500UN</t>
  </si>
  <si>
    <t>SHAW'S</t>
  </si>
  <si>
    <t>8oz</t>
  </si>
  <si>
    <r>
      <t>COGS</t>
    </r>
    <r>
      <rPr>
        <b/>
        <sz val="11"/>
        <color rgb="FFFF0000"/>
        <rFont val="Calibri"/>
        <family val="2"/>
        <scheme val="minor"/>
      </rPr>
      <t xml:space="preserve"> *</t>
    </r>
  </si>
  <si>
    <t>Food Cost</t>
  </si>
  <si>
    <t>Blueberry Breeze Smoothie</t>
  </si>
  <si>
    <t>Mango Matcha Smoothie</t>
  </si>
  <si>
    <t>Mint Mango Smoothie</t>
  </si>
  <si>
    <t>Peach Berry Smoothie</t>
  </si>
  <si>
    <t>Raspberry Blast Smoothie</t>
  </si>
  <si>
    <t>Strawberry Banana Smoothie</t>
  </si>
  <si>
    <t>Tropical Storm Smoothie</t>
  </si>
  <si>
    <t>Very Berry Smoothie</t>
  </si>
  <si>
    <t>Red Velvet Bites</t>
  </si>
  <si>
    <t>Matcha Green Tea Powder</t>
  </si>
  <si>
    <t>Instant Coffee</t>
  </si>
  <si>
    <t>mix in</t>
  </si>
  <si>
    <t>base layer</t>
  </si>
  <si>
    <t>topping</t>
  </si>
  <si>
    <r>
      <t xml:space="preserve">Large (16oz) </t>
    </r>
    <r>
      <rPr>
        <b/>
        <sz val="11"/>
        <color rgb="FFFF0000"/>
        <rFont val="Calibri"/>
        <family val="2"/>
        <scheme val="minor"/>
      </rPr>
      <t>USA ONLY</t>
    </r>
  </si>
  <si>
    <t>AMORETTI</t>
  </si>
  <si>
    <t>LOCAL</t>
  </si>
  <si>
    <t>N/A</t>
  </si>
  <si>
    <t>454G</t>
  </si>
  <si>
    <t>6X30OZ</t>
  </si>
  <si>
    <t>10X1KG</t>
  </si>
  <si>
    <t>Banana</t>
  </si>
  <si>
    <t>Blueberry</t>
  </si>
  <si>
    <t>Mango</t>
  </si>
  <si>
    <t>Peach</t>
  </si>
  <si>
    <t>Pineapple</t>
  </si>
  <si>
    <t>Raspberry</t>
  </si>
  <si>
    <t>Strawberry</t>
  </si>
  <si>
    <t>Blackberry</t>
  </si>
  <si>
    <t>Cherry</t>
  </si>
  <si>
    <t>Kiwi</t>
  </si>
  <si>
    <t>Watermelon</t>
  </si>
  <si>
    <t>Chocolate</t>
  </si>
  <si>
    <t>Craneberry Juice</t>
  </si>
  <si>
    <t>Orange Juice</t>
  </si>
  <si>
    <t>Pineapple Juice</t>
  </si>
  <si>
    <t>Apple Juice</t>
  </si>
  <si>
    <t>Fresh Mint</t>
  </si>
  <si>
    <t>Cinnamon</t>
  </si>
  <si>
    <t>5x1KG</t>
  </si>
  <si>
    <t>12X1.36L</t>
  </si>
  <si>
    <t>8X1.77L</t>
  </si>
  <si>
    <t>ITOEN</t>
  </si>
  <si>
    <t>7G</t>
  </si>
  <si>
    <t>IQF Kale</t>
  </si>
  <si>
    <t>IQF Avocado</t>
  </si>
  <si>
    <t>YFT87805</t>
  </si>
  <si>
    <t>YFT87804</t>
  </si>
  <si>
    <t>YFT87802</t>
  </si>
  <si>
    <t>YFT87801</t>
  </si>
  <si>
    <t>8254005</t>
  </si>
  <si>
    <t>7580866</t>
  </si>
  <si>
    <t>1166868</t>
  </si>
  <si>
    <t>2022148</t>
  </si>
  <si>
    <t>1X10KG</t>
  </si>
  <si>
    <t>SO</t>
  </si>
  <si>
    <t>4X2.5LB</t>
  </si>
  <si>
    <t>00619</t>
  </si>
  <si>
    <t>00202</t>
  </si>
  <si>
    <t>00193</t>
  </si>
  <si>
    <t>00198</t>
  </si>
  <si>
    <t>00233</t>
  </si>
  <si>
    <t>00205</t>
  </si>
  <si>
    <t>00199</t>
  </si>
  <si>
    <t>00226</t>
  </si>
  <si>
    <t>00196</t>
  </si>
  <si>
    <t>00236</t>
  </si>
  <si>
    <t>12400</t>
  </si>
  <si>
    <t>QB #</t>
  </si>
  <si>
    <t>YOGURT TUBS</t>
  </si>
  <si>
    <t>03-ART16-V1-SU</t>
  </si>
  <si>
    <t>03-378-1</t>
  </si>
  <si>
    <t>03-3052</t>
  </si>
  <si>
    <t>C-KC16T_P-2</t>
  </si>
  <si>
    <t>C-KC20T_P-2</t>
  </si>
  <si>
    <t>C-KEL626TS_</t>
  </si>
  <si>
    <t>1415864</t>
  </si>
  <si>
    <t>1349028</t>
  </si>
  <si>
    <t>1429585</t>
  </si>
  <si>
    <t>1440022</t>
  </si>
  <si>
    <t>1347725</t>
  </si>
  <si>
    <t>6366405</t>
  </si>
  <si>
    <t>20oz</t>
  </si>
  <si>
    <t>SYRUPS</t>
  </si>
  <si>
    <t>TOPPINGS &amp; OTHERS</t>
  </si>
  <si>
    <t>PACKAGING, PLASTIC &amp; PAPER PRODUCTS</t>
  </si>
  <si>
    <t>COMMENTS</t>
  </si>
  <si>
    <t>UN</t>
  </si>
  <si>
    <t>Price as of:</t>
  </si>
  <si>
    <t>Fresh Cucumber</t>
  </si>
  <si>
    <t>11OZ</t>
  </si>
  <si>
    <t>ICE CREAM</t>
  </si>
  <si>
    <t>Vanilla Ice Cream</t>
  </si>
  <si>
    <t>Chocolate Ice Cream</t>
  </si>
  <si>
    <t>Strawberry Ice Cream</t>
  </si>
  <si>
    <t>Cookies &amp; Cream Ice Cream</t>
  </si>
  <si>
    <t>Yogen Fruz Tier Pricing-CND</t>
  </si>
  <si>
    <t>Small (12oz) CDN</t>
  </si>
  <si>
    <t>Large (20oz) CDN</t>
  </si>
  <si>
    <t>HEAD OFFICE</t>
  </si>
  <si>
    <t>Flavor</t>
  </si>
  <si>
    <t xml:space="preserve">Blackberry- Low Fat Vanilla </t>
  </si>
  <si>
    <t>Blackberry- Low Fat Chocolate</t>
  </si>
  <si>
    <t xml:space="preserve">Blackberry- Non Dairy Sorbet </t>
  </si>
  <si>
    <t>Vanilla</t>
  </si>
  <si>
    <t>Vanilla- Low Fat Vanilla</t>
  </si>
  <si>
    <t>Product Image</t>
  </si>
  <si>
    <t>1415874</t>
  </si>
  <si>
    <t>1022681</t>
  </si>
  <si>
    <t>3399106</t>
  </si>
  <si>
    <t>8739805</t>
  </si>
  <si>
    <t>Cost/unit
(g)</t>
  </si>
  <si>
    <t>Flavurs</t>
  </si>
  <si>
    <t>Usensation</t>
  </si>
  <si>
    <t>Smoothies</t>
  </si>
  <si>
    <t>Go Green</t>
  </si>
  <si>
    <t>Ice Cream</t>
  </si>
  <si>
    <t>Regular</t>
  </si>
  <si>
    <t>(vs. Usensation)</t>
  </si>
  <si>
    <t>(vs. Smoothies)</t>
  </si>
  <si>
    <t>(vs. Flavors)</t>
  </si>
  <si>
    <t>1449735</t>
  </si>
  <si>
    <t>9619205</t>
  </si>
  <si>
    <t>12x454G</t>
  </si>
  <si>
    <t>1444956</t>
  </si>
  <si>
    <t>1444957</t>
  </si>
  <si>
    <t>1444958</t>
  </si>
  <si>
    <t>1415582</t>
  </si>
  <si>
    <t>DART/SOLO</t>
  </si>
  <si>
    <t>Flat Lid for Solo (12oz)</t>
  </si>
  <si>
    <t>Flat Lid for Karat (12oz, 16oz, 20oz)</t>
  </si>
  <si>
    <t>1243734</t>
  </si>
  <si>
    <t>PAStraw-kraft8/23</t>
  </si>
  <si>
    <t>4000UN</t>
  </si>
  <si>
    <t>Regular (8oz) CDN</t>
  </si>
  <si>
    <t>Waste %</t>
  </si>
  <si>
    <t>1453370</t>
  </si>
  <si>
    <t>1143771</t>
  </si>
  <si>
    <t>1225227</t>
  </si>
  <si>
    <t>1413507</t>
  </si>
  <si>
    <t>3349206</t>
  </si>
  <si>
    <t>1229157</t>
  </si>
  <si>
    <t>1228917</t>
  </si>
  <si>
    <t>1416602</t>
  </si>
  <si>
    <t>1256386</t>
  </si>
  <si>
    <t>1414504</t>
  </si>
  <si>
    <t>YOGEN FRUZ</t>
  </si>
  <si>
    <t>1387279</t>
  </si>
  <si>
    <t>8X132UN</t>
  </si>
  <si>
    <t>12X19UN</t>
  </si>
  <si>
    <t>2X4LB</t>
  </si>
  <si>
    <t>24X500ML</t>
  </si>
  <si>
    <t>1X2.5KG</t>
  </si>
  <si>
    <t>1X5LB</t>
  </si>
  <si>
    <t>10X2KG</t>
  </si>
  <si>
    <t>IQF FRUITS</t>
  </si>
  <si>
    <t>YF2GO</t>
  </si>
  <si>
    <t>1417413</t>
  </si>
  <si>
    <t>242593</t>
  </si>
  <si>
    <t>1415922</t>
  </si>
  <si>
    <t>C-KDL106-PET</t>
  </si>
  <si>
    <t>1415586</t>
  </si>
  <si>
    <t>C-KDL96-PET</t>
  </si>
  <si>
    <t>1415921</t>
  </si>
  <si>
    <t>C-KDL95-PET</t>
  </si>
  <si>
    <t>KN-F1213-1K_YG</t>
  </si>
  <si>
    <t>1X200UN</t>
  </si>
  <si>
    <t>1X25UN</t>
  </si>
  <si>
    <t>VIGOUR PAK</t>
  </si>
  <si>
    <t>Clear Plastic Dome Lid for Karat (12oz)</t>
  </si>
  <si>
    <t>Clear Plastic Dome Lid for Karat (6/10oz)</t>
  </si>
  <si>
    <t>Clear Plastic Dome Lid for Karat (8oz)</t>
  </si>
  <si>
    <t>Takeout  Bag (Yogen Fruz)</t>
  </si>
  <si>
    <t>Catering Boxes (Yogen Fruz)</t>
  </si>
  <si>
    <t>Napkins (Yogen Fruz)</t>
  </si>
  <si>
    <t>Plastic Spoon (Yogen Fruz)</t>
  </si>
  <si>
    <t>16oz White Pint Lid for Karat</t>
  </si>
  <si>
    <t>Paper Straw (Kraft) 8*23cm</t>
  </si>
  <si>
    <t>FRESH FRUITS</t>
  </si>
  <si>
    <t xml:space="preserve"> </t>
  </si>
  <si>
    <t>Oreo Cookie &amp; Cream Pieces</t>
  </si>
  <si>
    <t>coconut milk</t>
  </si>
  <si>
    <t>2024 CORE MENU</t>
  </si>
  <si>
    <t>1335576</t>
  </si>
  <si>
    <t>6X1.89L</t>
  </si>
  <si>
    <t>SILK</t>
  </si>
  <si>
    <t>T12TA-J5696</t>
  </si>
  <si>
    <t>Ice Cream Cones, Pointed</t>
  </si>
  <si>
    <t>Sugar, White</t>
  </si>
  <si>
    <t>Coconut Milk</t>
  </si>
  <si>
    <t>Taro Powder</t>
  </si>
  <si>
    <t>20X1KG</t>
  </si>
  <si>
    <t>Lychee Popping Boba</t>
  </si>
  <si>
    <t>XLarge (16oz)</t>
  </si>
  <si>
    <t>Menu Price</t>
  </si>
  <si>
    <t>BC</t>
  </si>
  <si>
    <t>TBD</t>
  </si>
  <si>
    <t>J&amp;S</t>
  </si>
  <si>
    <t>QUILITEAS</t>
  </si>
  <si>
    <t>QUALITEA</t>
  </si>
  <si>
    <t>G003004</t>
  </si>
  <si>
    <t>4X3.4KG</t>
  </si>
  <si>
    <t xml:space="preserve">Q003001 </t>
  </si>
  <si>
    <t>Regular (16oz) CDN</t>
  </si>
  <si>
    <t>16oz Pint</t>
  </si>
  <si>
    <t xml:space="preserve"> Small (6oz)</t>
  </si>
  <si>
    <t>Regular (8oz)</t>
  </si>
  <si>
    <t>X-Large (16oz)</t>
  </si>
  <si>
    <t>Yogen Fruz - Food Cost Summary</t>
  </si>
  <si>
    <t>Coconut Powder</t>
  </si>
  <si>
    <t xml:space="preserve">Q001024 </t>
  </si>
  <si>
    <t>Q PREMIUM</t>
  </si>
  <si>
    <r>
      <t xml:space="preserve">Watermelon- Low Fat Vanilla 
</t>
    </r>
    <r>
      <rPr>
        <b/>
        <sz val="11"/>
        <color rgb="FFC00000"/>
        <rFont val="Calibri"/>
        <family val="2"/>
        <scheme val="minor"/>
      </rPr>
      <t>CANADA ONLY</t>
    </r>
  </si>
  <si>
    <r>
      <t xml:space="preserve">Watermelon- Low Fat Chocolate 
</t>
    </r>
    <r>
      <rPr>
        <b/>
        <sz val="11"/>
        <color rgb="FFC00000"/>
        <rFont val="Calibri"/>
        <family val="2"/>
        <scheme val="minor"/>
      </rPr>
      <t>CANADA ONLY</t>
    </r>
  </si>
  <si>
    <r>
      <t xml:space="preserve">Watermelon- Non Dairy Sorbet 
</t>
    </r>
    <r>
      <rPr>
        <b/>
        <sz val="11"/>
        <color rgb="FFC00000"/>
        <rFont val="Calibri"/>
        <family val="2"/>
        <scheme val="minor"/>
      </rPr>
      <t>CANADA ONLY</t>
    </r>
  </si>
  <si>
    <r>
      <t xml:space="preserve">Tropical Green Smoothie 
</t>
    </r>
    <r>
      <rPr>
        <b/>
        <sz val="11"/>
        <color rgb="FFC00000"/>
        <rFont val="Calibri"/>
        <family val="2"/>
        <scheme val="minor"/>
      </rPr>
      <t>WESTERN CANADA ONLY
TO BE ADDED TO 2024 MENU FOR EASTERN CANADA</t>
    </r>
  </si>
  <si>
    <r>
      <t xml:space="preserve">Almond Kale Smoothie 
</t>
    </r>
    <r>
      <rPr>
        <b/>
        <sz val="11"/>
        <color rgb="FFC00000"/>
        <rFont val="Calibri"/>
        <family val="2"/>
        <scheme val="minor"/>
      </rPr>
      <t>TO BE DISCONTINUED IN 2024 MENU</t>
    </r>
  </si>
  <si>
    <r>
      <t xml:space="preserve">Avocado Kale Smoothie 
</t>
    </r>
    <r>
      <rPr>
        <b/>
        <sz val="11"/>
        <color rgb="FFC00000"/>
        <rFont val="Calibri"/>
        <family val="2"/>
        <scheme val="minor"/>
      </rPr>
      <t>TO BE MOVED TO 2024 SMOOTHIES MENU</t>
    </r>
  </si>
  <si>
    <r>
      <t xml:space="preserve">Kiwi Kale Smoothie 
</t>
    </r>
    <r>
      <rPr>
        <b/>
        <sz val="11"/>
        <color rgb="FFC00000"/>
        <rFont val="Calibri"/>
        <family val="2"/>
        <scheme val="minor"/>
      </rPr>
      <t>TO BE DISCONTINUED IN 2024 MENU</t>
    </r>
  </si>
  <si>
    <r>
      <t xml:space="preserve">Cucumber Kale Smoothie 
</t>
    </r>
    <r>
      <rPr>
        <b/>
        <sz val="11"/>
        <color rgb="FFC00000"/>
        <rFont val="Calibri"/>
        <family val="2"/>
        <scheme val="minor"/>
      </rPr>
      <t>DISCONTINED</t>
    </r>
  </si>
  <si>
    <t>Walnut pieces</t>
  </si>
  <si>
    <t>1442351</t>
  </si>
  <si>
    <t>BARRY CALLEBAUT</t>
  </si>
  <si>
    <t>4X2.5KG</t>
  </si>
  <si>
    <t>Large (12oz)</t>
  </si>
  <si>
    <t>LOTUS</t>
  </si>
  <si>
    <t>2X250G</t>
  </si>
  <si>
    <t>Crispy Crepes</t>
  </si>
  <si>
    <t>Lotus Biscoff Cookie</t>
  </si>
  <si>
    <t>Caramel Sauce</t>
  </si>
  <si>
    <t>1416092</t>
  </si>
  <si>
    <t>1X2000UN</t>
  </si>
  <si>
    <t>Unicorn Horn Cholocate</t>
  </si>
  <si>
    <t>Unicorn sprinkle</t>
  </si>
  <si>
    <t>PREGEL</t>
  </si>
  <si>
    <t>VINCENT SELECTION</t>
  </si>
  <si>
    <t>2X3KG</t>
  </si>
  <si>
    <t>1KG/POLY BAG</t>
  </si>
  <si>
    <t>90512</t>
  </si>
  <si>
    <t>Unicorn Academy</t>
  </si>
  <si>
    <t>12X1L</t>
  </si>
  <si>
    <t>Lemon Juice</t>
  </si>
  <si>
    <t>REALEMON</t>
  </si>
  <si>
    <t>2377805</t>
  </si>
  <si>
    <t>2X3.8L</t>
  </si>
  <si>
    <t>MONA LISA</t>
  </si>
  <si>
    <t>1406892</t>
  </si>
  <si>
    <t>Brownie Bites</t>
  </si>
  <si>
    <t>1350466</t>
  </si>
  <si>
    <t>1x10LB</t>
  </si>
  <si>
    <t>NUTS.COM</t>
  </si>
  <si>
    <t>REDPATH</t>
  </si>
  <si>
    <t>T.R. TOPPERS</t>
  </si>
  <si>
    <t>TRADE EAST</t>
  </si>
  <si>
    <t>WONKA</t>
  </si>
  <si>
    <t>DOLE</t>
  </si>
  <si>
    <t>OCEAN SPRAY</t>
  </si>
  <si>
    <t>TROPICANA</t>
  </si>
  <si>
    <t>CHRISTIE OREO</t>
  </si>
  <si>
    <t>DAVID ROBERTS</t>
  </si>
  <si>
    <t>JOY</t>
  </si>
  <si>
    <t>290G</t>
  </si>
  <si>
    <t>Lemon Crème Cookies</t>
  </si>
  <si>
    <t>DARE ULTIMATE</t>
  </si>
  <si>
    <t>topping (Crushed)</t>
  </si>
  <si>
    <t>MONIN</t>
  </si>
  <si>
    <t>1L</t>
  </si>
  <si>
    <t>Cost per Gram</t>
  </si>
  <si>
    <t>Cost</t>
  </si>
  <si>
    <t>DEYOGEN01</t>
  </si>
  <si>
    <t>PCVVYOGENFRUZ01B</t>
  </si>
  <si>
    <t>162UN</t>
  </si>
  <si>
    <t>2023 PROMO (SPINMASTER UNICORN ACADEMY)</t>
  </si>
  <si>
    <t>Fresh Basil</t>
  </si>
  <si>
    <t>28G</t>
  </si>
  <si>
    <r>
      <rPr>
        <b/>
        <sz val="11"/>
        <color theme="1"/>
        <rFont val="Calibri"/>
        <family val="2"/>
        <scheme val="minor"/>
      </rPr>
      <t xml:space="preserve">Prepared by: </t>
    </r>
    <r>
      <rPr>
        <sz val="11"/>
        <color theme="1"/>
        <rFont val="Calibri"/>
        <family val="2"/>
        <scheme val="minor"/>
      </rPr>
      <t>Grace Shoong [grace@yogenfruz.com)</t>
    </r>
  </si>
  <si>
    <t>WALMART/GFS</t>
  </si>
  <si>
    <t>1317797</t>
  </si>
  <si>
    <t>Key Lime Compound</t>
  </si>
  <si>
    <t>Mint Chocolate Compound</t>
  </si>
  <si>
    <t>Red Velvet Artisan Flavor</t>
  </si>
  <si>
    <t>JUICE &amp; DRINKS</t>
  </si>
  <si>
    <t>500FRU01-01</t>
  </si>
  <si>
    <t>U Bottled water</t>
  </si>
  <si>
    <t>Rainbow sprinkles</t>
  </si>
  <si>
    <t>CAROLE'S CHESSECAKE</t>
  </si>
  <si>
    <t>01-255</t>
  </si>
  <si>
    <t>Cookie Dough Bites</t>
  </si>
  <si>
    <t>Gummy Bear</t>
  </si>
  <si>
    <t>Chocolate Sprinkles</t>
  </si>
  <si>
    <t>1414499</t>
  </si>
  <si>
    <t>ice cream waffle cone</t>
  </si>
  <si>
    <t>NESTLE TASTERS CHOICE</t>
  </si>
  <si>
    <t>WALMART</t>
  </si>
  <si>
    <t>100G</t>
  </si>
  <si>
    <t>7134805</t>
  </si>
  <si>
    <t>Mini Sour Neon Gummy Worm</t>
  </si>
  <si>
    <t>White Chocolate Coriandolina Coating</t>
  </si>
  <si>
    <t>Graham Crumb</t>
  </si>
  <si>
    <t>Mini Mochi Rice Cake</t>
  </si>
  <si>
    <t>24X300G</t>
  </si>
  <si>
    <t>Cookies &amp; Cream Clusters</t>
  </si>
  <si>
    <t>Yogurt Chips</t>
  </si>
  <si>
    <t>12X550G</t>
  </si>
  <si>
    <t>Toasted Almonds, Sliced</t>
  </si>
  <si>
    <t>Rainbow Nerds</t>
  </si>
  <si>
    <t>6oz Container (Yogen Fruz)</t>
  </si>
  <si>
    <t>8oz Container (Yogen Fruz)</t>
  </si>
  <si>
    <t>12oz Container (Yogen Fruz)</t>
  </si>
  <si>
    <t>12oz Smoothie Cup (Yogen Fruz)</t>
  </si>
  <si>
    <t>16oz Smoothie Cup (Yogen Fruz)</t>
  </si>
  <si>
    <t>20oz Smoothie Cup (Yogen Fruz)</t>
  </si>
  <si>
    <t>KEARY GLOBAL (TAICHUNG, TAIWAN)</t>
  </si>
  <si>
    <t>KEARY GLOBAL (WUHAN, CHINA)</t>
  </si>
  <si>
    <t>NORAMPAC- BIRD</t>
  </si>
  <si>
    <t>CARDINAL TISSUE</t>
  </si>
  <si>
    <t>1461561</t>
  </si>
  <si>
    <t>12x500UN</t>
  </si>
  <si>
    <t>SOFT SERVES</t>
  </si>
  <si>
    <t/>
  </si>
  <si>
    <t>S811.01.YFC</t>
  </si>
  <si>
    <t>Neutral soft serve base Powder</t>
  </si>
  <si>
    <t>FROSTY BOY</t>
  </si>
  <si>
    <t>1366332</t>
  </si>
  <si>
    <t>8X1.5KG</t>
  </si>
  <si>
    <t>Cocoa Powder</t>
  </si>
  <si>
    <t>7614205</t>
  </si>
  <si>
    <t>Captain Cyclone Ice Cream</t>
  </si>
  <si>
    <t>CENTRAL SMITH</t>
  </si>
  <si>
    <t>1165167</t>
  </si>
  <si>
    <t>1165174</t>
  </si>
  <si>
    <t>1165169</t>
  </si>
  <si>
    <t>1165166</t>
  </si>
  <si>
    <t>1178518</t>
  </si>
  <si>
    <t>1448623</t>
  </si>
  <si>
    <t>6959986</t>
  </si>
  <si>
    <t>X</t>
  </si>
  <si>
    <t>CONSIDER FOR PROMO 2024.</t>
  </si>
  <si>
    <t>SO. CONSIDER FOR PROMO 2024.</t>
  </si>
  <si>
    <t>1KG/1X3KG</t>
  </si>
  <si>
    <t>REALCANADIANSUPERSTORE.CA/GFS</t>
  </si>
  <si>
    <t>Caramel topping</t>
  </si>
  <si>
    <t>HERSEY'S/LYNCH</t>
  </si>
  <si>
    <t>9331205</t>
  </si>
  <si>
    <t>623G/2X4L</t>
  </si>
  <si>
    <t>TOPPING SAUCE</t>
  </si>
  <si>
    <t>FROYO ROBOT</t>
  </si>
  <si>
    <t>N601.00.YFC</t>
  </si>
  <si>
    <t>Sweet Base Soft Serve Powder</t>
  </si>
  <si>
    <t>1415113</t>
  </si>
  <si>
    <t>2023 PROMO (WALNUT COOKIE)</t>
  </si>
  <si>
    <t>ONT ONLY.</t>
  </si>
  <si>
    <t xml:space="preserve"> Small (12oz)</t>
  </si>
  <si>
    <t>Regular (16oz)</t>
  </si>
  <si>
    <t>Toppings</t>
  </si>
  <si>
    <t>Cost per unit (G)</t>
  </si>
  <si>
    <t>Average</t>
  </si>
  <si>
    <t>White Chocolate Chips</t>
  </si>
  <si>
    <t>Reese'S Pieces</t>
  </si>
  <si>
    <t xml:space="preserve">Mini Milk Chocolate Turtles </t>
  </si>
  <si>
    <r>
      <rPr>
        <sz val="11"/>
        <color rgb="FFFF0000"/>
        <rFont val="Calibri"/>
        <family val="2"/>
        <scheme val="minor"/>
      </rPr>
      <t xml:space="preserve">* </t>
    </r>
    <r>
      <rPr>
        <sz val="11"/>
        <color theme="1"/>
        <rFont val="Calibri"/>
        <family val="2"/>
        <scheme val="minor"/>
      </rPr>
      <t>Other Cost includes</t>
    </r>
  </si>
  <si>
    <r>
      <rPr>
        <sz val="11"/>
        <color rgb="FFFF0000"/>
        <rFont val="Calibri"/>
        <family val="2"/>
        <scheme val="minor"/>
      </rPr>
      <t xml:space="preserve">* </t>
    </r>
    <r>
      <rPr>
        <sz val="11"/>
        <color theme="1"/>
        <rFont val="Calibri"/>
        <family val="2"/>
        <scheme val="minor"/>
      </rPr>
      <t>Other Cost includes container, dome lid, spoon and napkin.  16oz Pint includes pint container, pint lid, 2x spoons, 2x napkins and takeout bag.</t>
    </r>
  </si>
  <si>
    <r>
      <rPr>
        <sz val="11"/>
        <color rgb="FFFF0000"/>
        <rFont val="Calibri"/>
        <family val="2"/>
        <scheme val="minor"/>
      </rPr>
      <t xml:space="preserve">* </t>
    </r>
    <r>
      <rPr>
        <sz val="11"/>
        <color theme="1"/>
        <rFont val="Calibri"/>
        <family val="2"/>
        <scheme val="minor"/>
      </rPr>
      <t>Other Cost includes smoothie cup, flat lid, straw and napkin.</t>
    </r>
  </si>
  <si>
    <t>Fresh Watermelon, Diced</t>
  </si>
  <si>
    <t>1364804</t>
  </si>
  <si>
    <t>2X2.27KG</t>
  </si>
  <si>
    <r>
      <t xml:space="preserve">Strawberry Basil
</t>
    </r>
    <r>
      <rPr>
        <b/>
        <sz val="11"/>
        <color rgb="FFC00000"/>
        <rFont val="Calibri"/>
        <family val="2"/>
        <scheme val="minor"/>
      </rPr>
      <t xml:space="preserve"> PROMO MENU: 03/06/2024 - 06/04/2024</t>
    </r>
  </si>
  <si>
    <t>Fresh Mango, Chunks</t>
  </si>
  <si>
    <t>225G</t>
  </si>
  <si>
    <t>59808</t>
  </si>
  <si>
    <t>Banana- No Sugar Added</t>
  </si>
  <si>
    <t>Blackberry- No Sugar Added</t>
  </si>
  <si>
    <t>Blueberry- No Sugar Added</t>
  </si>
  <si>
    <r>
      <t xml:space="preserve">Kiwi- Low Fat Vanilla 
</t>
    </r>
    <r>
      <rPr>
        <b/>
        <sz val="11"/>
        <color rgb="FFC00000"/>
        <rFont val="Calibri"/>
        <family val="2"/>
        <scheme val="minor"/>
      </rPr>
      <t>CANADA ONLY</t>
    </r>
  </si>
  <si>
    <r>
      <t xml:space="preserve">Kiwi- Low Fat Chocolate 
</t>
    </r>
    <r>
      <rPr>
        <b/>
        <sz val="11"/>
        <color rgb="FFC00000"/>
        <rFont val="Calibri"/>
        <family val="2"/>
        <scheme val="minor"/>
      </rPr>
      <t>CANADA ONLY</t>
    </r>
  </si>
  <si>
    <r>
      <t xml:space="preserve">Kiwi- No Sugar Added 
</t>
    </r>
    <r>
      <rPr>
        <b/>
        <sz val="11"/>
        <color rgb="FFC00000"/>
        <rFont val="Calibri"/>
        <family val="2"/>
        <scheme val="minor"/>
      </rPr>
      <t>CANADA ONLY</t>
    </r>
  </si>
  <si>
    <r>
      <t xml:space="preserve">Kiwi- Non Dairy Sorbet 
</t>
    </r>
    <r>
      <rPr>
        <b/>
        <sz val="11"/>
        <color rgb="FFC00000"/>
        <rFont val="Calibri"/>
        <family val="2"/>
        <scheme val="minor"/>
      </rPr>
      <t>CANADA ONLY</t>
    </r>
  </si>
  <si>
    <t>Mango- No Sugar Added</t>
  </si>
  <si>
    <t>Peach- No Sugar Added</t>
  </si>
  <si>
    <t>Pineapple- No Sugar Added</t>
  </si>
  <si>
    <t>Raspberry- No Sugar Added</t>
  </si>
  <si>
    <t>Strawberry- No Sugar Added</t>
  </si>
  <si>
    <t xml:space="preserve">Sweet Cherry- Low Fat Vanilla </t>
  </si>
  <si>
    <t>Sweet Cherry- Low Fat Chocolate</t>
  </si>
  <si>
    <t>Sweet Cherry- No Sugar Added</t>
  </si>
  <si>
    <t xml:space="preserve">Sweet Cherry- Non Dairy Sorbet </t>
  </si>
  <si>
    <r>
      <t xml:space="preserve">Watermelon- No Sugar Added 
</t>
    </r>
    <r>
      <rPr>
        <b/>
        <sz val="11"/>
        <color rgb="FFC00000"/>
        <rFont val="Calibri"/>
        <family val="2"/>
        <scheme val="minor"/>
      </rPr>
      <t>CANADA ONLY</t>
    </r>
  </si>
  <si>
    <t>topping (pint)</t>
  </si>
  <si>
    <t>topping (excl. pint)</t>
  </si>
  <si>
    <t>Skor toffee bites</t>
  </si>
  <si>
    <t>Honey &amp; Oat Granola</t>
  </si>
  <si>
    <t>Honey</t>
  </si>
  <si>
    <t>drizzle</t>
  </si>
  <si>
    <t>3356206</t>
  </si>
  <si>
    <t>NATURE VALLEY</t>
  </si>
  <si>
    <t>SKOR BAR</t>
  </si>
  <si>
    <t>6X2.27KG</t>
  </si>
  <si>
    <t>481G</t>
  </si>
  <si>
    <t>2022 PROMO.</t>
  </si>
  <si>
    <r>
      <t xml:space="preserve">Xlarge </t>
    </r>
    <r>
      <rPr>
        <b/>
        <sz val="11"/>
        <color rgb="FFC00000"/>
        <rFont val="Calibri"/>
        <family val="2"/>
        <scheme val="minor"/>
      </rPr>
      <t>(USA)</t>
    </r>
  </si>
  <si>
    <t>1414467</t>
  </si>
  <si>
    <t>1414496</t>
  </si>
  <si>
    <t>1022152</t>
  </si>
  <si>
    <t>Chili powder</t>
  </si>
  <si>
    <t>Salted Caramel Hot Sauce</t>
  </si>
  <si>
    <r>
      <t xml:space="preserve">Pink Lemonade
</t>
    </r>
    <r>
      <rPr>
        <b/>
        <sz val="11"/>
        <color rgb="FFC00000"/>
        <rFont val="Calibri"/>
        <family val="2"/>
        <scheme val="minor"/>
      </rPr>
      <t xml:space="preserve"> PROMO MENU: 2022</t>
    </r>
  </si>
  <si>
    <r>
      <t xml:space="preserve">Peach &amp; Honey Crisp
</t>
    </r>
    <r>
      <rPr>
        <b/>
        <sz val="11"/>
        <color rgb="FFC00000"/>
        <rFont val="Calibri"/>
        <family val="2"/>
        <scheme val="minor"/>
      </rPr>
      <t xml:space="preserve"> PROMO MENU: 2022</t>
    </r>
  </si>
  <si>
    <r>
      <t xml:space="preserve">Caramel Almond Brittle
</t>
    </r>
    <r>
      <rPr>
        <b/>
        <sz val="11"/>
        <color rgb="FFC00000"/>
        <rFont val="Calibri"/>
        <family val="2"/>
        <scheme val="minor"/>
      </rPr>
      <t xml:space="preserve"> PROMO MENU: 2022</t>
    </r>
  </si>
  <si>
    <t>GFS (TROPHY FOODS)</t>
  </si>
  <si>
    <t>GFS (TROPHY)</t>
  </si>
  <si>
    <t>GFS (CENTRAL SMITH)</t>
  </si>
  <si>
    <t>NO NAME/GFS (DAVID ROBERTS)</t>
  </si>
  <si>
    <t>GFS (FRESH START)</t>
  </si>
  <si>
    <t>130104</t>
  </si>
  <si>
    <t>130105</t>
  </si>
  <si>
    <t>130107</t>
  </si>
  <si>
    <t>130106</t>
  </si>
  <si>
    <t>71008</t>
  </si>
  <si>
    <t>MINUTE MAID</t>
  </si>
  <si>
    <t>086267</t>
  </si>
  <si>
    <t>086272</t>
  </si>
  <si>
    <t>8X1.89L</t>
  </si>
  <si>
    <t>086154</t>
  </si>
  <si>
    <t>12X945ML</t>
  </si>
  <si>
    <t>086268</t>
  </si>
  <si>
    <t>SUNRYPE</t>
  </si>
  <si>
    <t>086039</t>
  </si>
  <si>
    <t>12X900ML</t>
  </si>
  <si>
    <t>130300</t>
  </si>
  <si>
    <t>025026</t>
  </si>
  <si>
    <t>067230</t>
  </si>
  <si>
    <t>GREAT VALUE</t>
  </si>
  <si>
    <t>525G</t>
  </si>
  <si>
    <t>014056</t>
  </si>
  <si>
    <t>018119</t>
  </si>
  <si>
    <t>192UN</t>
  </si>
  <si>
    <t>130041</t>
  </si>
  <si>
    <t>1KG</t>
  </si>
  <si>
    <t>018213</t>
  </si>
  <si>
    <t>24x300G</t>
  </si>
  <si>
    <t>025024</t>
  </si>
  <si>
    <t>080028</t>
  </si>
  <si>
    <t>5KG</t>
  </si>
  <si>
    <t>099036</t>
  </si>
  <si>
    <t>3KG</t>
  </si>
  <si>
    <t>4KG</t>
  </si>
  <si>
    <t>014092</t>
  </si>
  <si>
    <t>014468</t>
  </si>
  <si>
    <t>018098</t>
  </si>
  <si>
    <t>12X1KG</t>
  </si>
  <si>
    <t>NERDS</t>
  </si>
  <si>
    <t>018205</t>
  </si>
  <si>
    <t>623G</t>
  </si>
  <si>
    <t>NO NAME</t>
  </si>
  <si>
    <t>REALCANADIANSUPERSTORE</t>
  </si>
  <si>
    <t>130550</t>
  </si>
  <si>
    <t>130573</t>
  </si>
  <si>
    <t>130551</t>
  </si>
  <si>
    <t>130575</t>
  </si>
  <si>
    <t>130552</t>
  </si>
  <si>
    <t>130574</t>
  </si>
  <si>
    <t>052053</t>
  </si>
  <si>
    <t>052054</t>
  </si>
  <si>
    <t>130601</t>
  </si>
  <si>
    <t>052202</t>
  </si>
  <si>
    <t>130603</t>
  </si>
  <si>
    <t>130602</t>
  </si>
  <si>
    <t>130622</t>
  </si>
  <si>
    <t>130500</t>
  </si>
  <si>
    <t>130530</t>
  </si>
  <si>
    <t>052031</t>
  </si>
  <si>
    <t>130520</t>
  </si>
  <si>
    <t>1X6000UN</t>
  </si>
  <si>
    <t>131218</t>
  </si>
  <si>
    <t>131219</t>
  </si>
  <si>
    <t>130223</t>
  </si>
  <si>
    <t>2.5KG</t>
  </si>
  <si>
    <t>018024</t>
  </si>
  <si>
    <t>4X1.36KG</t>
  </si>
  <si>
    <t>12X454KG</t>
  </si>
  <si>
    <t>035097</t>
  </si>
  <si>
    <t>035098</t>
  </si>
  <si>
    <t>035100</t>
  </si>
  <si>
    <t>035101</t>
  </si>
  <si>
    <t>035108</t>
  </si>
  <si>
    <t>035301</t>
  </si>
  <si>
    <t>FENNEC</t>
  </si>
  <si>
    <t>035303</t>
  </si>
  <si>
    <t>035304</t>
  </si>
  <si>
    <t>035305</t>
  </si>
  <si>
    <t>035306</t>
  </si>
  <si>
    <t>073097</t>
  </si>
  <si>
    <t>25LB</t>
  </si>
  <si>
    <t>092032</t>
  </si>
  <si>
    <t>093006</t>
  </si>
  <si>
    <t>130510</t>
  </si>
  <si>
    <t>025027</t>
  </si>
  <si>
    <t>025028</t>
  </si>
  <si>
    <t>YF-PLA2000-BLU</t>
  </si>
  <si>
    <t>ZHEJIANG LVHE ECO</t>
  </si>
  <si>
    <t>130701</t>
  </si>
  <si>
    <t>PRESIDENT'S CHOICE</t>
  </si>
  <si>
    <t>500G</t>
  </si>
  <si>
    <t>REALCANADIANSUPERSTORE/GFS</t>
  </si>
  <si>
    <t>946ML</t>
  </si>
  <si>
    <t>227G</t>
  </si>
  <si>
    <t>450G</t>
  </si>
  <si>
    <t>142G</t>
  </si>
  <si>
    <t>6LB</t>
  </si>
  <si>
    <t>018048</t>
  </si>
  <si>
    <t>BAKEMARK</t>
  </si>
  <si>
    <t>FANCY</t>
  </si>
  <si>
    <t>300G</t>
  </si>
  <si>
    <t>BAKERY ESSENTIA (DAWN FOOD)</t>
  </si>
  <si>
    <t>SPRINKELINA (BAKEMARK)</t>
  </si>
  <si>
    <t>00219</t>
  </si>
  <si>
    <t>2023 PROMO (SPINMASTER UNICORN ACADEMY).  PRICE INCL. $30 FREIGHT.</t>
  </si>
  <si>
    <t>ONT</t>
  </si>
  <si>
    <t>AB/SK</t>
  </si>
  <si>
    <t>SNOWCAP</t>
  </si>
  <si>
    <t>YF60877</t>
  </si>
  <si>
    <t>2X5KG</t>
  </si>
  <si>
    <t>SC28</t>
  </si>
  <si>
    <t xml:space="preserve">10kg </t>
  </si>
  <si>
    <t>5kg</t>
  </si>
  <si>
    <t>YF00236</t>
  </si>
  <si>
    <t>YF00233</t>
  </si>
  <si>
    <t>YF00198</t>
  </si>
  <si>
    <t>YF378-1</t>
  </si>
  <si>
    <t>YF3052</t>
  </si>
  <si>
    <t>YFART16</t>
  </si>
  <si>
    <t>SO.  2022 PROMO (CARAMEL ALMOND BRITTLE, PEACH &amp; HONEY CRISP, PINK LEMONADE)</t>
  </si>
  <si>
    <t>2022 PROMO (PEACH &amp; HONEY CRISP)</t>
  </si>
  <si>
    <t>2022 PROMO (CARAMEL ALMOND BRITTLE, PEACH &amp; HONEY CRISP, PINK LEMONADE)</t>
  </si>
  <si>
    <t>7469596</t>
  </si>
  <si>
    <t>4X240ML</t>
  </si>
  <si>
    <t>1.77L</t>
  </si>
  <si>
    <t>945ML</t>
  </si>
  <si>
    <t>2.63L</t>
  </si>
  <si>
    <t>NOT YET TO SNOWCAP</t>
  </si>
  <si>
    <t>TOP243100</t>
  </si>
  <si>
    <t>PTI</t>
  </si>
  <si>
    <t>MLFD230</t>
  </si>
  <si>
    <t>1X8LB</t>
  </si>
  <si>
    <t>50LB</t>
  </si>
  <si>
    <t>18UN</t>
  </si>
  <si>
    <t>NESTLE, TASTERS CHOICE</t>
  </si>
  <si>
    <t>1X100G</t>
  </si>
  <si>
    <t>TWINKLE RAINBOW</t>
  </si>
  <si>
    <t>130G</t>
  </si>
  <si>
    <t>N92R</t>
  </si>
  <si>
    <t>N130R</t>
  </si>
  <si>
    <t>1X5KG</t>
  </si>
  <si>
    <t>200G</t>
  </si>
  <si>
    <t>CA003</t>
  </si>
  <si>
    <t>YFVS506</t>
  </si>
  <si>
    <t>YFVS508</t>
  </si>
  <si>
    <t>YFVS512</t>
  </si>
  <si>
    <t>YFVS516</t>
  </si>
  <si>
    <t>YFT16TA</t>
  </si>
  <si>
    <t>FROYO ROBOT, FORT MCMURRY, METROTOWN, AND USA ONLY.</t>
  </si>
  <si>
    <t>FROYO ROBOT, FORT MCMURRY, METROTOWN AND USA ONLY.</t>
  </si>
  <si>
    <t>YF00037</t>
  </si>
  <si>
    <t>JJ79081</t>
  </si>
  <si>
    <t>YF00199</t>
  </si>
  <si>
    <t>30LB</t>
  </si>
  <si>
    <t>20LB</t>
  </si>
  <si>
    <t>YFRS20</t>
  </si>
  <si>
    <t>YF626</t>
  </si>
  <si>
    <t>USE DOME LID. YF106</t>
  </si>
  <si>
    <t>YF2593</t>
  </si>
  <si>
    <t>YF71486</t>
  </si>
  <si>
    <t>YF882957A</t>
  </si>
  <si>
    <t>TOP262100</t>
  </si>
  <si>
    <t>SC81</t>
  </si>
  <si>
    <t>SC19</t>
  </si>
  <si>
    <t>SC5</t>
  </si>
  <si>
    <t>SC8</t>
  </si>
  <si>
    <t>YFT12TA</t>
  </si>
  <si>
    <t>YFT20TA</t>
  </si>
  <si>
    <t>1051894</t>
  </si>
  <si>
    <t>1367016</t>
  </si>
  <si>
    <t>BILLY BEE</t>
  </si>
  <si>
    <t>WALMART/SNOWCAP</t>
  </si>
  <si>
    <t>S095</t>
  </si>
  <si>
    <t>BLUE DIAMOND ALMONDS</t>
  </si>
  <si>
    <t>JJ SNACK FOODS</t>
  </si>
  <si>
    <t>1200193</t>
  </si>
  <si>
    <t>12X16un</t>
  </si>
  <si>
    <t>2024 YEARLY QTY FCST</t>
  </si>
  <si>
    <t>2024 YEARLY SALES FCST</t>
  </si>
  <si>
    <t>J&amp;S/CAL</t>
  </si>
  <si>
    <t>GFS/ONT</t>
  </si>
  <si>
    <t>SC</t>
  </si>
  <si>
    <t>Snowcap/BC</t>
  </si>
  <si>
    <t>1072509</t>
  </si>
  <si>
    <t>6x2.63L</t>
  </si>
  <si>
    <t>1264791</t>
  </si>
  <si>
    <t>12x1L</t>
  </si>
  <si>
    <t>20X50UN</t>
  </si>
  <si>
    <t>20X25UN</t>
  </si>
  <si>
    <t>X-CHECK
PriceList</t>
  </si>
  <si>
    <t>X-CHECK
OrderGuide</t>
  </si>
  <si>
    <t>X-CHECK
SpecialOrder</t>
  </si>
  <si>
    <t>X-CHECK
FruzTea</t>
  </si>
  <si>
    <t>DOLE/SUNRYPE APPROVED BRAND.</t>
  </si>
  <si>
    <t>TROPICANA/MINUTE MAID APPROVED BRAND.</t>
  </si>
  <si>
    <t>Plant Fiber Straw 12*23cm (U)</t>
  </si>
  <si>
    <t>STRAW MATTERS</t>
  </si>
  <si>
    <t>1481158</t>
  </si>
  <si>
    <t>1800UN</t>
  </si>
  <si>
    <t>SOWA128</t>
  </si>
  <si>
    <t>`</t>
  </si>
  <si>
    <t>mango popping Boba</t>
  </si>
  <si>
    <t>Strawberry popping Boba</t>
  </si>
  <si>
    <t>FORT MCMURRAY ONLY.</t>
  </si>
  <si>
    <t>1422209</t>
  </si>
  <si>
    <t>S812.00.YFC</t>
  </si>
  <si>
    <t>Sorbet Base Powder</t>
  </si>
  <si>
    <t>130700</t>
  </si>
  <si>
    <t>130702</t>
  </si>
  <si>
    <t>FAIRVIEW MALL ONLY.</t>
  </si>
  <si>
    <t>G003001</t>
  </si>
  <si>
    <t>G003003</t>
  </si>
  <si>
    <t>KALEEL BROTHERS/USA</t>
  </si>
  <si>
    <t>KALEEL BROS</t>
  </si>
  <si>
    <t>60901282</t>
  </si>
  <si>
    <t>60901323</t>
  </si>
  <si>
    <t>60901455</t>
  </si>
  <si>
    <t>60901566</t>
  </si>
  <si>
    <t>CANADA ONLY</t>
  </si>
  <si>
    <t>4X1GAL</t>
  </si>
  <si>
    <t>USA ONLY</t>
  </si>
  <si>
    <t>2X5LB</t>
  </si>
  <si>
    <t>TROPICAL</t>
  </si>
  <si>
    <t>1X20LB</t>
  </si>
  <si>
    <t>6X3LB</t>
  </si>
  <si>
    <t>PATAG</t>
  </si>
  <si>
    <t>14G</t>
  </si>
  <si>
    <t>2LB</t>
  </si>
  <si>
    <t>60903378</t>
  </si>
  <si>
    <t>30OZ</t>
  </si>
  <si>
    <t>60902720</t>
  </si>
  <si>
    <t>60903386</t>
  </si>
  <si>
    <t>MOTTS</t>
  </si>
  <si>
    <t>43000811</t>
  </si>
  <si>
    <t>BOSSEN</t>
  </si>
  <si>
    <t>3L</t>
  </si>
  <si>
    <t>15OZ</t>
  </si>
  <si>
    <t>RUBY KIST FS</t>
  </si>
  <si>
    <t>43003797</t>
  </si>
  <si>
    <t>12X46OZ</t>
  </si>
  <si>
    <t>32500110</t>
  </si>
  <si>
    <t>17261</t>
  </si>
  <si>
    <t>17650</t>
  </si>
  <si>
    <t>HERSHEY'S</t>
  </si>
  <si>
    <t>DP0033</t>
  </si>
  <si>
    <t>RHINO</t>
  </si>
  <si>
    <t>17257</t>
  </si>
  <si>
    <t>17280</t>
  </si>
  <si>
    <t>SO. 2023 PROMO (WALNUT COOKIE)</t>
  </si>
  <si>
    <t>59106420</t>
  </si>
  <si>
    <t>HIGHLAND</t>
  </si>
  <si>
    <t>43001534</t>
  </si>
  <si>
    <t>ALB</t>
  </si>
  <si>
    <t>17318</t>
  </si>
  <si>
    <t>4X5LB</t>
  </si>
  <si>
    <t>132UN</t>
  </si>
  <si>
    <t>228UN</t>
  </si>
  <si>
    <t>58706329</t>
  </si>
  <si>
    <t>4X7.27LB</t>
  </si>
  <si>
    <t>58706322</t>
  </si>
  <si>
    <t>17254</t>
  </si>
  <si>
    <t>17180</t>
  </si>
  <si>
    <t>4X4.5LB</t>
  </si>
  <si>
    <t>49402962</t>
  </si>
  <si>
    <t>12X1LB</t>
  </si>
  <si>
    <t>10089</t>
  </si>
  <si>
    <t>17651</t>
  </si>
  <si>
    <t>CAROL CHESSECAKE</t>
  </si>
  <si>
    <t>60902550</t>
  </si>
  <si>
    <t>17279</t>
  </si>
  <si>
    <t>5X2LB</t>
  </si>
  <si>
    <t>58706320</t>
  </si>
  <si>
    <t>3X2KG</t>
  </si>
  <si>
    <t>DP0011</t>
  </si>
  <si>
    <t>453G</t>
  </si>
  <si>
    <t>17251</t>
  </si>
  <si>
    <t>1X25LB</t>
  </si>
  <si>
    <t>17297</t>
  </si>
  <si>
    <t>680G</t>
  </si>
  <si>
    <t>60904506</t>
  </si>
  <si>
    <t>60904512</t>
  </si>
  <si>
    <t>58206313</t>
  </si>
  <si>
    <t>12901212</t>
  </si>
  <si>
    <t>12901213</t>
  </si>
  <si>
    <t>60905316</t>
  </si>
  <si>
    <t>60905320</t>
  </si>
  <si>
    <t>60905317</t>
  </si>
  <si>
    <t>60906724</t>
  </si>
  <si>
    <t>16101534</t>
  </si>
  <si>
    <t>4X300UN</t>
  </si>
  <si>
    <t>60906743</t>
  </si>
  <si>
    <t>60906673</t>
  </si>
  <si>
    <t>17656</t>
  </si>
  <si>
    <t>Mini Peanut Butter Cup</t>
  </si>
  <si>
    <t>Mini Caramel Cups</t>
  </si>
  <si>
    <t>Raibow Nonpareils</t>
  </si>
  <si>
    <t>Dark Raspberry Truffle Mini Cup</t>
  </si>
  <si>
    <t>Chocolate Rocks</t>
  </si>
  <si>
    <t>Carob Chips</t>
  </si>
  <si>
    <t>Mini Gummy Bear</t>
  </si>
  <si>
    <t>Mini Milk Chocolate M&amp;M Baking Bits</t>
  </si>
  <si>
    <t>Low Fat Granola (No Raisins)</t>
  </si>
  <si>
    <t>6X5LB</t>
  </si>
  <si>
    <t>USA</t>
  </si>
  <si>
    <t>YF106</t>
  </si>
  <si>
    <t>2022 PROMO (CARAMEL ALMOND BRITTLE, PEACH &amp; HONEY CRISP, PINK LEMONADE).  SNOWCAP $57.16/CASE</t>
  </si>
  <si>
    <t>Maple Syrup</t>
  </si>
  <si>
    <t>Pumpkin Puree</t>
  </si>
  <si>
    <t>-</t>
  </si>
  <si>
    <t>43903505</t>
  </si>
  <si>
    <t>SC17</t>
  </si>
  <si>
    <t>18KG</t>
  </si>
  <si>
    <t>SYRUPS &amp; FLAVOURINGS</t>
  </si>
  <si>
    <t>Oreo Cookie &amp; Cream Med Pieces</t>
  </si>
  <si>
    <t>Chili Powder</t>
  </si>
  <si>
    <t>Spicy snack mix</t>
  </si>
  <si>
    <t>Salted Caramel syrup</t>
  </si>
  <si>
    <t>Fructose syrup</t>
  </si>
  <si>
    <t>Xanthan Gum</t>
  </si>
  <si>
    <t xml:space="preserve">Tabasco, Scorpion </t>
  </si>
  <si>
    <t>lemon juice</t>
  </si>
  <si>
    <t>Table salt</t>
  </si>
  <si>
    <t>Fructose Syrup</t>
  </si>
  <si>
    <t>2023 CNE</t>
  </si>
  <si>
    <t>Xanthan gum</t>
  </si>
  <si>
    <t>BOB'S RED MILL</t>
  </si>
  <si>
    <t>1416670</t>
  </si>
  <si>
    <t>5X227G</t>
  </si>
  <si>
    <t>SO.  2023 cne</t>
  </si>
  <si>
    <t>MONIN/GFS</t>
  </si>
  <si>
    <t>2023 cne. 'Free Shipping: $120</t>
  </si>
  <si>
    <t>600G</t>
  </si>
  <si>
    <t>TABASCO</t>
  </si>
  <si>
    <t>AMAZON/GFS</t>
  </si>
  <si>
    <t>148ML</t>
  </si>
  <si>
    <t>2023 CNE.  FREE OF CHARGE FOR PROMO.</t>
  </si>
  <si>
    <t>Cold Water</t>
  </si>
  <si>
    <t>DIAMOND CRYSTAL</t>
  </si>
  <si>
    <t>1460243</t>
  </si>
  <si>
    <t>15X2.25LB</t>
  </si>
  <si>
    <t>CNE ONLY</t>
  </si>
  <si>
    <t>cne only</t>
  </si>
  <si>
    <t>2023 CNE MENU</t>
  </si>
  <si>
    <t>_</t>
  </si>
  <si>
    <t>spice</t>
  </si>
  <si>
    <t>7612205</t>
  </si>
  <si>
    <t>4X4L</t>
  </si>
  <si>
    <t>RCS/GFS</t>
  </si>
  <si>
    <t>RCS</t>
  </si>
  <si>
    <t>RCS/WALMART</t>
  </si>
  <si>
    <t>LYNCH FOODS</t>
  </si>
  <si>
    <t>E.D. SMITH</t>
  </si>
  <si>
    <t>Spice Snaps Cookies</t>
  </si>
  <si>
    <t>DARE SIMPLE PLEASURES</t>
  </si>
  <si>
    <t>Pecan, Halves</t>
  </si>
  <si>
    <t>Pumpkin Pie Spice</t>
  </si>
  <si>
    <t>CLUB HOUSE</t>
  </si>
  <si>
    <t>35G</t>
  </si>
  <si>
    <t>9541516</t>
  </si>
  <si>
    <t>12X796ML</t>
  </si>
  <si>
    <t>20X310G</t>
  </si>
  <si>
    <t>1243732</t>
  </si>
  <si>
    <t>1483246</t>
  </si>
  <si>
    <t>USA ONLY.  SO. CONSIDER FOR PROMO 2024.</t>
  </si>
  <si>
    <t>1456340</t>
  </si>
  <si>
    <t>Pumpkin Spice Sauce</t>
  </si>
  <si>
    <t>130100051</t>
  </si>
  <si>
    <t>BODUO</t>
  </si>
  <si>
    <t>130200033</t>
  </si>
  <si>
    <t>130200364</t>
  </si>
  <si>
    <t>Rainbow Sprinkles</t>
  </si>
  <si>
    <t>Birthday candle</t>
  </si>
  <si>
    <t>CALIBRE SALES INC</t>
  </si>
  <si>
    <t>1055039</t>
  </si>
  <si>
    <t>12X24UN</t>
  </si>
  <si>
    <t>20UN</t>
  </si>
  <si>
    <t>1495425</t>
  </si>
  <si>
    <t>130726</t>
  </si>
  <si>
    <t>2024 YF BIRTHDAY.  2023 PROMO (SPINMASTER UNICORN ACADEMY)</t>
  </si>
  <si>
    <t>796ML</t>
  </si>
  <si>
    <t>LONDON DRUGS</t>
  </si>
  <si>
    <t>310G</t>
  </si>
  <si>
    <r>
      <t xml:space="preserve">Strawberry Banana Froyo 
</t>
    </r>
    <r>
      <rPr>
        <b/>
        <sz val="11"/>
        <color rgb="FFC00000"/>
        <rFont val="Calibri"/>
        <family val="2"/>
        <scheme val="minor"/>
      </rPr>
      <t>YF 38th brithday MENU: 08/02/2024 - 09/02/2024</t>
    </r>
  </si>
  <si>
    <t>Decoration</t>
  </si>
  <si>
    <t>Large (24oz)</t>
  </si>
  <si>
    <t>L.B. MAPLE TREAT</t>
  </si>
  <si>
    <t>1128383</t>
  </si>
  <si>
    <t>Maple Cookies</t>
  </si>
  <si>
    <t>DARE FOODS</t>
  </si>
  <si>
    <t>12X300G</t>
  </si>
  <si>
    <t>GFS/WALMART</t>
  </si>
  <si>
    <t>12X290G</t>
  </si>
  <si>
    <t>N/C</t>
  </si>
  <si>
    <r>
      <t xml:space="preserve">Pumpkin Spice 
</t>
    </r>
    <r>
      <rPr>
        <b/>
        <sz val="11"/>
        <color rgb="FFC00000"/>
        <rFont val="Calibri"/>
        <family val="2"/>
        <scheme val="minor"/>
      </rPr>
      <t>PROMO MENU: 09/30/2024 - 12/31/2024</t>
    </r>
  </si>
  <si>
    <r>
      <t xml:space="preserve">Lemon Cherry Biscotti
</t>
    </r>
    <r>
      <rPr>
        <b/>
        <sz val="11"/>
        <color rgb="FFC00000"/>
        <rFont val="Calibri"/>
        <family val="2"/>
        <scheme val="minor"/>
      </rPr>
      <t xml:space="preserve"> PROMO MENU: 06/05/2024 - 09/29/2024</t>
    </r>
  </si>
  <si>
    <t>2025 LTO</t>
  </si>
  <si>
    <t>Granola</t>
  </si>
  <si>
    <t>Raspberry Sauce</t>
  </si>
  <si>
    <t>Frozen Raspberry Puree</t>
  </si>
  <si>
    <t>BOIRON</t>
  </si>
  <si>
    <t>1370235</t>
  </si>
  <si>
    <t>6X1KG</t>
  </si>
  <si>
    <t>KELLOGG'S/DOT FOODS</t>
  </si>
  <si>
    <t>1286812</t>
  </si>
  <si>
    <t>4X1.4KG</t>
  </si>
  <si>
    <t>2025 LTO MAPLE PECAN.</t>
  </si>
  <si>
    <t>n/a</t>
  </si>
  <si>
    <t>Flow Alkaline Water</t>
  </si>
  <si>
    <t>16oz/24oz flat lid</t>
  </si>
  <si>
    <t>Plant Fiber Wrapped Straw 12*240mm (ü)</t>
  </si>
  <si>
    <t>Plant Fiber Wrapped Straw 8*240mm (ü)</t>
  </si>
  <si>
    <t>Skor chocolate pieces</t>
  </si>
  <si>
    <t>16oz White Pint Lid</t>
  </si>
  <si>
    <t>2023 LTO WALNUT COOKIE.</t>
  </si>
  <si>
    <t>2023 CNE.</t>
  </si>
  <si>
    <t>2025 LTO FRUITY GRANOLA.</t>
  </si>
  <si>
    <t>INACTIVE / DISCONTINUED ITEMS</t>
  </si>
  <si>
    <t>2022 LTO.</t>
  </si>
  <si>
    <t>2023 LTO SPINMASTER UNICORN ACADEMY.</t>
  </si>
  <si>
    <t>YF SOFT SERVE.</t>
  </si>
  <si>
    <t>2024 LTO LEMON COOKIE.</t>
  </si>
  <si>
    <t>2024 LTO PUMPKIN SPICE.</t>
  </si>
  <si>
    <t>2024 LTO YF BIRTHDAY.</t>
  </si>
  <si>
    <t>2022 LTO CARAMEL ALMOND BRITTLE, 2022 LTO PEACH &amp; HONEY CRISP, 2022 LTO PINK LEMONADE.</t>
  </si>
  <si>
    <t>TOPPINGS &amp; OTHER</t>
  </si>
  <si>
    <t>PACKAGING</t>
  </si>
  <si>
    <t>Strawberry Cheesecake</t>
  </si>
  <si>
    <t>Pina Colada</t>
  </si>
  <si>
    <t>Matcha Mochi</t>
  </si>
  <si>
    <t>Key Lime</t>
  </si>
  <si>
    <t>Cookies &amp; Cream</t>
  </si>
  <si>
    <t>Coffee</t>
  </si>
  <si>
    <t>Mint Chocolate Chip</t>
  </si>
  <si>
    <t>Chocolate Almond</t>
  </si>
  <si>
    <r>
      <t xml:space="preserve">Walnut Cookie 
</t>
    </r>
    <r>
      <rPr>
        <b/>
        <sz val="11"/>
        <color rgb="FFC00000"/>
        <rFont val="Calibri"/>
        <family val="2"/>
        <scheme val="minor"/>
      </rPr>
      <t>PROMO MENU: 09/06/2023 - 10/31/2023</t>
    </r>
  </si>
  <si>
    <r>
      <t xml:space="preserve">Raspberry Red velvet Cheesecake (LF Chocolate Base) 
</t>
    </r>
    <r>
      <rPr>
        <b/>
        <sz val="11"/>
        <color rgb="FFC00000"/>
        <rFont val="Calibri"/>
        <family val="2"/>
        <scheme val="minor"/>
      </rPr>
      <t>PROMO MENU: 06/07/2023 - 09/05/2023</t>
    </r>
  </si>
  <si>
    <r>
      <t xml:space="preserve">Raspberry Red velvet Cheesecake (LF Vanilla Base) 
</t>
    </r>
    <r>
      <rPr>
        <b/>
        <sz val="11"/>
        <color rgb="FFC00000"/>
        <rFont val="Calibri"/>
        <family val="2"/>
        <scheme val="minor"/>
      </rPr>
      <t>PROMO MENU: 06/07/2023 - 09/05/2023</t>
    </r>
  </si>
  <si>
    <r>
      <t xml:space="preserve">Cookies &amp; Cream Cheesecake (LF Chocolate Base) 
</t>
    </r>
    <r>
      <rPr>
        <b/>
        <sz val="11"/>
        <color rgb="FFC00000"/>
        <rFont val="Calibri"/>
        <family val="2"/>
        <scheme val="minor"/>
      </rPr>
      <t>PROMO MENU: 02/01/2023 - 03/31/2023</t>
    </r>
  </si>
  <si>
    <r>
      <t xml:space="preserve">Cookies &amp; Cream Cheesecake (LF Vanilla Base) 
</t>
    </r>
    <r>
      <rPr>
        <b/>
        <sz val="11"/>
        <color rgb="FFC00000"/>
        <rFont val="Calibri"/>
        <family val="2"/>
        <scheme val="minor"/>
      </rPr>
      <t>PROMO MENU: 02/01/2023 - 03/31/2023</t>
    </r>
  </si>
  <si>
    <r>
      <t xml:space="preserve">Taro 
</t>
    </r>
    <r>
      <rPr>
        <b/>
        <sz val="11"/>
        <color rgb="FFC00000"/>
        <rFont val="Calibri"/>
        <family val="2"/>
        <scheme val="minor"/>
      </rPr>
      <t>AVAILABLE AT VAUGHAN MILLS, SQUARE ONE &amp; OSHAWA ONLY.
NOT ON 2023 MENU.</t>
    </r>
  </si>
  <si>
    <r>
      <t xml:space="preserve">Red Velvet 
</t>
    </r>
    <r>
      <rPr>
        <b/>
        <sz val="11"/>
        <color rgb="FFC00000"/>
        <rFont val="Calibri"/>
        <family val="2"/>
        <scheme val="minor"/>
      </rPr>
      <t>NOT ON BC MENU</t>
    </r>
  </si>
  <si>
    <t>CNE</t>
  </si>
  <si>
    <t>honey</t>
  </si>
  <si>
    <t>2025 LTO MAPLE PECAN, 2022 LTO PEACH &amp; HONEY CRISP.</t>
  </si>
  <si>
    <t>Takeout Bag (Yogen Fruz)</t>
  </si>
  <si>
    <t>2024 LTO STRAWBERRY BASIL.</t>
  </si>
  <si>
    <t>FROYO ROBOT.</t>
  </si>
  <si>
    <t>2024 LTO YF BIRTHDAY,  2023 LTO SPINMASTER UNICORN ACADEMY.</t>
  </si>
  <si>
    <t>16oz Pint Container (Yogen Fruz)</t>
  </si>
  <si>
    <t>Reuseable Spoon Blue (Yogen Fruz)</t>
  </si>
  <si>
    <t>12oz Clear Cold Drink Cup (Yogen Fruz)</t>
  </si>
  <si>
    <t>16oz Clear Cold Drink Cup (Yogen Fruz)</t>
  </si>
  <si>
    <t>20oz Clear Cold Drink Cup (Yogen Fruz)</t>
  </si>
  <si>
    <t>9-22oz flat lid</t>
  </si>
  <si>
    <t>Hot Wheels Sprinkle</t>
  </si>
  <si>
    <t>2025 LTO HOT WHEELS.</t>
  </si>
  <si>
    <r>
      <t xml:space="preserve">Maple Pecan 
</t>
    </r>
    <r>
      <rPr>
        <b/>
        <sz val="11"/>
        <color rgb="FFC00000"/>
        <rFont val="Calibri"/>
        <family val="2"/>
        <scheme val="minor"/>
      </rPr>
      <t>PROMO MENU: TBD/2025</t>
    </r>
  </si>
  <si>
    <r>
      <t xml:space="preserve">Fruity Granola (V1) 
</t>
    </r>
    <r>
      <rPr>
        <b/>
        <sz val="11"/>
        <color rgb="FFC00000"/>
        <rFont val="Calibri"/>
        <family val="2"/>
        <scheme val="minor"/>
      </rPr>
      <t>PROMO MENU: TBD/2025</t>
    </r>
  </si>
  <si>
    <r>
      <t xml:space="preserve">Fruity Granola (V2) 
</t>
    </r>
    <r>
      <rPr>
        <b/>
        <sz val="11"/>
        <color rgb="FFC00000"/>
        <rFont val="Calibri"/>
        <family val="2"/>
        <scheme val="minor"/>
      </rPr>
      <t>PROMO MENU: TBD/2025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</si>
</sst>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-&quot;$&quot;* #,##0.00_-;\-&quot;$&quot;* #,##0.00_-;_-&quot;$&quot;* &quot;-&quot;??_-;_-@_-"/>
    <numFmt numFmtId="164" formatCode="_(&quot;$&quot;* #,##0.00_);_(&quot;$&quot;* \(#,##0.00\);_(&quot;$&quot;* &quot;-&quot;??_);_(@_)"/>
    <numFmt numFmtId="165" formatCode="_(* #,##0.00_);_(* \(#,##0.00\);_(* &quot;-&quot;??_);_(@_)"/>
    <numFmt numFmtId="166" formatCode="0.0"/>
    <numFmt numFmtId="167" formatCode="_-&quot;$&quot;* #,##0.000_-;\-&quot;$&quot;* #,##0.000_-;_-&quot;$&quot;* &quot;-&quot;??_-;_-@_-"/>
    <numFmt numFmtId="168" formatCode="_(&quot;$&quot;* #,##0.000_);_(&quot;$&quot;* \(#,##0.000\);_(&quot;$&quot;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rgb="FFC00000"/>
      <name val="Calibri"/>
      <family val="2"/>
      <scheme val="minor"/>
    </font>
    <font>
      <sz val="11"/>
      <color rgb="FF252525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000"/>
        <bgColor indexed="64"/>
      </patternFill>
    </fill>
    <fill>
      <patternFill patternType="solid">
        <fgColor rgb="FF7030A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15" applyNumberFormat="0" applyFill="0" applyAlignment="0" applyProtection="0"/>
    <xf numFmtId="0" fontId="12" fillId="0" borderId="16" applyNumberFormat="0" applyFill="0" applyAlignment="0" applyProtection="0"/>
    <xf numFmtId="0" fontId="13" fillId="0" borderId="17" applyNumberFormat="0" applyFill="0" applyAlignment="0" applyProtection="0"/>
    <xf numFmtId="0" fontId="13" fillId="0" borderId="0" applyNumberFormat="0" applyFill="0" applyBorder="0" applyAlignment="0" applyProtection="0"/>
    <xf numFmtId="0" fontId="14" fillId="13" borderId="0" applyNumberFormat="0" applyBorder="0" applyAlignment="0" applyProtection="0"/>
    <xf numFmtId="0" fontId="15" fillId="14" borderId="0" applyNumberFormat="0" applyBorder="0" applyAlignment="0" applyProtection="0"/>
    <xf numFmtId="0" fontId="16" fillId="15" borderId="0" applyNumberFormat="0" applyBorder="0" applyAlignment="0" applyProtection="0"/>
    <xf numFmtId="0" fontId="17" fillId="16" borderId="18" applyNumberFormat="0" applyAlignment="0" applyProtection="0"/>
    <xf numFmtId="0" fontId="18" fillId="17" borderId="19" applyNumberFormat="0" applyAlignment="0" applyProtection="0"/>
    <xf numFmtId="0" fontId="19" fillId="17" borderId="18" applyNumberFormat="0" applyAlignment="0" applyProtection="0"/>
    <xf numFmtId="0" fontId="20" fillId="0" borderId="20" applyNumberFormat="0" applyFill="0" applyAlignment="0" applyProtection="0"/>
    <xf numFmtId="0" fontId="21" fillId="18" borderId="21" applyNumberFormat="0" applyAlignment="0" applyProtection="0"/>
    <xf numFmtId="0" fontId="3" fillId="0" borderId="0" applyNumberFormat="0" applyFill="0" applyBorder="0" applyAlignment="0" applyProtection="0"/>
    <xf numFmtId="0" fontId="1" fillId="19" borderId="22" applyNumberFormat="0" applyFont="0" applyAlignment="0" applyProtection="0"/>
    <xf numFmtId="0" fontId="22" fillId="0" borderId="0" applyNumberFormat="0" applyFill="0" applyBorder="0" applyAlignment="0" applyProtection="0"/>
    <xf numFmtId="0" fontId="2" fillId="0" borderId="23" applyNumberFormat="0" applyFill="0" applyAlignment="0" applyProtection="0"/>
    <xf numFmtId="0" fontId="4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4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4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4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4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3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8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45">
    <xf numFmtId="0" fontId="0" fillId="0" borderId="0" xfId="0"/>
    <xf numFmtId="0" fontId="0" fillId="0" borderId="0" xfId="0" applyAlignment="1">
      <alignment horizontal="center"/>
    </xf>
    <xf numFmtId="44" fontId="0" fillId="0" borderId="1" xfId="2" applyFont="1" applyBorder="1"/>
    <xf numFmtId="0" fontId="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2" fillId="0" borderId="0" xfId="0" applyFont="1"/>
    <xf numFmtId="1" fontId="0" fillId="0" borderId="1" xfId="3" applyNumberFormat="1" applyFont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Alignment="1">
      <alignment wrapText="1"/>
    </xf>
    <xf numFmtId="0" fontId="2" fillId="3" borderId="1" xfId="0" applyFont="1" applyFill="1" applyBorder="1" applyAlignment="1">
      <alignment horizontal="center" wrapText="1"/>
    </xf>
    <xf numFmtId="1" fontId="0" fillId="0" borderId="1" xfId="3" applyNumberFormat="1" applyFont="1" applyFill="1" applyBorder="1" applyAlignment="1">
      <alignment horizontal="center"/>
    </xf>
    <xf numFmtId="44" fontId="0" fillId="0" borderId="1" xfId="2" applyFont="1" applyFill="1" applyBorder="1"/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0" fontId="7" fillId="0" borderId="0" xfId="0" applyFont="1"/>
    <xf numFmtId="0" fontId="0" fillId="0" borderId="1" xfId="0" quotePrefix="1" applyBorder="1" applyAlignment="1">
      <alignment horizontal="center"/>
    </xf>
    <xf numFmtId="0" fontId="5" fillId="2" borderId="9" xfId="0" applyFont="1" applyFill="1" applyBorder="1" applyAlignment="1">
      <alignment horizontal="center" wrapText="1"/>
    </xf>
    <xf numFmtId="0" fontId="0" fillId="0" borderId="9" xfId="0" applyBorder="1"/>
    <xf numFmtId="0" fontId="2" fillId="0" borderId="0" xfId="0" applyFont="1" applyAlignment="1">
      <alignment horizontal="center"/>
    </xf>
    <xf numFmtId="44" fontId="0" fillId="0" borderId="0" xfId="2" applyFont="1" applyBorder="1"/>
    <xf numFmtId="0" fontId="0" fillId="0" borderId="1" xfId="0" applyBorder="1"/>
    <xf numFmtId="1" fontId="0" fillId="0" borderId="1" xfId="0" applyNumberFormat="1" applyBorder="1" applyAlignment="1">
      <alignment horizontal="center"/>
    </xf>
    <xf numFmtId="44" fontId="0" fillId="0" borderId="1" xfId="2" applyFont="1" applyBorder="1" applyAlignment="1"/>
    <xf numFmtId="0" fontId="0" fillId="0" borderId="2" xfId="0" applyBorder="1"/>
    <xf numFmtId="0" fontId="0" fillId="0" borderId="1" xfId="0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left"/>
    </xf>
    <xf numFmtId="14" fontId="6" fillId="0" borderId="0" xfId="0" applyNumberFormat="1" applyFont="1" applyAlignment="1">
      <alignment horizontal="center"/>
    </xf>
    <xf numFmtId="0" fontId="2" fillId="0" borderId="0" xfId="0" applyFont="1" applyAlignment="1">
      <alignment horizontal="right"/>
    </xf>
    <xf numFmtId="0" fontId="0" fillId="6" borderId="1" xfId="0" applyFill="1" applyBorder="1" applyAlignment="1">
      <alignment horizontal="center"/>
    </xf>
    <xf numFmtId="44" fontId="0" fillId="6" borderId="1" xfId="2" applyFont="1" applyFill="1" applyBorder="1"/>
    <xf numFmtId="164" fontId="0" fillId="0" borderId="0" xfId="0" applyNumberFormat="1"/>
    <xf numFmtId="44" fontId="0" fillId="6" borderId="1" xfId="2" applyFont="1" applyFill="1" applyBorder="1" applyAlignment="1"/>
    <xf numFmtId="0" fontId="0" fillId="2" borderId="1" xfId="0" applyFill="1" applyBorder="1"/>
    <xf numFmtId="0" fontId="2" fillId="0" borderId="1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/>
    </xf>
    <xf numFmtId="44" fontId="0" fillId="0" borderId="1" xfId="2" applyFont="1" applyFill="1" applyBorder="1" applyAlignment="1"/>
    <xf numFmtId="0" fontId="0" fillId="0" borderId="8" xfId="0" applyBorder="1"/>
    <xf numFmtId="164" fontId="0" fillId="0" borderId="3" xfId="8" applyFont="1" applyFill="1" applyBorder="1"/>
    <xf numFmtId="9" fontId="0" fillId="0" borderId="0" xfId="0" applyNumberFormat="1"/>
    <xf numFmtId="164" fontId="0" fillId="0" borderId="13" xfId="8" applyFont="1" applyFill="1" applyBorder="1"/>
    <xf numFmtId="9" fontId="0" fillId="6" borderId="12" xfId="0" applyNumberFormat="1" applyFill="1" applyBorder="1"/>
    <xf numFmtId="9" fontId="0" fillId="0" borderId="12" xfId="0" applyNumberFormat="1" applyBorder="1"/>
    <xf numFmtId="0" fontId="0" fillId="0" borderId="12" xfId="0" applyBorder="1" applyAlignment="1">
      <alignment vertical="center"/>
    </xf>
    <xf numFmtId="9" fontId="0" fillId="6" borderId="14" xfId="0" applyNumberFormat="1" applyFill="1" applyBorder="1"/>
    <xf numFmtId="9" fontId="0" fillId="0" borderId="14" xfId="0" applyNumberFormat="1" applyBorder="1"/>
    <xf numFmtId="0" fontId="0" fillId="0" borderId="14" xfId="0" applyBorder="1" applyAlignment="1">
      <alignment vertical="center"/>
    </xf>
    <xf numFmtId="9" fontId="0" fillId="6" borderId="11" xfId="0" applyNumberFormat="1" applyFill="1" applyBorder="1"/>
    <xf numFmtId="9" fontId="0" fillId="0" borderId="11" xfId="0" applyNumberFormat="1" applyBorder="1"/>
    <xf numFmtId="9" fontId="0" fillId="0" borderId="2" xfId="0" applyNumberFormat="1" applyBorder="1"/>
    <xf numFmtId="44" fontId="0" fillId="0" borderId="2" xfId="2" applyFont="1" applyBorder="1"/>
    <xf numFmtId="0" fontId="0" fillId="0" borderId="11" xfId="0" applyBorder="1" applyAlignment="1">
      <alignment vertical="center"/>
    </xf>
    <xf numFmtId="164" fontId="0" fillId="0" borderId="4" xfId="8" applyFont="1" applyFill="1" applyBorder="1"/>
    <xf numFmtId="164" fontId="0" fillId="0" borderId="4" xfId="0" applyNumberFormat="1" applyBorder="1"/>
    <xf numFmtId="164" fontId="0" fillId="0" borderId="2" xfId="8" applyFont="1" applyFill="1" applyBorder="1"/>
    <xf numFmtId="164" fontId="0" fillId="0" borderId="13" xfId="0" applyNumberFormat="1" applyBorder="1"/>
    <xf numFmtId="164" fontId="0" fillId="0" borderId="0" xfId="8" applyFont="1" applyFill="1" applyBorder="1"/>
    <xf numFmtId="0" fontId="2" fillId="0" borderId="5" xfId="0" applyFont="1" applyBorder="1"/>
    <xf numFmtId="164" fontId="0" fillId="0" borderId="3" xfId="0" applyNumberFormat="1" applyBorder="1"/>
    <xf numFmtId="164" fontId="0" fillId="6" borderId="4" xfId="0" applyNumberFormat="1" applyFill="1" applyBorder="1"/>
    <xf numFmtId="164" fontId="0" fillId="6" borderId="13" xfId="0" applyNumberFormat="1" applyFill="1" applyBorder="1"/>
    <xf numFmtId="164" fontId="0" fillId="6" borderId="3" xfId="0" applyNumberFormat="1" applyFill="1" applyBorder="1"/>
    <xf numFmtId="9" fontId="2" fillId="0" borderId="0" xfId="1" applyFont="1"/>
    <xf numFmtId="0" fontId="0" fillId="2" borderId="14" xfId="0" applyFill="1" applyBorder="1" applyAlignment="1">
      <alignment horizontal="center" vertical="center"/>
    </xf>
    <xf numFmtId="0" fontId="0" fillId="2" borderId="0" xfId="0" applyFill="1"/>
    <xf numFmtId="164" fontId="0" fillId="2" borderId="13" xfId="0" applyNumberFormat="1" applyFill="1" applyBorder="1"/>
    <xf numFmtId="9" fontId="0" fillId="2" borderId="14" xfId="0" applyNumberFormat="1" applyFill="1" applyBorder="1"/>
    <xf numFmtId="164" fontId="0" fillId="2" borderId="0" xfId="8" applyFont="1" applyFill="1" applyBorder="1"/>
    <xf numFmtId="9" fontId="0" fillId="2" borderId="0" xfId="0" applyNumberFormat="1" applyFill="1"/>
    <xf numFmtId="0" fontId="0" fillId="2" borderId="12" xfId="0" applyFill="1" applyBorder="1" applyAlignment="1">
      <alignment horizontal="center" vertical="center"/>
    </xf>
    <xf numFmtId="0" fontId="0" fillId="2" borderId="8" xfId="0" applyFill="1" applyBorder="1"/>
    <xf numFmtId="164" fontId="0" fillId="2" borderId="3" xfId="0" applyNumberFormat="1" applyFill="1" applyBorder="1"/>
    <xf numFmtId="9" fontId="0" fillId="2" borderId="12" xfId="0" applyNumberFormat="1" applyFill="1" applyBorder="1"/>
    <xf numFmtId="164" fontId="0" fillId="2" borderId="8" xfId="8" applyFont="1" applyFill="1" applyBorder="1"/>
    <xf numFmtId="9" fontId="0" fillId="2" borderId="8" xfId="0" applyNumberFormat="1" applyFill="1" applyBorder="1"/>
    <xf numFmtId="164" fontId="1" fillId="0" borderId="4" xfId="8" applyFont="1" applyFill="1" applyBorder="1"/>
    <xf numFmtId="9" fontId="1" fillId="0" borderId="2" xfId="1" applyFont="1" applyBorder="1"/>
    <xf numFmtId="164" fontId="1" fillId="0" borderId="13" xfId="8" applyFont="1" applyFill="1" applyBorder="1"/>
    <xf numFmtId="9" fontId="1" fillId="0" borderId="0" xfId="1" applyFont="1" applyBorder="1"/>
    <xf numFmtId="9" fontId="1" fillId="0" borderId="8" xfId="1" applyFont="1" applyBorder="1"/>
    <xf numFmtId="44" fontId="1" fillId="0" borderId="13" xfId="2" applyFont="1" applyFill="1" applyBorder="1"/>
    <xf numFmtId="44" fontId="1" fillId="0" borderId="13" xfId="2" applyFont="1" applyBorder="1"/>
    <xf numFmtId="44" fontId="1" fillId="0" borderId="3" xfId="2" applyFont="1" applyFill="1" applyBorder="1"/>
    <xf numFmtId="44" fontId="1" fillId="0" borderId="3" xfId="2" applyFont="1" applyBorder="1"/>
    <xf numFmtId="44" fontId="1" fillId="0" borderId="4" xfId="2" applyFont="1" applyBorder="1"/>
    <xf numFmtId="9" fontId="1" fillId="0" borderId="11" xfId="1" applyFont="1" applyBorder="1"/>
    <xf numFmtId="9" fontId="1" fillId="0" borderId="14" xfId="1" applyFont="1" applyBorder="1"/>
    <xf numFmtId="9" fontId="1" fillId="0" borderId="12" xfId="1" applyFont="1" applyBorder="1"/>
    <xf numFmtId="44" fontId="0" fillId="8" borderId="1" xfId="2" applyFont="1" applyFill="1" applyBorder="1" applyAlignment="1"/>
    <xf numFmtId="44" fontId="0" fillId="0" borderId="8" xfId="2" applyFont="1" applyFill="1" applyBorder="1"/>
    <xf numFmtId="0" fontId="2" fillId="0" borderId="1" xfId="0" applyFont="1" applyBorder="1" applyAlignment="1">
      <alignment horizontal="center" wrapText="1"/>
    </xf>
    <xf numFmtId="9" fontId="2" fillId="0" borderId="0" xfId="1" applyFont="1" applyFill="1"/>
    <xf numFmtId="0" fontId="0" fillId="12" borderId="1" xfId="0" applyFill="1" applyBorder="1" applyAlignment="1">
      <alignment horizontal="left"/>
    </xf>
    <xf numFmtId="167" fontId="2" fillId="2" borderId="1" xfId="2" applyNumberFormat="1" applyFont="1" applyFill="1" applyBorder="1" applyAlignment="1">
      <alignment horizontal="center"/>
    </xf>
    <xf numFmtId="167" fontId="0" fillId="0" borderId="1" xfId="2" applyNumberFormat="1" applyFont="1" applyBorder="1" applyAlignment="1">
      <alignment horizontal="center"/>
    </xf>
    <xf numFmtId="167" fontId="0" fillId="0" borderId="1" xfId="2" applyNumberFormat="1" applyFont="1" applyFill="1" applyBorder="1" applyAlignment="1">
      <alignment horizontal="center"/>
    </xf>
    <xf numFmtId="167" fontId="0" fillId="0" borderId="1" xfId="4" applyNumberFormat="1" applyFont="1" applyFill="1" applyBorder="1" applyAlignment="1">
      <alignment horizontal="center"/>
    </xf>
    <xf numFmtId="44" fontId="2" fillId="2" borderId="1" xfId="2" applyFont="1" applyFill="1" applyBorder="1" applyAlignment="1">
      <alignment horizontal="center"/>
    </xf>
    <xf numFmtId="44" fontId="0" fillId="0" borderId="1" xfId="2" applyFont="1" applyBorder="1" applyAlignment="1">
      <alignment horizontal="center"/>
    </xf>
    <xf numFmtId="44" fontId="0" fillId="0" borderId="1" xfId="2" applyFont="1" applyFill="1" applyBorder="1" applyAlignment="1">
      <alignment horizontal="center"/>
    </xf>
    <xf numFmtId="44" fontId="0" fillId="0" borderId="1" xfId="4" applyFont="1" applyFill="1" applyBorder="1" applyAlignment="1">
      <alignment horizontal="center"/>
    </xf>
    <xf numFmtId="44" fontId="0" fillId="0" borderId="1" xfId="8" applyNumberFormat="1" applyFon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1" xfId="0" applyFill="1" applyBorder="1" applyAlignment="1">
      <alignment horizontal="center"/>
    </xf>
    <xf numFmtId="0" fontId="0" fillId="3" borderId="1" xfId="0" quotePrefix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44" fontId="0" fillId="3" borderId="1" xfId="2" applyFont="1" applyFill="1" applyBorder="1" applyAlignment="1">
      <alignment horizontal="center"/>
    </xf>
    <xf numFmtId="167" fontId="0" fillId="3" borderId="1" xfId="2" applyNumberFormat="1" applyFont="1" applyFill="1" applyBorder="1" applyAlignment="1">
      <alignment horizontal="center"/>
    </xf>
    <xf numFmtId="44" fontId="0" fillId="3" borderId="1" xfId="2" applyFont="1" applyFill="1" applyBorder="1"/>
    <xf numFmtId="0" fontId="0" fillId="3" borderId="1" xfId="0" applyFill="1" applyBorder="1"/>
    <xf numFmtId="44" fontId="1" fillId="3" borderId="1" xfId="8" applyNumberFormat="1" applyFont="1" applyFill="1" applyBorder="1" applyAlignment="1">
      <alignment horizontal="center"/>
    </xf>
    <xf numFmtId="167" fontId="1" fillId="3" borderId="1" xfId="4" applyNumberFormat="1" applyFont="1" applyFill="1" applyBorder="1" applyAlignment="1">
      <alignment horizontal="center"/>
    </xf>
    <xf numFmtId="0" fontId="0" fillId="3" borderId="1" xfId="0" applyFill="1" applyBorder="1" applyAlignment="1">
      <alignment vertical="center" wrapText="1"/>
    </xf>
    <xf numFmtId="1" fontId="0" fillId="3" borderId="1" xfId="3" applyNumberFormat="1" applyFont="1" applyFill="1" applyBorder="1" applyAlignment="1">
      <alignment horizontal="center"/>
    </xf>
    <xf numFmtId="1" fontId="1" fillId="3" borderId="1" xfId="3" applyNumberFormat="1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7" fillId="2" borderId="7" xfId="0" applyFont="1" applyFill="1" applyBorder="1"/>
    <xf numFmtId="0" fontId="2" fillId="2" borderId="1" xfId="0" applyFont="1" applyFill="1" applyBorder="1"/>
    <xf numFmtId="44" fontId="2" fillId="2" borderId="1" xfId="2" applyFont="1" applyFill="1" applyBorder="1"/>
    <xf numFmtId="44" fontId="1" fillId="0" borderId="1" xfId="8" applyNumberFormat="1" applyFont="1" applyFill="1" applyBorder="1" applyAlignment="1">
      <alignment horizontal="center"/>
    </xf>
    <xf numFmtId="167" fontId="0" fillId="0" borderId="1" xfId="4" applyNumberFormat="1" applyFont="1" applyBorder="1" applyAlignment="1">
      <alignment horizontal="center"/>
    </xf>
    <xf numFmtId="1" fontId="1" fillId="0" borderId="1" xfId="3" applyNumberFormat="1" applyFont="1" applyFill="1" applyBorder="1" applyAlignment="1">
      <alignment horizontal="center"/>
    </xf>
    <xf numFmtId="167" fontId="1" fillId="0" borderId="1" xfId="4" applyNumberFormat="1" applyFont="1" applyFill="1" applyBorder="1" applyAlignment="1">
      <alignment horizontal="center"/>
    </xf>
    <xf numFmtId="44" fontId="0" fillId="0" borderId="1" xfId="4" applyFont="1" applyFill="1" applyBorder="1"/>
    <xf numFmtId="165" fontId="0" fillId="0" borderId="0" xfId="3" applyFont="1" applyFill="1" applyAlignment="1">
      <alignment horizontal="left"/>
    </xf>
    <xf numFmtId="165" fontId="0" fillId="12" borderId="1" xfId="3" applyFont="1" applyFill="1" applyBorder="1" applyAlignment="1">
      <alignment horizontal="left"/>
    </xf>
    <xf numFmtId="0" fontId="0" fillId="0" borderId="7" xfId="0" applyBorder="1" applyAlignment="1">
      <alignment horizontal="left"/>
    </xf>
    <xf numFmtId="1" fontId="1" fillId="0" borderId="1" xfId="3" applyNumberFormat="1" applyFont="1" applyBorder="1" applyAlignment="1">
      <alignment horizontal="center"/>
    </xf>
    <xf numFmtId="167" fontId="1" fillId="0" borderId="1" xfId="4" applyNumberFormat="1" applyFont="1" applyBorder="1" applyAlignment="1">
      <alignment horizontal="center"/>
    </xf>
    <xf numFmtId="44" fontId="0" fillId="0" borderId="1" xfId="8" applyNumberFormat="1" applyFont="1" applyFill="1" applyBorder="1"/>
    <xf numFmtId="167" fontId="1" fillId="0" borderId="1" xfId="8" applyNumberFormat="1" applyFont="1" applyFill="1" applyBorder="1" applyAlignment="1">
      <alignment horizontal="center"/>
    </xf>
    <xf numFmtId="0" fontId="0" fillId="10" borderId="1" xfId="0" quotePrefix="1" applyFill="1" applyBorder="1"/>
    <xf numFmtId="0" fontId="0" fillId="10" borderId="1" xfId="0" applyFill="1" applyBorder="1"/>
    <xf numFmtId="0" fontId="0" fillId="10" borderId="1" xfId="0" applyFill="1" applyBorder="1" applyAlignment="1">
      <alignment horizontal="center"/>
    </xf>
    <xf numFmtId="1" fontId="0" fillId="10" borderId="1" xfId="3" applyNumberFormat="1" applyFont="1" applyFill="1" applyBorder="1" applyAlignment="1">
      <alignment horizontal="center"/>
    </xf>
    <xf numFmtId="44" fontId="0" fillId="10" borderId="1" xfId="2" applyFont="1" applyFill="1" applyBorder="1" applyAlignment="1">
      <alignment horizontal="center"/>
    </xf>
    <xf numFmtId="167" fontId="0" fillId="10" borderId="1" xfId="8" applyNumberFormat="1" applyFont="1" applyFill="1" applyBorder="1" applyAlignment="1">
      <alignment horizontal="center"/>
    </xf>
    <xf numFmtId="0" fontId="0" fillId="10" borderId="1" xfId="0" applyFill="1" applyBorder="1" applyAlignment="1">
      <alignment horizontal="left"/>
    </xf>
    <xf numFmtId="0" fontId="0" fillId="10" borderId="1" xfId="0" quotePrefix="1" applyFill="1" applyBorder="1" applyAlignment="1">
      <alignment horizontal="center"/>
    </xf>
    <xf numFmtId="44" fontId="0" fillId="10" borderId="1" xfId="2" applyFont="1" applyFill="1" applyBorder="1"/>
    <xf numFmtId="167" fontId="0" fillId="10" borderId="1" xfId="2" applyNumberFormat="1" applyFont="1" applyFill="1" applyBorder="1" applyAlignment="1">
      <alignment horizontal="center"/>
    </xf>
    <xf numFmtId="167" fontId="0" fillId="10" borderId="1" xfId="4" applyNumberFormat="1" applyFont="1" applyFill="1" applyBorder="1" applyAlignment="1">
      <alignment horizontal="center"/>
    </xf>
    <xf numFmtId="0" fontId="0" fillId="3" borderId="0" xfId="0" applyFill="1"/>
    <xf numFmtId="164" fontId="0" fillId="0" borderId="1" xfId="8" applyFont="1" applyBorder="1"/>
    <xf numFmtId="164" fontId="1" fillId="0" borderId="7" xfId="8" applyFont="1" applyBorder="1" applyAlignment="1">
      <alignment horizontal="center"/>
    </xf>
    <xf numFmtId="164" fontId="0" fillId="0" borderId="1" xfId="0" applyNumberFormat="1" applyBorder="1"/>
    <xf numFmtId="0" fontId="3" fillId="0" borderId="0" xfId="0" applyFont="1"/>
    <xf numFmtId="0" fontId="5" fillId="2" borderId="10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/>
    </xf>
    <xf numFmtId="168" fontId="2" fillId="3" borderId="1" xfId="0" applyNumberFormat="1" applyFont="1" applyFill="1" applyBorder="1"/>
    <xf numFmtId="9" fontId="2" fillId="3" borderId="1" xfId="1" applyFont="1" applyFill="1" applyBorder="1"/>
    <xf numFmtId="168" fontId="0" fillId="0" borderId="1" xfId="8" applyNumberFormat="1" applyFont="1" applyFill="1" applyBorder="1" applyAlignment="1">
      <alignment horizontal="center"/>
    </xf>
    <xf numFmtId="9" fontId="0" fillId="0" borderId="1" xfId="1" applyFont="1" applyBorder="1" applyAlignment="1">
      <alignment vertical="center"/>
    </xf>
    <xf numFmtId="0" fontId="0" fillId="0" borderId="1" xfId="0" quotePrefix="1" applyBorder="1" applyAlignment="1">
      <alignment horizontal="left"/>
    </xf>
    <xf numFmtId="0" fontId="0" fillId="44" borderId="1" xfId="0" applyFill="1" applyBorder="1"/>
    <xf numFmtId="0" fontId="0" fillId="44" borderId="1" xfId="0" applyFill="1" applyBorder="1" applyAlignment="1">
      <alignment horizontal="center"/>
    </xf>
    <xf numFmtId="0" fontId="0" fillId="44" borderId="1" xfId="0" quotePrefix="1" applyFill="1" applyBorder="1" applyAlignment="1">
      <alignment horizontal="center"/>
    </xf>
    <xf numFmtId="1" fontId="1" fillId="44" borderId="1" xfId="3" applyNumberFormat="1" applyFont="1" applyFill="1" applyBorder="1" applyAlignment="1">
      <alignment horizontal="center"/>
    </xf>
    <xf numFmtId="44" fontId="1" fillId="44" borderId="1" xfId="8" applyNumberFormat="1" applyFont="1" applyFill="1" applyBorder="1" applyAlignment="1">
      <alignment horizontal="center"/>
    </xf>
    <xf numFmtId="167" fontId="1" fillId="44" borderId="1" xfId="4" applyNumberFormat="1" applyFont="1" applyFill="1" applyBorder="1" applyAlignment="1">
      <alignment horizontal="center"/>
    </xf>
    <xf numFmtId="0" fontId="0" fillId="44" borderId="1" xfId="0" applyFill="1" applyBorder="1" applyAlignment="1">
      <alignment horizontal="left"/>
    </xf>
    <xf numFmtId="0" fontId="0" fillId="7" borderId="1" xfId="0" applyFill="1" applyBorder="1"/>
    <xf numFmtId="9" fontId="1" fillId="0" borderId="8" xfId="1" applyFont="1" applyFill="1" applyBorder="1"/>
    <xf numFmtId="0" fontId="0" fillId="7" borderId="1" xfId="0" applyFill="1" applyBorder="1" applyAlignment="1">
      <alignment horizontal="left"/>
    </xf>
    <xf numFmtId="0" fontId="0" fillId="7" borderId="1" xfId="0" applyFill="1" applyBorder="1" applyAlignment="1">
      <alignment horizontal="center"/>
    </xf>
    <xf numFmtId="0" fontId="4" fillId="5" borderId="0" xfId="0" applyFont="1" applyFill="1" applyAlignment="1">
      <alignment horizontal="center"/>
    </xf>
    <xf numFmtId="0" fontId="24" fillId="5" borderId="0" xfId="0" applyFont="1" applyFill="1"/>
    <xf numFmtId="0" fontId="4" fillId="5" borderId="0" xfId="0" applyFont="1" applyFill="1"/>
    <xf numFmtId="1" fontId="0" fillId="0" borderId="7" xfId="0" applyNumberFormat="1" applyBorder="1" applyAlignment="1">
      <alignment horizontal="center"/>
    </xf>
    <xf numFmtId="44" fontId="0" fillId="0" borderId="7" xfId="2" applyFont="1" applyFill="1" applyBorder="1" applyAlignment="1">
      <alignment horizontal="center"/>
    </xf>
    <xf numFmtId="167" fontId="0" fillId="0" borderId="7" xfId="2" applyNumberFormat="1" applyFont="1" applyBorder="1" applyAlignment="1">
      <alignment horizontal="center"/>
    </xf>
    <xf numFmtId="1" fontId="0" fillId="0" borderId="7" xfId="3" applyNumberFormat="1" applyFont="1" applyFill="1" applyBorder="1" applyAlignment="1">
      <alignment horizontal="center"/>
    </xf>
    <xf numFmtId="44" fontId="0" fillId="8" borderId="1" xfId="2" applyFont="1" applyFill="1" applyBorder="1" applyAlignment="1">
      <alignment horizontal="center"/>
    </xf>
    <xf numFmtId="1" fontId="0" fillId="0" borderId="7" xfId="3" applyNumberFormat="1" applyFont="1" applyBorder="1" applyAlignment="1">
      <alignment horizontal="center"/>
    </xf>
    <xf numFmtId="0" fontId="0" fillId="8" borderId="1" xfId="0" applyFill="1" applyBorder="1" applyAlignment="1">
      <alignment horizontal="center"/>
    </xf>
    <xf numFmtId="1" fontId="0" fillId="44" borderId="1" xfId="0" applyNumberFormat="1" applyFill="1" applyBorder="1" applyAlignment="1">
      <alignment horizontal="center"/>
    </xf>
    <xf numFmtId="44" fontId="0" fillId="44" borderId="1" xfId="2" applyFont="1" applyFill="1" applyBorder="1" applyAlignment="1">
      <alignment horizontal="center"/>
    </xf>
    <xf numFmtId="0" fontId="0" fillId="44" borderId="1" xfId="0" quotePrefix="1" applyFill="1" applyBorder="1"/>
    <xf numFmtId="1" fontId="0" fillId="44" borderId="1" xfId="3" applyNumberFormat="1" applyFont="1" applyFill="1" applyBorder="1" applyAlignment="1">
      <alignment horizontal="center"/>
    </xf>
    <xf numFmtId="167" fontId="0" fillId="44" borderId="1" xfId="8" applyNumberFormat="1" applyFont="1" applyFill="1" applyBorder="1" applyAlignment="1">
      <alignment horizontal="center"/>
    </xf>
    <xf numFmtId="167" fontId="0" fillId="44" borderId="1" xfId="4" applyNumberFormat="1" applyFont="1" applyFill="1" applyBorder="1" applyAlignment="1">
      <alignment horizontal="center"/>
    </xf>
    <xf numFmtId="44" fontId="0" fillId="0" borderId="1" xfId="4" applyFont="1" applyFill="1" applyBorder="1" applyAlignment="1"/>
    <xf numFmtId="44" fontId="0" fillId="3" borderId="1" xfId="2" applyFont="1" applyFill="1" applyBorder="1" applyAlignment="1"/>
    <xf numFmtId="44" fontId="0" fillId="0" borderId="7" xfId="2" applyFont="1" applyFill="1" applyBorder="1" applyAlignment="1"/>
    <xf numFmtId="44" fontId="1" fillId="3" borderId="1" xfId="8" applyNumberFormat="1" applyFont="1" applyFill="1" applyBorder="1" applyAlignment="1"/>
    <xf numFmtId="44" fontId="0" fillId="0" borderId="1" xfId="8" applyNumberFormat="1" applyFont="1" applyFill="1" applyBorder="1" applyAlignment="1"/>
    <xf numFmtId="44" fontId="1" fillId="0" borderId="1" xfId="8" applyNumberFormat="1" applyFont="1" applyFill="1" applyBorder="1" applyAlignment="1"/>
    <xf numFmtId="44" fontId="0" fillId="44" borderId="1" xfId="2" applyFont="1" applyFill="1" applyBorder="1" applyAlignment="1"/>
    <xf numFmtId="0" fontId="0" fillId="0" borderId="1" xfId="0" applyBorder="1" applyAlignment="1">
      <alignment horizontal="left" vertical="center"/>
    </xf>
    <xf numFmtId="44" fontId="2" fillId="2" borderId="1" xfId="2" applyFont="1" applyFill="1" applyBorder="1" applyAlignment="1"/>
    <xf numFmtId="44" fontId="0" fillId="10" borderId="1" xfId="2" applyFont="1" applyFill="1" applyBorder="1" applyAlignment="1"/>
    <xf numFmtId="44" fontId="1" fillId="44" borderId="1" xfId="8" applyNumberFormat="1" applyFont="1" applyFill="1" applyBorder="1" applyAlignment="1"/>
    <xf numFmtId="44" fontId="0" fillId="44" borderId="1" xfId="8" applyNumberFormat="1" applyFont="1" applyFill="1" applyBorder="1" applyAlignment="1"/>
    <xf numFmtId="44" fontId="0" fillId="3" borderId="1" xfId="8" applyNumberFormat="1" applyFont="1" applyFill="1" applyBorder="1" applyAlignment="1"/>
    <xf numFmtId="164" fontId="0" fillId="0" borderId="1" xfId="0" applyNumberFormat="1" applyBorder="1" applyAlignment="1">
      <alignment horizontal="left"/>
    </xf>
    <xf numFmtId="44" fontId="23" fillId="0" borderId="1" xfId="8" applyNumberFormat="1" applyFont="1" applyFill="1" applyBorder="1" applyAlignment="1"/>
    <xf numFmtId="44" fontId="0" fillId="0" borderId="0" xfId="0" applyNumberFormat="1" applyAlignment="1">
      <alignment horizontal="center"/>
    </xf>
    <xf numFmtId="164" fontId="1" fillId="0" borderId="3" xfId="8" applyFont="1" applyFill="1" applyBorder="1"/>
    <xf numFmtId="167" fontId="0" fillId="9" borderId="1" xfId="2" applyNumberFormat="1" applyFont="1" applyFill="1" applyBorder="1" applyAlignment="1">
      <alignment horizontal="center"/>
    </xf>
    <xf numFmtId="167" fontId="0" fillId="9" borderId="1" xfId="4" applyNumberFormat="1" applyFont="1" applyFill="1" applyBorder="1" applyAlignment="1">
      <alignment horizontal="center"/>
    </xf>
    <xf numFmtId="167" fontId="1" fillId="9" borderId="1" xfId="4" applyNumberFormat="1" applyFont="1" applyFill="1" applyBorder="1" applyAlignment="1">
      <alignment horizontal="center"/>
    </xf>
    <xf numFmtId="167" fontId="0" fillId="0" borderId="7" xfId="2" applyNumberFormat="1" applyFont="1" applyFill="1" applyBorder="1" applyAlignment="1">
      <alignment horizontal="center"/>
    </xf>
    <xf numFmtId="9" fontId="1" fillId="0" borderId="12" xfId="1" applyFont="1" applyFill="1" applyBorder="1"/>
    <xf numFmtId="0" fontId="0" fillId="8" borderId="1" xfId="0" applyFill="1" applyBorder="1" applyAlignment="1">
      <alignment horizontal="left"/>
    </xf>
    <xf numFmtId="1" fontId="0" fillId="8" borderId="1" xfId="3" applyNumberFormat="1" applyFont="1" applyFill="1" applyBorder="1" applyAlignment="1">
      <alignment horizontal="center"/>
    </xf>
    <xf numFmtId="167" fontId="0" fillId="8" borderId="1" xfId="2" applyNumberFormat="1" applyFont="1" applyFill="1" applyBorder="1" applyAlignment="1">
      <alignment horizontal="center"/>
    </xf>
    <xf numFmtId="0" fontId="0" fillId="8" borderId="0" xfId="0" applyFill="1"/>
    <xf numFmtId="0" fontId="0" fillId="6" borderId="1" xfId="0" applyFill="1" applyBorder="1" applyAlignment="1">
      <alignment horizontal="left"/>
    </xf>
    <xf numFmtId="1" fontId="0" fillId="6" borderId="1" xfId="3" applyNumberFormat="1" applyFont="1" applyFill="1" applyBorder="1" applyAlignment="1">
      <alignment horizontal="center"/>
    </xf>
    <xf numFmtId="167" fontId="0" fillId="6" borderId="1" xfId="2" applyNumberFormat="1" applyFont="1" applyFill="1" applyBorder="1" applyAlignment="1">
      <alignment horizontal="center"/>
    </xf>
    <xf numFmtId="0" fontId="0" fillId="6" borderId="1" xfId="0" quotePrefix="1" applyFill="1" applyBorder="1" applyAlignment="1">
      <alignment horizontal="center"/>
    </xf>
    <xf numFmtId="44" fontId="0" fillId="6" borderId="1" xfId="8" applyNumberFormat="1" applyFont="1" applyFill="1" applyBorder="1" applyAlignment="1"/>
    <xf numFmtId="167" fontId="0" fillId="44" borderId="1" xfId="2" applyNumberFormat="1" applyFont="1" applyFill="1" applyBorder="1" applyAlignment="1">
      <alignment horizontal="center"/>
    </xf>
    <xf numFmtId="0" fontId="2" fillId="11" borderId="1" xfId="0" applyFont="1" applyFill="1" applyBorder="1" applyAlignment="1">
      <alignment horizontal="center" vertical="center"/>
    </xf>
    <xf numFmtId="0" fontId="2" fillId="11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6" borderId="1" xfId="0" applyFill="1" applyBorder="1"/>
    <xf numFmtId="44" fontId="0" fillId="6" borderId="1" xfId="8" applyNumberFormat="1" applyFont="1" applyFill="1" applyBorder="1"/>
    <xf numFmtId="167" fontId="1" fillId="6" borderId="1" xfId="8" applyNumberFormat="1" applyFont="1" applyFill="1" applyBorder="1" applyAlignment="1">
      <alignment horizontal="center"/>
    </xf>
    <xf numFmtId="167" fontId="0" fillId="6" borderId="1" xfId="4" applyNumberFormat="1" applyFont="1" applyFill="1" applyBorder="1" applyAlignment="1">
      <alignment horizontal="center"/>
    </xf>
    <xf numFmtId="44" fontId="0" fillId="6" borderId="1" xfId="2" applyFont="1" applyFill="1" applyBorder="1" applyAlignment="1">
      <alignment horizontal="center"/>
    </xf>
    <xf numFmtId="0" fontId="0" fillId="6" borderId="1" xfId="0" applyFill="1" applyBorder="1" applyAlignment="1">
      <alignment horizontal="center" vertical="center"/>
    </xf>
    <xf numFmtId="0" fontId="0" fillId="6" borderId="0" xfId="0" applyFill="1"/>
    <xf numFmtId="0" fontId="0" fillId="5" borderId="0" xfId="0" applyFill="1" applyAlignment="1">
      <alignment horizontal="center"/>
    </xf>
    <xf numFmtId="0" fontId="0" fillId="5" borderId="0" xfId="0" applyFill="1"/>
    <xf numFmtId="1" fontId="0" fillId="6" borderId="1" xfId="0" applyNumberFormat="1" applyFill="1" applyBorder="1" applyAlignment="1">
      <alignment horizontal="center"/>
    </xf>
    <xf numFmtId="1" fontId="0" fillId="7" borderId="1" xfId="3" applyNumberFormat="1" applyFont="1" applyFill="1" applyBorder="1" applyAlignment="1">
      <alignment horizontal="center"/>
    </xf>
    <xf numFmtId="44" fontId="1" fillId="7" borderId="1" xfId="8" applyNumberFormat="1" applyFont="1" applyFill="1" applyBorder="1" applyAlignment="1">
      <alignment horizontal="center"/>
    </xf>
    <xf numFmtId="167" fontId="0" fillId="7" borderId="1" xfId="4" applyNumberFormat="1" applyFont="1" applyFill="1" applyBorder="1" applyAlignment="1">
      <alignment horizontal="center"/>
    </xf>
    <xf numFmtId="0" fontId="0" fillId="7" borderId="1" xfId="0" quotePrefix="1" applyFill="1" applyBorder="1" applyAlignment="1">
      <alignment horizontal="center"/>
    </xf>
    <xf numFmtId="1" fontId="0" fillId="7" borderId="1" xfId="0" applyNumberFormat="1" applyFill="1" applyBorder="1" applyAlignment="1">
      <alignment horizontal="center"/>
    </xf>
    <xf numFmtId="44" fontId="0" fillId="7" borderId="1" xfId="2" applyFont="1" applyFill="1" applyBorder="1" applyAlignment="1">
      <alignment horizontal="center"/>
    </xf>
    <xf numFmtId="167" fontId="0" fillId="7" borderId="1" xfId="2" applyNumberFormat="1" applyFont="1" applyFill="1" applyBorder="1" applyAlignment="1">
      <alignment horizontal="center"/>
    </xf>
    <xf numFmtId="1" fontId="1" fillId="0" borderId="7" xfId="3" applyNumberFormat="1" applyFont="1" applyFill="1" applyBorder="1" applyAlignment="1">
      <alignment horizontal="center"/>
    </xf>
    <xf numFmtId="44" fontId="1" fillId="6" borderId="1" xfId="8" applyNumberFormat="1" applyFont="1" applyFill="1" applyBorder="1" applyAlignment="1">
      <alignment horizontal="center"/>
    </xf>
    <xf numFmtId="1" fontId="1" fillId="6" borderId="1" xfId="3" applyNumberFormat="1" applyFont="1" applyFill="1" applyBorder="1" applyAlignment="1">
      <alignment horizontal="center"/>
    </xf>
    <xf numFmtId="167" fontId="1" fillId="6" borderId="1" xfId="4" applyNumberFormat="1" applyFont="1" applyFill="1" applyBorder="1" applyAlignment="1">
      <alignment horizontal="center"/>
    </xf>
    <xf numFmtId="0" fontId="7" fillId="2" borderId="1" xfId="0" applyFont="1" applyFill="1" applyBorder="1"/>
    <xf numFmtId="164" fontId="1" fillId="6" borderId="13" xfId="8" applyFont="1" applyFill="1" applyBorder="1"/>
    <xf numFmtId="9" fontId="1" fillId="6" borderId="0" xfId="1" applyFont="1" applyFill="1" applyBorder="1"/>
    <xf numFmtId="44" fontId="1" fillId="6" borderId="13" xfId="2" applyFont="1" applyFill="1" applyBorder="1"/>
    <xf numFmtId="9" fontId="1" fillId="6" borderId="14" xfId="1" applyFont="1" applyFill="1" applyBorder="1"/>
    <xf numFmtId="0" fontId="0" fillId="10" borderId="1" xfId="0" applyFill="1" applyBorder="1" applyAlignment="1">
      <alignment vertical="center" wrapText="1"/>
    </xf>
    <xf numFmtId="1" fontId="0" fillId="10" borderId="1" xfId="0" applyNumberFormat="1" applyFill="1" applyBorder="1" applyAlignment="1">
      <alignment horizontal="center"/>
    </xf>
    <xf numFmtId="44" fontId="1" fillId="10" borderId="1" xfId="2" applyFont="1" applyFill="1" applyBorder="1"/>
    <xf numFmtId="167" fontId="1" fillId="10" borderId="1" xfId="2" applyNumberFormat="1" applyFont="1" applyFill="1" applyBorder="1" applyAlignment="1">
      <alignment horizontal="center"/>
    </xf>
    <xf numFmtId="167" fontId="0" fillId="6" borderId="1" xfId="8" applyNumberFormat="1" applyFont="1" applyFill="1" applyBorder="1" applyAlignment="1">
      <alignment horizontal="center"/>
    </xf>
    <xf numFmtId="0" fontId="0" fillId="6" borderId="1" xfId="0" applyFill="1" applyBorder="1" applyAlignment="1">
      <alignment vertical="center" wrapText="1"/>
    </xf>
    <xf numFmtId="0" fontId="2" fillId="2" borderId="1" xfId="0" applyFont="1" applyFill="1" applyBorder="1" applyAlignment="1">
      <alignment horizontal="center" wrapText="1"/>
    </xf>
    <xf numFmtId="166" fontId="0" fillId="0" borderId="1" xfId="0" applyNumberFormat="1" applyBorder="1" applyAlignment="1">
      <alignment horizontal="center"/>
    </xf>
    <xf numFmtId="9" fontId="0" fillId="0" borderId="1" xfId="1" applyFont="1" applyFill="1" applyBorder="1" applyAlignment="1">
      <alignment horizontal="center"/>
    </xf>
    <xf numFmtId="0" fontId="25" fillId="0" borderId="0" xfId="0" applyFont="1"/>
    <xf numFmtId="44" fontId="0" fillId="0" borderId="0" xfId="2" applyFont="1" applyFill="1" applyBorder="1"/>
    <xf numFmtId="44" fontId="0" fillId="0" borderId="13" xfId="2" applyFont="1" applyBorder="1"/>
    <xf numFmtId="9" fontId="0" fillId="0" borderId="1" xfId="1" applyFont="1" applyBorder="1" applyAlignment="1">
      <alignment horizontal="center"/>
    </xf>
    <xf numFmtId="166" fontId="0" fillId="0" borderId="1" xfId="3" applyNumberFormat="1" applyFont="1" applyBorder="1" applyAlignment="1">
      <alignment horizontal="center"/>
    </xf>
    <xf numFmtId="166" fontId="0" fillId="6" borderId="1" xfId="0" applyNumberFormat="1" applyFill="1" applyBorder="1" applyAlignment="1">
      <alignment horizontal="center"/>
    </xf>
    <xf numFmtId="9" fontId="0" fillId="6" borderId="1" xfId="1" applyFont="1" applyFill="1" applyBorder="1" applyAlignment="1">
      <alignment horizontal="center"/>
    </xf>
    <xf numFmtId="166" fontId="0" fillId="0" borderId="1" xfId="3" applyNumberFormat="1" applyFont="1" applyFill="1" applyBorder="1" applyAlignment="1">
      <alignment horizontal="center"/>
    </xf>
    <xf numFmtId="166" fontId="0" fillId="6" borderId="1" xfId="3" applyNumberFormat="1" applyFont="1" applyFill="1" applyBorder="1" applyAlignment="1">
      <alignment horizontal="center"/>
    </xf>
    <xf numFmtId="164" fontId="0" fillId="7" borderId="1" xfId="8" applyFont="1" applyFill="1" applyBorder="1" applyAlignment="1">
      <alignment horizontal="center"/>
    </xf>
    <xf numFmtId="0" fontId="26" fillId="3" borderId="1" xfId="0" applyFont="1" applyFill="1" applyBorder="1" applyAlignment="1">
      <alignment horizontal="center"/>
    </xf>
    <xf numFmtId="44" fontId="0" fillId="3" borderId="1" xfId="4" applyFont="1" applyFill="1" applyBorder="1" applyAlignment="1">
      <alignment horizontal="center"/>
    </xf>
    <xf numFmtId="167" fontId="0" fillId="3" borderId="1" xfId="4" applyNumberFormat="1" applyFont="1" applyFill="1" applyBorder="1" applyAlignment="1">
      <alignment horizontal="center"/>
    </xf>
    <xf numFmtId="0" fontId="0" fillId="3" borderId="1" xfId="0" quotePrefix="1" applyFill="1" applyBorder="1"/>
    <xf numFmtId="167" fontId="0" fillId="3" borderId="1" xfId="8" applyNumberFormat="1" applyFont="1" applyFill="1" applyBorder="1" applyAlignment="1">
      <alignment horizontal="center"/>
    </xf>
    <xf numFmtId="0" fontId="2" fillId="0" borderId="5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0" fillId="0" borderId="14" xfId="0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3" fillId="0" borderId="1" xfId="0" applyFont="1" applyBorder="1" applyAlignment="1">
      <alignment horizontal="left" vertical="center"/>
    </xf>
    <xf numFmtId="0" fontId="24" fillId="45" borderId="1" xfId="0" applyFont="1" applyFill="1" applyBorder="1" applyAlignment="1">
      <alignment horizontal="left"/>
    </xf>
    <xf numFmtId="0" fontId="21" fillId="45" borderId="1" xfId="0" applyFont="1" applyFill="1" applyBorder="1" applyAlignment="1">
      <alignment horizontal="left"/>
    </xf>
    <xf numFmtId="0" fontId="21" fillId="45" borderId="1" xfId="0" applyFont="1" applyFill="1" applyBorder="1" applyAlignment="1">
      <alignment horizontal="center"/>
    </xf>
    <xf numFmtId="44" fontId="21" fillId="45" borderId="1" xfId="2" applyFont="1" applyFill="1" applyBorder="1" applyAlignment="1">
      <alignment horizontal="center"/>
    </xf>
    <xf numFmtId="167" fontId="21" fillId="45" borderId="1" xfId="2" applyNumberFormat="1" applyFont="1" applyFill="1" applyBorder="1" applyAlignment="1">
      <alignment horizontal="center"/>
    </xf>
    <xf numFmtId="167" fontId="4" fillId="45" borderId="1" xfId="2" applyNumberFormat="1" applyFont="1" applyFill="1" applyBorder="1" applyAlignment="1">
      <alignment horizontal="center"/>
    </xf>
    <xf numFmtId="0" fontId="0" fillId="2" borderId="1" xfId="0" applyFill="1" applyBorder="1" applyAlignment="1">
      <alignment horizontal="left"/>
    </xf>
    <xf numFmtId="0" fontId="0" fillId="2" borderId="1" xfId="0" applyFill="1" applyBorder="1" applyAlignment="1">
      <alignment horizontal="center"/>
    </xf>
    <xf numFmtId="1" fontId="0" fillId="2" borderId="1" xfId="3" applyNumberFormat="1" applyFont="1" applyFill="1" applyBorder="1" applyAlignment="1">
      <alignment horizontal="center"/>
    </xf>
    <xf numFmtId="44" fontId="0" fillId="2" borderId="1" xfId="53" applyFont="1" applyFill="1" applyBorder="1" applyAlignment="1">
      <alignment horizontal="center"/>
    </xf>
    <xf numFmtId="167" fontId="0" fillId="2" borderId="1" xfId="53" applyNumberFormat="1" applyFont="1" applyFill="1" applyBorder="1" applyAlignment="1">
      <alignment horizontal="center"/>
    </xf>
    <xf numFmtId="0" fontId="24" fillId="8" borderId="1" xfId="0" applyFont="1" applyFill="1" applyBorder="1" applyAlignment="1">
      <alignment horizontal="left"/>
    </xf>
    <xf numFmtId="0" fontId="2" fillId="8" borderId="1" xfId="0" applyFont="1" applyFill="1" applyBorder="1"/>
    <xf numFmtId="0" fontId="2" fillId="8" borderId="1" xfId="0" applyFont="1" applyFill="1" applyBorder="1" applyAlignment="1">
      <alignment horizontal="center"/>
    </xf>
    <xf numFmtId="44" fontId="2" fillId="8" borderId="1" xfId="8" applyNumberFormat="1" applyFont="1" applyFill="1" applyBorder="1" applyAlignment="1">
      <alignment horizontal="center"/>
    </xf>
    <xf numFmtId="167" fontId="2" fillId="8" borderId="1" xfId="0" applyNumberFormat="1" applyFont="1" applyFill="1" applyBorder="1" applyAlignment="1">
      <alignment horizontal="center"/>
    </xf>
    <xf numFmtId="0" fontId="0" fillId="0" borderId="0" xfId="0" applyAlignment="1">
      <alignment horizontal="left"/>
    </xf>
    <xf numFmtId="0" fontId="0" fillId="3" borderId="7" xfId="0" quotePrefix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1" fontId="0" fillId="3" borderId="7" xfId="0" applyNumberFormat="1" applyFill="1" applyBorder="1" applyAlignment="1">
      <alignment horizontal="center"/>
    </xf>
    <xf numFmtId="44" fontId="0" fillId="3" borderId="7" xfId="2" applyFont="1" applyFill="1" applyBorder="1"/>
    <xf numFmtId="167" fontId="0" fillId="3" borderId="7" xfId="2" applyNumberFormat="1" applyFont="1" applyFill="1" applyBorder="1" applyAlignment="1">
      <alignment horizontal="center"/>
    </xf>
    <xf numFmtId="44" fontId="0" fillId="6" borderId="13" xfId="2" applyFont="1" applyFill="1" applyBorder="1"/>
    <xf numFmtId="164" fontId="0" fillId="6" borderId="13" xfId="8" applyFont="1" applyFill="1" applyBorder="1"/>
    <xf numFmtId="0" fontId="0" fillId="3" borderId="2" xfId="0" applyFill="1" applyBorder="1"/>
    <xf numFmtId="0" fontId="0" fillId="3" borderId="14" xfId="0" applyFill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8" xfId="0" applyFill="1" applyBorder="1"/>
    <xf numFmtId="0" fontId="0" fillId="3" borderId="11" xfId="0" applyFill="1" applyBorder="1" applyAlignment="1">
      <alignment vertical="center"/>
    </xf>
    <xf numFmtId="0" fontId="0" fillId="3" borderId="14" xfId="0" applyFill="1" applyBorder="1" applyAlignment="1">
      <alignment vertical="center"/>
    </xf>
    <xf numFmtId="0" fontId="0" fillId="3" borderId="12" xfId="0" applyFill="1" applyBorder="1" applyAlignment="1">
      <alignment vertical="center"/>
    </xf>
    <xf numFmtId="0" fontId="2" fillId="0" borderId="1" xfId="0" applyFont="1" applyBorder="1" applyAlignment="1">
      <alignment horizontal="center" wrapText="1"/>
    </xf>
    <xf numFmtId="0" fontId="2" fillId="0" borderId="6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3" borderId="4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3" borderId="14" xfId="0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3" borderId="3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67" fontId="0" fillId="0" borderId="1" xfId="1" applyNumberFormat="1" applyFont="1" applyFill="1" applyBorder="1" applyAlignment="1">
      <alignment horizontal="center" vertical="center"/>
    </xf>
    <xf numFmtId="0" fontId="0" fillId="10" borderId="1" xfId="0" applyFill="1" applyBorder="1" applyAlignment="1">
      <alignment horizontal="center" vertical="center" wrapText="1"/>
    </xf>
    <xf numFmtId="9" fontId="0" fillId="0" borderId="1" xfId="1" applyFont="1" applyFill="1" applyBorder="1" applyAlignment="1">
      <alignment horizontal="center" vertical="center"/>
    </xf>
    <xf numFmtId="44" fontId="0" fillId="0" borderId="1" xfId="1" applyNumberFormat="1" applyFont="1" applyBorder="1" applyAlignment="1">
      <alignment horizontal="center" vertical="center"/>
    </xf>
    <xf numFmtId="44" fontId="0" fillId="0" borderId="1" xfId="1" applyNumberFormat="1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 wrapText="1"/>
    </xf>
    <xf numFmtId="9" fontId="0" fillId="0" borderId="1" xfId="1" applyFont="1" applyBorder="1" applyAlignment="1">
      <alignment horizontal="center" vertical="center"/>
    </xf>
    <xf numFmtId="0" fontId="23" fillId="0" borderId="1" xfId="0" applyFont="1" applyBorder="1" applyAlignment="1">
      <alignment horizontal="center" vertical="center" wrapText="1"/>
    </xf>
    <xf numFmtId="0" fontId="2" fillId="3" borderId="5" xfId="0" applyFont="1" applyFill="1" applyBorder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9" fontId="0" fillId="6" borderId="1" xfId="1" applyFont="1" applyFill="1" applyBorder="1" applyAlignment="1">
      <alignment horizontal="center" vertical="center"/>
    </xf>
    <xf numFmtId="44" fontId="0" fillId="6" borderId="1" xfId="1" applyNumberFormat="1" applyFont="1" applyFill="1" applyBorder="1" applyAlignment="1">
      <alignment horizontal="center" vertical="center"/>
    </xf>
    <xf numFmtId="44" fontId="0" fillId="0" borderId="1" xfId="2" applyFont="1" applyFill="1" applyBorder="1" applyAlignment="1">
      <alignment horizontal="center" vertical="center"/>
    </xf>
    <xf numFmtId="44" fontId="0" fillId="0" borderId="1" xfId="2" applyFont="1" applyBorder="1" applyAlignment="1">
      <alignment horizontal="center" vertical="center"/>
    </xf>
    <xf numFmtId="0" fontId="0" fillId="6" borderId="1" xfId="0" applyFill="1" applyBorder="1" applyAlignment="1">
      <alignment horizontal="center" vertical="center" wrapText="1"/>
    </xf>
  </cellXfs>
  <cellStyles count="54">
    <cellStyle name="20% - Accent1" xfId="27" builtinId="30" customBuiltin="1"/>
    <cellStyle name="20% - Accent2" xfId="31" builtinId="34" customBuiltin="1"/>
    <cellStyle name="20% - Accent3" xfId="35" builtinId="38" customBuiltin="1"/>
    <cellStyle name="20% - Accent4" xfId="39" builtinId="42" customBuiltin="1"/>
    <cellStyle name="20% - Accent5" xfId="43" builtinId="46" customBuiltin="1"/>
    <cellStyle name="20% - Accent6" xfId="47" builtinId="50" customBuiltin="1"/>
    <cellStyle name="40% - Accent1" xfId="28" builtinId="31" customBuiltin="1"/>
    <cellStyle name="40% - Accent2" xfId="32" builtinId="35" customBuiltin="1"/>
    <cellStyle name="40% - Accent3" xfId="36" builtinId="39" customBuiltin="1"/>
    <cellStyle name="40% - Accent4" xfId="40" builtinId="43" customBuiltin="1"/>
    <cellStyle name="40% - Accent5" xfId="44" builtinId="47" customBuiltin="1"/>
    <cellStyle name="40% - Accent6" xfId="48" builtinId="51" customBuiltin="1"/>
    <cellStyle name="60% - Accent1" xfId="29" builtinId="32" customBuiltin="1"/>
    <cellStyle name="60% - Accent2" xfId="33" builtinId="36" customBuiltin="1"/>
    <cellStyle name="60% - Accent3" xfId="37" builtinId="40" customBuiltin="1"/>
    <cellStyle name="60% - Accent4" xfId="41" builtinId="44" customBuiltin="1"/>
    <cellStyle name="60% - Accent5" xfId="45" builtinId="48" customBuiltin="1"/>
    <cellStyle name="60% - Accent6" xfId="49" builtinId="52" customBuiltin="1"/>
    <cellStyle name="Accent1" xfId="26" builtinId="29" customBuiltin="1"/>
    <cellStyle name="Accent2" xfId="30" builtinId="33" customBuiltin="1"/>
    <cellStyle name="Accent3" xfId="34" builtinId="37" customBuiltin="1"/>
    <cellStyle name="Accent4" xfId="38" builtinId="41" customBuiltin="1"/>
    <cellStyle name="Accent5" xfId="42" builtinId="45" customBuiltin="1"/>
    <cellStyle name="Accent6" xfId="46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3" builtinId="3"/>
    <cellStyle name="Comma 2" xfId="51" xr:uid="{C5C0BF76-BD71-4E8F-9243-B75C3509F8A1}"/>
    <cellStyle name="Comma 2 2" xfId="52" xr:uid="{CFC1B27A-24A6-48FB-969F-B2FB5D2F3415}"/>
    <cellStyle name="Currency" xfId="2" builtinId="4"/>
    <cellStyle name="Currency 2" xfId="4" xr:uid="{813A0727-3268-4373-A952-D5A1B0C7A4EA}"/>
    <cellStyle name="Currency 2 2" xfId="8" xr:uid="{67C1C6A4-9390-4D6B-91A2-612B4FCC5682}"/>
    <cellStyle name="Currency 2 3" xfId="53" xr:uid="{CF0D939C-5DD2-4BD7-8395-60608D48FCC2}"/>
    <cellStyle name="Currency 3" xfId="7" xr:uid="{824F181A-13E9-4172-80E2-D16D7DAFAA09}"/>
    <cellStyle name="Explanatory Text" xfId="24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5" xr:uid="{07881FA8-BFCC-4205-90CD-CC855DE15940}"/>
    <cellStyle name="Note" xfId="23" builtinId="10" customBuiltin="1"/>
    <cellStyle name="Output" xfId="18" builtinId="21" customBuiltin="1"/>
    <cellStyle name="Percent" xfId="1" builtinId="5"/>
    <cellStyle name="Percent 2" xfId="6" xr:uid="{9B0BDA94-43BD-47FF-8D84-86FA7CF25661}"/>
    <cellStyle name="Percent 2 2" xfId="50" xr:uid="{B2164289-8969-40B8-89F7-3B8D14C61646}"/>
    <cellStyle name="Title" xfId="9" builtinId="15" customBuiltin="1"/>
    <cellStyle name="Total" xfId="25" builtinId="25" customBuiltin="1"/>
    <cellStyle name="Warning Text" xfId="22" builtinId="11" customBuiltin="1"/>
  </cellStyles>
  <dxfs count="14"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  <dxf>
      <fill>
        <patternFill>
          <bgColor rgb="FFFFCCCC"/>
        </patternFill>
      </fill>
    </dxf>
  </dxfs>
  <tableStyles count="0" defaultTableStyle="TableStyleMedium2" defaultPivotStyle="PivotStyleLight16"/>
  <colors>
    <mruColors>
      <color rgb="FFFFCCCC"/>
      <color rgb="FF75DBFF"/>
      <color rgb="FFAFE8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1.png"/><Relationship Id="rId13" Type="http://schemas.openxmlformats.org/officeDocument/2006/relationships/image" Target="../media/image26.png"/><Relationship Id="rId18" Type="http://schemas.openxmlformats.org/officeDocument/2006/relationships/image" Target="../media/image31.png"/><Relationship Id="rId3" Type="http://schemas.openxmlformats.org/officeDocument/2006/relationships/image" Target="../media/image16.png"/><Relationship Id="rId7" Type="http://schemas.openxmlformats.org/officeDocument/2006/relationships/image" Target="../media/image20.png"/><Relationship Id="rId12" Type="http://schemas.openxmlformats.org/officeDocument/2006/relationships/image" Target="../media/image25.png"/><Relationship Id="rId17" Type="http://schemas.openxmlformats.org/officeDocument/2006/relationships/image" Target="../media/image30.png"/><Relationship Id="rId2" Type="http://schemas.openxmlformats.org/officeDocument/2006/relationships/image" Target="../media/image15.png"/><Relationship Id="rId16" Type="http://schemas.openxmlformats.org/officeDocument/2006/relationships/image" Target="../media/image29.png"/><Relationship Id="rId20" Type="http://schemas.openxmlformats.org/officeDocument/2006/relationships/image" Target="../media/image33.png"/><Relationship Id="rId1" Type="http://schemas.openxmlformats.org/officeDocument/2006/relationships/image" Target="../media/image14.png"/><Relationship Id="rId6" Type="http://schemas.openxmlformats.org/officeDocument/2006/relationships/image" Target="../media/image19.png"/><Relationship Id="rId11" Type="http://schemas.openxmlformats.org/officeDocument/2006/relationships/image" Target="../media/image24.png"/><Relationship Id="rId5" Type="http://schemas.openxmlformats.org/officeDocument/2006/relationships/image" Target="../media/image18.png"/><Relationship Id="rId15" Type="http://schemas.openxmlformats.org/officeDocument/2006/relationships/image" Target="../media/image28.png"/><Relationship Id="rId10" Type="http://schemas.openxmlformats.org/officeDocument/2006/relationships/image" Target="../media/image23.png"/><Relationship Id="rId19" Type="http://schemas.openxmlformats.org/officeDocument/2006/relationships/image" Target="../media/image32.png"/><Relationship Id="rId4" Type="http://schemas.openxmlformats.org/officeDocument/2006/relationships/image" Target="../media/image17.png"/><Relationship Id="rId9" Type="http://schemas.openxmlformats.org/officeDocument/2006/relationships/image" Target="../media/image22.png"/><Relationship Id="rId14" Type="http://schemas.openxmlformats.org/officeDocument/2006/relationships/image" Target="../media/image27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1.png"/><Relationship Id="rId3" Type="http://schemas.openxmlformats.org/officeDocument/2006/relationships/image" Target="../media/image36.png"/><Relationship Id="rId7" Type="http://schemas.openxmlformats.org/officeDocument/2006/relationships/image" Target="../media/image40.png"/><Relationship Id="rId2" Type="http://schemas.openxmlformats.org/officeDocument/2006/relationships/image" Target="../media/image35.png"/><Relationship Id="rId1" Type="http://schemas.openxmlformats.org/officeDocument/2006/relationships/image" Target="../media/image34.png"/><Relationship Id="rId6" Type="http://schemas.openxmlformats.org/officeDocument/2006/relationships/image" Target="../media/image39.png"/><Relationship Id="rId5" Type="http://schemas.openxmlformats.org/officeDocument/2006/relationships/image" Target="../media/image38.png"/><Relationship Id="rId4" Type="http://schemas.openxmlformats.org/officeDocument/2006/relationships/image" Target="../media/image3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22412</xdr:colOff>
      <xdr:row>77</xdr:row>
      <xdr:rowOff>22413</xdr:rowOff>
    </xdr:from>
    <xdr:to>
      <xdr:col>1</xdr:col>
      <xdr:colOff>839019</xdr:colOff>
      <xdr:row>83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93A148-0430-8B92-A9A4-46081056C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7530" y="9558619"/>
          <a:ext cx="816607" cy="1086970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29</xdr:row>
      <xdr:rowOff>22413</xdr:rowOff>
    </xdr:from>
    <xdr:to>
      <xdr:col>1</xdr:col>
      <xdr:colOff>800380</xdr:colOff>
      <xdr:row>35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AEDC057-569C-AF82-84C4-683C47C6A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7530" y="3787589"/>
          <a:ext cx="773206" cy="1090276"/>
        </a:xfrm>
        <a:prstGeom prst="rect">
          <a:avLst/>
        </a:prstGeom>
      </xdr:spPr>
    </xdr:pic>
    <xdr:clientData/>
  </xdr:twoCellAnchor>
  <xdr:twoCellAnchor editAs="oneCell">
    <xdr:from>
      <xdr:col>1</xdr:col>
      <xdr:colOff>22413</xdr:colOff>
      <xdr:row>13</xdr:row>
      <xdr:rowOff>22412</xdr:rowOff>
    </xdr:from>
    <xdr:to>
      <xdr:col>1</xdr:col>
      <xdr:colOff>763177</xdr:colOff>
      <xdr:row>18</xdr:row>
      <xdr:rowOff>113754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19831C4-537D-DB8F-53D0-71CDD7BA9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7531" y="2633383"/>
          <a:ext cx="728382" cy="1045749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61</xdr:row>
      <xdr:rowOff>22412</xdr:rowOff>
    </xdr:from>
    <xdr:to>
      <xdr:col>1</xdr:col>
      <xdr:colOff>762672</xdr:colOff>
      <xdr:row>66</xdr:row>
      <xdr:rowOff>77616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EBCD84D-8AB7-0D11-2D79-FB2C4ADD46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7530" y="7250206"/>
          <a:ext cx="705971" cy="1004849"/>
        </a:xfrm>
        <a:prstGeom prst="rect">
          <a:avLst/>
        </a:prstGeom>
      </xdr:spPr>
    </xdr:pic>
    <xdr:clientData/>
  </xdr:twoCellAnchor>
  <xdr:twoCellAnchor editAs="oneCell">
    <xdr:from>
      <xdr:col>1</xdr:col>
      <xdr:colOff>22413</xdr:colOff>
      <xdr:row>69</xdr:row>
      <xdr:rowOff>22413</xdr:rowOff>
    </xdr:from>
    <xdr:to>
      <xdr:col>1</xdr:col>
      <xdr:colOff>800829</xdr:colOff>
      <xdr:row>74</xdr:row>
      <xdr:rowOff>161327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FA7DC2A6-1657-E137-F5E2-02103896DC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7531" y="8404413"/>
          <a:ext cx="750794" cy="1073318"/>
        </a:xfrm>
        <a:prstGeom prst="rect">
          <a:avLst/>
        </a:prstGeom>
      </xdr:spPr>
    </xdr:pic>
    <xdr:clientData/>
  </xdr:twoCellAnchor>
  <xdr:twoCellAnchor editAs="oneCell">
    <xdr:from>
      <xdr:col>1</xdr:col>
      <xdr:colOff>22413</xdr:colOff>
      <xdr:row>45</xdr:row>
      <xdr:rowOff>22412</xdr:rowOff>
    </xdr:from>
    <xdr:to>
      <xdr:col>1</xdr:col>
      <xdr:colOff>800381</xdr:colOff>
      <xdr:row>50</xdr:row>
      <xdr:rowOff>154283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469B3514-4787-B774-B47F-2B6CDAF3D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27531" y="4941794"/>
          <a:ext cx="773206" cy="1073897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21</xdr:row>
      <xdr:rowOff>22412</xdr:rowOff>
    </xdr:from>
    <xdr:to>
      <xdr:col>1</xdr:col>
      <xdr:colOff>762448</xdr:colOff>
      <xdr:row>26</xdr:row>
      <xdr:rowOff>151108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3DE992B-D2F5-2018-E561-05F5B8D2A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7530" y="10712824"/>
          <a:ext cx="717177" cy="1081198"/>
        </a:xfrm>
        <a:prstGeom prst="rect">
          <a:avLst/>
        </a:prstGeom>
      </xdr:spPr>
    </xdr:pic>
    <xdr:clientData/>
  </xdr:twoCellAnchor>
  <xdr:twoCellAnchor editAs="oneCell">
    <xdr:from>
      <xdr:col>1</xdr:col>
      <xdr:colOff>22413</xdr:colOff>
      <xdr:row>53</xdr:row>
      <xdr:rowOff>22412</xdr:rowOff>
    </xdr:from>
    <xdr:to>
      <xdr:col>1</xdr:col>
      <xdr:colOff>762729</xdr:colOff>
      <xdr:row>58</xdr:row>
      <xdr:rowOff>152566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A63CA4C-BDFD-066E-2F93-2E9A995E07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27531" y="6096000"/>
          <a:ext cx="707932" cy="1064559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109</xdr:row>
      <xdr:rowOff>22412</xdr:rowOff>
    </xdr:from>
    <xdr:to>
      <xdr:col>1</xdr:col>
      <xdr:colOff>801556</xdr:colOff>
      <xdr:row>114</xdr:row>
      <xdr:rowOff>153174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4621EA87-8DE1-430F-AE2B-5BE3EBAEE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7530" y="16483853"/>
          <a:ext cx="762000" cy="106040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101</xdr:row>
      <xdr:rowOff>22412</xdr:rowOff>
    </xdr:from>
    <xdr:to>
      <xdr:col>1</xdr:col>
      <xdr:colOff>763433</xdr:colOff>
      <xdr:row>106</xdr:row>
      <xdr:rowOff>116091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8BD4519C-5AD0-DE05-09D6-8527623606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7530" y="15329647"/>
          <a:ext cx="704827" cy="1030941"/>
        </a:xfrm>
        <a:prstGeom prst="rect">
          <a:avLst/>
        </a:prstGeom>
      </xdr:spPr>
    </xdr:pic>
    <xdr:clientData/>
  </xdr:twoCellAnchor>
  <xdr:twoCellAnchor editAs="oneCell">
    <xdr:from>
      <xdr:col>1</xdr:col>
      <xdr:colOff>22412</xdr:colOff>
      <xdr:row>37</xdr:row>
      <xdr:rowOff>22412</xdr:rowOff>
    </xdr:from>
    <xdr:to>
      <xdr:col>1</xdr:col>
      <xdr:colOff>839208</xdr:colOff>
      <xdr:row>42</xdr:row>
      <xdr:rowOff>154200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17A69E24-E135-6A76-0B45-37C00A5AC5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27530" y="13021236"/>
          <a:ext cx="784412" cy="1050001"/>
        </a:xfrm>
        <a:prstGeom prst="rect">
          <a:avLst/>
        </a:prstGeom>
      </xdr:spPr>
    </xdr:pic>
    <xdr:clientData/>
  </xdr:twoCellAnchor>
  <xdr:oneCellAnchor>
    <xdr:from>
      <xdr:col>1</xdr:col>
      <xdr:colOff>22412</xdr:colOff>
      <xdr:row>93</xdr:row>
      <xdr:rowOff>22412</xdr:rowOff>
    </xdr:from>
    <xdr:ext cx="845203" cy="1074414"/>
    <xdr:pic>
      <xdr:nvPicPr>
        <xdr:cNvPr id="15" name="Picture 14">
          <a:extLst>
            <a:ext uri="{FF2B5EF4-FFF2-40B4-BE49-F238E27FC236}">
              <a16:creationId xmlns:a16="http://schemas.microsoft.com/office/drawing/2014/main" id="{C23816F2-B466-442F-890B-F55E78CA0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7530" y="14175441"/>
          <a:ext cx="845203" cy="1074414"/>
        </a:xfrm>
        <a:prstGeom prst="rect">
          <a:avLst/>
        </a:prstGeom>
      </xdr:spPr>
    </xdr:pic>
    <xdr:clientData/>
  </xdr:oneCellAnchor>
  <xdr:oneCellAnchor>
    <xdr:from>
      <xdr:col>1</xdr:col>
      <xdr:colOff>22412</xdr:colOff>
      <xdr:row>85</xdr:row>
      <xdr:rowOff>22412</xdr:rowOff>
    </xdr:from>
    <xdr:ext cx="883954" cy="1027130"/>
    <xdr:pic>
      <xdr:nvPicPr>
        <xdr:cNvPr id="16" name="Picture 15">
          <a:extLst>
            <a:ext uri="{FF2B5EF4-FFF2-40B4-BE49-F238E27FC236}">
              <a16:creationId xmlns:a16="http://schemas.microsoft.com/office/drawing/2014/main" id="{72AF55EB-2B72-453B-9CDB-2F904EA92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5822" y="7153163"/>
          <a:ext cx="883954" cy="102713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413873</xdr:colOff>
      <xdr:row>73</xdr:row>
      <xdr:rowOff>74706</xdr:rowOff>
    </xdr:from>
    <xdr:to>
      <xdr:col>1</xdr:col>
      <xdr:colOff>1101408</xdr:colOff>
      <xdr:row>78</xdr:row>
      <xdr:rowOff>2972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6F182B-2716-D75A-FE7C-0EE726AF9F6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4286"/>
        <a:stretch/>
      </xdr:blipFill>
      <xdr:spPr>
        <a:xfrm>
          <a:off x="1061573" y="9015506"/>
          <a:ext cx="665628" cy="803932"/>
        </a:xfrm>
        <a:prstGeom prst="rect">
          <a:avLst/>
        </a:prstGeom>
      </xdr:spPr>
    </xdr:pic>
    <xdr:clientData/>
  </xdr:twoCellAnchor>
  <xdr:twoCellAnchor editAs="oneCell">
    <xdr:from>
      <xdr:col>1</xdr:col>
      <xdr:colOff>734639</xdr:colOff>
      <xdr:row>13</xdr:row>
      <xdr:rowOff>65275</xdr:rowOff>
    </xdr:from>
    <xdr:to>
      <xdr:col>1</xdr:col>
      <xdr:colOff>1563510</xdr:colOff>
      <xdr:row>18</xdr:row>
      <xdr:rowOff>65275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B873A6-C858-B841-8E14-3E9A9CEF0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8466"/>
        <a:stretch/>
      </xdr:blipFill>
      <xdr:spPr>
        <a:xfrm>
          <a:off x="1382339" y="2529075"/>
          <a:ext cx="828871" cy="891987"/>
        </a:xfrm>
        <a:prstGeom prst="rect">
          <a:avLst/>
        </a:prstGeom>
      </xdr:spPr>
    </xdr:pic>
    <xdr:clientData/>
  </xdr:twoCellAnchor>
  <xdr:twoCellAnchor editAs="oneCell">
    <xdr:from>
      <xdr:col>1</xdr:col>
      <xdr:colOff>437030</xdr:colOff>
      <xdr:row>63</xdr:row>
      <xdr:rowOff>94410</xdr:rowOff>
    </xdr:from>
    <xdr:to>
      <xdr:col>1</xdr:col>
      <xdr:colOff>1101407</xdr:colOff>
      <xdr:row>68</xdr:row>
      <xdr:rowOff>1474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A67FF33-7C29-E959-760B-41E9212C72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56513"/>
        <a:stretch/>
      </xdr:blipFill>
      <xdr:spPr>
        <a:xfrm>
          <a:off x="1084730" y="7955710"/>
          <a:ext cx="642470" cy="784635"/>
        </a:xfrm>
        <a:prstGeom prst="rect">
          <a:avLst/>
        </a:prstGeom>
      </xdr:spPr>
    </xdr:pic>
    <xdr:clientData/>
  </xdr:twoCellAnchor>
  <xdr:twoCellAnchor editAs="oneCell">
    <xdr:from>
      <xdr:col>1</xdr:col>
      <xdr:colOff>247837</xdr:colOff>
      <xdr:row>143</xdr:row>
      <xdr:rowOff>95436</xdr:rowOff>
    </xdr:from>
    <xdr:to>
      <xdr:col>1</xdr:col>
      <xdr:colOff>918209</xdr:colOff>
      <xdr:row>148</xdr:row>
      <xdr:rowOff>149085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75977662-CC22-44A4-A076-5B0B1743F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95537" y="16605436"/>
          <a:ext cx="676087" cy="915977"/>
        </a:xfrm>
        <a:prstGeom prst="rect">
          <a:avLst/>
        </a:prstGeom>
      </xdr:spPr>
    </xdr:pic>
    <xdr:clientData/>
  </xdr:twoCellAnchor>
  <xdr:oneCellAnchor>
    <xdr:from>
      <xdr:col>1</xdr:col>
      <xdr:colOff>179575</xdr:colOff>
      <xdr:row>153</xdr:row>
      <xdr:rowOff>90674</xdr:rowOff>
    </xdr:from>
    <xdr:ext cx="671325" cy="866619"/>
    <xdr:pic>
      <xdr:nvPicPr>
        <xdr:cNvPr id="12" name="Picture 11">
          <a:extLst>
            <a:ext uri="{FF2B5EF4-FFF2-40B4-BE49-F238E27FC236}">
              <a16:creationId xmlns:a16="http://schemas.microsoft.com/office/drawing/2014/main" id="{8B072DA9-9CF0-4A87-8B9C-16C9B67EE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27275" y="17680174"/>
          <a:ext cx="671325" cy="866619"/>
        </a:xfrm>
        <a:prstGeom prst="rect">
          <a:avLst/>
        </a:prstGeom>
      </xdr:spPr>
    </xdr:pic>
    <xdr:clientData/>
  </xdr:oneCellAnchor>
  <xdr:twoCellAnchor editAs="oneCell">
    <xdr:from>
      <xdr:col>1</xdr:col>
      <xdr:colOff>112059</xdr:colOff>
      <xdr:row>103</xdr:row>
      <xdr:rowOff>156882</xdr:rowOff>
    </xdr:from>
    <xdr:to>
      <xdr:col>1</xdr:col>
      <xdr:colOff>1032180</xdr:colOff>
      <xdr:row>108</xdr:row>
      <xdr:rowOff>72481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1AA8BEB-1178-FFF6-323B-A36C411A8B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17177" y="15464117"/>
          <a:ext cx="923932" cy="809631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163</xdr:row>
      <xdr:rowOff>67235</xdr:rowOff>
    </xdr:from>
    <xdr:to>
      <xdr:col>1</xdr:col>
      <xdr:colOff>879772</xdr:colOff>
      <xdr:row>168</xdr:row>
      <xdr:rowOff>39884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1639187-6ABE-4E35-8465-38E0ECAA1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109" y="15716810"/>
          <a:ext cx="789174" cy="875937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173</xdr:row>
      <xdr:rowOff>67235</xdr:rowOff>
    </xdr:from>
    <xdr:to>
      <xdr:col>1</xdr:col>
      <xdr:colOff>879772</xdr:colOff>
      <xdr:row>178</xdr:row>
      <xdr:rowOff>39884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B45D031-8E3B-41C8-9CB8-21F331A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42109" y="15716810"/>
          <a:ext cx="789174" cy="875937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93</xdr:row>
      <xdr:rowOff>67235</xdr:rowOff>
    </xdr:from>
    <xdr:to>
      <xdr:col>1</xdr:col>
      <xdr:colOff>1258740</xdr:colOff>
      <xdr:row>98</xdr:row>
      <xdr:rowOff>117452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4142D40-9DF4-8DA2-400A-64662BE02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728383" y="11911853"/>
          <a:ext cx="1115473" cy="997323"/>
        </a:xfrm>
        <a:prstGeom prst="rect">
          <a:avLst/>
        </a:prstGeom>
      </xdr:spPr>
    </xdr:pic>
    <xdr:clientData/>
  </xdr:twoCellAnchor>
  <xdr:twoCellAnchor editAs="oneCell">
    <xdr:from>
      <xdr:col>1</xdr:col>
      <xdr:colOff>392207</xdr:colOff>
      <xdr:row>83</xdr:row>
      <xdr:rowOff>89648</xdr:rowOff>
    </xdr:from>
    <xdr:to>
      <xdr:col>1</xdr:col>
      <xdr:colOff>1220712</xdr:colOff>
      <xdr:row>88</xdr:row>
      <xdr:rowOff>110815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047340C-2468-6D79-8C48-E88E08C463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97325" y="10780060"/>
          <a:ext cx="818028" cy="892394"/>
        </a:xfrm>
        <a:prstGeom prst="rect">
          <a:avLst/>
        </a:prstGeom>
      </xdr:spPr>
    </xdr:pic>
    <xdr:clientData/>
  </xdr:twoCellAnchor>
  <xdr:twoCellAnchor editAs="oneCell">
    <xdr:from>
      <xdr:col>1</xdr:col>
      <xdr:colOff>414617</xdr:colOff>
      <xdr:row>53</xdr:row>
      <xdr:rowOff>22412</xdr:rowOff>
    </xdr:from>
    <xdr:to>
      <xdr:col>1</xdr:col>
      <xdr:colOff>1295524</xdr:colOff>
      <xdr:row>58</xdr:row>
      <xdr:rowOff>113868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D8A53DC2-3947-2C35-1C19-960543A1A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19735" y="7250206"/>
          <a:ext cx="872335" cy="103094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43</xdr:row>
      <xdr:rowOff>56030</xdr:rowOff>
    </xdr:from>
    <xdr:to>
      <xdr:col>1</xdr:col>
      <xdr:colOff>1409760</xdr:colOff>
      <xdr:row>48</xdr:row>
      <xdr:rowOff>148662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AAA1848-AF07-6190-C745-BE84F6392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176618" y="6129618"/>
          <a:ext cx="831593" cy="1019736"/>
        </a:xfrm>
        <a:prstGeom prst="rect">
          <a:avLst/>
        </a:prstGeom>
      </xdr:spPr>
    </xdr:pic>
    <xdr:clientData/>
  </xdr:twoCellAnchor>
  <xdr:twoCellAnchor editAs="oneCell">
    <xdr:from>
      <xdr:col>1</xdr:col>
      <xdr:colOff>705972</xdr:colOff>
      <xdr:row>33</xdr:row>
      <xdr:rowOff>145677</xdr:rowOff>
    </xdr:from>
    <xdr:to>
      <xdr:col>1</xdr:col>
      <xdr:colOff>1451050</xdr:colOff>
      <xdr:row>38</xdr:row>
      <xdr:rowOff>117319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52C98DCB-DCE0-24B4-815D-A4ECBF464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11090" y="5065059"/>
          <a:ext cx="750794" cy="886684"/>
        </a:xfrm>
        <a:prstGeom prst="rect">
          <a:avLst/>
        </a:prstGeom>
      </xdr:spPr>
    </xdr:pic>
    <xdr:clientData/>
  </xdr:twoCellAnchor>
  <xdr:twoCellAnchor editAs="oneCell">
    <xdr:from>
      <xdr:col>1</xdr:col>
      <xdr:colOff>721940</xdr:colOff>
      <xdr:row>23</xdr:row>
      <xdr:rowOff>94130</xdr:rowOff>
    </xdr:from>
    <xdr:to>
      <xdr:col>1</xdr:col>
      <xdr:colOff>1444307</xdr:colOff>
      <xdr:row>28</xdr:row>
      <xdr:rowOff>72374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2105CC48-7DB0-6855-E34C-7A653AF4E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369640" y="3637430"/>
          <a:ext cx="705222" cy="852006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183</xdr:row>
      <xdr:rowOff>89647</xdr:rowOff>
    </xdr:from>
    <xdr:to>
      <xdr:col>1</xdr:col>
      <xdr:colOff>949362</xdr:colOff>
      <xdr:row>188</xdr:row>
      <xdr:rowOff>150473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C5291A3-F7E4-E2CB-13D2-603569A9D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762001" y="18859500"/>
          <a:ext cx="762000" cy="965703"/>
        </a:xfrm>
        <a:prstGeom prst="rect">
          <a:avLst/>
        </a:prstGeom>
      </xdr:spPr>
    </xdr:pic>
    <xdr:clientData/>
  </xdr:twoCellAnchor>
  <xdr:twoCellAnchor editAs="oneCell">
    <xdr:from>
      <xdr:col>1</xdr:col>
      <xdr:colOff>134469</xdr:colOff>
      <xdr:row>113</xdr:row>
      <xdr:rowOff>134470</xdr:rowOff>
    </xdr:from>
    <xdr:to>
      <xdr:col>1</xdr:col>
      <xdr:colOff>1178018</xdr:colOff>
      <xdr:row>118</xdr:row>
      <xdr:rowOff>147841</xdr:rowOff>
    </xdr:to>
    <xdr:pic>
      <xdr:nvPicPr>
        <xdr:cNvPr id="6" name="Picture 5" descr="A cup of ice cream with almonds&#10;&#10;Description automatically generated">
          <a:extLst>
            <a:ext uri="{FF2B5EF4-FFF2-40B4-BE49-F238E27FC236}">
              <a16:creationId xmlns:a16="http://schemas.microsoft.com/office/drawing/2014/main" id="{60B156E6-A0D4-B0EE-81E4-A48BBF222E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/>
        <a:srcRect l="-1098" t="4545" r="1113" b="2272"/>
        <a:stretch/>
      </xdr:blipFill>
      <xdr:spPr>
        <a:xfrm>
          <a:off x="739587" y="14287499"/>
          <a:ext cx="1019737" cy="918883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123</xdr:row>
      <xdr:rowOff>134472</xdr:rowOff>
    </xdr:from>
    <xdr:to>
      <xdr:col>1</xdr:col>
      <xdr:colOff>1139861</xdr:colOff>
      <xdr:row>127</xdr:row>
      <xdr:rowOff>149077</xdr:rowOff>
    </xdr:to>
    <xdr:pic>
      <xdr:nvPicPr>
        <xdr:cNvPr id="7" name="Picture 6" descr="A cup of frozen yogurt with a peach and a spoon&#10;&#10;Description automatically generated">
          <a:extLst>
            <a:ext uri="{FF2B5EF4-FFF2-40B4-BE49-F238E27FC236}">
              <a16:creationId xmlns:a16="http://schemas.microsoft.com/office/drawing/2014/main" id="{71756ABD-C2E0-2CDF-D446-9CC66B92E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773206" y="15441707"/>
          <a:ext cx="941294" cy="785224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133</xdr:row>
      <xdr:rowOff>67236</xdr:rowOff>
    </xdr:from>
    <xdr:to>
      <xdr:col>1</xdr:col>
      <xdr:colOff>1066911</xdr:colOff>
      <xdr:row>138</xdr:row>
      <xdr:rowOff>149069</xdr:rowOff>
    </xdr:to>
    <xdr:pic>
      <xdr:nvPicPr>
        <xdr:cNvPr id="8" name="Picture 7" descr="A cup of frozen yogurt&#10;&#10;Description automatically generated">
          <a:extLst>
            <a:ext uri="{FF2B5EF4-FFF2-40B4-BE49-F238E27FC236}">
              <a16:creationId xmlns:a16="http://schemas.microsoft.com/office/drawing/2014/main" id="{AFAEC666-2821-0E7A-F8D0-F5A6E9C0B1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84412" y="16528677"/>
          <a:ext cx="862853" cy="986708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190501</xdr:colOff>
      <xdr:row>203</xdr:row>
      <xdr:rowOff>101600</xdr:rowOff>
    </xdr:from>
    <xdr:to>
      <xdr:col>1</xdr:col>
      <xdr:colOff>2121861</xdr:colOff>
      <xdr:row>212</xdr:row>
      <xdr:rowOff>31113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E2E6DD-7E0B-F004-6F77-9E05B1197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800101" y="40855900"/>
          <a:ext cx="1919930" cy="1638300"/>
        </a:xfrm>
        <a:prstGeom prst="rect">
          <a:avLst/>
        </a:prstGeom>
      </xdr:spPr>
    </xdr:pic>
    <xdr:clientData/>
  </xdr:twoCellAnchor>
  <xdr:twoCellAnchor editAs="oneCell">
    <xdr:from>
      <xdr:col>1</xdr:col>
      <xdr:colOff>342900</xdr:colOff>
      <xdr:row>194</xdr:row>
      <xdr:rowOff>12700</xdr:rowOff>
    </xdr:from>
    <xdr:to>
      <xdr:col>1</xdr:col>
      <xdr:colOff>1562100</xdr:colOff>
      <xdr:row>201</xdr:row>
      <xdr:rowOff>182549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CF3C63F-7AB6-445B-A7C4-5CC0790E8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52500" y="39046150"/>
          <a:ext cx="1219200" cy="150811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254000</xdr:colOff>
      <xdr:row>213</xdr:row>
      <xdr:rowOff>81280</xdr:rowOff>
    </xdr:from>
    <xdr:to>
      <xdr:col>1</xdr:col>
      <xdr:colOff>1362710</xdr:colOff>
      <xdr:row>222</xdr:row>
      <xdr:rowOff>29045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3E78180D-C1DF-4DE8-84B2-F97DD796F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63600" y="43281600"/>
          <a:ext cx="1101090" cy="1677505"/>
        </a:xfrm>
        <a:prstGeom prst="rect">
          <a:avLst/>
        </a:prstGeom>
      </xdr:spPr>
    </xdr:pic>
    <xdr:clientData/>
  </xdr:twoCellAnchor>
  <xdr:twoCellAnchor editAs="oneCell">
    <xdr:from>
      <xdr:col>1</xdr:col>
      <xdr:colOff>279400</xdr:colOff>
      <xdr:row>223</xdr:row>
      <xdr:rowOff>171451</xdr:rowOff>
    </xdr:from>
    <xdr:to>
      <xdr:col>1</xdr:col>
      <xdr:colOff>1314450</xdr:colOff>
      <xdr:row>230</xdr:row>
      <xdr:rowOff>109576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3E1CD81-7E14-0267-A818-3906FA440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927100" y="45135802"/>
          <a:ext cx="1035050" cy="12271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437030</xdr:colOff>
      <xdr:row>83</xdr:row>
      <xdr:rowOff>134472</xdr:rowOff>
    </xdr:from>
    <xdr:to>
      <xdr:col>1</xdr:col>
      <xdr:colOff>1456764</xdr:colOff>
      <xdr:row>89</xdr:row>
      <xdr:rowOff>74128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B8A4B8-D319-A91E-5318-54C83A08AA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56445"/>
        <a:stretch/>
      </xdr:blipFill>
      <xdr:spPr>
        <a:xfrm>
          <a:off x="1042148" y="16114060"/>
          <a:ext cx="1019734" cy="1082656"/>
        </a:xfrm>
        <a:prstGeom prst="rect">
          <a:avLst/>
        </a:prstGeom>
      </xdr:spPr>
    </xdr:pic>
    <xdr:clientData/>
  </xdr:twoCellAnchor>
  <xdr:twoCellAnchor editAs="oneCell">
    <xdr:from>
      <xdr:col>1</xdr:col>
      <xdr:colOff>504265</xdr:colOff>
      <xdr:row>53</xdr:row>
      <xdr:rowOff>100853</xdr:rowOff>
    </xdr:from>
    <xdr:to>
      <xdr:col>1</xdr:col>
      <xdr:colOff>1456764</xdr:colOff>
      <xdr:row>59</xdr:row>
      <xdr:rowOff>39220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2B7FC50-5C5D-4C49-89C2-DD94309C56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56476"/>
        <a:stretch/>
      </xdr:blipFill>
      <xdr:spPr>
        <a:xfrm>
          <a:off x="1109383" y="10365441"/>
          <a:ext cx="952499" cy="1081367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571502</xdr:colOff>
      <xdr:row>33</xdr:row>
      <xdr:rowOff>179294</xdr:rowOff>
    </xdr:from>
    <xdr:to>
      <xdr:col>1</xdr:col>
      <xdr:colOff>1624854</xdr:colOff>
      <xdr:row>40</xdr:row>
      <xdr:rowOff>4986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1ED0BF7-9A8D-0989-5E6E-9BCBC26B89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53484"/>
        <a:stretch/>
      </xdr:blipFill>
      <xdr:spPr>
        <a:xfrm>
          <a:off x="1176620" y="6633882"/>
          <a:ext cx="1053352" cy="1159192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481853</xdr:colOff>
      <xdr:row>43</xdr:row>
      <xdr:rowOff>168089</xdr:rowOff>
    </xdr:from>
    <xdr:to>
      <xdr:col>1</xdr:col>
      <xdr:colOff>1490382</xdr:colOff>
      <xdr:row>49</xdr:row>
      <xdr:rowOff>107746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6661696-8331-F08B-35BA-5C620227E06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r="56927"/>
        <a:stretch/>
      </xdr:blipFill>
      <xdr:spPr>
        <a:xfrm>
          <a:off x="1086971" y="8527677"/>
          <a:ext cx="1008529" cy="1082657"/>
        </a:xfrm>
        <a:prstGeom prst="rect">
          <a:avLst/>
        </a:prstGeom>
      </xdr:spPr>
    </xdr:pic>
    <xdr:clientData/>
  </xdr:twoCellAnchor>
  <xdr:twoCellAnchor editAs="oneCell">
    <xdr:from>
      <xdr:col>1</xdr:col>
      <xdr:colOff>403411</xdr:colOff>
      <xdr:row>23</xdr:row>
      <xdr:rowOff>112059</xdr:rowOff>
    </xdr:from>
    <xdr:to>
      <xdr:col>1</xdr:col>
      <xdr:colOff>1411941</xdr:colOff>
      <xdr:row>29</xdr:row>
      <xdr:rowOff>97491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200BB22-0587-AB1E-2600-2ACBAF179F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r="55598"/>
        <a:stretch/>
      </xdr:blipFill>
      <xdr:spPr>
        <a:xfrm>
          <a:off x="1008529" y="4661647"/>
          <a:ext cx="1008530" cy="1128432"/>
        </a:xfrm>
        <a:prstGeom prst="rect">
          <a:avLst/>
        </a:prstGeom>
      </xdr:spPr>
    </xdr:pic>
    <xdr:clientData/>
  </xdr:twoCellAnchor>
  <xdr:twoCellAnchor editAs="oneCell">
    <xdr:from>
      <xdr:col>1</xdr:col>
      <xdr:colOff>448235</xdr:colOff>
      <xdr:row>14</xdr:row>
      <xdr:rowOff>0</xdr:rowOff>
    </xdr:from>
    <xdr:to>
      <xdr:col>1</xdr:col>
      <xdr:colOff>1333500</xdr:colOff>
      <xdr:row>19</xdr:row>
      <xdr:rowOff>55299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C1C5873F-0258-EAA0-50A8-A27DC14D1B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r="60899"/>
        <a:stretch/>
      </xdr:blipFill>
      <xdr:spPr>
        <a:xfrm>
          <a:off x="1053353" y="2835088"/>
          <a:ext cx="885265" cy="1007799"/>
        </a:xfrm>
        <a:prstGeom prst="rect">
          <a:avLst/>
        </a:prstGeom>
      </xdr:spPr>
    </xdr:pic>
    <xdr:clientData/>
  </xdr:twoCellAnchor>
  <xdr:twoCellAnchor editAs="oneCell">
    <xdr:from>
      <xdr:col>1</xdr:col>
      <xdr:colOff>627530</xdr:colOff>
      <xdr:row>63</xdr:row>
      <xdr:rowOff>179295</xdr:rowOff>
    </xdr:from>
    <xdr:to>
      <xdr:col>1</xdr:col>
      <xdr:colOff>1434353</xdr:colOff>
      <xdr:row>69</xdr:row>
      <xdr:rowOff>50581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3BCE89B-0FAB-A28F-23EC-27722EED2E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r="61926"/>
        <a:stretch/>
      </xdr:blipFill>
      <xdr:spPr>
        <a:xfrm>
          <a:off x="1232648" y="12348883"/>
          <a:ext cx="806823" cy="1014286"/>
        </a:xfrm>
        <a:prstGeom prst="rect">
          <a:avLst/>
        </a:prstGeom>
      </xdr:spPr>
    </xdr:pic>
    <xdr:clientData/>
  </xdr:twoCellAnchor>
  <xdr:twoCellAnchor editAs="oneCell">
    <xdr:from>
      <xdr:col>1</xdr:col>
      <xdr:colOff>481853</xdr:colOff>
      <xdr:row>73</xdr:row>
      <xdr:rowOff>123265</xdr:rowOff>
    </xdr:from>
    <xdr:to>
      <xdr:col>1</xdr:col>
      <xdr:colOff>1344706</xdr:colOff>
      <xdr:row>79</xdr:row>
      <xdr:rowOff>62920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92B6419-D375-59D1-8121-D048CFF785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r="58383" b="5273"/>
        <a:stretch/>
      </xdr:blipFill>
      <xdr:spPr>
        <a:xfrm>
          <a:off x="1086971" y="14197853"/>
          <a:ext cx="862853" cy="10826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381000</xdr:colOff>
      <xdr:row>12</xdr:row>
      <xdr:rowOff>89649</xdr:rowOff>
    </xdr:from>
    <xdr:to>
      <xdr:col>1</xdr:col>
      <xdr:colOff>1613647</xdr:colOff>
      <xdr:row>21</xdr:row>
      <xdr:rowOff>136074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76708F-FE04-71D9-A2BD-7DC98A731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77577" b="33993"/>
        <a:stretch/>
      </xdr:blipFill>
      <xdr:spPr>
        <a:xfrm>
          <a:off x="986118" y="2543737"/>
          <a:ext cx="1232647" cy="1760925"/>
        </a:xfrm>
        <a:prstGeom prst="rect">
          <a:avLst/>
        </a:prstGeom>
      </xdr:spPr>
    </xdr:pic>
    <xdr:clientData/>
  </xdr:twoCellAnchor>
  <xdr:oneCellAnchor>
    <xdr:from>
      <xdr:col>1</xdr:col>
      <xdr:colOff>515470</xdr:colOff>
      <xdr:row>23</xdr:row>
      <xdr:rowOff>33618</xdr:rowOff>
    </xdr:from>
    <xdr:ext cx="1175125" cy="1355911"/>
    <xdr:pic>
      <xdr:nvPicPr>
        <xdr:cNvPr id="3" name="Picture 2">
          <a:extLst>
            <a:ext uri="{FF2B5EF4-FFF2-40B4-BE49-F238E27FC236}">
              <a16:creationId xmlns:a16="http://schemas.microsoft.com/office/drawing/2014/main" id="{E3DA5718-3CA5-4299-96A8-6928420498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4352" r="48705" b="35790"/>
        <a:stretch/>
      </xdr:blipFill>
      <xdr:spPr>
        <a:xfrm>
          <a:off x="1120588" y="4572000"/>
          <a:ext cx="1175125" cy="1355911"/>
        </a:xfrm>
        <a:prstGeom prst="rect">
          <a:avLst/>
        </a:prstGeom>
      </xdr:spPr>
    </xdr:pic>
    <xdr:clientData/>
  </xdr:oneCellAnchor>
  <xdr:oneCellAnchor>
    <xdr:from>
      <xdr:col>1</xdr:col>
      <xdr:colOff>280147</xdr:colOff>
      <xdr:row>32</xdr:row>
      <xdr:rowOff>134470</xdr:rowOff>
    </xdr:from>
    <xdr:ext cx="1333500" cy="1465484"/>
    <xdr:pic>
      <xdr:nvPicPr>
        <xdr:cNvPr id="4" name="Picture 3">
          <a:extLst>
            <a:ext uri="{FF2B5EF4-FFF2-40B4-BE49-F238E27FC236}">
              <a16:creationId xmlns:a16="http://schemas.microsoft.com/office/drawing/2014/main" id="{2380D01E-E136-4824-A565-B187A41C16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7254" t="35315" r="64248"/>
        <a:stretch/>
      </xdr:blipFill>
      <xdr:spPr>
        <a:xfrm>
          <a:off x="885265" y="6387352"/>
          <a:ext cx="1333500" cy="1465484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G:\3-Recipe%20Costing%20(Promo%20&amp;%20Core)\2024%20Promotion%20and%20Projects\Master%20Food%20Ingredient%20measurement%20conversion.xlsx" TargetMode="External"/><Relationship Id="rId1" Type="http://schemas.openxmlformats.org/officeDocument/2006/relationships/externalLinkPath" Target="Master%20Food%20Ingredient%20measurement%20conversion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7-Distributors\Master%20Distributor%20Order%20Guide.xlsx" TargetMode="External"/><Relationship Id="rId1" Type="http://schemas.openxmlformats.org/officeDocument/2006/relationships/externalLinkPath" Target="file:///X:\7-Distributors\Master%20Distributor%20Order%20Guide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X:\1-Accounting%20Price%20List\2-Fruz%20Tea%20&amp;%20Yeh!%20Tea%20Master%20Pricing\Fruz%20Tea,%20Yeh!%20&amp;%20Pink%20Tea%20Franchisee%20Pricing%20-%20Effective%20Februrary%201,%202024%2007-05-2024.xlsx" TargetMode="External"/><Relationship Id="rId1" Type="http://schemas.openxmlformats.org/officeDocument/2006/relationships/externalLinkPath" Target="file:///X:\1-Accounting%20Price%20List\2-Fruz%20Tea%20&amp;%20Yeh!%20Tea%20Master%20Pricing\Fruz%20Tea,%20Yeh!%20&amp;%20Pink%20Tea%20Franchisee%20Pricing%20-%20Effective%20Februrary%201,%202024%2007-05-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asurement Conversion"/>
      <sheetName val="Product Cost"/>
      <sheetName val="Menu Price"/>
    </sheetNames>
    <sheetDataSet>
      <sheetData sheetId="0"/>
      <sheetData sheetId="1">
        <row r="1">
          <cell r="K1" t="str">
            <v>GFS/ONT</v>
          </cell>
          <cell r="L1"/>
          <cell r="M1"/>
          <cell r="N1"/>
          <cell r="O1"/>
          <cell r="P1"/>
          <cell r="Q1"/>
          <cell r="R1"/>
          <cell r="S1"/>
          <cell r="T1"/>
        </row>
        <row r="2">
          <cell r="K2"/>
          <cell r="L2"/>
          <cell r="M2"/>
          <cell r="N2"/>
          <cell r="O2"/>
          <cell r="P2"/>
          <cell r="Q2"/>
          <cell r="R2" t="str">
            <v>Price as of:</v>
          </cell>
          <cell r="S2">
            <v>45574</v>
          </cell>
        </row>
        <row r="3">
          <cell r="K3" t="str">
            <v>QB #</v>
          </cell>
          <cell r="L3" t="str">
            <v xml:space="preserve">Ingredient </v>
          </cell>
          <cell r="M3" t="str">
            <v>Manufacturer</v>
          </cell>
          <cell r="N3" t="str">
            <v>Distributor</v>
          </cell>
          <cell r="O3" t="str">
            <v>Distributor #</v>
          </cell>
          <cell r="P3" t="str">
            <v>Pack Size</v>
          </cell>
          <cell r="Q3" t="str">
            <v>Total Pack Size</v>
          </cell>
          <cell r="R3" t="str">
            <v>Unit</v>
          </cell>
          <cell r="S3" t="str">
            <v>Cost/pack</v>
          </cell>
          <cell r="T3" t="str">
            <v>Cost/unit
(g)</v>
          </cell>
        </row>
        <row r="4">
          <cell r="K4" t="str">
            <v>YFT87802</v>
          </cell>
          <cell r="L4" t="str">
            <v>Low Fat Chocolate Yogurt</v>
          </cell>
          <cell r="M4" t="str">
            <v>YOGEN FRUZ GROUP (SHAW'S)</v>
          </cell>
          <cell r="N4" t="str">
            <v>GFS</v>
          </cell>
          <cell r="O4" t="str">
            <v>1425650</v>
          </cell>
          <cell r="P4" t="str">
            <v>1X11.4L</v>
          </cell>
          <cell r="Q4">
            <v>6156</v>
          </cell>
          <cell r="R4" t="str">
            <v>g</v>
          </cell>
          <cell r="S4">
            <v>45.46</v>
          </cell>
          <cell r="T4">
            <v>7.384665367121508E-3</v>
          </cell>
        </row>
        <row r="5">
          <cell r="K5" t="str">
            <v>YFT87801</v>
          </cell>
          <cell r="L5" t="str">
            <v>Low Fat Vanilla Yogurt</v>
          </cell>
          <cell r="M5" t="str">
            <v>YOGEN FRUZ GROUP (SHAW'S)</v>
          </cell>
          <cell r="N5" t="str">
            <v>GFS</v>
          </cell>
          <cell r="O5" t="str">
            <v>1424889</v>
          </cell>
          <cell r="P5" t="str">
            <v>1X11.4L</v>
          </cell>
          <cell r="Q5">
            <v>6156</v>
          </cell>
          <cell r="R5" t="str">
            <v>g</v>
          </cell>
          <cell r="S5">
            <v>45.76</v>
          </cell>
          <cell r="T5">
            <v>7.4333983105912931E-3</v>
          </cell>
        </row>
        <row r="6">
          <cell r="K6" t="str">
            <v>YFT87804</v>
          </cell>
          <cell r="L6" t="str">
            <v>No Sugar Added Vanilla Yogurt</v>
          </cell>
          <cell r="M6" t="str">
            <v>YOGEN FRUZ GROUP (SHAW'S)</v>
          </cell>
          <cell r="N6" t="str">
            <v>GFS</v>
          </cell>
          <cell r="O6" t="str">
            <v>1430241</v>
          </cell>
          <cell r="P6" t="str">
            <v>1X11.4L</v>
          </cell>
          <cell r="Q6">
            <v>6156</v>
          </cell>
          <cell r="R6" t="str">
            <v>g</v>
          </cell>
          <cell r="S6">
            <v>48.6</v>
          </cell>
          <cell r="T6">
            <v>7.8947368421052634E-3</v>
          </cell>
        </row>
        <row r="7">
          <cell r="K7" t="str">
            <v>YFT87805</v>
          </cell>
          <cell r="L7" t="str">
            <v>Non Dairy Sorbet Yogurt</v>
          </cell>
          <cell r="M7" t="str">
            <v>YOGEN FRUZ GROUP (SHAW'S)</v>
          </cell>
          <cell r="N7" t="str">
            <v>GFS</v>
          </cell>
          <cell r="O7" t="str">
            <v>1425666</v>
          </cell>
          <cell r="P7" t="str">
            <v>1X11.4L</v>
          </cell>
          <cell r="Q7">
            <v>6156</v>
          </cell>
          <cell r="R7" t="str">
            <v>g</v>
          </cell>
          <cell r="S7">
            <v>39.11</v>
          </cell>
          <cell r="T7">
            <v>6.353151397011046E-3</v>
          </cell>
        </row>
        <row r="8">
          <cell r="K8" t="str">
            <v>S811.01.YFC</v>
          </cell>
          <cell r="L8" t="str">
            <v>Neutral soft serve base Powder</v>
          </cell>
          <cell r="M8" t="str">
            <v>YOGEN FRUZ GROUP (FROSTY BOY)</v>
          </cell>
          <cell r="N8" t="str">
            <v>GFS</v>
          </cell>
          <cell r="O8" t="str">
            <v>1366332</v>
          </cell>
          <cell r="P8" t="str">
            <v>8X1.5KG</v>
          </cell>
          <cell r="Q8">
            <v>12000</v>
          </cell>
          <cell r="R8" t="str">
            <v>g</v>
          </cell>
          <cell r="S8">
            <v>119.37</v>
          </cell>
          <cell r="T8">
            <v>9.9474999999999997E-3</v>
          </cell>
        </row>
        <row r="9">
          <cell r="K9" t="str">
            <v>S812.00.YFC</v>
          </cell>
          <cell r="L9" t="str">
            <v>Sorbet Base Powder</v>
          </cell>
          <cell r="M9" t="str">
            <v>YOGEN FRUZ GROUP (FROSTY BOY)</v>
          </cell>
          <cell r="N9" t="str">
            <v>GFS</v>
          </cell>
          <cell r="O9" t="str">
            <v>1422209</v>
          </cell>
          <cell r="P9" t="str">
            <v>8X1.5KG</v>
          </cell>
          <cell r="Q9">
            <v>12000</v>
          </cell>
          <cell r="R9" t="str">
            <v>g</v>
          </cell>
          <cell r="S9">
            <v>119.37</v>
          </cell>
          <cell r="T9">
            <v>9.9474999999999997E-3</v>
          </cell>
        </row>
        <row r="10">
          <cell r="K10" t="str">
            <v>N601.00.YFC</v>
          </cell>
          <cell r="L10" t="str">
            <v>Sweet Base Soft Serve Powder</v>
          </cell>
          <cell r="M10" t="str">
            <v>YOGEN FRUZ GROUP (FROSTY BOY)</v>
          </cell>
          <cell r="N10" t="str">
            <v>GFS</v>
          </cell>
          <cell r="O10" t="str">
            <v>1415113</v>
          </cell>
          <cell r="P10" t="str">
            <v>8X1.5KG</v>
          </cell>
          <cell r="Q10">
            <v>12000</v>
          </cell>
          <cell r="R10" t="str">
            <v>g</v>
          </cell>
          <cell r="S10">
            <v>130.87</v>
          </cell>
          <cell r="T10">
            <v>1.0905833333333333E-2</v>
          </cell>
        </row>
        <row r="11">
          <cell r="K11" t="str">
            <v>N/A</v>
          </cell>
          <cell r="L11" t="str">
            <v>Chocolate ice cream mix</v>
          </cell>
          <cell r="M11" t="str">
            <v>LACTANTIA</v>
          </cell>
          <cell r="N11" t="str">
            <v>GFS</v>
          </cell>
          <cell r="O11" t="str">
            <v>1402130</v>
          </cell>
          <cell r="P11" t="str">
            <v>9X2L</v>
          </cell>
          <cell r="Q11">
            <v>18000</v>
          </cell>
          <cell r="R11" t="str">
            <v>g</v>
          </cell>
          <cell r="S11">
            <v>68.84</v>
          </cell>
          <cell r="T11">
            <v>3.8244444444444445E-3</v>
          </cell>
        </row>
        <row r="12">
          <cell r="K12" t="str">
            <v>N/A</v>
          </cell>
          <cell r="L12" t="str">
            <v>Vanilla ice cream mix</v>
          </cell>
          <cell r="M12" t="str">
            <v>LACTANTIA</v>
          </cell>
          <cell r="N12" t="str">
            <v>GFS</v>
          </cell>
          <cell r="O12" t="str">
            <v>3299248</v>
          </cell>
          <cell r="P12" t="str">
            <v>9X2L</v>
          </cell>
          <cell r="Q12">
            <v>18000</v>
          </cell>
          <cell r="R12" t="str">
            <v>g</v>
          </cell>
          <cell r="S12">
            <v>69.34</v>
          </cell>
          <cell r="T12">
            <v>3.8522222222222226E-3</v>
          </cell>
        </row>
        <row r="13">
          <cell r="K13" t="str">
            <v>N/A</v>
          </cell>
          <cell r="L13" t="str">
            <v>Captain Cyclone Ice Cream</v>
          </cell>
          <cell r="M13" t="str">
            <v>CENTRAL SMITH</v>
          </cell>
          <cell r="N13" t="str">
            <v>GFS</v>
          </cell>
          <cell r="O13" t="str">
            <v>1178518</v>
          </cell>
          <cell r="P13" t="str">
            <v>1X11.4L</v>
          </cell>
          <cell r="Q13">
            <v>6156</v>
          </cell>
          <cell r="R13" t="str">
            <v>g</v>
          </cell>
          <cell r="S13">
            <v>50.09</v>
          </cell>
          <cell r="T13">
            <v>8.136777128005198E-3</v>
          </cell>
        </row>
        <row r="14">
          <cell r="K14" t="str">
            <v>N/A</v>
          </cell>
          <cell r="L14" t="str">
            <v>Chocolate Ice Cream</v>
          </cell>
          <cell r="M14" t="str">
            <v>GFS (CENTRAL SMITH)</v>
          </cell>
          <cell r="N14" t="str">
            <v>GFS</v>
          </cell>
          <cell r="O14" t="str">
            <v>1165167</v>
          </cell>
          <cell r="P14" t="str">
            <v>1X11.4L</v>
          </cell>
          <cell r="Q14">
            <v>6156</v>
          </cell>
          <cell r="R14" t="str">
            <v>g</v>
          </cell>
          <cell r="S14">
            <v>39.99</v>
          </cell>
          <cell r="T14">
            <v>6.4961013645224172E-3</v>
          </cell>
        </row>
        <row r="15">
          <cell r="K15" t="str">
            <v>N/A</v>
          </cell>
          <cell r="L15" t="str">
            <v>Cookies &amp; Cream Ice Cream</v>
          </cell>
          <cell r="M15" t="str">
            <v>GFS (CENTRAL SMITH)</v>
          </cell>
          <cell r="N15" t="str">
            <v>GFS</v>
          </cell>
          <cell r="O15" t="str">
            <v>1165174</v>
          </cell>
          <cell r="P15" t="str">
            <v>1X11.4L</v>
          </cell>
          <cell r="Q15">
            <v>6156</v>
          </cell>
          <cell r="R15" t="str">
            <v>g</v>
          </cell>
          <cell r="S15">
            <v>46.66</v>
          </cell>
          <cell r="T15">
            <v>7.5795971410006491E-3</v>
          </cell>
        </row>
        <row r="16">
          <cell r="K16" t="str">
            <v>N/A</v>
          </cell>
          <cell r="L16" t="str">
            <v>Strawberry Ice Cream</v>
          </cell>
          <cell r="M16" t="str">
            <v>GFS (CENTRAL SMITH)</v>
          </cell>
          <cell r="N16" t="str">
            <v>GFS</v>
          </cell>
          <cell r="O16" t="str">
            <v>1165169</v>
          </cell>
          <cell r="P16" t="str">
            <v>1X11.4L</v>
          </cell>
          <cell r="Q16">
            <v>6156</v>
          </cell>
          <cell r="R16" t="str">
            <v>g</v>
          </cell>
          <cell r="S16">
            <v>46.77</v>
          </cell>
          <cell r="T16">
            <v>7.5974658869395716E-3</v>
          </cell>
        </row>
        <row r="17">
          <cell r="K17" t="str">
            <v>N/A</v>
          </cell>
          <cell r="L17" t="str">
            <v>Vanilla Ice Cream</v>
          </cell>
          <cell r="M17" t="str">
            <v>GFS (CENTRAL SMITH)</v>
          </cell>
          <cell r="N17" t="str">
            <v>GFS</v>
          </cell>
          <cell r="O17" t="str">
            <v>1165166</v>
          </cell>
          <cell r="P17" t="str">
            <v>1X11.4L</v>
          </cell>
          <cell r="Q17">
            <v>6156</v>
          </cell>
          <cell r="R17" t="str">
            <v>g</v>
          </cell>
          <cell r="S17">
            <v>39.99</v>
          </cell>
          <cell r="T17">
            <v>6.4961013645224172E-3</v>
          </cell>
        </row>
        <row r="18">
          <cell r="K18" t="str">
            <v>SJT5154</v>
          </cell>
          <cell r="L18" t="str">
            <v>Vanilla Ice Cream - ST LOUIS</v>
          </cell>
          <cell r="M18" t="str">
            <v>YOGEN FRUZ GROUP (SHAW'S)</v>
          </cell>
          <cell r="N18" t="str">
            <v>GFS</v>
          </cell>
          <cell r="O18" t="str">
            <v>1464671</v>
          </cell>
          <cell r="P18" t="str">
            <v>1X11.4L</v>
          </cell>
          <cell r="Q18">
            <v>6156</v>
          </cell>
          <cell r="R18" t="str">
            <v>g</v>
          </cell>
          <cell r="S18">
            <v>50.39</v>
          </cell>
          <cell r="T18">
            <v>8.1855100714749839E-3</v>
          </cell>
        </row>
        <row r="19">
          <cell r="K19">
            <v>71005</v>
          </cell>
          <cell r="L19" t="str">
            <v>IQF Avocado</v>
          </cell>
          <cell r="M19" t="str">
            <v>ALASKO</v>
          </cell>
          <cell r="N19" t="str">
            <v>GFS</v>
          </cell>
          <cell r="O19" t="str">
            <v>1448623</v>
          </cell>
          <cell r="P19" t="str">
            <v>5X1KG</v>
          </cell>
          <cell r="Q19">
            <v>5000</v>
          </cell>
          <cell r="R19" t="str">
            <v>g</v>
          </cell>
          <cell r="S19">
            <v>52.03</v>
          </cell>
          <cell r="T19">
            <v>1.0406E-2</v>
          </cell>
        </row>
        <row r="20">
          <cell r="K20" t="str">
            <v>00193</v>
          </cell>
          <cell r="L20" t="str">
            <v>IQF Banana</v>
          </cell>
          <cell r="M20" t="str">
            <v>ALASKO</v>
          </cell>
          <cell r="N20" t="str">
            <v>GFS</v>
          </cell>
          <cell r="O20" t="str">
            <v>1051894</v>
          </cell>
          <cell r="P20" t="str">
            <v>1X10KG</v>
          </cell>
          <cell r="Q20">
            <v>10000</v>
          </cell>
          <cell r="R20" t="str">
            <v>g</v>
          </cell>
          <cell r="S20">
            <v>39.93</v>
          </cell>
          <cell r="T20">
            <v>3.993E-3</v>
          </cell>
        </row>
        <row r="21">
          <cell r="K21" t="str">
            <v>00226</v>
          </cell>
          <cell r="L21" t="str">
            <v>IQF Blackberry</v>
          </cell>
          <cell r="M21" t="str">
            <v>ALASKO</v>
          </cell>
          <cell r="N21" t="str">
            <v>GFS</v>
          </cell>
          <cell r="O21" t="str">
            <v>1113445</v>
          </cell>
          <cell r="P21" t="str">
            <v>5X1KG</v>
          </cell>
          <cell r="Q21">
            <v>5000</v>
          </cell>
          <cell r="R21" t="str">
            <v>g</v>
          </cell>
          <cell r="S21">
            <v>42.29</v>
          </cell>
          <cell r="T21">
            <v>8.4580000000000002E-3</v>
          </cell>
        </row>
        <row r="22">
          <cell r="K22" t="str">
            <v>00202</v>
          </cell>
          <cell r="L22" t="str">
            <v>IQF Blueberry</v>
          </cell>
          <cell r="M22" t="str">
            <v>ALASKO</v>
          </cell>
          <cell r="N22" t="str">
            <v>GFS</v>
          </cell>
          <cell r="O22" t="str">
            <v>2022148</v>
          </cell>
          <cell r="P22" t="str">
            <v>2X2.5KG</v>
          </cell>
          <cell r="Q22">
            <v>5000</v>
          </cell>
          <cell r="R22" t="str">
            <v>g</v>
          </cell>
          <cell r="S22">
            <v>33.880000000000003</v>
          </cell>
          <cell r="T22">
            <v>6.7760000000000008E-3</v>
          </cell>
        </row>
        <row r="23">
          <cell r="K23" t="str">
            <v>00196</v>
          </cell>
          <cell r="L23" t="str">
            <v>IQF Cherry</v>
          </cell>
          <cell r="M23" t="str">
            <v>ALASKO</v>
          </cell>
          <cell r="N23" t="str">
            <v>GFS</v>
          </cell>
          <cell r="O23" t="str">
            <v>1962148</v>
          </cell>
          <cell r="P23" t="str">
            <v>5X1KG</v>
          </cell>
          <cell r="Q23">
            <v>5000</v>
          </cell>
          <cell r="R23" t="str">
            <v>g</v>
          </cell>
          <cell r="S23">
            <v>42.29</v>
          </cell>
          <cell r="T23">
            <v>8.4580000000000002E-3</v>
          </cell>
        </row>
        <row r="24">
          <cell r="K24" t="str">
            <v>12400</v>
          </cell>
          <cell r="L24" t="str">
            <v>IQF Kale</v>
          </cell>
          <cell r="M24" t="str">
            <v>ALASKO</v>
          </cell>
          <cell r="N24" t="str">
            <v>GFS</v>
          </cell>
          <cell r="O24" t="str">
            <v>1314570</v>
          </cell>
          <cell r="P24" t="str">
            <v>5x1KG</v>
          </cell>
          <cell r="Q24">
            <v>5000</v>
          </cell>
          <cell r="R24" t="str">
            <v>g</v>
          </cell>
          <cell r="S24">
            <v>33.880000000000003</v>
          </cell>
          <cell r="T24">
            <v>6.7760000000000008E-3</v>
          </cell>
        </row>
        <row r="25">
          <cell r="K25" t="str">
            <v>00236</v>
          </cell>
          <cell r="L25" t="str">
            <v>IQF Kiwi</v>
          </cell>
          <cell r="M25" t="str">
            <v>ALASKO</v>
          </cell>
          <cell r="N25" t="str">
            <v>GFS</v>
          </cell>
          <cell r="O25" t="str">
            <v>5956727</v>
          </cell>
          <cell r="P25" t="str">
            <v>5X1KG</v>
          </cell>
          <cell r="Q25">
            <v>5000</v>
          </cell>
          <cell r="R25" t="str">
            <v>g</v>
          </cell>
          <cell r="S25">
            <v>32.67</v>
          </cell>
          <cell r="T25">
            <v>6.5340000000000007E-3</v>
          </cell>
        </row>
        <row r="26">
          <cell r="K26" t="str">
            <v>00233</v>
          </cell>
          <cell r="L26" t="str">
            <v>IQF Mango</v>
          </cell>
          <cell r="M26" t="str">
            <v>ALASKO</v>
          </cell>
          <cell r="N26" t="str">
            <v>GFS</v>
          </cell>
          <cell r="O26" t="str">
            <v>1147338</v>
          </cell>
          <cell r="P26" t="str">
            <v>5X1KG</v>
          </cell>
          <cell r="Q26">
            <v>5000</v>
          </cell>
          <cell r="R26" t="str">
            <v>g</v>
          </cell>
          <cell r="S26">
            <v>26.02</v>
          </cell>
          <cell r="T26">
            <v>5.2040000000000003E-3</v>
          </cell>
        </row>
        <row r="27">
          <cell r="K27" t="str">
            <v>00198</v>
          </cell>
          <cell r="L27" t="str">
            <v>IQF Peach</v>
          </cell>
          <cell r="M27" t="str">
            <v>ALASKO</v>
          </cell>
          <cell r="N27" t="str">
            <v>GFS</v>
          </cell>
          <cell r="O27" t="str">
            <v>3399106</v>
          </cell>
          <cell r="P27" t="str">
            <v>5X1KG</v>
          </cell>
          <cell r="Q27">
            <v>5000</v>
          </cell>
          <cell r="R27" t="str">
            <v>g</v>
          </cell>
          <cell r="S27">
            <v>26.62</v>
          </cell>
          <cell r="T27">
            <v>5.3240000000000006E-3</v>
          </cell>
        </row>
        <row r="28">
          <cell r="K28" t="str">
            <v>00199</v>
          </cell>
          <cell r="L28" t="str">
            <v>IQF Pineapple</v>
          </cell>
          <cell r="M28" t="str">
            <v>ALASKO</v>
          </cell>
          <cell r="N28" t="str">
            <v>GFS</v>
          </cell>
          <cell r="O28" t="str">
            <v>1166868</v>
          </cell>
          <cell r="P28" t="str">
            <v>1X10KG</v>
          </cell>
          <cell r="Q28">
            <v>10000</v>
          </cell>
          <cell r="R28" t="str">
            <v>g</v>
          </cell>
          <cell r="S28">
            <v>51.97</v>
          </cell>
          <cell r="T28">
            <v>5.1970000000000002E-3</v>
          </cell>
        </row>
        <row r="29">
          <cell r="K29" t="str">
            <v>00205</v>
          </cell>
          <cell r="L29" t="str">
            <v>IQF Raspberry</v>
          </cell>
          <cell r="M29" t="str">
            <v>ALASKO</v>
          </cell>
          <cell r="N29" t="str">
            <v>GFS</v>
          </cell>
          <cell r="O29" t="str">
            <v>3693805</v>
          </cell>
          <cell r="P29" t="str">
            <v>5X1KG</v>
          </cell>
          <cell r="Q29">
            <v>5000</v>
          </cell>
          <cell r="R29" t="str">
            <v>g</v>
          </cell>
          <cell r="S29">
            <v>60.44</v>
          </cell>
          <cell r="T29">
            <v>1.2088E-2</v>
          </cell>
        </row>
        <row r="30">
          <cell r="K30" t="str">
            <v>00619</v>
          </cell>
          <cell r="L30" t="str">
            <v>IQF Strawberry</v>
          </cell>
          <cell r="M30" t="str">
            <v>ALASKO</v>
          </cell>
          <cell r="N30" t="str">
            <v>GFS</v>
          </cell>
          <cell r="O30" t="str">
            <v>2192148</v>
          </cell>
          <cell r="P30" t="str">
            <v>5X1KG</v>
          </cell>
          <cell r="Q30">
            <v>5000</v>
          </cell>
          <cell r="R30" t="str">
            <v>g</v>
          </cell>
          <cell r="S30">
            <v>22.32</v>
          </cell>
          <cell r="T30">
            <v>4.4640000000000001E-3</v>
          </cell>
        </row>
        <row r="31">
          <cell r="K31" t="str">
            <v>P1001A</v>
          </cell>
          <cell r="L31" t="str">
            <v>Pitaya Puree</v>
          </cell>
          <cell r="M31" t="str">
            <v>YOGEN FRUZ GROUP (CULTIVAR)</v>
          </cell>
          <cell r="N31" t="str">
            <v>GFS</v>
          </cell>
          <cell r="O31" t="str">
            <v>1452589</v>
          </cell>
          <cell r="P31" t="str">
            <v>8X4PK (3.5OZ/PK)</v>
          </cell>
          <cell r="Q31">
            <v>2766.96</v>
          </cell>
          <cell r="R31" t="str">
            <v>g</v>
          </cell>
          <cell r="S31">
            <v>89.403572499999996</v>
          </cell>
          <cell r="T31">
            <v>3.2311118519964148E-2</v>
          </cell>
        </row>
        <row r="32">
          <cell r="K32" t="str">
            <v>N/A</v>
          </cell>
          <cell r="L32" t="str">
            <v>Fresh Watermelon, Diced</v>
          </cell>
          <cell r="M32" t="str">
            <v>GFS (FRESH START)</v>
          </cell>
          <cell r="N32" t="str">
            <v>GFS</v>
          </cell>
          <cell r="O32" t="str">
            <v>1364804</v>
          </cell>
          <cell r="P32" t="str">
            <v>2X2.27KG</v>
          </cell>
          <cell r="Q32">
            <v>4540</v>
          </cell>
          <cell r="R32" t="str">
            <v>g</v>
          </cell>
          <cell r="S32">
            <v>35.61</v>
          </cell>
          <cell r="T32">
            <v>7.8436123348017625E-3</v>
          </cell>
        </row>
        <row r="33">
          <cell r="K33" t="str">
            <v>N/A</v>
          </cell>
          <cell r="L33" t="str">
            <v>Fresh Cucumber</v>
          </cell>
          <cell r="M33" t="str">
            <v>LOCAL</v>
          </cell>
          <cell r="N33" t="str">
            <v>WALMART</v>
          </cell>
          <cell r="O33" t="str">
            <v>N/A</v>
          </cell>
          <cell r="P33" t="str">
            <v>11OZ</v>
          </cell>
          <cell r="Q33">
            <v>311.85000000000002</v>
          </cell>
          <cell r="R33" t="str">
            <v>g</v>
          </cell>
          <cell r="S33">
            <v>1.77</v>
          </cell>
          <cell r="T33">
            <v>5.6758056758056752E-3</v>
          </cell>
        </row>
        <row r="34">
          <cell r="K34" t="str">
            <v>N/A</v>
          </cell>
          <cell r="L34" t="str">
            <v>Fresh Lemon</v>
          </cell>
          <cell r="M34" t="str">
            <v>LOCAL</v>
          </cell>
          <cell r="N34" t="str">
            <v>WALMART</v>
          </cell>
          <cell r="O34" t="str">
            <v>N/A</v>
          </cell>
          <cell r="P34" t="str">
            <v>AVG 60G EA</v>
          </cell>
          <cell r="Q34">
            <v>60</v>
          </cell>
          <cell r="R34" t="str">
            <v>g</v>
          </cell>
          <cell r="S34">
            <v>0.77</v>
          </cell>
          <cell r="T34">
            <v>1.2833333333333334E-2</v>
          </cell>
        </row>
        <row r="35">
          <cell r="K35" t="str">
            <v>N/A</v>
          </cell>
          <cell r="L35" t="str">
            <v>Fresh Lime</v>
          </cell>
          <cell r="M35" t="str">
            <v>LOCAL</v>
          </cell>
          <cell r="N35" t="str">
            <v>WALMART</v>
          </cell>
          <cell r="O35" t="str">
            <v>N/A</v>
          </cell>
          <cell r="P35" t="str">
            <v>AVG 60G EA</v>
          </cell>
          <cell r="Q35">
            <v>60</v>
          </cell>
          <cell r="R35" t="str">
            <v>g</v>
          </cell>
          <cell r="S35">
            <v>0.77</v>
          </cell>
          <cell r="T35">
            <v>1.2833333333333334E-2</v>
          </cell>
        </row>
        <row r="36">
          <cell r="K36" t="str">
            <v>N/A</v>
          </cell>
          <cell r="L36" t="str">
            <v>Fresh Mango, Chunks</v>
          </cell>
          <cell r="M36" t="str">
            <v>LOCAL</v>
          </cell>
          <cell r="N36" t="str">
            <v>WALMART</v>
          </cell>
          <cell r="O36" t="str">
            <v>N/A</v>
          </cell>
          <cell r="P36" t="str">
            <v>225G</v>
          </cell>
          <cell r="Q36">
            <v>135</v>
          </cell>
          <cell r="R36" t="str">
            <v>g</v>
          </cell>
          <cell r="S36">
            <v>3.97</v>
          </cell>
          <cell r="T36">
            <v>2.940740740740741E-2</v>
          </cell>
        </row>
        <row r="37">
          <cell r="K37" t="str">
            <v>N/A</v>
          </cell>
          <cell r="L37" t="str">
            <v>Fresh Mint</v>
          </cell>
          <cell r="M37" t="str">
            <v>LOCAL</v>
          </cell>
          <cell r="N37" t="str">
            <v>WALMART</v>
          </cell>
          <cell r="O37" t="str">
            <v>N/A</v>
          </cell>
          <cell r="P37" t="str">
            <v>7G</v>
          </cell>
          <cell r="Q37">
            <v>7</v>
          </cell>
          <cell r="R37" t="str">
            <v>g</v>
          </cell>
          <cell r="S37">
            <v>0.67</v>
          </cell>
          <cell r="T37">
            <v>9.5714285714285724E-2</v>
          </cell>
        </row>
        <row r="38">
          <cell r="K38" t="str">
            <v>N/A</v>
          </cell>
          <cell r="L38" t="str">
            <v>Fresh Strawberries</v>
          </cell>
          <cell r="M38" t="str">
            <v>LOCAL</v>
          </cell>
          <cell r="N38" t="str">
            <v>GFS/WALMART</v>
          </cell>
          <cell r="O38" t="str">
            <v>1317797</v>
          </cell>
          <cell r="P38" t="str">
            <v>454G/8X1LB</v>
          </cell>
          <cell r="Q38">
            <v>3628.72</v>
          </cell>
          <cell r="R38" t="str">
            <v>g</v>
          </cell>
          <cell r="S38">
            <v>29.04</v>
          </cell>
          <cell r="T38">
            <v>8.0028219317004341E-3</v>
          </cell>
        </row>
        <row r="39">
          <cell r="K39" t="str">
            <v>N/A</v>
          </cell>
          <cell r="L39" t="str">
            <v>Root Beer Soda</v>
          </cell>
          <cell r="M39" t="str">
            <v>A&amp;W/BARQ'S</v>
          </cell>
          <cell r="N39" t="str">
            <v>GFS/WALMART</v>
          </cell>
          <cell r="O39" t="str">
            <v>1267127</v>
          </cell>
          <cell r="P39" t="str">
            <v>24X500ML/12X355ML</v>
          </cell>
          <cell r="Q39">
            <v>12000</v>
          </cell>
          <cell r="R39" t="str">
            <v>g</v>
          </cell>
          <cell r="S39">
            <v>39.979999999999997</v>
          </cell>
          <cell r="T39">
            <v>3.3316666666666664E-3</v>
          </cell>
        </row>
        <row r="40">
          <cell r="K40" t="str">
            <v>N/A</v>
          </cell>
          <cell r="L40" t="str">
            <v>Pineapple Juice</v>
          </cell>
          <cell r="M40" t="str">
            <v>DOLE</v>
          </cell>
          <cell r="N40" t="str">
            <v>GFS</v>
          </cell>
          <cell r="O40" t="str">
            <v>8254005</v>
          </cell>
          <cell r="P40" t="str">
            <v>12X1.36L</v>
          </cell>
          <cell r="Q40">
            <v>16320</v>
          </cell>
          <cell r="R40" t="str">
            <v>g</v>
          </cell>
          <cell r="S40">
            <v>65.83</v>
          </cell>
          <cell r="T40">
            <v>4.0337009803921567E-3</v>
          </cell>
        </row>
        <row r="41">
          <cell r="K41" t="str">
            <v>N/A</v>
          </cell>
          <cell r="L41" t="str">
            <v>Fanta Orange Soda</v>
          </cell>
          <cell r="M41" t="str">
            <v>FANTA</v>
          </cell>
          <cell r="N41" t="str">
            <v>GFS/WALMART</v>
          </cell>
          <cell r="O41" t="str">
            <v>1456620</v>
          </cell>
          <cell r="P41" t="str">
            <v>24X500ML/12X355ML</v>
          </cell>
          <cell r="Q41">
            <v>12000</v>
          </cell>
          <cell r="R41" t="str">
            <v>g</v>
          </cell>
          <cell r="S41">
            <v>39.979999999999997</v>
          </cell>
          <cell r="T41">
            <v>3.3316666666666664E-3</v>
          </cell>
        </row>
        <row r="42">
          <cell r="K42" t="str">
            <v>N/A</v>
          </cell>
          <cell r="L42" t="str">
            <v>Flow Alkaline Water</v>
          </cell>
          <cell r="M42" t="str">
            <v>FLOW WATER</v>
          </cell>
          <cell r="N42" t="str">
            <v>GFS</v>
          </cell>
          <cell r="O42" t="str">
            <v>1344972</v>
          </cell>
          <cell r="P42" t="str">
            <v>12X500ML</v>
          </cell>
          <cell r="Q42">
            <v>12</v>
          </cell>
          <cell r="R42" t="str">
            <v>g</v>
          </cell>
          <cell r="S42">
            <v>11.04</v>
          </cell>
          <cell r="T42">
            <v>0.91999999999999993</v>
          </cell>
        </row>
        <row r="43">
          <cell r="K43" t="str">
            <v>N/A</v>
          </cell>
          <cell r="L43" t="str">
            <v>Homogenized Milk</v>
          </cell>
          <cell r="M43" t="str">
            <v>BEATRICE</v>
          </cell>
          <cell r="N43" t="str">
            <v>GFS</v>
          </cell>
          <cell r="O43" t="str">
            <v>7150346</v>
          </cell>
          <cell r="P43" t="str">
            <v>12X1L</v>
          </cell>
          <cell r="Q43">
            <v>12000</v>
          </cell>
          <cell r="R43" t="str">
            <v>g</v>
          </cell>
          <cell r="S43">
            <v>37.26</v>
          </cell>
          <cell r="T43">
            <v>3.1049999999999997E-3</v>
          </cell>
        </row>
        <row r="44">
          <cell r="K44" t="str">
            <v>N/A</v>
          </cell>
          <cell r="L44" t="str">
            <v>10% Half &amp; Half Cream</v>
          </cell>
          <cell r="M44" t="str">
            <v>GORDON CHOICE (LACTALIS)</v>
          </cell>
          <cell r="N44" t="str">
            <v>GFS</v>
          </cell>
          <cell r="O44" t="str">
            <v>1082403</v>
          </cell>
          <cell r="P44" t="str">
            <v>12X1L</v>
          </cell>
          <cell r="Q44">
            <v>12000</v>
          </cell>
          <cell r="R44" t="str">
            <v>g</v>
          </cell>
          <cell r="S44">
            <v>58.33</v>
          </cell>
          <cell r="T44">
            <v>4.8608333333333333E-3</v>
          </cell>
        </row>
        <row r="45">
          <cell r="K45" t="str">
            <v>TR0391</v>
          </cell>
          <cell r="L45" t="str">
            <v>Ceylon Tea</v>
          </cell>
          <cell r="M45" t="str">
            <v>YOGEN FRUZ GROUP (LEADWAY)</v>
          </cell>
          <cell r="N45" t="str">
            <v>GFS</v>
          </cell>
          <cell r="O45" t="str">
            <v>1453630</v>
          </cell>
          <cell r="P45" t="str">
            <v>50X20BAGS</v>
          </cell>
          <cell r="Q45">
            <v>1000</v>
          </cell>
          <cell r="R45" t="str">
            <v>UN</v>
          </cell>
          <cell r="S45">
            <v>470.17877499999997</v>
          </cell>
          <cell r="T45">
            <v>0.47017877499999999</v>
          </cell>
        </row>
        <row r="46">
          <cell r="K46" t="str">
            <v>TR0251</v>
          </cell>
          <cell r="L46" t="str">
            <v>Jasmine Tea</v>
          </cell>
          <cell r="M46" t="str">
            <v>YOGEN FRUZ GROUP (LEADWAY)</v>
          </cell>
          <cell r="N46" t="str">
            <v>GFS</v>
          </cell>
          <cell r="O46" t="str">
            <v>1453631</v>
          </cell>
          <cell r="P46" t="str">
            <v>50X20BAGS</v>
          </cell>
          <cell r="Q46">
            <v>1000</v>
          </cell>
          <cell r="R46" t="str">
            <v>UN</v>
          </cell>
          <cell r="S46">
            <v>515.91980000000001</v>
          </cell>
          <cell r="T46">
            <v>0.51591980000000004</v>
          </cell>
        </row>
        <row r="47">
          <cell r="K47" t="str">
            <v>N/A</v>
          </cell>
          <cell r="L47" t="str">
            <v>Cold Water</v>
          </cell>
          <cell r="M47" t="str">
            <v>N/A</v>
          </cell>
          <cell r="N47" t="str">
            <v>N/A</v>
          </cell>
          <cell r="O47" t="str">
            <v>N/A</v>
          </cell>
          <cell r="P47" t="str">
            <v>N/A</v>
          </cell>
          <cell r="Q47">
            <v>1</v>
          </cell>
          <cell r="R47" t="str">
            <v>ml</v>
          </cell>
          <cell r="S47">
            <v>0</v>
          </cell>
          <cell r="T47">
            <v>0</v>
          </cell>
        </row>
        <row r="48">
          <cell r="K48" t="str">
            <v>N/A</v>
          </cell>
          <cell r="L48" t="str">
            <v>Hot Water</v>
          </cell>
          <cell r="M48" t="str">
            <v>N/A</v>
          </cell>
          <cell r="N48" t="str">
            <v>N/A</v>
          </cell>
          <cell r="O48" t="str">
            <v>N/A</v>
          </cell>
          <cell r="P48" t="str">
            <v>N/A</v>
          </cell>
          <cell r="Q48">
            <v>1</v>
          </cell>
          <cell r="R48" t="str">
            <v>ml</v>
          </cell>
          <cell r="S48">
            <v>0</v>
          </cell>
          <cell r="T48">
            <v>0</v>
          </cell>
        </row>
        <row r="49">
          <cell r="K49" t="str">
            <v>N/A</v>
          </cell>
          <cell r="L49" t="str">
            <v>Ice</v>
          </cell>
          <cell r="M49" t="str">
            <v>N/A</v>
          </cell>
          <cell r="N49" t="str">
            <v>N/A</v>
          </cell>
          <cell r="O49" t="str">
            <v>N/A</v>
          </cell>
          <cell r="P49" t="str">
            <v>N/A</v>
          </cell>
          <cell r="Q49">
            <v>1</v>
          </cell>
          <cell r="R49" t="str">
            <v>cc</v>
          </cell>
          <cell r="S49">
            <v>0</v>
          </cell>
          <cell r="T49">
            <v>0</v>
          </cell>
        </row>
        <row r="50">
          <cell r="K50" t="str">
            <v>N/A</v>
          </cell>
          <cell r="L50" t="str">
            <v>Buttermilk</v>
          </cell>
          <cell r="M50" t="str">
            <v>NEILSON</v>
          </cell>
          <cell r="N50" t="str">
            <v>GFS</v>
          </cell>
          <cell r="O50" t="str">
            <v>1244773</v>
          </cell>
          <cell r="P50" t="str">
            <v>12X1L</v>
          </cell>
          <cell r="Q50">
            <v>12000</v>
          </cell>
          <cell r="R50" t="str">
            <v>g</v>
          </cell>
          <cell r="S50">
            <v>40.29</v>
          </cell>
          <cell r="T50">
            <v>3.3574999999999998E-3</v>
          </cell>
        </row>
        <row r="51">
          <cell r="K51" t="str">
            <v>N/A</v>
          </cell>
          <cell r="L51" t="str">
            <v>Craneberry Juice</v>
          </cell>
          <cell r="M51" t="str">
            <v>OCEAN SPRAY</v>
          </cell>
          <cell r="N51" t="str">
            <v>GFS</v>
          </cell>
          <cell r="O51" t="str">
            <v>7580866</v>
          </cell>
          <cell r="P51" t="str">
            <v>8X1.77L</v>
          </cell>
          <cell r="Q51">
            <v>14160</v>
          </cell>
          <cell r="R51" t="str">
            <v>g</v>
          </cell>
          <cell r="S51">
            <v>40.31</v>
          </cell>
          <cell r="T51">
            <v>2.8467514124293786E-3</v>
          </cell>
        </row>
        <row r="52">
          <cell r="K52" t="str">
            <v>307138</v>
          </cell>
          <cell r="L52" t="str">
            <v>Yoggi Yogurt Flavor Powder</v>
          </cell>
          <cell r="M52" t="str">
            <v>YOGEN FRUZ GROUP (PREGEL)</v>
          </cell>
          <cell r="N52" t="str">
            <v>GFS</v>
          </cell>
          <cell r="O52" t="str">
            <v>1248138</v>
          </cell>
          <cell r="P52" t="str">
            <v>8X1.5KG</v>
          </cell>
          <cell r="Q52">
            <v>12000</v>
          </cell>
          <cell r="R52" t="str">
            <v>g</v>
          </cell>
          <cell r="S52">
            <v>401.89</v>
          </cell>
          <cell r="T52">
            <v>3.3490833333333331E-2</v>
          </cell>
        </row>
        <row r="53">
          <cell r="K53" t="str">
            <v>N/A</v>
          </cell>
          <cell r="L53" t="str">
            <v>Lemon Juice</v>
          </cell>
          <cell r="M53" t="str">
            <v>REALEMON</v>
          </cell>
          <cell r="N53" t="str">
            <v>GFS</v>
          </cell>
          <cell r="O53" t="str">
            <v>2377805</v>
          </cell>
          <cell r="P53" t="str">
            <v>2X3.8L</v>
          </cell>
          <cell r="Q53">
            <v>7600</v>
          </cell>
          <cell r="R53" t="str">
            <v>g</v>
          </cell>
          <cell r="S53">
            <v>25.41</v>
          </cell>
          <cell r="T53">
            <v>3.3434210526315788E-3</v>
          </cell>
        </row>
        <row r="54">
          <cell r="K54" t="str">
            <v>N/A</v>
          </cell>
          <cell r="L54" t="str">
            <v>Cream Foam</v>
          </cell>
          <cell r="M54" t="str">
            <v>RICH PRODUCTS</v>
          </cell>
          <cell r="N54" t="str">
            <v>GFS</v>
          </cell>
          <cell r="O54" t="str">
            <v>1436406</v>
          </cell>
          <cell r="P54" t="str">
            <v>12X19.04 OZ</v>
          </cell>
          <cell r="Q54">
            <v>6477.4080000000004</v>
          </cell>
          <cell r="R54" t="str">
            <v>g</v>
          </cell>
          <cell r="S54">
            <v>76.48</v>
          </cell>
          <cell r="T54">
            <v>1.1807192012607512E-2</v>
          </cell>
        </row>
        <row r="55">
          <cell r="K55" t="str">
            <v>N/A</v>
          </cell>
          <cell r="L55" t="str">
            <v>Coconut Milk</v>
          </cell>
          <cell r="M55" t="str">
            <v>SILK</v>
          </cell>
          <cell r="N55" t="str">
            <v>GFS</v>
          </cell>
          <cell r="O55" t="str">
            <v>1335576</v>
          </cell>
          <cell r="P55" t="str">
            <v>6X1.89L</v>
          </cell>
          <cell r="Q55">
            <v>11340</v>
          </cell>
          <cell r="R55" t="str">
            <v>g</v>
          </cell>
          <cell r="S55">
            <v>32.880000000000003</v>
          </cell>
          <cell r="T55">
            <v>2.8994708994708996E-3</v>
          </cell>
        </row>
        <row r="56">
          <cell r="K56" t="str">
            <v>N/A</v>
          </cell>
          <cell r="L56" t="str">
            <v>Sodastream Carbonator</v>
          </cell>
          <cell r="M56" t="str">
            <v>SODA STREAM</v>
          </cell>
          <cell r="N56" t="str">
            <v>WALMART</v>
          </cell>
          <cell r="O56" t="str">
            <v>N/A</v>
          </cell>
          <cell r="P56" t="str">
            <v>3X60L</v>
          </cell>
          <cell r="Q56">
            <v>180000</v>
          </cell>
          <cell r="R56" t="str">
            <v>g</v>
          </cell>
          <cell r="S56">
            <v>169.98</v>
          </cell>
          <cell r="T56">
            <v>9.4433333333333327E-4</v>
          </cell>
        </row>
        <row r="57">
          <cell r="K57" t="str">
            <v>N/A</v>
          </cell>
          <cell r="L57" t="str">
            <v>Apple Juice</v>
          </cell>
          <cell r="M57" t="str">
            <v>TROPICANA</v>
          </cell>
          <cell r="N57" t="str">
            <v>GFS</v>
          </cell>
          <cell r="O57" t="str">
            <v>1264791</v>
          </cell>
          <cell r="P57" t="str">
            <v>12x1L</v>
          </cell>
          <cell r="Q57">
            <v>12000</v>
          </cell>
          <cell r="R57" t="str">
            <v>g</v>
          </cell>
          <cell r="S57">
            <v>24.5</v>
          </cell>
          <cell r="T57">
            <v>2.0416666666666665E-3</v>
          </cell>
        </row>
        <row r="58">
          <cell r="K58" t="str">
            <v>N/A</v>
          </cell>
          <cell r="L58" t="str">
            <v>Orange Juice</v>
          </cell>
          <cell r="M58" t="str">
            <v>TROPICANA</v>
          </cell>
          <cell r="N58" t="str">
            <v>GFS</v>
          </cell>
          <cell r="O58" t="str">
            <v>1072509</v>
          </cell>
          <cell r="P58" t="str">
            <v>6x2.63L</v>
          </cell>
          <cell r="Q58">
            <v>15780</v>
          </cell>
          <cell r="R58" t="str">
            <v>g</v>
          </cell>
          <cell r="S58">
            <v>69.069999999999993</v>
          </cell>
          <cell r="T58">
            <v>4.3770595690747777E-3</v>
          </cell>
        </row>
        <row r="59">
          <cell r="K59" t="str">
            <v>03-3059-V1-2.2LBSX6</v>
          </cell>
          <cell r="L59" t="str">
            <v>Cake batter Compound</v>
          </cell>
          <cell r="M59" t="str">
            <v>YOGEN FRUZ GROUP (AMORETTI)</v>
          </cell>
          <cell r="N59" t="str">
            <v>GFS</v>
          </cell>
          <cell r="O59" t="str">
            <v>1415849</v>
          </cell>
          <cell r="P59" t="str">
            <v>6X2.2LB</v>
          </cell>
          <cell r="Q59">
            <v>5987.3879999999999</v>
          </cell>
          <cell r="R59" t="str">
            <v>g</v>
          </cell>
          <cell r="S59">
            <v>228.96</v>
          </cell>
          <cell r="T59">
            <v>3.8240381281453614E-2</v>
          </cell>
        </row>
        <row r="60">
          <cell r="K60" t="str">
            <v>03-SW17-2.2LBSX6</v>
          </cell>
          <cell r="L60" t="str">
            <v>Coconut Marbleizing Swirl</v>
          </cell>
          <cell r="M60" t="str">
            <v>YOGEN FRUZ GROUP (AMORETTI)</v>
          </cell>
          <cell r="N60" t="str">
            <v>GFS</v>
          </cell>
          <cell r="O60" t="str">
            <v>1415862</v>
          </cell>
          <cell r="P60" t="str">
            <v>6X2.2LB</v>
          </cell>
          <cell r="Q60">
            <v>5987.3879999999999</v>
          </cell>
          <cell r="R60" t="str">
            <v>g</v>
          </cell>
          <cell r="S60">
            <v>183.18</v>
          </cell>
          <cell r="T60">
            <v>3.0594309238018317E-2</v>
          </cell>
        </row>
        <row r="61">
          <cell r="K61" t="str">
            <v>03-ART30-V1-2.2LBSX6</v>
          </cell>
          <cell r="L61" t="str">
            <v>Cotton Candy Artisan Flavor</v>
          </cell>
          <cell r="M61" t="str">
            <v>YOGEN FRUZ GROUP (AMORETTI)</v>
          </cell>
          <cell r="N61" t="str">
            <v>GFS</v>
          </cell>
          <cell r="O61" t="str">
            <v>1423167</v>
          </cell>
          <cell r="P61" t="str">
            <v>6X2.2LB</v>
          </cell>
          <cell r="Q61">
            <v>5987.3879999999999</v>
          </cell>
          <cell r="R61" t="str">
            <v>g</v>
          </cell>
          <cell r="S61">
            <v>208.89</v>
          </cell>
          <cell r="T61">
            <v>3.4888335280760158E-2</v>
          </cell>
        </row>
        <row r="62">
          <cell r="K62" t="str">
            <v>03-378-1</v>
          </cell>
          <cell r="L62" t="str">
            <v>Key Lime Compound</v>
          </cell>
          <cell r="M62" t="str">
            <v>YOGEN FRUZ GROUP (AMORETTI)</v>
          </cell>
          <cell r="N62" t="str">
            <v>GFS</v>
          </cell>
          <cell r="O62" t="str">
            <v>1415864</v>
          </cell>
          <cell r="P62" t="str">
            <v>6X30OZ</v>
          </cell>
          <cell r="Q62">
            <v>5103</v>
          </cell>
          <cell r="R62" t="str">
            <v>g</v>
          </cell>
          <cell r="S62">
            <v>101.58</v>
          </cell>
          <cell r="T62">
            <v>1.9905937683715461E-2</v>
          </cell>
        </row>
        <row r="63">
          <cell r="K63" t="str">
            <v>03-3020-2.2LBSX6</v>
          </cell>
          <cell r="L63" t="str">
            <v>Marshmallow Compound</v>
          </cell>
          <cell r="M63" t="str">
            <v>YOGEN FRUZ GROUP (AMORETTI)</v>
          </cell>
          <cell r="N63" t="str">
            <v>GFS</v>
          </cell>
          <cell r="O63" t="str">
            <v>1423165</v>
          </cell>
          <cell r="P63" t="str">
            <v>6X2.2LB</v>
          </cell>
          <cell r="Q63">
            <v>5987.3879999999999</v>
          </cell>
          <cell r="R63" t="str">
            <v>g</v>
          </cell>
          <cell r="S63">
            <v>208.89</v>
          </cell>
          <cell r="T63">
            <v>3.4888335280760158E-2</v>
          </cell>
        </row>
        <row r="64">
          <cell r="K64" t="str">
            <v>03-3052</v>
          </cell>
          <cell r="L64" t="str">
            <v>Mint Chocolate Compound</v>
          </cell>
          <cell r="M64" t="str">
            <v>YOGEN FRUZ GROUP (AMORETTI)</v>
          </cell>
          <cell r="N64" t="str">
            <v>GFS</v>
          </cell>
          <cell r="O64" t="str">
            <v>1449735</v>
          </cell>
          <cell r="P64" t="str">
            <v>6X30OZ</v>
          </cell>
          <cell r="Q64">
            <v>5103</v>
          </cell>
          <cell r="R64" t="str">
            <v>g</v>
          </cell>
          <cell r="S64">
            <v>121.24</v>
          </cell>
          <cell r="T64">
            <v>2.3758573388203016E-2</v>
          </cell>
        </row>
        <row r="65">
          <cell r="K65" t="str">
            <v>ART1-NS-2.2LBSX6</v>
          </cell>
          <cell r="L65" t="str">
            <v>Passion Fruit Artisan Flavor</v>
          </cell>
          <cell r="M65" t="str">
            <v>YOGEN FRUZ GROUP (AMORETTI)</v>
          </cell>
          <cell r="N65" t="str">
            <v>GFS</v>
          </cell>
          <cell r="O65" t="str">
            <v>1423169</v>
          </cell>
          <cell r="P65" t="str">
            <v>6X2.2LB</v>
          </cell>
          <cell r="Q65">
            <v>5987.3879999999999</v>
          </cell>
          <cell r="R65" t="str">
            <v>g</v>
          </cell>
          <cell r="S65">
            <v>184.09</v>
          </cell>
          <cell r="T65">
            <v>3.0746295379554492E-2</v>
          </cell>
        </row>
        <row r="66">
          <cell r="K66" t="str">
            <v>03-ART16-V1-SU</v>
          </cell>
          <cell r="L66" t="str">
            <v>Red Velvet Artisan Flavor</v>
          </cell>
          <cell r="M66" t="str">
            <v>YOGEN FRUZ GROUP (AMORETTI)</v>
          </cell>
          <cell r="N66" t="str">
            <v>GFS</v>
          </cell>
          <cell r="O66" t="str">
            <v>1415874</v>
          </cell>
          <cell r="P66" t="str">
            <v>6X30OZ</v>
          </cell>
          <cell r="Q66">
            <v>5103</v>
          </cell>
          <cell r="R66" t="str">
            <v>g</v>
          </cell>
          <cell r="S66">
            <v>208.36</v>
          </cell>
          <cell r="T66">
            <v>4.0830883793846758E-2</v>
          </cell>
        </row>
        <row r="67">
          <cell r="K67" t="str">
            <v>IND572-2.2LBSX6</v>
          </cell>
          <cell r="L67" t="str">
            <v>White Chocolate Industrial Compound</v>
          </cell>
          <cell r="M67" t="str">
            <v>YOGEN FRUZ GROUP (AMORETTI)</v>
          </cell>
          <cell r="N67" t="str">
            <v>GFS</v>
          </cell>
          <cell r="O67" t="str">
            <v>1423168</v>
          </cell>
          <cell r="P67" t="str">
            <v>6X2.2LB</v>
          </cell>
          <cell r="Q67">
            <v>5987.3879999999999</v>
          </cell>
          <cell r="R67" t="str">
            <v>g</v>
          </cell>
          <cell r="S67">
            <v>154.13999999999999</v>
          </cell>
          <cell r="T67">
            <v>2.5744114127896837E-2</v>
          </cell>
        </row>
        <row r="68">
          <cell r="K68" t="str">
            <v>N/A</v>
          </cell>
          <cell r="L68" t="str">
            <v>0% Plain Yogurt</v>
          </cell>
          <cell r="M68" t="str">
            <v>ASTRO</v>
          </cell>
          <cell r="N68" t="str">
            <v>WALMART</v>
          </cell>
          <cell r="O68" t="str">
            <v>N/A</v>
          </cell>
          <cell r="P68" t="str">
            <v>750G</v>
          </cell>
          <cell r="Q68">
            <v>750</v>
          </cell>
          <cell r="R68" t="str">
            <v>g</v>
          </cell>
          <cell r="S68">
            <v>3.3333333333333335</v>
          </cell>
          <cell r="T68">
            <v>4.4444444444444444E-3</v>
          </cell>
        </row>
        <row r="69">
          <cell r="K69" t="str">
            <v>N/A</v>
          </cell>
          <cell r="L69" t="str">
            <v>Honey</v>
          </cell>
          <cell r="M69" t="str">
            <v>BILLY BEE</v>
          </cell>
          <cell r="N69" t="str">
            <v>GFS</v>
          </cell>
          <cell r="O69" t="str">
            <v>7469596</v>
          </cell>
          <cell r="P69" t="str">
            <v>12X1KG</v>
          </cell>
          <cell r="Q69">
            <v>12000</v>
          </cell>
          <cell r="R69" t="str">
            <v>g</v>
          </cell>
          <cell r="S69">
            <v>208.8</v>
          </cell>
          <cell r="T69">
            <v>1.7400000000000002E-2</v>
          </cell>
        </row>
        <row r="70">
          <cell r="K70" t="str">
            <v>130100012</v>
          </cell>
          <cell r="L70" t="str">
            <v>Blueberry Syrup</v>
          </cell>
          <cell r="M70" t="str">
            <v>BODUO</v>
          </cell>
          <cell r="N70" t="str">
            <v>BODUO</v>
          </cell>
          <cell r="O70" t="str">
            <v>130100012</v>
          </cell>
          <cell r="P70" t="str">
            <v>8X2.5KG</v>
          </cell>
          <cell r="Q70">
            <v>20000</v>
          </cell>
          <cell r="R70" t="str">
            <v>g</v>
          </cell>
          <cell r="S70">
            <v>103</v>
          </cell>
          <cell r="T70">
            <v>5.1500000000000001E-3</v>
          </cell>
        </row>
        <row r="71">
          <cell r="K71" t="str">
            <v>130100059</v>
          </cell>
          <cell r="L71" t="str">
            <v>Brown Sugar Syrup</v>
          </cell>
          <cell r="M71" t="str">
            <v>YOGEN FRUZ GROUP (BODUO)</v>
          </cell>
          <cell r="N71" t="str">
            <v>BODUO</v>
          </cell>
          <cell r="O71" t="str">
            <v>130100059</v>
          </cell>
          <cell r="P71" t="str">
            <v>8X2.5KG</v>
          </cell>
          <cell r="Q71">
            <v>20000</v>
          </cell>
          <cell r="R71" t="str">
            <v>g</v>
          </cell>
          <cell r="S71">
            <v>164.5</v>
          </cell>
          <cell r="T71">
            <v>8.2249999999999997E-3</v>
          </cell>
        </row>
        <row r="72">
          <cell r="K72" t="str">
            <v>130200035</v>
          </cell>
          <cell r="L72" t="str">
            <v>Coconut Powder</v>
          </cell>
          <cell r="M72" t="str">
            <v>YOGEN FRUZ GROUP (BODUO)</v>
          </cell>
          <cell r="N72" t="str">
            <v>BODUO</v>
          </cell>
          <cell r="O72" t="str">
            <v>130200035</v>
          </cell>
          <cell r="P72" t="str">
            <v>15X1KG</v>
          </cell>
          <cell r="Q72">
            <v>15000</v>
          </cell>
          <cell r="R72" t="str">
            <v>g</v>
          </cell>
          <cell r="S72">
            <v>137.5</v>
          </cell>
          <cell r="T72">
            <v>9.1666666666666667E-3</v>
          </cell>
        </row>
        <row r="73">
          <cell r="K73" t="str">
            <v>130100051</v>
          </cell>
          <cell r="L73" t="str">
            <v>Fructose Syrup</v>
          </cell>
          <cell r="M73" t="str">
            <v>YOGEN FRUZ GROUP (BODUO)</v>
          </cell>
          <cell r="N73" t="str">
            <v>BODUO</v>
          </cell>
          <cell r="O73" t="str">
            <v>130100051</v>
          </cell>
          <cell r="P73" t="str">
            <v>8X2.5KG</v>
          </cell>
          <cell r="Q73">
            <v>20000</v>
          </cell>
          <cell r="R73" t="str">
            <v>g</v>
          </cell>
          <cell r="S73">
            <v>70</v>
          </cell>
          <cell r="T73">
            <v>3.5000000000000001E-3</v>
          </cell>
        </row>
        <row r="74">
          <cell r="K74" t="str">
            <v>130100019</v>
          </cell>
          <cell r="L74" t="str">
            <v>Green Apple Syrup</v>
          </cell>
          <cell r="M74" t="str">
            <v>YOGEN FRUZ GROUP (BODUO)</v>
          </cell>
          <cell r="N74" t="str">
            <v>BODUO</v>
          </cell>
          <cell r="O74" t="str">
            <v>130100019</v>
          </cell>
          <cell r="P74" t="str">
            <v>8X2.5KG</v>
          </cell>
          <cell r="Q74">
            <v>20000</v>
          </cell>
          <cell r="R74" t="str">
            <v>g</v>
          </cell>
          <cell r="S74">
            <v>103</v>
          </cell>
          <cell r="T74">
            <v>5.1500000000000001E-3</v>
          </cell>
        </row>
        <row r="75">
          <cell r="K75" t="str">
            <v>130100013</v>
          </cell>
          <cell r="L75" t="str">
            <v>Lychee Syrup</v>
          </cell>
          <cell r="M75" t="str">
            <v>YOGEN FRUZ GROUP (BODUO)</v>
          </cell>
          <cell r="N75" t="str">
            <v>BODUO</v>
          </cell>
          <cell r="O75" t="str">
            <v>130100013</v>
          </cell>
          <cell r="P75" t="str">
            <v>8X2.5KG</v>
          </cell>
          <cell r="Q75">
            <v>20000</v>
          </cell>
          <cell r="R75" t="str">
            <v>g</v>
          </cell>
          <cell r="S75">
            <v>103</v>
          </cell>
          <cell r="T75">
            <v>5.1500000000000001E-3</v>
          </cell>
        </row>
        <row r="76">
          <cell r="K76" t="str">
            <v>130300097</v>
          </cell>
          <cell r="L76" t="str">
            <v>Mango Jam</v>
          </cell>
          <cell r="M76" t="str">
            <v>YOGEN FRUZ GROUP (BODUO)</v>
          </cell>
          <cell r="N76" t="str">
            <v>BODUO</v>
          </cell>
          <cell r="O76" t="str">
            <v>130300097</v>
          </cell>
          <cell r="P76" t="str">
            <v>12X1KG</v>
          </cell>
          <cell r="Q76">
            <v>12000</v>
          </cell>
          <cell r="R76" t="str">
            <v>g</v>
          </cell>
          <cell r="S76">
            <v>151.5</v>
          </cell>
          <cell r="T76">
            <v>1.2625000000000001E-2</v>
          </cell>
        </row>
        <row r="77">
          <cell r="K77" t="str">
            <v>130100180</v>
          </cell>
          <cell r="L77" t="str">
            <v>Mango Syrup</v>
          </cell>
          <cell r="M77" t="str">
            <v>YOGEN FRUZ GROUP (BODUO)</v>
          </cell>
          <cell r="N77" t="str">
            <v>BODUO</v>
          </cell>
          <cell r="O77" t="str">
            <v>130100180</v>
          </cell>
          <cell r="P77" t="str">
            <v>8X2.5KG</v>
          </cell>
          <cell r="Q77">
            <v>20000</v>
          </cell>
          <cell r="R77" t="str">
            <v>g</v>
          </cell>
          <cell r="S77">
            <v>103</v>
          </cell>
          <cell r="T77">
            <v>5.1500000000000001E-3</v>
          </cell>
        </row>
        <row r="78">
          <cell r="K78" t="str">
            <v>130400012</v>
          </cell>
          <cell r="L78" t="str">
            <v>Milk Powder</v>
          </cell>
          <cell r="M78" t="str">
            <v>YOGEN FRUZ GROUP (BODUO)</v>
          </cell>
          <cell r="N78" t="str">
            <v>BODUO</v>
          </cell>
          <cell r="O78" t="str">
            <v>130400012</v>
          </cell>
          <cell r="P78" t="str">
            <v>20X1KG</v>
          </cell>
          <cell r="Q78">
            <v>20000</v>
          </cell>
          <cell r="R78" t="str">
            <v>g</v>
          </cell>
          <cell r="S78">
            <v>179.5</v>
          </cell>
          <cell r="T78">
            <v>8.9750000000000003E-3</v>
          </cell>
        </row>
        <row r="79">
          <cell r="K79" t="str">
            <v>130300002</v>
          </cell>
          <cell r="L79" t="str">
            <v>Passion Fruit Jam</v>
          </cell>
          <cell r="M79" t="str">
            <v>YOGEN FRUZ GROUP (BODUO)</v>
          </cell>
          <cell r="N79" t="str">
            <v>BODUO</v>
          </cell>
          <cell r="O79" t="str">
            <v>130300002</v>
          </cell>
          <cell r="P79" t="str">
            <v>12X1KG</v>
          </cell>
          <cell r="Q79">
            <v>12000</v>
          </cell>
          <cell r="R79" t="str">
            <v>g</v>
          </cell>
          <cell r="S79">
            <v>134</v>
          </cell>
          <cell r="T79">
            <v>1.1166666666666667E-2</v>
          </cell>
        </row>
        <row r="80">
          <cell r="K80" t="str">
            <v>130100001</v>
          </cell>
          <cell r="L80" t="str">
            <v>Passion Fruit Syrup</v>
          </cell>
          <cell r="M80" t="str">
            <v>YOGEN FRUZ GROUP (BODUO)</v>
          </cell>
          <cell r="N80" t="str">
            <v>BODUO</v>
          </cell>
          <cell r="O80" t="str">
            <v>130100001</v>
          </cell>
          <cell r="P80" t="str">
            <v>8X2.5KG</v>
          </cell>
          <cell r="Q80">
            <v>20000</v>
          </cell>
          <cell r="R80" t="str">
            <v>g</v>
          </cell>
          <cell r="S80">
            <v>103</v>
          </cell>
          <cell r="T80">
            <v>5.1500000000000001E-3</v>
          </cell>
        </row>
        <row r="81">
          <cell r="K81" t="str">
            <v>130100002</v>
          </cell>
          <cell r="L81" t="str">
            <v>Pineapple Syrup</v>
          </cell>
          <cell r="M81" t="str">
            <v>YOGEN FRUZ GROUP (BODUO)</v>
          </cell>
          <cell r="N81" t="str">
            <v>BODUO</v>
          </cell>
          <cell r="O81" t="str">
            <v>130100002</v>
          </cell>
          <cell r="P81" t="str">
            <v>8X2.5KG</v>
          </cell>
          <cell r="Q81">
            <v>20000</v>
          </cell>
          <cell r="R81" t="str">
            <v>g</v>
          </cell>
          <cell r="S81">
            <v>103</v>
          </cell>
          <cell r="T81">
            <v>5.1500000000000001E-3</v>
          </cell>
        </row>
        <row r="82">
          <cell r="K82" t="str">
            <v>130100003</v>
          </cell>
          <cell r="L82" t="str">
            <v>Strawberry Syrup</v>
          </cell>
          <cell r="M82" t="str">
            <v>YOGEN FRUZ GROUP (BODUO)</v>
          </cell>
          <cell r="N82" t="str">
            <v>BODUO</v>
          </cell>
          <cell r="O82" t="str">
            <v>130100003</v>
          </cell>
          <cell r="P82" t="str">
            <v>8X2.5KG</v>
          </cell>
          <cell r="Q82">
            <v>20000</v>
          </cell>
          <cell r="R82" t="str">
            <v>g</v>
          </cell>
          <cell r="S82">
            <v>103</v>
          </cell>
          <cell r="T82">
            <v>5.1500000000000001E-3</v>
          </cell>
        </row>
        <row r="83">
          <cell r="K83" t="str">
            <v>130200033</v>
          </cell>
          <cell r="L83" t="str">
            <v>Taro Powder</v>
          </cell>
          <cell r="M83" t="str">
            <v>YOGEN FRUZ GROUP (BODUO)</v>
          </cell>
          <cell r="N83" t="str">
            <v>BODUO</v>
          </cell>
          <cell r="O83" t="str">
            <v>130200033</v>
          </cell>
          <cell r="P83" t="str">
            <v>20X1KG</v>
          </cell>
          <cell r="Q83">
            <v>20000</v>
          </cell>
          <cell r="R83" t="str">
            <v>g</v>
          </cell>
          <cell r="S83">
            <v>179.5</v>
          </cell>
          <cell r="T83">
            <v>8.9750000000000003E-3</v>
          </cell>
        </row>
        <row r="84">
          <cell r="K84" t="str">
            <v>N/A</v>
          </cell>
          <cell r="L84" t="str">
            <v>Frozen Mango Puree</v>
          </cell>
          <cell r="M84" t="str">
            <v>BOIRON</v>
          </cell>
          <cell r="N84" t="str">
            <v>GFS</v>
          </cell>
          <cell r="O84" t="str">
            <v>1370645</v>
          </cell>
          <cell r="P84" t="str">
            <v>6X1KG</v>
          </cell>
          <cell r="Q84">
            <v>6000</v>
          </cell>
          <cell r="R84" t="str">
            <v>g</v>
          </cell>
          <cell r="S84">
            <v>142.33000000000001</v>
          </cell>
          <cell r="T84">
            <v>2.3721666666666669E-2</v>
          </cell>
        </row>
        <row r="85">
          <cell r="K85" t="str">
            <v>N/A</v>
          </cell>
          <cell r="L85" t="str">
            <v>Frozen Raspberry Puree</v>
          </cell>
          <cell r="M85" t="str">
            <v>BOIRON</v>
          </cell>
          <cell r="N85" t="str">
            <v>GFS</v>
          </cell>
          <cell r="O85" t="str">
            <v>1370235</v>
          </cell>
          <cell r="P85" t="str">
            <v>6X1KG</v>
          </cell>
          <cell r="Q85">
            <v>6000</v>
          </cell>
          <cell r="R85" t="str">
            <v>g</v>
          </cell>
          <cell r="S85">
            <v>178.4</v>
          </cell>
          <cell r="T85">
            <v>2.9733333333333334E-2</v>
          </cell>
        </row>
        <row r="86">
          <cell r="K86" t="str">
            <v>N/A</v>
          </cell>
          <cell r="L86" t="str">
            <v>Pumpkin Pie Spice</v>
          </cell>
          <cell r="M86" t="str">
            <v>CLUB HOUSE</v>
          </cell>
          <cell r="N86" t="str">
            <v>GFS</v>
          </cell>
          <cell r="O86" t="str">
            <v>2705205</v>
          </cell>
          <cell r="P86" t="str">
            <v>12X35G</v>
          </cell>
          <cell r="Q86">
            <v>420</v>
          </cell>
          <cell r="R86" t="str">
            <v>g</v>
          </cell>
          <cell r="S86">
            <v>58.47</v>
          </cell>
          <cell r="T86">
            <v>0.13921428571428571</v>
          </cell>
        </row>
        <row r="87">
          <cell r="K87" t="str">
            <v>N/A</v>
          </cell>
          <cell r="L87" t="str">
            <v>Oat Latte Vanilla</v>
          </cell>
          <cell r="M87" t="str">
            <v>EARTH'S OWN</v>
          </cell>
          <cell r="N87" t="str">
            <v>GFS</v>
          </cell>
          <cell r="O87" t="str">
            <v>1330550</v>
          </cell>
          <cell r="P87" t="str">
            <v>12X946ML</v>
          </cell>
          <cell r="Q87">
            <v>11352</v>
          </cell>
          <cell r="R87" t="str">
            <v>g</v>
          </cell>
          <cell r="S87">
            <v>39.69</v>
          </cell>
          <cell r="T87">
            <v>3.4963002114164901E-3</v>
          </cell>
        </row>
        <row r="88">
          <cell r="K88" t="str">
            <v>59808</v>
          </cell>
          <cell r="L88" t="str">
            <v>Matcha Green Tea Powder</v>
          </cell>
          <cell r="M88" t="str">
            <v>YOGEN FRUZ GROUP (ITO EN)</v>
          </cell>
          <cell r="N88" t="str">
            <v>HEAD OFFICE</v>
          </cell>
          <cell r="O88" t="str">
            <v>N/A</v>
          </cell>
          <cell r="P88" t="str">
            <v>10X1KG</v>
          </cell>
          <cell r="Q88">
            <v>10000</v>
          </cell>
          <cell r="R88" t="str">
            <v>g</v>
          </cell>
          <cell r="S88">
            <v>538.75</v>
          </cell>
          <cell r="T88">
            <v>5.3874999999999999E-2</v>
          </cell>
        </row>
        <row r="89">
          <cell r="K89" t="str">
            <v>N/A</v>
          </cell>
          <cell r="L89" t="str">
            <v>Maple Syrup</v>
          </cell>
          <cell r="M89" t="str">
            <v>OLD FASHIONED MAPLE CREST</v>
          </cell>
          <cell r="N89" t="str">
            <v>RCS/WALMART</v>
          </cell>
          <cell r="O89" t="str">
            <v>N/A</v>
          </cell>
          <cell r="P89" t="str">
            <v>1L</v>
          </cell>
          <cell r="Q89">
            <v>1000</v>
          </cell>
          <cell r="R89" t="str">
            <v>g</v>
          </cell>
          <cell r="S89">
            <v>16.989999999999998</v>
          </cell>
          <cell r="T89">
            <v>1.6989999999999998E-2</v>
          </cell>
        </row>
        <row r="90">
          <cell r="K90" t="str">
            <v>N/A</v>
          </cell>
          <cell r="L90" t="str">
            <v>Caramel topping</v>
          </cell>
          <cell r="M90" t="str">
            <v>LYNCH</v>
          </cell>
          <cell r="N90" t="str">
            <v>GFS</v>
          </cell>
          <cell r="O90" t="str">
            <v>9331205</v>
          </cell>
          <cell r="P90" t="str">
            <v>2*4L</v>
          </cell>
          <cell r="Q90">
            <v>8000</v>
          </cell>
          <cell r="R90" t="str">
            <v>g</v>
          </cell>
          <cell r="S90">
            <v>50.47</v>
          </cell>
          <cell r="T90">
            <v>6.3087500000000001E-3</v>
          </cell>
        </row>
        <row r="91">
          <cell r="K91" t="str">
            <v>N/A</v>
          </cell>
          <cell r="L91" t="str">
            <v>Wild Cherry Syrup</v>
          </cell>
          <cell r="M91" t="str">
            <v>LYNCH</v>
          </cell>
          <cell r="N91" t="str">
            <v>LYNCH</v>
          </cell>
          <cell r="O91" t="str">
            <v>1089049</v>
          </cell>
          <cell r="P91" t="str">
            <v>2x4L</v>
          </cell>
          <cell r="Q91">
            <v>8000</v>
          </cell>
          <cell r="R91" t="str">
            <v>g</v>
          </cell>
          <cell r="S91">
            <v>37.18</v>
          </cell>
          <cell r="T91">
            <v>4.6474999999999997E-3</v>
          </cell>
        </row>
        <row r="92">
          <cell r="K92" t="str">
            <v>2048TFF</v>
          </cell>
          <cell r="L92" t="str">
            <v>Cotton candy Flavored Cool Cone Coating</v>
          </cell>
          <cell r="M92" t="str">
            <v>YOGEN FRUZ GROUP (MAVROS)</v>
          </cell>
          <cell r="N92" t="str">
            <v>GFS</v>
          </cell>
          <cell r="O92" t="str">
            <v>1455017</v>
          </cell>
          <cell r="P92" t="str">
            <v>2X100OZ</v>
          </cell>
          <cell r="Q92">
            <v>5670</v>
          </cell>
          <cell r="R92" t="str">
            <v>g</v>
          </cell>
          <cell r="S92">
            <v>123.68</v>
          </cell>
          <cell r="T92">
            <v>2.1813051146384481E-2</v>
          </cell>
        </row>
        <row r="93">
          <cell r="K93" t="str">
            <v>06-18056A</v>
          </cell>
          <cell r="L93" t="str">
            <v>Banana Paste</v>
          </cell>
          <cell r="M93" t="str">
            <v>YOGEN FRUZ GROUP (MEC3)</v>
          </cell>
          <cell r="N93" t="str">
            <v>GFS</v>
          </cell>
          <cell r="O93" t="str">
            <v>1415282</v>
          </cell>
          <cell r="P93" t="str">
            <v>2X3KG</v>
          </cell>
          <cell r="Q93">
            <v>6000</v>
          </cell>
          <cell r="R93" t="str">
            <v>g</v>
          </cell>
          <cell r="S93">
            <v>149.30000000000001</v>
          </cell>
          <cell r="T93">
            <v>2.4883333333333334E-2</v>
          </cell>
        </row>
        <row r="94">
          <cell r="K94" t="str">
            <v>06-14054A</v>
          </cell>
          <cell r="L94" t="str">
            <v>French Vanilla Paste</v>
          </cell>
          <cell r="M94" t="str">
            <v>YOGEN FRUZ GROUP (MEC3)</v>
          </cell>
          <cell r="N94" t="str">
            <v>GFS</v>
          </cell>
          <cell r="O94" t="str">
            <v>1415280</v>
          </cell>
          <cell r="P94" t="str">
            <v>2X2.5KG</v>
          </cell>
          <cell r="Q94">
            <v>5000</v>
          </cell>
          <cell r="R94" t="str">
            <v>g</v>
          </cell>
          <cell r="S94">
            <v>179.29</v>
          </cell>
          <cell r="T94">
            <v>3.5858000000000001E-2</v>
          </cell>
        </row>
        <row r="95">
          <cell r="K95" t="str">
            <v>06-18154A</v>
          </cell>
          <cell r="L95" t="str">
            <v>Mango Alfonso Paste</v>
          </cell>
          <cell r="M95" t="str">
            <v>YOGEN FRUZ GROUP (MEC3)</v>
          </cell>
          <cell r="N95" t="str">
            <v>GFS</v>
          </cell>
          <cell r="O95" t="str">
            <v>1416739</v>
          </cell>
          <cell r="P95" t="str">
            <v>2X3KG</v>
          </cell>
          <cell r="Q95">
            <v>6000</v>
          </cell>
          <cell r="R95" t="str">
            <v>g</v>
          </cell>
          <cell r="S95">
            <v>180.15</v>
          </cell>
          <cell r="T95">
            <v>3.0025E-2</v>
          </cell>
        </row>
        <row r="96">
          <cell r="K96" t="str">
            <v>14791</v>
          </cell>
          <cell r="L96" t="str">
            <v>Quella (Ruby) Variegate</v>
          </cell>
          <cell r="M96" t="str">
            <v>YOGEN FRUZ GROUP (MEC3)</v>
          </cell>
          <cell r="N96" t="str">
            <v>HEAD OFFICE</v>
          </cell>
          <cell r="O96" t="str">
            <v>N/A</v>
          </cell>
          <cell r="P96" t="str">
            <v>2X6KG</v>
          </cell>
          <cell r="Q96">
            <v>12000</v>
          </cell>
          <cell r="R96" t="str">
            <v>g</v>
          </cell>
          <cell r="S96">
            <v>267.48</v>
          </cell>
          <cell r="T96">
            <v>2.2290000000000001E-2</v>
          </cell>
        </row>
        <row r="97">
          <cell r="K97" t="str">
            <v>06-18080A</v>
          </cell>
          <cell r="L97" t="str">
            <v>Raspberry Paste</v>
          </cell>
          <cell r="M97" t="str">
            <v>YOGEN FRUZ GROUP (MEC3)</v>
          </cell>
          <cell r="N97" t="str">
            <v>GFS</v>
          </cell>
          <cell r="O97" t="str">
            <v>1415284</v>
          </cell>
          <cell r="P97" t="str">
            <v>2X3KG</v>
          </cell>
          <cell r="Q97">
            <v>6000</v>
          </cell>
          <cell r="R97" t="str">
            <v>g</v>
          </cell>
          <cell r="S97">
            <v>189.23</v>
          </cell>
          <cell r="T97">
            <v>3.1538333333333335E-2</v>
          </cell>
        </row>
        <row r="98">
          <cell r="K98" t="str">
            <v>06-18047A</v>
          </cell>
          <cell r="L98" t="str">
            <v>Strawberry Paste</v>
          </cell>
          <cell r="M98" t="str">
            <v>YOGEN FRUZ GROUP (MEC3)</v>
          </cell>
          <cell r="N98" t="str">
            <v>GFS</v>
          </cell>
          <cell r="O98" t="str">
            <v>1439879</v>
          </cell>
          <cell r="P98" t="str">
            <v>2X3KG</v>
          </cell>
          <cell r="Q98">
            <v>6000</v>
          </cell>
          <cell r="R98" t="str">
            <v>g</v>
          </cell>
          <cell r="S98">
            <v>157.82</v>
          </cell>
          <cell r="T98">
            <v>2.6303333333333331E-2</v>
          </cell>
        </row>
        <row r="99">
          <cell r="K99" t="str">
            <v>06-18098A</v>
          </cell>
          <cell r="L99" t="str">
            <v>Watermelon Paste</v>
          </cell>
          <cell r="M99" t="str">
            <v>YOGEN FRUZ GROUP (MEC3)</v>
          </cell>
          <cell r="N99" t="str">
            <v>GFS</v>
          </cell>
          <cell r="O99" t="str">
            <v>1416767</v>
          </cell>
          <cell r="P99" t="str">
            <v>2X3KG</v>
          </cell>
          <cell r="Q99">
            <v>6000</v>
          </cell>
          <cell r="R99" t="str">
            <v>g</v>
          </cell>
          <cell r="S99">
            <v>162.61000000000001</v>
          </cell>
          <cell r="T99">
            <v>2.710166666666667E-2</v>
          </cell>
        </row>
        <row r="100">
          <cell r="K100" t="str">
            <v>57202</v>
          </cell>
          <cell r="L100" t="str">
            <v>Caramao Mou (Butterscotch) Paste</v>
          </cell>
          <cell r="M100" t="str">
            <v>YOGEN FRUZ GROUP (PREGEL)</v>
          </cell>
          <cell r="N100" t="str">
            <v>HEAD OFFICE</v>
          </cell>
          <cell r="O100" t="str">
            <v>N/A</v>
          </cell>
          <cell r="P100" t="str">
            <v>2X6KG</v>
          </cell>
          <cell r="Q100">
            <v>12000</v>
          </cell>
          <cell r="R100" t="str">
            <v>g</v>
          </cell>
          <cell r="S100">
            <v>463.59</v>
          </cell>
          <cell r="T100">
            <v>3.86325E-2</v>
          </cell>
        </row>
        <row r="101">
          <cell r="K101" t="str">
            <v>95322</v>
          </cell>
          <cell r="L101" t="str">
            <v>Chocolate Coriandolina Coating</v>
          </cell>
          <cell r="M101" t="str">
            <v>YOGEN FRUZ GROUP (PREGEL)</v>
          </cell>
          <cell r="N101" t="str">
            <v>GFS</v>
          </cell>
          <cell r="O101" t="str">
            <v>1453210</v>
          </cell>
          <cell r="P101" t="str">
            <v>2X3KG</v>
          </cell>
          <cell r="Q101">
            <v>6000</v>
          </cell>
          <cell r="R101" t="str">
            <v>g</v>
          </cell>
          <cell r="S101">
            <v>162.01</v>
          </cell>
          <cell r="T101">
            <v>2.7001666666666667E-2</v>
          </cell>
        </row>
        <row r="102">
          <cell r="K102" t="str">
            <v>61442</v>
          </cell>
          <cell r="L102" t="str">
            <v>Crumb'Ole cookies red berries</v>
          </cell>
          <cell r="M102" t="str">
            <v>YOGEN FRUZ GROUP (PREGEL)</v>
          </cell>
          <cell r="N102" t="str">
            <v>GFS</v>
          </cell>
          <cell r="O102" t="str">
            <v>1449881</v>
          </cell>
          <cell r="P102" t="str">
            <v>2X3.5KG</v>
          </cell>
          <cell r="Q102">
            <v>7000</v>
          </cell>
          <cell r="R102" t="str">
            <v>g</v>
          </cell>
          <cell r="S102">
            <v>244</v>
          </cell>
          <cell r="T102">
            <v>3.4857142857142857E-2</v>
          </cell>
        </row>
        <row r="103">
          <cell r="K103" t="str">
            <v>55302</v>
          </cell>
          <cell r="L103" t="str">
            <v>Krocco Milk Chocolate Crunch</v>
          </cell>
          <cell r="M103" t="str">
            <v>YOGEN FRUZ GROUP (PREGEL)</v>
          </cell>
          <cell r="N103" t="str">
            <v>GFS</v>
          </cell>
          <cell r="O103" t="str">
            <v>1414493</v>
          </cell>
          <cell r="P103" t="str">
            <v>2X2KG</v>
          </cell>
          <cell r="Q103">
            <v>4000</v>
          </cell>
          <cell r="R103" t="str">
            <v>g</v>
          </cell>
          <cell r="S103">
            <v>99.83</v>
          </cell>
          <cell r="T103">
            <v>2.4957500000000001E-2</v>
          </cell>
        </row>
        <row r="104">
          <cell r="K104" t="str">
            <v>90722</v>
          </cell>
          <cell r="L104" t="str">
            <v>Strawberry Coating Sauce</v>
          </cell>
          <cell r="M104" t="str">
            <v>YOGEN FRUZ GROUP (PREGEL)</v>
          </cell>
          <cell r="N104" t="str">
            <v>GFS</v>
          </cell>
          <cell r="O104" t="str">
            <v>1499832</v>
          </cell>
          <cell r="P104" t="str">
            <v>2X3KG</v>
          </cell>
          <cell r="Q104">
            <v>6000</v>
          </cell>
          <cell r="R104" t="str">
            <v>g</v>
          </cell>
          <cell r="S104">
            <v>166.54</v>
          </cell>
          <cell r="T104">
            <v>2.7756666666666666E-2</v>
          </cell>
        </row>
        <row r="105">
          <cell r="K105" t="str">
            <v>90512</v>
          </cell>
          <cell r="L105" t="str">
            <v>White Chocolate Coriandolina Coating</v>
          </cell>
          <cell r="M105" t="str">
            <v>YOGEN FRUZ GROUP (PREGEL)</v>
          </cell>
          <cell r="N105" t="str">
            <v>GFS</v>
          </cell>
          <cell r="O105" t="str">
            <v>1495425</v>
          </cell>
          <cell r="P105" t="str">
            <v>2X3KG</v>
          </cell>
          <cell r="Q105">
            <v>6000</v>
          </cell>
          <cell r="R105" t="str">
            <v>g</v>
          </cell>
          <cell r="S105">
            <v>210.8</v>
          </cell>
          <cell r="T105">
            <v>3.5133333333333336E-2</v>
          </cell>
        </row>
        <row r="106">
          <cell r="K106" t="str">
            <v>N/A</v>
          </cell>
          <cell r="L106" t="str">
            <v>Coconut cream</v>
          </cell>
          <cell r="M106" t="str">
            <v>SAVOY</v>
          </cell>
          <cell r="N106" t="str">
            <v>GFS/WALMART</v>
          </cell>
          <cell r="O106" t="str">
            <v>1428420</v>
          </cell>
          <cell r="P106" t="str">
            <v>1X400ML/24X400ML</v>
          </cell>
          <cell r="Q106">
            <v>9600</v>
          </cell>
          <cell r="R106" t="str">
            <v>g</v>
          </cell>
          <cell r="S106">
            <v>158.69999999999999</v>
          </cell>
          <cell r="T106">
            <v>1.6531249999999997E-2</v>
          </cell>
        </row>
        <row r="107">
          <cell r="K107" t="str">
            <v>N/A</v>
          </cell>
          <cell r="L107" t="str">
            <v>Rainbow sprinkles</v>
          </cell>
          <cell r="M107" t="str">
            <v>BAKERY ESSENTIA (DAWN FOOD)</v>
          </cell>
          <cell r="N107" t="str">
            <v>GFS</v>
          </cell>
          <cell r="O107" t="str">
            <v>1413507</v>
          </cell>
          <cell r="P107" t="str">
            <v>1X3KG</v>
          </cell>
          <cell r="Q107">
            <v>3000</v>
          </cell>
          <cell r="R107" t="str">
            <v>g</v>
          </cell>
          <cell r="S107">
            <v>24.93</v>
          </cell>
          <cell r="T107">
            <v>8.3099999999999997E-3</v>
          </cell>
        </row>
        <row r="108">
          <cell r="K108" t="str">
            <v>N/A</v>
          </cell>
          <cell r="L108" t="str">
            <v>Xanthan gum</v>
          </cell>
          <cell r="M108" t="str">
            <v>BOB'S RED MILL</v>
          </cell>
          <cell r="N108" t="str">
            <v>GFS</v>
          </cell>
          <cell r="O108" t="str">
            <v>1416670</v>
          </cell>
          <cell r="P108" t="str">
            <v>5X227G</v>
          </cell>
          <cell r="Q108">
            <v>1135</v>
          </cell>
          <cell r="R108" t="str">
            <v>g</v>
          </cell>
          <cell r="S108">
            <v>101.46</v>
          </cell>
          <cell r="T108">
            <v>8.939207048458149E-2</v>
          </cell>
        </row>
        <row r="109">
          <cell r="K109" t="str">
            <v>ECT-92048</v>
          </cell>
          <cell r="L109" t="str">
            <v>Hot Wheels sprinkle</v>
          </cell>
          <cell r="M109" t="str">
            <v>EXCLUSIVE BRANDS</v>
          </cell>
          <cell r="N109" t="str">
            <v>HEAD OFFICE/WALMART</v>
          </cell>
          <cell r="O109" t="str">
            <v>N/A</v>
          </cell>
          <cell r="P109" t="str">
            <v>6x200G</v>
          </cell>
          <cell r="Q109">
            <v>1200</v>
          </cell>
          <cell r="R109" t="str">
            <v>g</v>
          </cell>
          <cell r="S109">
            <v>51.38</v>
          </cell>
          <cell r="T109">
            <v>4.281666666666667E-2</v>
          </cell>
        </row>
        <row r="110">
          <cell r="K110" t="str">
            <v>132200059</v>
          </cell>
          <cell r="L110" t="str">
            <v>Brown Sugar Crystal Ball Jelly</v>
          </cell>
          <cell r="M110" t="str">
            <v>YOGEN FRUZ GROUP (BODUO)</v>
          </cell>
          <cell r="N110" t="str">
            <v>BODUO</v>
          </cell>
          <cell r="O110" t="str">
            <v>132200059</v>
          </cell>
          <cell r="P110" t="str">
            <v>10X2KG</v>
          </cell>
          <cell r="Q110">
            <v>20000</v>
          </cell>
          <cell r="R110" t="str">
            <v>g</v>
          </cell>
          <cell r="S110">
            <v>103</v>
          </cell>
          <cell r="T110">
            <v>5.1500000000000001E-3</v>
          </cell>
        </row>
        <row r="111">
          <cell r="K111" t="str">
            <v>139100875</v>
          </cell>
          <cell r="L111" t="str">
            <v>Lychee Jelly</v>
          </cell>
          <cell r="M111" t="str">
            <v>YOGEN FRUZ GROUP (BODUO)</v>
          </cell>
          <cell r="N111" t="str">
            <v>BODUO</v>
          </cell>
          <cell r="O111" t="str">
            <v>139100875</v>
          </cell>
          <cell r="P111" t="str">
            <v>20X1KG</v>
          </cell>
          <cell r="Q111">
            <v>20000</v>
          </cell>
          <cell r="R111" t="str">
            <v>g</v>
          </cell>
          <cell r="S111">
            <v>81.5</v>
          </cell>
          <cell r="T111">
            <v>4.0749999999999996E-3</v>
          </cell>
        </row>
        <row r="112">
          <cell r="K112" t="str">
            <v>130600097</v>
          </cell>
          <cell r="L112" t="str">
            <v>Lychee Popping Boba</v>
          </cell>
          <cell r="M112" t="str">
            <v>YOGEN FRUZ GROUP (BODUO)</v>
          </cell>
          <cell r="N112" t="str">
            <v>BODUO</v>
          </cell>
          <cell r="O112" t="str">
            <v>130600097</v>
          </cell>
          <cell r="P112" t="str">
            <v>6X3KG</v>
          </cell>
          <cell r="Q112">
            <v>18000</v>
          </cell>
          <cell r="R112" t="str">
            <v>g</v>
          </cell>
          <cell r="S112">
            <v>108.5</v>
          </cell>
          <cell r="T112">
            <v>6.0277777777777777E-3</v>
          </cell>
        </row>
        <row r="113">
          <cell r="K113" t="str">
            <v>130600005</v>
          </cell>
          <cell r="L113" t="str">
            <v>Mango Popping Boba</v>
          </cell>
          <cell r="M113" t="str">
            <v>YOGEN FRUZ GROUP (BODUO)</v>
          </cell>
          <cell r="N113" t="str">
            <v>BODUO</v>
          </cell>
          <cell r="O113" t="str">
            <v>130600005</v>
          </cell>
          <cell r="P113" t="str">
            <v>6X3KG</v>
          </cell>
          <cell r="Q113">
            <v>18000</v>
          </cell>
          <cell r="R113" t="str">
            <v>g</v>
          </cell>
          <cell r="S113">
            <v>108.5</v>
          </cell>
          <cell r="T113">
            <v>6.0277777777777777E-3</v>
          </cell>
        </row>
        <row r="114">
          <cell r="K114" t="str">
            <v>139101068</v>
          </cell>
          <cell r="L114" t="str">
            <v>Oat Popping Boba</v>
          </cell>
          <cell r="M114" t="str">
            <v>YOGEN FRUZ GROUP (BODUO)</v>
          </cell>
          <cell r="N114" t="str">
            <v>BODUO</v>
          </cell>
          <cell r="O114" t="str">
            <v>139101068</v>
          </cell>
          <cell r="P114" t="str">
            <v>12X1KG</v>
          </cell>
          <cell r="Q114">
            <v>12000</v>
          </cell>
          <cell r="R114" t="str">
            <v>g</v>
          </cell>
          <cell r="S114">
            <v>86</v>
          </cell>
          <cell r="T114">
            <v>7.1666666666666667E-3</v>
          </cell>
        </row>
        <row r="115">
          <cell r="K115" t="str">
            <v>130600002</v>
          </cell>
          <cell r="L115" t="str">
            <v>Strawberry Popping Boba</v>
          </cell>
          <cell r="M115" t="str">
            <v>YOGEN FRUZ GROUP (BODUO)</v>
          </cell>
          <cell r="N115" t="str">
            <v>BODUO</v>
          </cell>
          <cell r="O115" t="str">
            <v>130600002</v>
          </cell>
          <cell r="P115" t="str">
            <v>6X3KG</v>
          </cell>
          <cell r="Q115">
            <v>18000</v>
          </cell>
          <cell r="R115" t="str">
            <v>g</v>
          </cell>
          <cell r="S115">
            <v>108.5</v>
          </cell>
          <cell r="T115">
            <v>6.0277777777777777E-3</v>
          </cell>
        </row>
        <row r="116">
          <cell r="K116" t="str">
            <v>130500296</v>
          </cell>
          <cell r="L116" t="str">
            <v>Tapioca Pearls</v>
          </cell>
          <cell r="M116" t="str">
            <v>YOGEN FRUZ GROUP (BODUO)</v>
          </cell>
          <cell r="N116" t="str">
            <v>BODUO</v>
          </cell>
          <cell r="O116" t="str">
            <v>130500296</v>
          </cell>
          <cell r="P116" t="str">
            <v>20X1KG</v>
          </cell>
          <cell r="Q116">
            <v>20000</v>
          </cell>
          <cell r="R116" t="str">
            <v>g</v>
          </cell>
          <cell r="S116">
            <v>66.5</v>
          </cell>
          <cell r="T116">
            <v>3.3249999999999998E-3</v>
          </cell>
        </row>
        <row r="117">
          <cell r="K117" t="str">
            <v>N/A</v>
          </cell>
          <cell r="L117" t="str">
            <v>Cheesecake Bites</v>
          </cell>
          <cell r="M117" t="str">
            <v>CAROLE'S CHESSECAKE</v>
          </cell>
          <cell r="N117" t="str">
            <v>GFS</v>
          </cell>
          <cell r="O117" t="str">
            <v>1349028</v>
          </cell>
          <cell r="P117" t="str">
            <v>1X10LB</v>
          </cell>
          <cell r="Q117">
            <v>4535.8999999999996</v>
          </cell>
          <cell r="R117" t="str">
            <v>g</v>
          </cell>
          <cell r="S117">
            <v>73.849999999999994</v>
          </cell>
          <cell r="T117">
            <v>1.6281223131021406E-2</v>
          </cell>
        </row>
        <row r="118">
          <cell r="K118" t="str">
            <v>N/A</v>
          </cell>
          <cell r="L118" t="str">
            <v>Cookie Dough Bites</v>
          </cell>
          <cell r="M118" t="str">
            <v>CAROLE'S CHESSECAKE</v>
          </cell>
          <cell r="N118" t="str">
            <v>GFS</v>
          </cell>
          <cell r="O118" t="str">
            <v>1416602</v>
          </cell>
          <cell r="P118" t="str">
            <v>4X2.5LB</v>
          </cell>
          <cell r="Q118">
            <v>4535.8999999999996</v>
          </cell>
          <cell r="R118" t="str">
            <v>g</v>
          </cell>
          <cell r="S118">
            <v>50.99</v>
          </cell>
          <cell r="T118">
            <v>1.1241429484777002E-2</v>
          </cell>
        </row>
        <row r="119">
          <cell r="K119" t="str">
            <v>01-255</v>
          </cell>
          <cell r="L119" t="str">
            <v>Red Velvet Bites</v>
          </cell>
          <cell r="M119" t="str">
            <v>YOGEN FRUZ GROUP (CAROLE'S CHESSECAKE)</v>
          </cell>
          <cell r="N119" t="str">
            <v>GFS</v>
          </cell>
          <cell r="O119" t="str">
            <v>1429585</v>
          </cell>
          <cell r="P119" t="str">
            <v>1X10LB</v>
          </cell>
          <cell r="Q119">
            <v>4535.8999999999996</v>
          </cell>
          <cell r="R119" t="str">
            <v>g</v>
          </cell>
          <cell r="S119">
            <v>59.61</v>
          </cell>
          <cell r="T119">
            <v>1.3141824114288235E-2</v>
          </cell>
        </row>
        <row r="120">
          <cell r="K120" t="str">
            <v>N/A</v>
          </cell>
          <cell r="L120" t="str">
            <v>Vanilla cheesecake</v>
          </cell>
          <cell r="M120" t="str">
            <v>CAROLE'S CHESSECAKE</v>
          </cell>
          <cell r="N120" t="str">
            <v>GFS</v>
          </cell>
          <cell r="O120" t="str">
            <v>1375958</v>
          </cell>
          <cell r="P120" t="str">
            <v>2X2.1KG (14 cuts per box)</v>
          </cell>
          <cell r="Q120">
            <v>28</v>
          </cell>
          <cell r="R120" t="str">
            <v>g</v>
          </cell>
          <cell r="S120">
            <v>77.33</v>
          </cell>
          <cell r="T120">
            <v>2.7617857142857143</v>
          </cell>
        </row>
        <row r="121">
          <cell r="K121" t="str">
            <v>N/A</v>
          </cell>
          <cell r="L121" t="str">
            <v>Peanut butter chips</v>
          </cell>
          <cell r="M121" t="str">
            <v>HERSHEY CANADA (CHIPITS)</v>
          </cell>
          <cell r="N121" t="str">
            <v>GFS</v>
          </cell>
          <cell r="O121" t="str">
            <v>1443836</v>
          </cell>
          <cell r="P121" t="str">
            <v>18X270G</v>
          </cell>
          <cell r="Q121">
            <v>4860</v>
          </cell>
          <cell r="R121" t="str">
            <v>g</v>
          </cell>
          <cell r="S121">
            <v>98.23</v>
          </cell>
          <cell r="T121">
            <v>2.0211934156378602E-2</v>
          </cell>
        </row>
        <row r="122">
          <cell r="K122" t="str">
            <v>N/A</v>
          </cell>
          <cell r="L122" t="str">
            <v>Oreo Cookie &amp; Cream Med Pieces</v>
          </cell>
          <cell r="M122" t="str">
            <v>CHRISTIE (OREO)</v>
          </cell>
          <cell r="N122" t="str">
            <v>GFS</v>
          </cell>
          <cell r="O122" t="str">
            <v>9619205</v>
          </cell>
          <cell r="P122" t="str">
            <v>12x454G</v>
          </cell>
          <cell r="Q122">
            <v>5448</v>
          </cell>
          <cell r="R122" t="str">
            <v>g</v>
          </cell>
          <cell r="S122">
            <v>70.86</v>
          </cell>
          <cell r="T122">
            <v>1.3006607929515418E-2</v>
          </cell>
        </row>
        <row r="123">
          <cell r="K123" t="str">
            <v>N/A</v>
          </cell>
          <cell r="L123" t="str">
            <v>Chocolate chip cookies (Crunchy)</v>
          </cell>
          <cell r="M123" t="str">
            <v>CHRISTIE (CHIPS AHOY!)</v>
          </cell>
          <cell r="N123" t="str">
            <v>GFS</v>
          </cell>
          <cell r="O123" t="str">
            <v>1413998</v>
          </cell>
          <cell r="P123" t="str">
            <v>12X460G</v>
          </cell>
          <cell r="Q123">
            <v>5520</v>
          </cell>
          <cell r="R123" t="str">
            <v>g</v>
          </cell>
          <cell r="S123">
            <v>79.28</v>
          </cell>
          <cell r="T123">
            <v>1.4362318840579711E-2</v>
          </cell>
        </row>
        <row r="124">
          <cell r="K124" t="str">
            <v>N/A</v>
          </cell>
          <cell r="L124" t="str">
            <v>Fudgee-O cookies</v>
          </cell>
          <cell r="M124" t="str">
            <v>CHRISTIE (FUDGEE)</v>
          </cell>
          <cell r="N124" t="str">
            <v>GFS</v>
          </cell>
          <cell r="O124" t="str">
            <v>1321983</v>
          </cell>
          <cell r="P124" t="str">
            <v>12X303G</v>
          </cell>
          <cell r="Q124">
            <v>3636</v>
          </cell>
          <cell r="R124" t="str">
            <v>g</v>
          </cell>
          <cell r="S124">
            <v>58.08</v>
          </cell>
          <cell r="T124">
            <v>1.5973597359735973E-2</v>
          </cell>
        </row>
        <row r="125">
          <cell r="K125" t="str">
            <v>N/A</v>
          </cell>
          <cell r="L125" t="str">
            <v>Oreo Cookie &amp; Cream Pieces</v>
          </cell>
          <cell r="M125" t="str">
            <v>CHRISTIE (OREO)</v>
          </cell>
          <cell r="N125" t="str">
            <v>GFS</v>
          </cell>
          <cell r="O125" t="str">
            <v>1487295</v>
          </cell>
          <cell r="P125" t="str">
            <v>12X945G</v>
          </cell>
          <cell r="Q125">
            <v>11340</v>
          </cell>
          <cell r="R125" t="str">
            <v>g</v>
          </cell>
          <cell r="S125">
            <v>128.94</v>
          </cell>
          <cell r="T125">
            <v>1.1370370370370371E-2</v>
          </cell>
        </row>
        <row r="126">
          <cell r="K126" t="str">
            <v>N/A</v>
          </cell>
          <cell r="L126" t="str">
            <v>Blue Food Colouring</v>
          </cell>
          <cell r="M126" t="str">
            <v>CLUB HOUSE</v>
          </cell>
          <cell r="N126" t="str">
            <v>RCS</v>
          </cell>
          <cell r="O126" t="str">
            <v>N/A</v>
          </cell>
          <cell r="P126" t="str">
            <v>28ML</v>
          </cell>
          <cell r="Q126">
            <v>28</v>
          </cell>
          <cell r="R126" t="str">
            <v>g</v>
          </cell>
          <cell r="S126">
            <v>2.79</v>
          </cell>
          <cell r="T126">
            <v>9.9642857142857144E-2</v>
          </cell>
        </row>
        <row r="127">
          <cell r="K127" t="str">
            <v>N/A</v>
          </cell>
          <cell r="L127" t="str">
            <v>Red Food Colouring</v>
          </cell>
          <cell r="M127" t="str">
            <v>CLUB HOUSE</v>
          </cell>
          <cell r="N127" t="str">
            <v>RCS</v>
          </cell>
          <cell r="O127" t="str">
            <v>N/A</v>
          </cell>
          <cell r="P127" t="str">
            <v>28ML</v>
          </cell>
          <cell r="Q127">
            <v>28</v>
          </cell>
          <cell r="R127" t="str">
            <v>g</v>
          </cell>
          <cell r="S127">
            <v>2.79</v>
          </cell>
          <cell r="T127">
            <v>9.9642857142857144E-2</v>
          </cell>
        </row>
        <row r="128">
          <cell r="K128" t="str">
            <v>N/A</v>
          </cell>
          <cell r="L128" t="str">
            <v>Sour Key</v>
          </cell>
          <cell r="M128" t="str">
            <v>COTTAGE COUNTRY</v>
          </cell>
          <cell r="N128" t="str">
            <v>GFS</v>
          </cell>
          <cell r="O128" t="str">
            <v>1415701</v>
          </cell>
          <cell r="P128" t="str">
            <v>20X130G</v>
          </cell>
          <cell r="Q128">
            <v>2600</v>
          </cell>
          <cell r="R128" t="str">
            <v>g</v>
          </cell>
          <cell r="S128">
            <v>57.84</v>
          </cell>
          <cell r="T128">
            <v>2.2246153846153846E-2</v>
          </cell>
        </row>
        <row r="129">
          <cell r="K129" t="str">
            <v>N/A</v>
          </cell>
          <cell r="L129" t="str">
            <v>Birthday Cake Yogurt-Covered Pretzels</v>
          </cell>
          <cell r="M129" t="str">
            <v>CREATIVE SHANCK</v>
          </cell>
          <cell r="N129" t="str">
            <v>HEAD OFFICE/COSTCO</v>
          </cell>
          <cell r="O129" t="str">
            <v>N/A</v>
          </cell>
          <cell r="P129" t="str">
            <v>737G</v>
          </cell>
          <cell r="Q129">
            <v>737</v>
          </cell>
          <cell r="R129" t="str">
            <v>g</v>
          </cell>
          <cell r="S129">
            <v>13.99</v>
          </cell>
          <cell r="T129">
            <v>1.8982360922659432E-2</v>
          </cell>
        </row>
        <row r="130">
          <cell r="K130" t="str">
            <v>N/A</v>
          </cell>
          <cell r="L130" t="str">
            <v>Spice Snaps Cookies</v>
          </cell>
          <cell r="M130" t="str">
            <v>DARE FOODS (SIMPLE PLEASURES)</v>
          </cell>
          <cell r="N130" t="str">
            <v>GFS</v>
          </cell>
          <cell r="O130" t="str">
            <v>1456340</v>
          </cell>
          <cell r="P130" t="str">
            <v>20X310G</v>
          </cell>
          <cell r="Q130">
            <v>6200</v>
          </cell>
          <cell r="R130" t="str">
            <v>g</v>
          </cell>
          <cell r="S130">
            <v>47.32</v>
          </cell>
          <cell r="T130">
            <v>7.6322580645161288E-3</v>
          </cell>
        </row>
        <row r="131">
          <cell r="K131" t="str">
            <v>N/A</v>
          </cell>
          <cell r="L131" t="str">
            <v>Maple Cookies</v>
          </cell>
          <cell r="M131" t="str">
            <v>DARE FOODS (ULTIMATE)</v>
          </cell>
          <cell r="N131" t="str">
            <v>GFS</v>
          </cell>
          <cell r="O131" t="str">
            <v>1457201</v>
          </cell>
          <cell r="P131" t="str">
            <v>12X300G</v>
          </cell>
          <cell r="Q131">
            <v>3600</v>
          </cell>
          <cell r="R131" t="str">
            <v>g</v>
          </cell>
          <cell r="S131">
            <v>47.263017241379316</v>
          </cell>
          <cell r="T131">
            <v>1.3128615900383143E-2</v>
          </cell>
        </row>
        <row r="132">
          <cell r="K132" t="str">
            <v>N/A</v>
          </cell>
          <cell r="L132" t="str">
            <v>Chocolate Chips</v>
          </cell>
          <cell r="M132" t="str">
            <v>DAVID ROBERTS</v>
          </cell>
          <cell r="N132" t="str">
            <v>GFS</v>
          </cell>
          <cell r="O132" t="str">
            <v>1249952</v>
          </cell>
          <cell r="P132" t="str">
            <v>2X1.5KG</v>
          </cell>
          <cell r="Q132">
            <v>3000</v>
          </cell>
          <cell r="R132" t="str">
            <v>g</v>
          </cell>
          <cell r="S132">
            <v>79.959999999999994</v>
          </cell>
          <cell r="T132">
            <v>2.6653333333333331E-2</v>
          </cell>
        </row>
        <row r="133">
          <cell r="K133" t="str">
            <v>N/A</v>
          </cell>
          <cell r="L133" t="str">
            <v>Chocolate Sprinkles</v>
          </cell>
          <cell r="M133" t="str">
            <v>DAVID ROBERTS</v>
          </cell>
          <cell r="N133" t="str">
            <v>GFS</v>
          </cell>
          <cell r="O133" t="str">
            <v>3349206</v>
          </cell>
          <cell r="P133" t="str">
            <v>1X3KG</v>
          </cell>
          <cell r="Q133">
            <v>3000</v>
          </cell>
          <cell r="R133" t="str">
            <v>g</v>
          </cell>
          <cell r="S133">
            <v>38.14</v>
          </cell>
          <cell r="T133">
            <v>1.2713333333333333E-2</v>
          </cell>
        </row>
        <row r="134">
          <cell r="K134" t="str">
            <v>N/A</v>
          </cell>
          <cell r="L134" t="str">
            <v>Gummy Bear</v>
          </cell>
          <cell r="M134" t="str">
            <v>DAVID ROBERTS</v>
          </cell>
          <cell r="N134" t="str">
            <v>GFS</v>
          </cell>
          <cell r="O134" t="str">
            <v>1022152</v>
          </cell>
          <cell r="P134" t="str">
            <v>1X2.5KG</v>
          </cell>
          <cell r="Q134">
            <v>2500</v>
          </cell>
          <cell r="R134" t="str">
            <v>g</v>
          </cell>
          <cell r="S134">
            <v>30.65</v>
          </cell>
          <cell r="T134">
            <v>1.226E-2</v>
          </cell>
        </row>
        <row r="135">
          <cell r="K135" t="str">
            <v>N/A</v>
          </cell>
          <cell r="L135" t="str">
            <v>Pecan, Halves</v>
          </cell>
          <cell r="M135" t="str">
            <v>NO NAME</v>
          </cell>
          <cell r="N135" t="str">
            <v>RCS</v>
          </cell>
          <cell r="O135" t="str">
            <v>N/A</v>
          </cell>
          <cell r="P135" t="str">
            <v>400G</v>
          </cell>
          <cell r="Q135">
            <v>400</v>
          </cell>
          <cell r="R135" t="str">
            <v>G</v>
          </cell>
          <cell r="S135">
            <v>11.49</v>
          </cell>
          <cell r="T135">
            <v>2.8725000000000001E-2</v>
          </cell>
        </row>
        <row r="136">
          <cell r="K136" t="str">
            <v>N/A</v>
          </cell>
          <cell r="L136" t="str">
            <v>pistachio, shelled</v>
          </cell>
          <cell r="M136" t="str">
            <v>DAVID ROBERTS</v>
          </cell>
          <cell r="N136" t="str">
            <v>GFS</v>
          </cell>
          <cell r="O136" t="str">
            <v>8481156</v>
          </cell>
          <cell r="P136" t="str">
            <v>2X1.5KG</v>
          </cell>
          <cell r="Q136">
            <v>3000</v>
          </cell>
          <cell r="R136" t="str">
            <v>g</v>
          </cell>
          <cell r="S136">
            <v>230.53</v>
          </cell>
          <cell r="T136">
            <v>7.6843333333333333E-2</v>
          </cell>
        </row>
        <row r="137">
          <cell r="K137" t="str">
            <v>N/A</v>
          </cell>
          <cell r="L137" t="str">
            <v>Roasted Cashews, salted</v>
          </cell>
          <cell r="M137" t="str">
            <v>DAVID ROBERTS</v>
          </cell>
          <cell r="N137" t="str">
            <v>GFS</v>
          </cell>
          <cell r="O137" t="str">
            <v>8481236</v>
          </cell>
          <cell r="P137" t="str">
            <v>2X1.5KG</v>
          </cell>
          <cell r="Q137">
            <v>3000</v>
          </cell>
          <cell r="R137" t="str">
            <v>g</v>
          </cell>
          <cell r="S137">
            <v>88.65</v>
          </cell>
          <cell r="T137">
            <v>2.9550000000000003E-2</v>
          </cell>
        </row>
        <row r="138">
          <cell r="K138" t="str">
            <v>N/A</v>
          </cell>
          <cell r="L138" t="str">
            <v>Sweetened coconut, Toasted</v>
          </cell>
          <cell r="M138" t="str">
            <v>DAVID ROBERTS</v>
          </cell>
          <cell r="N138" t="str">
            <v>GFS</v>
          </cell>
          <cell r="O138" t="str">
            <v>1258318</v>
          </cell>
          <cell r="P138" t="str">
            <v>3X1KG</v>
          </cell>
          <cell r="Q138">
            <v>3000</v>
          </cell>
          <cell r="R138" t="str">
            <v>g</v>
          </cell>
          <cell r="S138">
            <v>60.16</v>
          </cell>
          <cell r="T138">
            <v>2.0053333333333333E-2</v>
          </cell>
        </row>
        <row r="139">
          <cell r="K139" t="str">
            <v>N/A</v>
          </cell>
          <cell r="L139" t="str">
            <v>White Chocolate Chips</v>
          </cell>
          <cell r="M139" t="str">
            <v>DAVID ROBERTS</v>
          </cell>
          <cell r="N139" t="str">
            <v>GFS</v>
          </cell>
          <cell r="O139" t="str">
            <v>9206656</v>
          </cell>
          <cell r="P139" t="str">
            <v>2X1.5KG</v>
          </cell>
          <cell r="Q139">
            <v>3000</v>
          </cell>
          <cell r="R139" t="str">
            <v>g</v>
          </cell>
          <cell r="S139">
            <v>48.24</v>
          </cell>
          <cell r="T139">
            <v>1.6080000000000001E-2</v>
          </cell>
        </row>
        <row r="140">
          <cell r="K140" t="str">
            <v>N/A</v>
          </cell>
          <cell r="L140" t="str">
            <v>Table salt</v>
          </cell>
          <cell r="M140" t="str">
            <v>DIAMOND CRYSTAL</v>
          </cell>
          <cell r="N140" t="str">
            <v>GFS</v>
          </cell>
          <cell r="O140" t="str">
            <v>1460243</v>
          </cell>
          <cell r="P140" t="str">
            <v>15X2.25LB</v>
          </cell>
          <cell r="Q140">
            <v>15308.662499999999</v>
          </cell>
          <cell r="R140" t="str">
            <v>g</v>
          </cell>
          <cell r="S140">
            <v>23.32</v>
          </cell>
          <cell r="T140">
            <v>1.5233205382900042E-3</v>
          </cell>
        </row>
        <row r="141">
          <cell r="K141" t="str">
            <v>N/A</v>
          </cell>
          <cell r="L141" t="str">
            <v>Pumpkin Puree</v>
          </cell>
          <cell r="M141" t="str">
            <v>E.D. SMITH</v>
          </cell>
          <cell r="N141" t="str">
            <v>GFS</v>
          </cell>
          <cell r="O141" t="str">
            <v>9541516</v>
          </cell>
          <cell r="P141" t="str">
            <v>12X796ML</v>
          </cell>
          <cell r="Q141">
            <v>9552</v>
          </cell>
          <cell r="R141" t="str">
            <v>g</v>
          </cell>
          <cell r="S141">
            <v>70.53</v>
          </cell>
          <cell r="T141">
            <v>7.3837939698492465E-3</v>
          </cell>
        </row>
        <row r="142">
          <cell r="K142" t="str">
            <v>N/A</v>
          </cell>
          <cell r="L142" t="str">
            <v>Nutella</v>
          </cell>
          <cell r="M142" t="str">
            <v>FERRERO</v>
          </cell>
          <cell r="N142" t="str">
            <v>GFS</v>
          </cell>
          <cell r="O142" t="str">
            <v>1220713</v>
          </cell>
          <cell r="P142" t="str">
            <v>2X3KG</v>
          </cell>
          <cell r="Q142">
            <v>6000</v>
          </cell>
          <cell r="R142" t="str">
            <v>g</v>
          </cell>
          <cell r="S142">
            <v>61.2</v>
          </cell>
          <cell r="T142">
            <v>1.0200000000000001E-2</v>
          </cell>
        </row>
        <row r="143">
          <cell r="K143" t="str">
            <v>N/A</v>
          </cell>
          <cell r="L143" t="str">
            <v>Mini marshmallows</v>
          </cell>
          <cell r="M143" t="str">
            <v>FIRESIDE</v>
          </cell>
          <cell r="N143" t="str">
            <v>GFS</v>
          </cell>
          <cell r="O143" t="str">
            <v>1004658</v>
          </cell>
          <cell r="P143" t="str">
            <v>24X250G</v>
          </cell>
          <cell r="Q143">
            <v>6000</v>
          </cell>
          <cell r="R143" t="str">
            <v>g</v>
          </cell>
          <cell r="S143">
            <v>39.25</v>
          </cell>
          <cell r="T143">
            <v>6.541666666666667E-3</v>
          </cell>
        </row>
        <row r="144">
          <cell r="K144" t="str">
            <v>N/A</v>
          </cell>
          <cell r="L144" t="str">
            <v>Cinnamon toast crunch cereal</v>
          </cell>
          <cell r="M144" t="str">
            <v>GENERAL MILLS</v>
          </cell>
          <cell r="N144" t="str">
            <v>GFS</v>
          </cell>
          <cell r="O144" t="str">
            <v>1474077</v>
          </cell>
          <cell r="P144" t="str">
            <v>12X354G</v>
          </cell>
          <cell r="Q144">
            <v>830</v>
          </cell>
          <cell r="R144" t="str">
            <v>g</v>
          </cell>
          <cell r="S144">
            <v>9.77</v>
          </cell>
          <cell r="T144">
            <v>1.1771084337349398E-2</v>
          </cell>
        </row>
        <row r="145">
          <cell r="K145" t="str">
            <v>N/A</v>
          </cell>
          <cell r="L145" t="str">
            <v>Toasted Almonds, Sliced</v>
          </cell>
          <cell r="M145" t="str">
            <v>GORDON CHOICE (TROPHY FOODS)</v>
          </cell>
          <cell r="N145" t="str">
            <v>GFS</v>
          </cell>
          <cell r="O145" t="str">
            <v>1022681</v>
          </cell>
          <cell r="P145" t="str">
            <v>1X3KG</v>
          </cell>
          <cell r="Q145">
            <v>3000</v>
          </cell>
          <cell r="R145" t="str">
            <v>g</v>
          </cell>
          <cell r="S145">
            <v>104.41</v>
          </cell>
          <cell r="T145">
            <v>3.4803333333333332E-2</v>
          </cell>
        </row>
        <row r="146">
          <cell r="K146" t="str">
            <v>N/A</v>
          </cell>
          <cell r="L146" t="str">
            <v>Cocoa Powder</v>
          </cell>
          <cell r="M146" t="str">
            <v>GORDON CHOICE (TROPHY FOODS)</v>
          </cell>
          <cell r="N146" t="str">
            <v>GFS</v>
          </cell>
          <cell r="O146" t="str">
            <v>7614205</v>
          </cell>
          <cell r="P146" t="str">
            <v>1X3KG</v>
          </cell>
          <cell r="Q146">
            <v>3000</v>
          </cell>
          <cell r="R146" t="str">
            <v>g</v>
          </cell>
          <cell r="S146">
            <v>74.72</v>
          </cell>
          <cell r="T146">
            <v>2.4906666666666667E-2</v>
          </cell>
        </row>
        <row r="147">
          <cell r="K147" t="str">
            <v>N/A</v>
          </cell>
          <cell r="L147" t="str">
            <v>Shredded Coconut</v>
          </cell>
          <cell r="M147" t="str">
            <v>GORDON CHOICE (TROPHY FOODS)</v>
          </cell>
          <cell r="N147" t="str">
            <v>GFS</v>
          </cell>
          <cell r="O147" t="str">
            <v>6366405</v>
          </cell>
          <cell r="P147" t="str">
            <v>1X3KG</v>
          </cell>
          <cell r="Q147">
            <v>3000</v>
          </cell>
          <cell r="R147" t="str">
            <v>g</v>
          </cell>
          <cell r="S147">
            <v>24.36</v>
          </cell>
          <cell r="T147">
            <v>8.1200000000000005E-3</v>
          </cell>
        </row>
        <row r="148">
          <cell r="K148" t="str">
            <v>N/A</v>
          </cell>
          <cell r="L148" t="str">
            <v>Red Marachino Cherries, With Stem</v>
          </cell>
          <cell r="M148" t="str">
            <v>GORDON CHOICE (LIMSON)</v>
          </cell>
          <cell r="N148" t="str">
            <v>GFS</v>
          </cell>
          <cell r="O148" t="str">
            <v>9658205</v>
          </cell>
          <cell r="P148" t="str">
            <v>2X4L</v>
          </cell>
          <cell r="Q148">
            <v>8000</v>
          </cell>
          <cell r="R148" t="str">
            <v>g</v>
          </cell>
          <cell r="S148">
            <v>78.069999999999993</v>
          </cell>
          <cell r="T148">
            <v>9.7587499999999983E-3</v>
          </cell>
        </row>
        <row r="149">
          <cell r="K149" t="str">
            <v>N/A</v>
          </cell>
          <cell r="L149" t="str">
            <v>Chocolate chips, Semi Sweet</v>
          </cell>
          <cell r="M149" t="str">
            <v>GORDON CHOICE (TROPHY FOODS)</v>
          </cell>
          <cell r="N149" t="str">
            <v>GFS</v>
          </cell>
          <cell r="O149" t="str">
            <v>6363005</v>
          </cell>
          <cell r="P149" t="str">
            <v>1X8KG</v>
          </cell>
          <cell r="Q149">
            <v>8000</v>
          </cell>
          <cell r="R149" t="str">
            <v>g</v>
          </cell>
          <cell r="S149">
            <v>103.47</v>
          </cell>
          <cell r="T149">
            <v>1.2933749999999999E-2</v>
          </cell>
        </row>
        <row r="150">
          <cell r="K150" t="str">
            <v>N/A</v>
          </cell>
          <cell r="L150" t="str">
            <v>Cream Cheese</v>
          </cell>
          <cell r="M150" t="str">
            <v>GORDON CHOICE (LACTALIS)</v>
          </cell>
          <cell r="N150" t="str">
            <v>GFS</v>
          </cell>
          <cell r="O150" t="str">
            <v>9861005</v>
          </cell>
          <cell r="P150" t="str">
            <v>6X1.5KG</v>
          </cell>
          <cell r="Q150">
            <v>9000</v>
          </cell>
          <cell r="R150" t="str">
            <v>g</v>
          </cell>
          <cell r="S150">
            <v>143.04</v>
          </cell>
          <cell r="T150">
            <v>1.5893333333333332E-2</v>
          </cell>
        </row>
        <row r="151">
          <cell r="K151" t="str">
            <v>N/A</v>
          </cell>
          <cell r="L151" t="str">
            <v>Unsalted butter</v>
          </cell>
          <cell r="M151" t="str">
            <v>GORDON CHOICE (LACTALIS)</v>
          </cell>
          <cell r="N151" t="str">
            <v>GFS</v>
          </cell>
          <cell r="O151" t="str">
            <v>9554605</v>
          </cell>
          <cell r="P151" t="str">
            <v>20X454G</v>
          </cell>
          <cell r="Q151">
            <v>9080</v>
          </cell>
          <cell r="R151" t="str">
            <v>g</v>
          </cell>
          <cell r="S151">
            <v>152.69</v>
          </cell>
          <cell r="T151">
            <v>1.6816079295154183E-2</v>
          </cell>
        </row>
        <row r="152">
          <cell r="K152" t="str">
            <v>N/A</v>
          </cell>
          <cell r="L152" t="str">
            <v>Walnut pieces</v>
          </cell>
          <cell r="M152" t="str">
            <v>GORDON CHOICE (DAVID ROBERTS)</v>
          </cell>
          <cell r="N152" t="str">
            <v>GFS</v>
          </cell>
          <cell r="O152" t="str">
            <v>7134805</v>
          </cell>
          <cell r="P152" t="str">
            <v>1X3KG</v>
          </cell>
          <cell r="Q152">
            <v>3000</v>
          </cell>
          <cell r="R152" t="str">
            <v>g</v>
          </cell>
          <cell r="S152">
            <v>62.46</v>
          </cell>
          <cell r="T152">
            <v>2.0820000000000002E-2</v>
          </cell>
        </row>
        <row r="153">
          <cell r="K153" t="str">
            <v>N/A</v>
          </cell>
          <cell r="L153" t="str">
            <v>Whipping cream (35%)</v>
          </cell>
          <cell r="M153" t="str">
            <v>GORDON CHOICE (LACTALIS)</v>
          </cell>
          <cell r="N153" t="str">
            <v>GFS</v>
          </cell>
          <cell r="O153" t="str">
            <v>1082409</v>
          </cell>
          <cell r="P153" t="str">
            <v>12X1L</v>
          </cell>
          <cell r="Q153">
            <v>12000</v>
          </cell>
          <cell r="R153" t="str">
            <v>g</v>
          </cell>
          <cell r="S153">
            <v>103.49</v>
          </cell>
          <cell r="T153">
            <v>8.6241666666666654E-3</v>
          </cell>
        </row>
        <row r="154">
          <cell r="K154" t="str">
            <v>N/A</v>
          </cell>
          <cell r="L154" t="str">
            <v>White uniced vanilla cake</v>
          </cell>
          <cell r="M154" t="str">
            <v>GOURMET BAKER</v>
          </cell>
          <cell r="N154" t="str">
            <v>GFS</v>
          </cell>
          <cell r="O154" t="str">
            <v>6276586</v>
          </cell>
          <cell r="P154" t="str">
            <v>4X1.35KG</v>
          </cell>
          <cell r="Q154">
            <v>5400</v>
          </cell>
          <cell r="R154" t="str">
            <v>g</v>
          </cell>
          <cell r="S154">
            <v>95.17</v>
          </cell>
          <cell r="T154">
            <v>1.7624074074074073E-2</v>
          </cell>
        </row>
        <row r="155">
          <cell r="K155" t="str">
            <v>N/A</v>
          </cell>
          <cell r="L155" t="str">
            <v>Peanut Butter Cup Pieces</v>
          </cell>
          <cell r="M155" t="str">
            <v>HERSHEY</v>
          </cell>
          <cell r="N155" t="str">
            <v>GFS</v>
          </cell>
          <cell r="O155" t="str">
            <v>1098272</v>
          </cell>
          <cell r="P155" t="str">
            <v>2X5LB</v>
          </cell>
          <cell r="Q155">
            <v>4535.8999999999996</v>
          </cell>
          <cell r="R155" t="str">
            <v>g</v>
          </cell>
          <cell r="S155">
            <v>78.08</v>
          </cell>
          <cell r="T155">
            <v>1.7213783372649311E-2</v>
          </cell>
        </row>
        <row r="156">
          <cell r="K156" t="str">
            <v>N/A</v>
          </cell>
          <cell r="L156" t="str">
            <v>Skor Toffee Chips, No Chocolate</v>
          </cell>
          <cell r="M156" t="str">
            <v>HERSHEY</v>
          </cell>
          <cell r="N156" t="str">
            <v>GFS</v>
          </cell>
          <cell r="O156" t="str">
            <v>1117916</v>
          </cell>
          <cell r="P156" t="str">
            <v>4X1.36KG</v>
          </cell>
          <cell r="Q156">
            <v>5440</v>
          </cell>
          <cell r="R156" t="str">
            <v>g</v>
          </cell>
          <cell r="S156">
            <v>96</v>
          </cell>
          <cell r="T156">
            <v>1.7647058823529412E-2</v>
          </cell>
        </row>
        <row r="157">
          <cell r="K157" t="str">
            <v>N/A</v>
          </cell>
          <cell r="L157" t="str">
            <v>ice cream cake cone</v>
          </cell>
          <cell r="M157" t="str">
            <v>JOY</v>
          </cell>
          <cell r="N157" t="str">
            <v>GFS</v>
          </cell>
          <cell r="O157" t="str">
            <v>1178556</v>
          </cell>
          <cell r="P157" t="str">
            <v>6X100UN</v>
          </cell>
          <cell r="Q157">
            <v>600</v>
          </cell>
          <cell r="R157" t="str">
            <v>UN</v>
          </cell>
          <cell r="S157">
            <v>79.290000000000006</v>
          </cell>
          <cell r="T157">
            <v>0.13215000000000002</v>
          </cell>
        </row>
        <row r="158">
          <cell r="K158" t="str">
            <v>N/A</v>
          </cell>
          <cell r="L158" t="str">
            <v>Ice Cream Cones, Pointed</v>
          </cell>
          <cell r="M158" t="str">
            <v>JOY</v>
          </cell>
          <cell r="N158" t="str">
            <v>GFS</v>
          </cell>
          <cell r="O158" t="str">
            <v>1143771</v>
          </cell>
          <cell r="P158" t="str">
            <v>8X132UN</v>
          </cell>
          <cell r="Q158">
            <v>1056</v>
          </cell>
          <cell r="R158" t="str">
            <v>UN</v>
          </cell>
          <cell r="S158">
            <v>106.66</v>
          </cell>
          <cell r="T158">
            <v>0.10100378787878787</v>
          </cell>
        </row>
        <row r="159">
          <cell r="K159" t="str">
            <v>N/A</v>
          </cell>
          <cell r="L159" t="str">
            <v>ice cream waffle cone</v>
          </cell>
          <cell r="M159" t="str">
            <v>JOY</v>
          </cell>
          <cell r="N159" t="str">
            <v>GFS</v>
          </cell>
          <cell r="O159" t="str">
            <v>1225227</v>
          </cell>
          <cell r="P159" t="str">
            <v>12X19UN</v>
          </cell>
          <cell r="Q159">
            <v>228</v>
          </cell>
          <cell r="R159" t="str">
            <v>UN</v>
          </cell>
          <cell r="S159">
            <v>82.11</v>
          </cell>
          <cell r="T159">
            <v>0.36013157894736841</v>
          </cell>
        </row>
        <row r="160">
          <cell r="K160" t="str">
            <v>N/A</v>
          </cell>
          <cell r="L160" t="str">
            <v>Toasted Berry Crisp</v>
          </cell>
          <cell r="M160" t="str">
            <v>DOT FOODS (KELLOGG'S - KASHI)</v>
          </cell>
          <cell r="N160" t="str">
            <v>GFS/RCS</v>
          </cell>
          <cell r="O160" t="str">
            <v>1501091</v>
          </cell>
          <cell r="P160" t="str">
            <v>12X400G/1x400G</v>
          </cell>
          <cell r="Q160">
            <v>4800</v>
          </cell>
          <cell r="R160" t="str">
            <v>g</v>
          </cell>
          <cell r="S160">
            <v>75.790000000000006</v>
          </cell>
          <cell r="T160">
            <v>1.5789583333333336E-2</v>
          </cell>
        </row>
        <row r="161">
          <cell r="K161" t="str">
            <v>N/A</v>
          </cell>
          <cell r="L161" t="str">
            <v>Corn flakes cereal</v>
          </cell>
          <cell r="M161" t="str">
            <v>DOT FOODS (KELLOGG'S)</v>
          </cell>
          <cell r="N161" t="str">
            <v>GFS</v>
          </cell>
          <cell r="O161" t="str">
            <v>1265358</v>
          </cell>
          <cell r="P161" t="str">
            <v>4X728G</v>
          </cell>
          <cell r="Q161">
            <v>2912</v>
          </cell>
          <cell r="R161" t="str">
            <v>g</v>
          </cell>
          <cell r="S161">
            <v>29.04</v>
          </cell>
          <cell r="T161">
            <v>9.9725274725274721E-3</v>
          </cell>
        </row>
        <row r="162">
          <cell r="K162" t="str">
            <v>N/A</v>
          </cell>
          <cell r="L162" t="str">
            <v>Froot Loops Cereal</v>
          </cell>
          <cell r="M162" t="str">
            <v>DOT FOODS (KELLOGG'S)</v>
          </cell>
          <cell r="N162" t="str">
            <v>GFS</v>
          </cell>
          <cell r="O162" t="str">
            <v>2509605</v>
          </cell>
          <cell r="P162" t="str">
            <v>6X875G</v>
          </cell>
          <cell r="Q162">
            <v>5250</v>
          </cell>
          <cell r="R162" t="str">
            <v>g</v>
          </cell>
          <cell r="S162">
            <v>81.38</v>
          </cell>
          <cell r="T162">
            <v>1.5500952380952381E-2</v>
          </cell>
        </row>
        <row r="163">
          <cell r="K163" t="str">
            <v>N/A</v>
          </cell>
          <cell r="L163" t="str">
            <v>Frosted Flake Cereal</v>
          </cell>
          <cell r="M163" t="str">
            <v>DOT FOODS (KELLOGG'S)</v>
          </cell>
          <cell r="N163" t="str">
            <v>GFS</v>
          </cell>
          <cell r="O163" t="str">
            <v>1265334</v>
          </cell>
          <cell r="P163" t="str">
            <v>4X1.12KG</v>
          </cell>
          <cell r="Q163">
            <v>4480</v>
          </cell>
          <cell r="R163" t="str">
            <v>g</v>
          </cell>
          <cell r="S163">
            <v>59.34</v>
          </cell>
          <cell r="T163">
            <v>1.3245535714285715E-2</v>
          </cell>
        </row>
        <row r="164">
          <cell r="K164" t="str">
            <v>N/A</v>
          </cell>
          <cell r="L164" t="str">
            <v>Peanut Butter, Smooth</v>
          </cell>
          <cell r="M164" t="str">
            <v>KRAFT</v>
          </cell>
          <cell r="N164" t="str">
            <v>GFS</v>
          </cell>
          <cell r="O164" t="str">
            <v>1279251</v>
          </cell>
          <cell r="P164" t="str">
            <v>10KG</v>
          </cell>
          <cell r="Q164">
            <v>10000</v>
          </cell>
          <cell r="R164" t="str">
            <v>g</v>
          </cell>
          <cell r="S164">
            <v>99.1</v>
          </cell>
          <cell r="T164">
            <v>9.9099999999999987E-3</v>
          </cell>
        </row>
        <row r="165">
          <cell r="K165" t="str">
            <v>N/A</v>
          </cell>
          <cell r="L165" t="str">
            <v>Icing sugar</v>
          </cell>
          <cell r="M165" t="str">
            <v>LANTIC</v>
          </cell>
          <cell r="N165" t="str">
            <v>GFS</v>
          </cell>
          <cell r="O165" t="str">
            <v>6500609</v>
          </cell>
          <cell r="P165" t="str">
            <v>20X1KG</v>
          </cell>
          <cell r="Q165">
            <v>20000</v>
          </cell>
          <cell r="R165" t="str">
            <v>g</v>
          </cell>
          <cell r="S165">
            <v>99.05</v>
          </cell>
          <cell r="T165">
            <v>4.9524999999999994E-3</v>
          </cell>
        </row>
        <row r="166">
          <cell r="K166" t="str">
            <v>N/A</v>
          </cell>
          <cell r="L166" t="str">
            <v xml:space="preserve">Chocolate Fudge sauce </v>
          </cell>
          <cell r="M166" t="str">
            <v>LYNCH</v>
          </cell>
          <cell r="N166" t="str">
            <v>GFS</v>
          </cell>
          <cell r="O166" t="str">
            <v>9330205</v>
          </cell>
          <cell r="P166" t="str">
            <v>2X4LB</v>
          </cell>
          <cell r="Q166">
            <v>3628.72</v>
          </cell>
          <cell r="R166" t="str">
            <v>g</v>
          </cell>
          <cell r="S166">
            <v>56.44</v>
          </cell>
          <cell r="T166">
            <v>1.5553693864503186E-2</v>
          </cell>
        </row>
        <row r="167">
          <cell r="K167" t="str">
            <v>N/A</v>
          </cell>
          <cell r="L167" t="str">
            <v>Strawberry Sauce</v>
          </cell>
          <cell r="M167" t="str">
            <v>LYNCH</v>
          </cell>
          <cell r="N167" t="str">
            <v>GFS</v>
          </cell>
          <cell r="O167" t="str">
            <v>1358874</v>
          </cell>
          <cell r="P167" t="str">
            <v>2X4L</v>
          </cell>
          <cell r="Q167">
            <v>8000</v>
          </cell>
          <cell r="R167" t="str">
            <v>g</v>
          </cell>
          <cell r="S167">
            <v>75.11</v>
          </cell>
          <cell r="T167">
            <v>9.3887499999999995E-3</v>
          </cell>
        </row>
        <row r="168">
          <cell r="K168" t="str">
            <v>N/A</v>
          </cell>
          <cell r="L168" t="str">
            <v>Dark Chocolate Curls</v>
          </cell>
          <cell r="M168" t="str">
            <v>MONA LISA</v>
          </cell>
          <cell r="N168" t="str">
            <v>GFS</v>
          </cell>
          <cell r="O168" t="str">
            <v>1406892</v>
          </cell>
          <cell r="P168" t="str">
            <v>1X4KG</v>
          </cell>
          <cell r="Q168">
            <v>4000</v>
          </cell>
          <cell r="R168" t="str">
            <v>g</v>
          </cell>
          <cell r="S168">
            <v>60.59</v>
          </cell>
          <cell r="T168">
            <v>1.5147500000000001E-2</v>
          </cell>
        </row>
        <row r="169">
          <cell r="K169" t="str">
            <v>N/A</v>
          </cell>
          <cell r="L169" t="str">
            <v>Hot Chocolate Powder</v>
          </cell>
          <cell r="M169" t="str">
            <v>NESTLE (CARNATION)</v>
          </cell>
          <cell r="N169" t="str">
            <v>GFS/WALMART</v>
          </cell>
          <cell r="O169" t="str">
            <v>1369527</v>
          </cell>
          <cell r="P169" t="str">
            <v>6X50PK (19G/PK)/1X400G</v>
          </cell>
          <cell r="Q169">
            <v>50</v>
          </cell>
          <cell r="R169" t="str">
            <v>g</v>
          </cell>
          <cell r="S169">
            <v>130.74</v>
          </cell>
          <cell r="T169">
            <v>2.6148000000000002</v>
          </cell>
        </row>
        <row r="170">
          <cell r="K170" t="str">
            <v>N/A</v>
          </cell>
          <cell r="L170" t="str">
            <v>Instant Coffee</v>
          </cell>
          <cell r="M170" t="str">
            <v>NESTLE (TASTERS'S CHOICE)</v>
          </cell>
          <cell r="N170" t="str">
            <v>WALMART</v>
          </cell>
          <cell r="O170" t="str">
            <v>N/A</v>
          </cell>
          <cell r="P170" t="str">
            <v>100G</v>
          </cell>
          <cell r="Q170">
            <v>100</v>
          </cell>
          <cell r="R170" t="str">
            <v>g</v>
          </cell>
          <cell r="S170">
            <v>6.47</v>
          </cell>
          <cell r="T170">
            <v>6.4699999999999994E-2</v>
          </cell>
        </row>
        <row r="171">
          <cell r="K171" t="str">
            <v>N/A</v>
          </cell>
          <cell r="L171" t="str">
            <v xml:space="preserve">Mini Milk Chocolate Turtles </v>
          </cell>
          <cell r="M171" t="str">
            <v>NESTLE (TASTERS'S CHOICE)</v>
          </cell>
          <cell r="N171" t="str">
            <v>GFS</v>
          </cell>
          <cell r="O171" t="str">
            <v>1243776</v>
          </cell>
          <cell r="P171" t="str">
            <v>1X30LB</v>
          </cell>
          <cell r="Q171">
            <v>13607.699999999999</v>
          </cell>
          <cell r="R171" t="str">
            <v>g</v>
          </cell>
          <cell r="S171">
            <v>246.92</v>
          </cell>
          <cell r="T171">
            <v>1.8145608736230223E-2</v>
          </cell>
        </row>
        <row r="172">
          <cell r="K172" t="str">
            <v>N/A</v>
          </cell>
          <cell r="L172" t="str">
            <v>Mini Milk Chocolate-Covered Pretzels</v>
          </cell>
          <cell r="M172" t="str">
            <v>NUTS.COM</v>
          </cell>
          <cell r="N172" t="str">
            <v>GFS</v>
          </cell>
          <cell r="O172" t="str">
            <v>1388608</v>
          </cell>
          <cell r="P172" t="str">
            <v>1X1LB</v>
          </cell>
          <cell r="Q172">
            <v>453.59</v>
          </cell>
          <cell r="R172" t="str">
            <v>g</v>
          </cell>
          <cell r="S172">
            <v>31.29</v>
          </cell>
          <cell r="T172">
            <v>6.8983002270773169E-2</v>
          </cell>
        </row>
        <row r="173">
          <cell r="K173" t="str">
            <v>N/A</v>
          </cell>
          <cell r="L173" t="str">
            <v>Mini Sour Neon Gummy Worm</v>
          </cell>
          <cell r="M173" t="str">
            <v>NUTS.COM</v>
          </cell>
          <cell r="N173" t="str">
            <v>GFS</v>
          </cell>
          <cell r="O173" t="str">
            <v>1387279</v>
          </cell>
          <cell r="P173" t="str">
            <v>1X5LB</v>
          </cell>
          <cell r="Q173">
            <v>2267.9499999999998</v>
          </cell>
          <cell r="R173" t="str">
            <v>g</v>
          </cell>
          <cell r="S173">
            <v>64.39</v>
          </cell>
          <cell r="T173">
            <v>2.8391278467338348E-2</v>
          </cell>
        </row>
        <row r="174">
          <cell r="K174" t="str">
            <v>N/A</v>
          </cell>
          <cell r="L174" t="str">
            <v>Mini Yogurt-Covered Pretzels</v>
          </cell>
          <cell r="M174" t="str">
            <v>NUTS.COM</v>
          </cell>
          <cell r="N174" t="str">
            <v>GFS</v>
          </cell>
          <cell r="O174" t="str">
            <v>1388610</v>
          </cell>
          <cell r="P174" t="str">
            <v>1X1LB</v>
          </cell>
          <cell r="Q174">
            <v>453.59</v>
          </cell>
          <cell r="R174" t="str">
            <v>g</v>
          </cell>
          <cell r="S174">
            <v>31.29</v>
          </cell>
          <cell r="T174">
            <v>6.8983002270773169E-2</v>
          </cell>
        </row>
        <row r="175">
          <cell r="K175" t="str">
            <v>N/A</v>
          </cell>
          <cell r="L175" t="str">
            <v>Belgian waffle</v>
          </cell>
          <cell r="M175" t="str">
            <v>OAKRUN</v>
          </cell>
          <cell r="N175" t="str">
            <v>GFS</v>
          </cell>
          <cell r="O175" t="str">
            <v>1432483</v>
          </cell>
          <cell r="P175" t="str">
            <v>52X70G</v>
          </cell>
          <cell r="Q175">
            <v>3640</v>
          </cell>
          <cell r="R175" t="str">
            <v>g</v>
          </cell>
          <cell r="S175">
            <v>53.97</v>
          </cell>
          <cell r="T175">
            <v>1.4826923076923076E-2</v>
          </cell>
        </row>
        <row r="176">
          <cell r="K176" t="str">
            <v>N/A</v>
          </cell>
          <cell r="L176" t="str">
            <v>Cake Pops</v>
          </cell>
          <cell r="M176" t="str">
            <v>OLIVERS</v>
          </cell>
          <cell r="N176" t="str">
            <v>GFS</v>
          </cell>
          <cell r="O176" t="str">
            <v>1481267</v>
          </cell>
          <cell r="P176" t="str">
            <v>48X36G</v>
          </cell>
          <cell r="Q176">
            <v>48</v>
          </cell>
          <cell r="R176" t="str">
            <v>UN</v>
          </cell>
          <cell r="S176">
            <v>48.19</v>
          </cell>
          <cell r="T176">
            <v>1.0039583333333333</v>
          </cell>
        </row>
        <row r="177">
          <cell r="K177" t="str">
            <v>H001001-QT</v>
          </cell>
          <cell r="L177" t="str">
            <v>Aloe Vera</v>
          </cell>
          <cell r="M177" t="str">
            <v>YOGEN FRUZ GROUP (QUALITEA)</v>
          </cell>
          <cell r="N177" t="str">
            <v>QUALITEAS</v>
          </cell>
          <cell r="O177" t="str">
            <v>H001001-QT</v>
          </cell>
          <cell r="P177" t="str">
            <v>6X3KG</v>
          </cell>
          <cell r="Q177">
            <v>18000</v>
          </cell>
          <cell r="R177" t="str">
            <v>g</v>
          </cell>
          <cell r="S177">
            <v>110</v>
          </cell>
          <cell r="T177">
            <v>6.1111111111111114E-3</v>
          </cell>
        </row>
        <row r="178">
          <cell r="K178" t="str">
            <v>N/A</v>
          </cell>
          <cell r="L178" t="str">
            <v>Quaker Captain Crunch Cereal</v>
          </cell>
          <cell r="M178" t="str">
            <v>RCWC</v>
          </cell>
          <cell r="N178" t="str">
            <v>GFS</v>
          </cell>
          <cell r="O178" t="str">
            <v>1338571</v>
          </cell>
          <cell r="P178" t="str">
            <v>12X350G</v>
          </cell>
          <cell r="Q178">
            <v>4200</v>
          </cell>
          <cell r="R178" t="str">
            <v>g</v>
          </cell>
          <cell r="S178">
            <v>57.46</v>
          </cell>
          <cell r="T178">
            <v>1.368095238095238E-2</v>
          </cell>
        </row>
        <row r="179">
          <cell r="K179" t="str">
            <v>N/A</v>
          </cell>
          <cell r="L179" t="str">
            <v>Sugar, White</v>
          </cell>
          <cell r="M179" t="str">
            <v>REDPATH</v>
          </cell>
          <cell r="N179" t="str">
            <v>GFS</v>
          </cell>
          <cell r="O179" t="str">
            <v>6959986</v>
          </cell>
          <cell r="P179" t="str">
            <v>10X2KG</v>
          </cell>
          <cell r="Q179">
            <v>20000</v>
          </cell>
          <cell r="R179" t="str">
            <v>g</v>
          </cell>
          <cell r="S179">
            <v>62.16</v>
          </cell>
          <cell r="T179">
            <v>3.1079999999999997E-3</v>
          </cell>
        </row>
        <row r="180">
          <cell r="K180" t="str">
            <v>N/A</v>
          </cell>
          <cell r="L180" t="str">
            <v>Reese'S Pieces</v>
          </cell>
          <cell r="M180"/>
          <cell r="N180" t="str">
            <v>GFS</v>
          </cell>
          <cell r="O180" t="str">
            <v>3356106</v>
          </cell>
          <cell r="P180" t="str">
            <v>1X10KG</v>
          </cell>
          <cell r="Q180">
            <v>10000</v>
          </cell>
          <cell r="R180" t="str">
            <v>g</v>
          </cell>
          <cell r="S180">
            <v>142.62</v>
          </cell>
          <cell r="T180">
            <v>1.4262E-2</v>
          </cell>
        </row>
        <row r="181">
          <cell r="K181" t="str">
            <v>N/A</v>
          </cell>
          <cell r="L181" t="str">
            <v>Brownie sheet cake</v>
          </cell>
          <cell r="M181" t="str">
            <v>RICH PRODUCTS</v>
          </cell>
          <cell r="N181" t="str">
            <v>GFS</v>
          </cell>
          <cell r="O181" t="str">
            <v>1244141</v>
          </cell>
          <cell r="P181" t="str">
            <v>5X90Z</v>
          </cell>
          <cell r="Q181">
            <v>12757.5</v>
          </cell>
          <cell r="R181" t="str">
            <v>g</v>
          </cell>
          <cell r="S181">
            <v>126.49</v>
          </cell>
          <cell r="T181">
            <v>9.9149519890260624E-3</v>
          </cell>
        </row>
        <row r="182">
          <cell r="K182" t="str">
            <v>N/A</v>
          </cell>
          <cell r="L182" t="str">
            <v>Red velvet sheet cake</v>
          </cell>
          <cell r="M182" t="str">
            <v>RICH PRODUCTS</v>
          </cell>
          <cell r="N182" t="str">
            <v>GFS</v>
          </cell>
          <cell r="O182" t="str">
            <v>1257301</v>
          </cell>
          <cell r="P182" t="str">
            <v>5X58Z</v>
          </cell>
          <cell r="Q182">
            <v>8221.5</v>
          </cell>
          <cell r="R182" t="str">
            <v>g</v>
          </cell>
          <cell r="S182">
            <v>102.9</v>
          </cell>
          <cell r="T182">
            <v>1.2515964240102172E-2</v>
          </cell>
        </row>
        <row r="183">
          <cell r="K183" t="str">
            <v>N/A</v>
          </cell>
          <cell r="L183" t="str">
            <v>Whipped cream</v>
          </cell>
          <cell r="M183" t="str">
            <v>RICH PRODUCTS</v>
          </cell>
          <cell r="N183" t="str">
            <v>GFS</v>
          </cell>
          <cell r="O183" t="str">
            <v>1175019</v>
          </cell>
          <cell r="P183" t="str">
            <v>12X454G</v>
          </cell>
          <cell r="Q183">
            <v>5448</v>
          </cell>
          <cell r="R183" t="str">
            <v>g</v>
          </cell>
          <cell r="S183">
            <v>72.83</v>
          </cell>
          <cell r="T183">
            <v>1.336820851688693E-2</v>
          </cell>
        </row>
        <row r="184">
          <cell r="K184" t="str">
            <v>N/A</v>
          </cell>
          <cell r="L184" t="str">
            <v>Chocolate Hot Fudge</v>
          </cell>
          <cell r="M184" t="str">
            <v>RICHARDSON</v>
          </cell>
          <cell r="N184" t="str">
            <v>GFS</v>
          </cell>
          <cell r="O184" t="str">
            <v>2055205</v>
          </cell>
          <cell r="P184" t="str">
            <v>8X1.5L</v>
          </cell>
          <cell r="Q184">
            <v>12000</v>
          </cell>
          <cell r="R184" t="str">
            <v>g</v>
          </cell>
          <cell r="S184">
            <v>99.83</v>
          </cell>
          <cell r="T184">
            <v>8.3191666666666657E-3</v>
          </cell>
        </row>
        <row r="185">
          <cell r="K185" t="str">
            <v>N/A</v>
          </cell>
          <cell r="L185" t="str">
            <v>Citric acid</v>
          </cell>
          <cell r="M185" t="str">
            <v>ROYAL COMMAND</v>
          </cell>
          <cell r="N185" t="str">
            <v>GFS</v>
          </cell>
          <cell r="O185" t="str">
            <v>9946036</v>
          </cell>
          <cell r="P185" t="str">
            <v>1X1KG</v>
          </cell>
          <cell r="Q185">
            <v>1000</v>
          </cell>
          <cell r="R185" t="str">
            <v>g</v>
          </cell>
          <cell r="S185">
            <v>19.29</v>
          </cell>
          <cell r="T185">
            <v>1.9289999999999998E-2</v>
          </cell>
        </row>
        <row r="186">
          <cell r="K186" t="str">
            <v>N/A</v>
          </cell>
          <cell r="L186" t="str">
            <v>Skor Chocolate pieces</v>
          </cell>
          <cell r="M186" t="str">
            <v>SKOR BAR</v>
          </cell>
          <cell r="N186" t="str">
            <v>GFS</v>
          </cell>
          <cell r="O186" t="str">
            <v>3356206</v>
          </cell>
          <cell r="P186" t="str">
            <v>1X13.6KG</v>
          </cell>
          <cell r="Q186">
            <v>13600</v>
          </cell>
          <cell r="R186" t="str">
            <v>g</v>
          </cell>
          <cell r="S186">
            <v>263.01</v>
          </cell>
          <cell r="T186">
            <v>1.9338970588235294E-2</v>
          </cell>
        </row>
        <row r="187">
          <cell r="K187" t="str">
            <v>N/A</v>
          </cell>
          <cell r="L187" t="str">
            <v>Almond Roca, Chopped</v>
          </cell>
          <cell r="M187" t="str">
            <v>DOT FOODS (T.R. TOPPERS)</v>
          </cell>
          <cell r="N187" t="str">
            <v>GFS</v>
          </cell>
          <cell r="O187" t="str">
            <v>1233570</v>
          </cell>
          <cell r="P187" t="str">
            <v>2X5LB</v>
          </cell>
          <cell r="Q187">
            <v>4535.8999999999996</v>
          </cell>
          <cell r="R187" t="str">
            <v>g</v>
          </cell>
          <cell r="S187">
            <v>84.69</v>
          </cell>
          <cell r="T187">
            <v>1.8671046539826718E-2</v>
          </cell>
        </row>
        <row r="188">
          <cell r="K188" t="str">
            <v>N/A</v>
          </cell>
          <cell r="L188" t="str">
            <v>Brownie Bites</v>
          </cell>
          <cell r="M188" t="str">
            <v>DOT FOODS (T.R. TOPPERS)</v>
          </cell>
          <cell r="N188" t="str">
            <v>GFS</v>
          </cell>
          <cell r="O188" t="str">
            <v>1350466</v>
          </cell>
          <cell r="P188" t="str">
            <v>1X10LB</v>
          </cell>
          <cell r="Q188">
            <v>4535.8999999999996</v>
          </cell>
          <cell r="R188" t="str">
            <v>g</v>
          </cell>
          <cell r="S188">
            <v>76.75</v>
          </cell>
          <cell r="T188">
            <v>1.6920567031901056E-2</v>
          </cell>
        </row>
        <row r="189">
          <cell r="K189" t="str">
            <v>N/A</v>
          </cell>
          <cell r="L189" t="str">
            <v>Chocolate Rocks</v>
          </cell>
          <cell r="M189" t="str">
            <v>DOT FOODS (T.R. TOPPERS)</v>
          </cell>
          <cell r="N189" t="str">
            <v>GFS</v>
          </cell>
          <cell r="O189" t="str">
            <v>1256011</v>
          </cell>
          <cell r="P189" t="str">
            <v>2X5LB</v>
          </cell>
          <cell r="Q189">
            <v>4535.8999999999996</v>
          </cell>
          <cell r="R189" t="str">
            <v>g</v>
          </cell>
          <cell r="S189">
            <v>84.29</v>
          </cell>
          <cell r="T189">
            <v>1.8582861174188146E-2</v>
          </cell>
        </row>
        <row r="190">
          <cell r="K190" t="str">
            <v>N/A</v>
          </cell>
          <cell r="L190" t="str">
            <v>Cinnamon Streusel</v>
          </cell>
          <cell r="M190" t="str">
            <v>DOT FOODS (T.R. TOPPERS)</v>
          </cell>
          <cell r="N190" t="str">
            <v>GFS</v>
          </cell>
          <cell r="O190" t="str">
            <v>1366747</v>
          </cell>
          <cell r="P190" t="str">
            <v>1X10LB</v>
          </cell>
          <cell r="Q190">
            <v>4535.8999999999996</v>
          </cell>
          <cell r="R190" t="str">
            <v>g</v>
          </cell>
          <cell r="S190">
            <v>90.88</v>
          </cell>
          <cell r="T190">
            <v>2.0035715073083622E-2</v>
          </cell>
        </row>
        <row r="191">
          <cell r="K191" t="str">
            <v>N/A</v>
          </cell>
          <cell r="L191" t="str">
            <v>Cookie dough chunks</v>
          </cell>
          <cell r="M191" t="str">
            <v>DOT FOODS (T.R. TOPPERS)</v>
          </cell>
          <cell r="N191" t="str">
            <v>GFS</v>
          </cell>
          <cell r="O191" t="str">
            <v>1229135</v>
          </cell>
          <cell r="P191" t="str">
            <v>1X10LB</v>
          </cell>
          <cell r="Q191">
            <v>4535.8999999999996</v>
          </cell>
          <cell r="R191" t="str">
            <v>g</v>
          </cell>
          <cell r="S191">
            <v>55.21</v>
          </cell>
          <cell r="T191">
            <v>1.217178509226394E-2</v>
          </cell>
        </row>
        <row r="192">
          <cell r="K192" t="str">
            <v>N/A</v>
          </cell>
          <cell r="L192" t="str">
            <v>Cookies &amp; Cream Clusters</v>
          </cell>
          <cell r="M192" t="str">
            <v>DOT FOODS (T.R. TOPPERS)</v>
          </cell>
          <cell r="N192" t="str">
            <v>GFS</v>
          </cell>
          <cell r="O192" t="str">
            <v>1414496</v>
          </cell>
          <cell r="P192" t="str">
            <v>1X10LB</v>
          </cell>
          <cell r="Q192">
            <v>4535.8999999999996</v>
          </cell>
          <cell r="R192" t="str">
            <v>g</v>
          </cell>
          <cell r="S192">
            <v>103.89</v>
          </cell>
          <cell r="T192">
            <v>2.2903944090478186E-2</v>
          </cell>
        </row>
        <row r="193">
          <cell r="K193" t="str">
            <v>N/A</v>
          </cell>
          <cell r="L193" t="str">
            <v>Double Chocolate Cookie Dough</v>
          </cell>
          <cell r="M193" t="str">
            <v>DOT FOODS (T.R. TOPPERS)</v>
          </cell>
          <cell r="N193" t="str">
            <v>GFS</v>
          </cell>
          <cell r="O193" t="str">
            <v>1414497</v>
          </cell>
          <cell r="P193" t="str">
            <v>1X10LB</v>
          </cell>
          <cell r="Q193">
            <v>4535.8999999999996</v>
          </cell>
          <cell r="R193" t="str">
            <v>g</v>
          </cell>
          <cell r="S193">
            <v>59.8</v>
          </cell>
          <cell r="T193">
            <v>1.3183712162966555E-2</v>
          </cell>
        </row>
        <row r="194">
          <cell r="K194" t="str">
            <v>N/A</v>
          </cell>
          <cell r="L194" t="str">
            <v>Graham Crumb</v>
          </cell>
          <cell r="M194" t="str">
            <v>DOT FOODS (T.R. TOPPERS)</v>
          </cell>
          <cell r="N194" t="str">
            <v>GFS</v>
          </cell>
          <cell r="O194" t="str">
            <v>1440022</v>
          </cell>
          <cell r="P194" t="str">
            <v>4X2.5LB</v>
          </cell>
          <cell r="Q194">
            <v>4535.8999999999996</v>
          </cell>
          <cell r="R194" t="str">
            <v>g</v>
          </cell>
          <cell r="S194">
            <v>58.43</v>
          </cell>
          <cell r="T194">
            <v>1.2881677285654447E-2</v>
          </cell>
        </row>
        <row r="195">
          <cell r="K195" t="str">
            <v>N/A</v>
          </cell>
          <cell r="L195" t="str">
            <v>Milk Chocolate Coated Mini Marshmallow</v>
          </cell>
          <cell r="M195" t="str">
            <v>DOT FOODS (T.R. TOPPERS)</v>
          </cell>
          <cell r="N195" t="str">
            <v>GFS</v>
          </cell>
          <cell r="O195" t="str">
            <v>1414721</v>
          </cell>
          <cell r="P195" t="str">
            <v>1X10LB</v>
          </cell>
          <cell r="Q195">
            <v>4535.8999999999996</v>
          </cell>
          <cell r="R195" t="str">
            <v>g</v>
          </cell>
          <cell r="S195">
            <v>101.72</v>
          </cell>
          <cell r="T195">
            <v>2.2425538481888933E-2</v>
          </cell>
        </row>
        <row r="196">
          <cell r="K196" t="str">
            <v>N/A</v>
          </cell>
          <cell r="L196" t="str">
            <v>Mini Milk Chocolate M&amp;M Baking Bits</v>
          </cell>
          <cell r="M196" t="str">
            <v>DOT FOODS (T.R. TOPPERS)</v>
          </cell>
          <cell r="N196" t="str">
            <v>GFS</v>
          </cell>
          <cell r="O196" t="str">
            <v>1229157</v>
          </cell>
          <cell r="P196" t="str">
            <v>2X4LB</v>
          </cell>
          <cell r="Q196">
            <v>3628.72</v>
          </cell>
          <cell r="R196" t="str">
            <v>g</v>
          </cell>
          <cell r="S196">
            <v>73.25</v>
          </cell>
          <cell r="T196">
            <v>2.0186181353204435E-2</v>
          </cell>
        </row>
        <row r="197">
          <cell r="K197" t="str">
            <v>N/A</v>
          </cell>
          <cell r="L197" t="str">
            <v>Mini Mochi Rice Cake</v>
          </cell>
          <cell r="M197" t="str">
            <v>DOT FOODS (T.R. TOPPERS)</v>
          </cell>
          <cell r="N197" t="str">
            <v>GFS</v>
          </cell>
          <cell r="O197" t="str">
            <v>1347725</v>
          </cell>
          <cell r="P197" t="str">
            <v>24X300G</v>
          </cell>
          <cell r="Q197">
            <v>7200</v>
          </cell>
          <cell r="R197" t="str">
            <v>g</v>
          </cell>
          <cell r="S197">
            <v>142.25</v>
          </cell>
          <cell r="T197">
            <v>1.9756944444444445E-2</v>
          </cell>
        </row>
        <row r="198">
          <cell r="K198" t="str">
            <v>N/A</v>
          </cell>
          <cell r="L198" t="str">
            <v>Salted Caramel Mini Truffle</v>
          </cell>
          <cell r="M198" t="str">
            <v>DOT FOODS (T.R. TOPPERS)</v>
          </cell>
          <cell r="N198" t="str">
            <v>GFS</v>
          </cell>
          <cell r="O198" t="str">
            <v>1475815</v>
          </cell>
          <cell r="P198" t="str">
            <v>1x10LB</v>
          </cell>
          <cell r="Q198">
            <v>4535.8999999999996</v>
          </cell>
          <cell r="R198" t="str">
            <v>g</v>
          </cell>
          <cell r="S198">
            <v>80.67</v>
          </cell>
          <cell r="T198">
            <v>1.7784783615159065E-2</v>
          </cell>
        </row>
        <row r="199">
          <cell r="K199" t="str">
            <v>N/A</v>
          </cell>
          <cell r="L199" t="str">
            <v>Yogurt Chips</v>
          </cell>
          <cell r="M199" t="str">
            <v>DOT FOODS (T.R. TOPPERS)</v>
          </cell>
          <cell r="N199" t="str">
            <v>GFS</v>
          </cell>
          <cell r="O199" t="str">
            <v>1256386</v>
          </cell>
          <cell r="P199" t="str">
            <v>1X10LB</v>
          </cell>
          <cell r="Q199">
            <v>4535.8999999999996</v>
          </cell>
          <cell r="R199" t="str">
            <v>g</v>
          </cell>
          <cell r="S199">
            <v>69.61</v>
          </cell>
          <cell r="T199">
            <v>1.5346458255252542E-2</v>
          </cell>
        </row>
        <row r="200">
          <cell r="K200" t="str">
            <v>N/A</v>
          </cell>
          <cell r="L200" t="str">
            <v>Churro 10in</v>
          </cell>
          <cell r="M200" t="str">
            <v>TIO PEPE'S</v>
          </cell>
          <cell r="N200" t="str">
            <v>GFS</v>
          </cell>
          <cell r="O200" t="str">
            <v>1039333</v>
          </cell>
          <cell r="P200" t="str">
            <v>1X100UN (3.75KG/CASE)</v>
          </cell>
          <cell r="Q200">
            <v>3750</v>
          </cell>
          <cell r="R200" t="str">
            <v>g</v>
          </cell>
          <cell r="S200">
            <v>71.72</v>
          </cell>
          <cell r="T200">
            <v>1.9125333333333334E-2</v>
          </cell>
        </row>
        <row r="201">
          <cell r="K201" t="str">
            <v>N/A</v>
          </cell>
          <cell r="L201" t="str">
            <v>Cinnamon</v>
          </cell>
          <cell r="M201" t="str">
            <v>TRADE EAST</v>
          </cell>
          <cell r="N201" t="str">
            <v>GFS</v>
          </cell>
          <cell r="O201" t="str">
            <v>8739805</v>
          </cell>
          <cell r="P201" t="str">
            <v>12X550G</v>
          </cell>
          <cell r="Q201">
            <v>6600</v>
          </cell>
          <cell r="R201" t="str">
            <v>g</v>
          </cell>
          <cell r="S201">
            <v>205.82</v>
          </cell>
          <cell r="T201">
            <v>3.1184848484848485E-2</v>
          </cell>
        </row>
        <row r="202">
          <cell r="K202" t="str">
            <v>N/A</v>
          </cell>
          <cell r="L202" t="str">
            <v>Roasted Peanuts, Chopped</v>
          </cell>
          <cell r="M202" t="str">
            <v>TROPHY FOODS</v>
          </cell>
          <cell r="N202" t="str">
            <v>GFS</v>
          </cell>
          <cell r="O202" t="str">
            <v>9295005</v>
          </cell>
          <cell r="P202" t="str">
            <v>1X3KG</v>
          </cell>
          <cell r="Q202">
            <v>3000</v>
          </cell>
          <cell r="R202" t="str">
            <v>g</v>
          </cell>
          <cell r="S202">
            <v>29.77</v>
          </cell>
          <cell r="T202">
            <v>9.9233333333333326E-3</v>
          </cell>
        </row>
        <row r="203">
          <cell r="K203" t="str">
            <v>N/A</v>
          </cell>
          <cell r="L203" t="str">
            <v>Chocolate wafer</v>
          </cell>
          <cell r="M203" t="str">
            <v>VOORTMAN</v>
          </cell>
          <cell r="N203" t="str">
            <v>GFS</v>
          </cell>
          <cell r="O203" t="str">
            <v>1054112</v>
          </cell>
          <cell r="P203" t="str">
            <v>12X300G</v>
          </cell>
          <cell r="Q203">
            <v>3600</v>
          </cell>
          <cell r="R203" t="str">
            <v>g</v>
          </cell>
          <cell r="S203">
            <v>37.32</v>
          </cell>
          <cell r="T203">
            <v>1.0366666666666666E-2</v>
          </cell>
        </row>
        <row r="204">
          <cell r="K204" t="str">
            <v>N/A</v>
          </cell>
          <cell r="L204" t="str">
            <v>Strawberry Wafer</v>
          </cell>
          <cell r="M204" t="str">
            <v>VOORTMAN</v>
          </cell>
          <cell r="N204" t="str">
            <v>GFS</v>
          </cell>
          <cell r="O204" t="str">
            <v>5136318</v>
          </cell>
          <cell r="P204" t="str">
            <v>12X300G</v>
          </cell>
          <cell r="Q204">
            <v>3600</v>
          </cell>
          <cell r="R204" t="str">
            <v>g</v>
          </cell>
          <cell r="S204">
            <v>37.32</v>
          </cell>
          <cell r="T204">
            <v>1.0366666666666666E-2</v>
          </cell>
        </row>
        <row r="205">
          <cell r="K205" t="str">
            <v>N/A</v>
          </cell>
          <cell r="L205" t="str">
            <v>Cotton candy</v>
          </cell>
          <cell r="M205" t="str">
            <v>WF&amp;E</v>
          </cell>
          <cell r="N205" t="str">
            <v>GFS</v>
          </cell>
          <cell r="O205" t="str">
            <v>1283301</v>
          </cell>
          <cell r="P205" t="str">
            <v>36X60G</v>
          </cell>
          <cell r="Q205">
            <v>2160</v>
          </cell>
          <cell r="R205" t="str">
            <v>g</v>
          </cell>
          <cell r="S205">
            <v>59.07</v>
          </cell>
          <cell r="T205">
            <v>2.7347222222222221E-2</v>
          </cell>
        </row>
        <row r="206">
          <cell r="K206" t="str">
            <v>N/A</v>
          </cell>
          <cell r="L206" t="str">
            <v>Rainbow Nerds</v>
          </cell>
          <cell r="M206" t="str">
            <v>WONKA</v>
          </cell>
          <cell r="N206" t="str">
            <v>GFS</v>
          </cell>
          <cell r="O206" t="str">
            <v>1228917</v>
          </cell>
          <cell r="P206" t="str">
            <v>1X3KG</v>
          </cell>
          <cell r="Q206">
            <v>3000</v>
          </cell>
          <cell r="R206" t="str">
            <v>g</v>
          </cell>
          <cell r="S206">
            <v>73.55</v>
          </cell>
          <cell r="T206">
            <v>2.4516666666666666E-2</v>
          </cell>
        </row>
        <row r="207">
          <cell r="K207" t="str">
            <v>N/A</v>
          </cell>
          <cell r="L207" t="str">
            <v>White Paper Cake Boxes, 8 X 8 X 3.5IN</v>
          </cell>
          <cell r="M207" t="str">
            <v>ALBANY</v>
          </cell>
          <cell r="N207" t="str">
            <v>GFS</v>
          </cell>
          <cell r="O207" t="str">
            <v>1234829</v>
          </cell>
          <cell r="P207" t="str">
            <v>1X250UN</v>
          </cell>
          <cell r="Q207">
            <v>250</v>
          </cell>
          <cell r="R207" t="str">
            <v>UN</v>
          </cell>
          <cell r="S207">
            <v>78.349999999999994</v>
          </cell>
          <cell r="T207">
            <v>0.31339999999999996</v>
          </cell>
        </row>
        <row r="208">
          <cell r="K208" t="str">
            <v>17508</v>
          </cell>
          <cell r="L208" t="str">
            <v>takeout box, kraft</v>
          </cell>
          <cell r="M208" t="str">
            <v>BIOPLUS</v>
          </cell>
          <cell r="N208" t="str">
            <v>GFS</v>
          </cell>
          <cell r="O208" t="str">
            <v>1277208</v>
          </cell>
          <cell r="P208" t="str">
            <v>1X450UN</v>
          </cell>
          <cell r="Q208">
            <v>450</v>
          </cell>
          <cell r="R208" t="str">
            <v>UN</v>
          </cell>
          <cell r="S208">
            <v>96.88</v>
          </cell>
          <cell r="T208">
            <v>0.21528888888888889</v>
          </cell>
        </row>
        <row r="209">
          <cell r="K209" t="str">
            <v>N/A</v>
          </cell>
          <cell r="L209" t="str">
            <v>8" Cake board</v>
          </cell>
          <cell r="M209" t="str">
            <v>CALIBRE SALES</v>
          </cell>
          <cell r="N209" t="str">
            <v>GFS</v>
          </cell>
          <cell r="O209" t="str">
            <v>9938096</v>
          </cell>
          <cell r="P209" t="str">
            <v>1X250UN</v>
          </cell>
          <cell r="Q209">
            <v>250</v>
          </cell>
          <cell r="R209" t="str">
            <v>UN</v>
          </cell>
          <cell r="S209">
            <v>82.68</v>
          </cell>
          <cell r="T209">
            <v>0.33072000000000001</v>
          </cell>
        </row>
        <row r="210">
          <cell r="K210" t="str">
            <v>N/A</v>
          </cell>
          <cell r="L210" t="str">
            <v>Birthday candle</v>
          </cell>
          <cell r="M210" t="str">
            <v>CALIBRE SALES</v>
          </cell>
          <cell r="N210" t="str">
            <v>GFS</v>
          </cell>
          <cell r="O210" t="str">
            <v>1055039</v>
          </cell>
          <cell r="P210" t="str">
            <v>12X24UN</v>
          </cell>
          <cell r="Q210">
            <v>288</v>
          </cell>
          <cell r="R210" t="str">
            <v>UN</v>
          </cell>
          <cell r="S210">
            <v>9.4600000000000009</v>
          </cell>
          <cell r="T210">
            <v>3.2847222222222222E-2</v>
          </cell>
        </row>
        <row r="211">
          <cell r="K211" t="str">
            <v>N/A</v>
          </cell>
          <cell r="L211" t="str">
            <v>Hinged clear plastic container 5X5</v>
          </cell>
          <cell r="M211" t="str">
            <v>CLEARVIEW</v>
          </cell>
          <cell r="N211" t="str">
            <v>GFS</v>
          </cell>
          <cell r="O211" t="str">
            <v>6397805</v>
          </cell>
          <cell r="P211" t="str">
            <v>1X375UN</v>
          </cell>
          <cell r="Q211">
            <v>375</v>
          </cell>
          <cell r="R211" t="str">
            <v>UN</v>
          </cell>
          <cell r="S211">
            <v>134.21</v>
          </cell>
          <cell r="T211">
            <v>0.35789333333333334</v>
          </cell>
        </row>
        <row r="212">
          <cell r="K212" t="str">
            <v>N/A</v>
          </cell>
          <cell r="L212" t="str">
            <v>Bakery Bag, Kraft</v>
          </cell>
          <cell r="M212" t="str">
            <v>DELUXE PAPER</v>
          </cell>
          <cell r="N212" t="str">
            <v>GFS</v>
          </cell>
          <cell r="O212" t="str">
            <v>1066424</v>
          </cell>
          <cell r="P212" t="str">
            <v>1000UN</v>
          </cell>
          <cell r="Q212">
            <v>1000</v>
          </cell>
          <cell r="R212" t="str">
            <v>UN</v>
          </cell>
          <cell r="S212">
            <v>88.22</v>
          </cell>
          <cell r="T212">
            <v>8.8219999999999993E-2</v>
          </cell>
        </row>
        <row r="213">
          <cell r="K213" t="str">
            <v>N/A</v>
          </cell>
          <cell r="L213" t="str">
            <v>Takeout Bag with Handle, Kraft 13x7x17IN</v>
          </cell>
          <cell r="M213" t="str">
            <v>DELUXE PAPER</v>
          </cell>
          <cell r="N213" t="str">
            <v>GFS</v>
          </cell>
          <cell r="O213" t="str">
            <v>1338411</v>
          </cell>
          <cell r="P213" t="str">
            <v>1X250UN</v>
          </cell>
          <cell r="Q213">
            <v>250</v>
          </cell>
          <cell r="R213" t="str">
            <v>UN</v>
          </cell>
          <cell r="S213">
            <v>117.29</v>
          </cell>
          <cell r="T213">
            <v>0.46916000000000002</v>
          </cell>
        </row>
        <row r="214">
          <cell r="K214" t="str">
            <v>N/A</v>
          </cell>
          <cell r="L214" t="str">
            <v>Kraft Napkins 5x6.5 in (Unbranded)</v>
          </cell>
          <cell r="M214" t="str">
            <v>GORDON CHOICE (ESSITY)</v>
          </cell>
          <cell r="N214" t="str">
            <v>GFS</v>
          </cell>
          <cell r="O214" t="str">
            <v>1009730</v>
          </cell>
          <cell r="P214" t="str">
            <v>12X500UN</v>
          </cell>
          <cell r="Q214">
            <v>6000</v>
          </cell>
          <cell r="R214" t="str">
            <v>UN</v>
          </cell>
          <cell r="S214">
            <v>72.88</v>
          </cell>
          <cell r="T214">
            <v>1.2146666666666667E-2</v>
          </cell>
        </row>
        <row r="215">
          <cell r="K215" t="str">
            <v>N/A</v>
          </cell>
          <cell r="L215" t="str">
            <v>Unbranded Napkin</v>
          </cell>
          <cell r="M215" t="str">
            <v>GORDON CHOICE (ESSITY)</v>
          </cell>
          <cell r="N215" t="str">
            <v>GFS</v>
          </cell>
          <cell r="O215" t="str">
            <v>1164659</v>
          </cell>
          <cell r="P215" t="str">
            <v>12X500UN</v>
          </cell>
          <cell r="Q215">
            <v>6000</v>
          </cell>
          <cell r="R215" t="str">
            <v>UN</v>
          </cell>
          <cell r="S215">
            <v>58.61</v>
          </cell>
          <cell r="T215">
            <v>9.7683333333333337E-3</v>
          </cell>
        </row>
        <row r="216">
          <cell r="K216" t="str">
            <v>N/A</v>
          </cell>
          <cell r="L216" t="str">
            <v>Bag, Kraft 6X4X13IN</v>
          </cell>
          <cell r="M216" t="str">
            <v>GORDON CHOICE (ROSENBLOOM)</v>
          </cell>
          <cell r="N216" t="str">
            <v>GFS</v>
          </cell>
          <cell r="O216" t="str">
            <v>6559205</v>
          </cell>
          <cell r="P216" t="str">
            <v>1X500UN</v>
          </cell>
          <cell r="Q216">
            <v>500</v>
          </cell>
          <cell r="R216" t="str">
            <v>UN</v>
          </cell>
          <cell r="S216">
            <v>32.299999999999997</v>
          </cell>
          <cell r="T216">
            <v>6.4599999999999991E-2</v>
          </cell>
        </row>
        <row r="217">
          <cell r="K217" t="str">
            <v>N/A</v>
          </cell>
          <cell r="L217" t="str">
            <v>Bag, Kraft 8X5X16IN</v>
          </cell>
          <cell r="M217" t="str">
            <v>GORDON CHOICE (ROSENBLOOM)</v>
          </cell>
          <cell r="N217" t="str">
            <v>GFS</v>
          </cell>
          <cell r="O217" t="str">
            <v>1077752</v>
          </cell>
          <cell r="P217" t="str">
            <v>1X500UN</v>
          </cell>
          <cell r="Q217">
            <v>500</v>
          </cell>
          <cell r="R217" t="str">
            <v>UN</v>
          </cell>
          <cell r="S217">
            <v>50.5</v>
          </cell>
          <cell r="T217">
            <v>0.10100000000000001</v>
          </cell>
        </row>
        <row r="218">
          <cell r="K218" t="str">
            <v>YF Branded Waffle</v>
          </cell>
          <cell r="L218" t="str">
            <v>Hong Kong Waffle Holder</v>
          </cell>
          <cell r="M218" t="str">
            <v>N/A</v>
          </cell>
          <cell r="N218" t="str">
            <v>HEAD OFFICE</v>
          </cell>
          <cell r="O218" t="str">
            <v>N/A</v>
          </cell>
          <cell r="P218" t="str">
            <v>800UN</v>
          </cell>
          <cell r="Q218">
            <v>800</v>
          </cell>
          <cell r="R218" t="str">
            <v>UN</v>
          </cell>
          <cell r="S218">
            <v>250.72</v>
          </cell>
          <cell r="T218">
            <v>0.31340000000000001</v>
          </cell>
        </row>
        <row r="219">
          <cell r="K219" t="str">
            <v>N/A</v>
          </cell>
          <cell r="L219" t="str">
            <v>Hinged clear plastic container pie</v>
          </cell>
          <cell r="M219" t="str">
            <v>POLAR PAK</v>
          </cell>
          <cell r="N219" t="str">
            <v>GFS</v>
          </cell>
          <cell r="O219" t="str">
            <v>1326546</v>
          </cell>
          <cell r="P219" t="str">
            <v>1X300UN</v>
          </cell>
          <cell r="Q219">
            <v>300</v>
          </cell>
          <cell r="R219" t="str">
            <v>UN</v>
          </cell>
          <cell r="S219">
            <v>97.94</v>
          </cell>
          <cell r="T219">
            <v>0.32646666666666668</v>
          </cell>
        </row>
        <row r="220">
          <cell r="K220" t="str">
            <v>N/A</v>
          </cell>
          <cell r="L220" t="str">
            <v>cake box (Sweet Jesus)</v>
          </cell>
          <cell r="M220" t="str">
            <v>SWEET JESUS</v>
          </cell>
          <cell r="N220" t="str">
            <v>GFS</v>
          </cell>
          <cell r="O220" t="str">
            <v>1370984</v>
          </cell>
          <cell r="P220" t="str">
            <v>1X70UN</v>
          </cell>
          <cell r="Q220">
            <v>70</v>
          </cell>
          <cell r="R220" t="str">
            <v>UN</v>
          </cell>
          <cell r="S220">
            <v>127.56</v>
          </cell>
          <cell r="T220">
            <v>1.8222857142857143</v>
          </cell>
        </row>
        <row r="221">
          <cell r="K221" t="str">
            <v>995</v>
          </cell>
          <cell r="L221" t="str">
            <v>Buddy System, cake cone</v>
          </cell>
          <cell r="M221" t="str">
            <v>YOGEN FRUZ GROUP (BUDDY SYSTEM)</v>
          </cell>
          <cell r="N221" t="str">
            <v>GFS</v>
          </cell>
          <cell r="O221" t="str">
            <v>1303943</v>
          </cell>
          <cell r="P221" t="str">
            <v>1X1400UN</v>
          </cell>
          <cell r="Q221">
            <v>1400</v>
          </cell>
          <cell r="R221" t="str">
            <v>UN</v>
          </cell>
          <cell r="S221">
            <v>143.09</v>
          </cell>
          <cell r="T221">
            <v>0.10220714285714286</v>
          </cell>
        </row>
        <row r="222">
          <cell r="K222" t="str">
            <v>997</v>
          </cell>
          <cell r="L222" t="str">
            <v>Buddy System, waffle cone</v>
          </cell>
          <cell r="M222" t="str">
            <v>YOGEN FRUZ GROUP (BUDDY SYSTEM)</v>
          </cell>
          <cell r="N222" t="str">
            <v>GFS</v>
          </cell>
          <cell r="O222" t="str">
            <v>1350287</v>
          </cell>
          <cell r="P222" t="str">
            <v>70X1400UN</v>
          </cell>
          <cell r="Q222">
            <v>1400</v>
          </cell>
          <cell r="R222" t="str">
            <v>UN</v>
          </cell>
          <cell r="S222">
            <v>143.09</v>
          </cell>
          <cell r="T222">
            <v>0.10220714285714286</v>
          </cell>
        </row>
        <row r="223">
          <cell r="K223" t="str">
            <v>KN-F1213-1K_YG</v>
          </cell>
          <cell r="L223" t="str">
            <v>Napkins (Yogen Fruz)</v>
          </cell>
          <cell r="M223" t="str">
            <v>YOGEN FRUZ GROUP (CARDINAL TISSUE)</v>
          </cell>
          <cell r="N223" t="str">
            <v>GFS</v>
          </cell>
          <cell r="O223" t="str">
            <v>1461561</v>
          </cell>
          <cell r="P223" t="str">
            <v>12x500UN</v>
          </cell>
          <cell r="Q223">
            <v>6000</v>
          </cell>
          <cell r="R223" t="str">
            <v>UN</v>
          </cell>
          <cell r="S223">
            <v>89.32</v>
          </cell>
          <cell r="T223">
            <v>1.4886666666666666E-2</v>
          </cell>
        </row>
        <row r="224">
          <cell r="K224" t="str">
            <v>TOP2GO</v>
          </cell>
          <cell r="L224" t="str">
            <v>Toppings2go bag (Yogurty's)</v>
          </cell>
          <cell r="M224" t="str">
            <v>YOGEN FRUZ GROUP (CREATIVE BAG)</v>
          </cell>
          <cell r="N224" t="str">
            <v>GFS</v>
          </cell>
          <cell r="O224" t="str">
            <v>1415263</v>
          </cell>
          <cell r="P224" t="str">
            <v>1X1000UN</v>
          </cell>
          <cell r="Q224">
            <v>1000</v>
          </cell>
          <cell r="R224" t="str">
            <v>UN</v>
          </cell>
          <cell r="S224">
            <v>176.95</v>
          </cell>
          <cell r="T224">
            <v>0.17695</v>
          </cell>
        </row>
        <row r="225">
          <cell r="K225" t="str">
            <v>243591</v>
          </cell>
          <cell r="L225" t="str">
            <v>Catering Box (Yogurty's)</v>
          </cell>
          <cell r="M225" t="str">
            <v>YOGEN FRUZ GROUP (NORAMPAC-BIRD)</v>
          </cell>
          <cell r="N225" t="str">
            <v>GFS</v>
          </cell>
          <cell r="O225" t="str">
            <v>1415432</v>
          </cell>
          <cell r="P225" t="str">
            <v>1x25UN</v>
          </cell>
          <cell r="Q225">
            <v>25</v>
          </cell>
          <cell r="R225" t="str">
            <v>UN</v>
          </cell>
          <cell r="S225">
            <v>202.14</v>
          </cell>
          <cell r="T225">
            <v>8.0855999999999995</v>
          </cell>
        </row>
        <row r="226">
          <cell r="K226" t="str">
            <v>242593</v>
          </cell>
          <cell r="L226" t="str">
            <v>Catering Boxes (Yogen Fruz)</v>
          </cell>
          <cell r="M226" t="str">
            <v>YOGEN FRUZ GROUP (NORAMPAC-BIRD)</v>
          </cell>
          <cell r="N226" t="str">
            <v>GFS</v>
          </cell>
          <cell r="O226" t="str">
            <v>1417413</v>
          </cell>
          <cell r="P226" t="str">
            <v>1X25UN</v>
          </cell>
          <cell r="Q226">
            <v>25</v>
          </cell>
          <cell r="R226" t="str">
            <v>UN</v>
          </cell>
          <cell r="S226">
            <v>204.82</v>
          </cell>
          <cell r="T226">
            <v>8.1928000000000001</v>
          </cell>
        </row>
        <row r="227">
          <cell r="K227" t="str">
            <v>YF2GO</v>
          </cell>
          <cell r="L227" t="str">
            <v>Takeout Bag (Yogen Fruz)</v>
          </cell>
          <cell r="M227" t="str">
            <v>YOGEN FRUZ GROUP (VIGOUR PAK)</v>
          </cell>
          <cell r="N227" t="str">
            <v>GFS</v>
          </cell>
          <cell r="O227" t="str">
            <v>1414467</v>
          </cell>
          <cell r="P227" t="str">
            <v>1X200UN</v>
          </cell>
          <cell r="Q227">
            <v>200</v>
          </cell>
          <cell r="R227" t="str">
            <v>UN</v>
          </cell>
          <cell r="S227">
            <v>78.92</v>
          </cell>
          <cell r="T227">
            <v>0.39460000000000001</v>
          </cell>
        </row>
        <row r="228">
          <cell r="K228" t="str">
            <v>5-V000-W131021</v>
          </cell>
          <cell r="L228" t="str">
            <v>Takeout Bag (Yogurty's)</v>
          </cell>
          <cell r="M228" t="str">
            <v>YOGEN FRUZ GROUP (VIGOUR PAK)</v>
          </cell>
          <cell r="N228" t="str">
            <v>GFS</v>
          </cell>
          <cell r="O228" t="str">
            <v>1415891</v>
          </cell>
          <cell r="P228" t="str">
            <v>1X100UN</v>
          </cell>
          <cell r="Q228">
            <v>100</v>
          </cell>
          <cell r="R228" t="str">
            <v>UN</v>
          </cell>
          <cell r="S228">
            <v>46.61</v>
          </cell>
          <cell r="T228">
            <v>0.46610000000000001</v>
          </cell>
        </row>
        <row r="229">
          <cell r="K229" t="str">
            <v>N/A</v>
          </cell>
          <cell r="L229" t="str">
            <v>10-24oz hot drink cup lid, White</v>
          </cell>
          <cell r="M229" t="str">
            <v>DART CANADA (SOLO)</v>
          </cell>
          <cell r="N229" t="str">
            <v>GFS</v>
          </cell>
          <cell r="O229" t="str">
            <v>2093605</v>
          </cell>
          <cell r="P229" t="str">
            <v>1X1000UN</v>
          </cell>
          <cell r="Q229">
            <v>1000</v>
          </cell>
          <cell r="R229" t="str">
            <v>UN</v>
          </cell>
          <cell r="S229">
            <v>132</v>
          </cell>
          <cell r="T229">
            <v>0.13200000000000001</v>
          </cell>
        </row>
        <row r="230">
          <cell r="K230" t="str">
            <v>N/A</v>
          </cell>
          <cell r="L230" t="str">
            <v>12oz/16oz/24oz/26oz flat lid</v>
          </cell>
          <cell r="M230" t="str">
            <v>DART CANADA (SOLO)</v>
          </cell>
          <cell r="N230" t="str">
            <v>GFS</v>
          </cell>
          <cell r="O230" t="str">
            <v>1243734</v>
          </cell>
          <cell r="P230" t="str">
            <v>20X50UN</v>
          </cell>
          <cell r="Q230">
            <v>1000</v>
          </cell>
          <cell r="R230" t="str">
            <v>UN</v>
          </cell>
          <cell r="S230">
            <v>118.58</v>
          </cell>
          <cell r="T230">
            <v>0.11858</v>
          </cell>
        </row>
        <row r="231">
          <cell r="K231" t="str">
            <v>N/A</v>
          </cell>
          <cell r="L231" t="str">
            <v>9-22oz flat lid</v>
          </cell>
          <cell r="M231" t="str">
            <v>DART CANADA (SOLO)</v>
          </cell>
          <cell r="N231" t="str">
            <v>GFS</v>
          </cell>
          <cell r="O231" t="str">
            <v>1243732</v>
          </cell>
          <cell r="P231" t="str">
            <v>20X50UN</v>
          </cell>
          <cell r="Q231">
            <v>1000</v>
          </cell>
          <cell r="R231" t="str">
            <v>UN</v>
          </cell>
          <cell r="S231">
            <v>71.95</v>
          </cell>
          <cell r="T231">
            <v>7.195E-2</v>
          </cell>
        </row>
        <row r="232">
          <cell r="K232" t="str">
            <v>N/A</v>
          </cell>
          <cell r="L232" t="str">
            <v>16oz/24oz dome lid, with hole</v>
          </cell>
          <cell r="M232" t="str">
            <v>FABRI-KAL</v>
          </cell>
          <cell r="N232" t="str">
            <v>GFS</v>
          </cell>
          <cell r="O232" t="str">
            <v>1096200</v>
          </cell>
          <cell r="P232" t="str">
            <v>1X1000UN</v>
          </cell>
          <cell r="Q232">
            <v>1000</v>
          </cell>
          <cell r="R232" t="str">
            <v>UN</v>
          </cell>
          <cell r="S232">
            <v>105.19</v>
          </cell>
          <cell r="T232">
            <v>0.10518999999999999</v>
          </cell>
        </row>
        <row r="233">
          <cell r="K233" t="str">
            <v>N/A</v>
          </cell>
          <cell r="L233" t="str">
            <v>Carryout tray for drinks</v>
          </cell>
          <cell r="M233" t="str">
            <v>GORDON CHOICE (CKF)</v>
          </cell>
          <cell r="N233" t="str">
            <v>GFS</v>
          </cell>
          <cell r="O233" t="str">
            <v>1136009</v>
          </cell>
          <cell r="P233" t="str">
            <v>360UN</v>
          </cell>
          <cell r="Q233">
            <v>360</v>
          </cell>
          <cell r="R233" t="str">
            <v>UN</v>
          </cell>
          <cell r="S233">
            <v>42.06</v>
          </cell>
          <cell r="T233">
            <v>0.11683333333333334</v>
          </cell>
        </row>
        <row r="234">
          <cell r="K234" t="str">
            <v>F-03229112022</v>
          </cell>
          <cell r="L234" t="str">
            <v>Sealing Film</v>
          </cell>
          <cell r="M234" t="str">
            <v>YOGEN FRUZ GROUP (PHOENIXES)</v>
          </cell>
          <cell r="N234" t="str">
            <v>GFS</v>
          </cell>
          <cell r="O234" t="str">
            <v>1459016</v>
          </cell>
          <cell r="P234" t="str">
            <v>4ROLLSx2000UN</v>
          </cell>
          <cell r="Q234">
            <v>8000</v>
          </cell>
          <cell r="R234" t="str">
            <v>UN</v>
          </cell>
          <cell r="S234">
            <v>364.73</v>
          </cell>
          <cell r="T234">
            <v>4.559125E-2</v>
          </cell>
        </row>
        <row r="235">
          <cell r="K235" t="str">
            <v>N/A</v>
          </cell>
          <cell r="L235" t="str">
            <v>12oz hot drink cup</v>
          </cell>
          <cell r="M235" t="str">
            <v>GORDON CHOICE (DART CANADA)</v>
          </cell>
          <cell r="N235" t="str">
            <v>GFS</v>
          </cell>
          <cell r="O235" t="str">
            <v>5208205</v>
          </cell>
          <cell r="P235" t="str">
            <v>20X50UN</v>
          </cell>
          <cell r="Q235">
            <v>1000</v>
          </cell>
          <cell r="R235" t="str">
            <v>UN</v>
          </cell>
          <cell r="S235">
            <v>106.78</v>
          </cell>
          <cell r="T235">
            <v>0.10678</v>
          </cell>
        </row>
        <row r="236">
          <cell r="K236" t="str">
            <v>N/A</v>
          </cell>
          <cell r="L236" t="str">
            <v>16oz hot drink cup</v>
          </cell>
          <cell r="M236" t="str">
            <v>GORDON CHOICE (DART CANADA)</v>
          </cell>
          <cell r="N236" t="str">
            <v>GFS</v>
          </cell>
          <cell r="O236" t="str">
            <v>1108993</v>
          </cell>
          <cell r="P236" t="str">
            <v>20X50UN</v>
          </cell>
          <cell r="Q236">
            <v>1000</v>
          </cell>
          <cell r="R236" t="str">
            <v>UN</v>
          </cell>
          <cell r="S236">
            <v>141.27000000000001</v>
          </cell>
          <cell r="T236">
            <v>0.14127000000000001</v>
          </cell>
        </row>
        <row r="237">
          <cell r="K237" t="str">
            <v>N/A</v>
          </cell>
          <cell r="L237" t="str">
            <v>24oz Clear Cold Drink Cup</v>
          </cell>
          <cell r="M237" t="str">
            <v>GORDON CHOICE (PACTIV CANADA)</v>
          </cell>
          <cell r="N237" t="str">
            <v>GFS</v>
          </cell>
          <cell r="O237" t="str">
            <v>1367793</v>
          </cell>
          <cell r="P237" t="str">
            <v>12X60UN</v>
          </cell>
          <cell r="Q237">
            <v>720</v>
          </cell>
          <cell r="R237" t="str">
            <v>UN</v>
          </cell>
          <cell r="S237">
            <v>174.72</v>
          </cell>
          <cell r="T237">
            <v>0.24266666666666667</v>
          </cell>
        </row>
        <row r="238">
          <cell r="K238" t="str">
            <v>N/A</v>
          </cell>
          <cell r="L238" t="str">
            <v>Kraft Paper Sleeve</v>
          </cell>
          <cell r="M238" t="str">
            <v>JAVA JACKET</v>
          </cell>
          <cell r="N238" t="str">
            <v>GFS</v>
          </cell>
          <cell r="O238" t="str">
            <v>8662605</v>
          </cell>
          <cell r="P238" t="str">
            <v>1300UN</v>
          </cell>
          <cell r="Q238">
            <v>1300</v>
          </cell>
          <cell r="R238" t="str">
            <v>UN</v>
          </cell>
          <cell r="S238">
            <v>78.12</v>
          </cell>
          <cell r="T238">
            <v>6.0092307692307695E-2</v>
          </cell>
        </row>
        <row r="239">
          <cell r="K239" t="str">
            <v>T12TA-J5696</v>
          </cell>
          <cell r="L239" t="str">
            <v>12oz Clear Cold Drink Cup (Yogen Fruz)</v>
          </cell>
          <cell r="M239" t="str">
            <v>YOGEN FRUZ GROUP (DART CANADA (SOLO))</v>
          </cell>
          <cell r="N239" t="str">
            <v>GFS</v>
          </cell>
          <cell r="O239" t="str">
            <v>1415582</v>
          </cell>
          <cell r="P239" t="str">
            <v>20X50UN</v>
          </cell>
          <cell r="Q239">
            <v>1000</v>
          </cell>
          <cell r="R239" t="str">
            <v>UN</v>
          </cell>
          <cell r="S239">
            <v>139.30000000000001</v>
          </cell>
          <cell r="T239">
            <v>0.13930000000000001</v>
          </cell>
        </row>
        <row r="240">
          <cell r="K240" t="str">
            <v>TP16D-1029409</v>
          </cell>
          <cell r="L240" t="str">
            <v>16oz Clear Cold Drink Cup (Yogurty's)</v>
          </cell>
          <cell r="M240" t="str">
            <v>YOGEN FRUZ GROUP (DART CANADA (SOLO))</v>
          </cell>
          <cell r="N240" t="str">
            <v>GFS</v>
          </cell>
          <cell r="O240" t="str">
            <v>1243734/1454642</v>
          </cell>
          <cell r="P240" t="str">
            <v>20X50UN</v>
          </cell>
          <cell r="Q240">
            <v>1000</v>
          </cell>
          <cell r="R240" t="str">
            <v>UN</v>
          </cell>
          <cell r="S240">
            <v>118.58</v>
          </cell>
          <cell r="T240">
            <v>0.11858</v>
          </cell>
        </row>
        <row r="241">
          <cell r="K241" t="str">
            <v>C-KC16T_P-1</v>
          </cell>
          <cell r="L241" t="str">
            <v>16oz Clear Cold drink Cup (Sweet Jesus)</v>
          </cell>
          <cell r="M241" t="str">
            <v>YOGEN FRUZ GROUP (KEARY GLOBAL, TAIWAN)</v>
          </cell>
          <cell r="N241" t="str">
            <v>GFS</v>
          </cell>
          <cell r="O241" t="str">
            <v>1488603</v>
          </cell>
          <cell r="P241" t="str">
            <v>20X50UN</v>
          </cell>
          <cell r="Q241">
            <v>1000</v>
          </cell>
          <cell r="R241" t="str">
            <v>UN</v>
          </cell>
          <cell r="S241">
            <v>138.5</v>
          </cell>
          <cell r="T241">
            <v>0.13850000000000001</v>
          </cell>
        </row>
        <row r="242">
          <cell r="K242" t="str">
            <v>C-KC16T_P-2</v>
          </cell>
          <cell r="L242" t="str">
            <v>16oz Clear Cold Drink Cup (Yogen Fruz)</v>
          </cell>
          <cell r="M242" t="str">
            <v>YOGEN FRUZ GROUP (KEARY GLOBAL, TAIWAN)</v>
          </cell>
          <cell r="N242" t="str">
            <v>GFS</v>
          </cell>
          <cell r="O242" t="str">
            <v>1444956</v>
          </cell>
          <cell r="P242" t="str">
            <v>20X50UN</v>
          </cell>
          <cell r="Q242">
            <v>1000</v>
          </cell>
          <cell r="R242" t="str">
            <v>UN</v>
          </cell>
          <cell r="S242">
            <v>140.24</v>
          </cell>
          <cell r="T242">
            <v>0.14024</v>
          </cell>
        </row>
        <row r="243">
          <cell r="K243" t="str">
            <v>C-KC626TS</v>
          </cell>
          <cell r="L243" t="str">
            <v>16oz/24oz flat lid</v>
          </cell>
          <cell r="M243" t="str">
            <v>YOGEN FRUZ GROUP (KEARY GLOBAL, TAIWAN)</v>
          </cell>
          <cell r="N243" t="str">
            <v>GFS</v>
          </cell>
          <cell r="O243" t="str">
            <v>1444958</v>
          </cell>
          <cell r="P243" t="str">
            <v>20X50UN</v>
          </cell>
          <cell r="Q243">
            <v>1000</v>
          </cell>
          <cell r="R243" t="str">
            <v>UN</v>
          </cell>
          <cell r="S243">
            <v>74.2</v>
          </cell>
          <cell r="T243">
            <v>7.4200000000000002E-2</v>
          </cell>
        </row>
        <row r="244">
          <cell r="K244" t="str">
            <v>C-TPP16C</v>
          </cell>
          <cell r="L244" t="str">
            <v>16oz/500cc PP Tall Boba Cup (Fruz Tea)</v>
          </cell>
          <cell r="M244" t="str">
            <v>YOGEN FRUZ GROUP (KEARY GLOBAL, TAIWAN)</v>
          </cell>
          <cell r="N244" t="str">
            <v>GFS</v>
          </cell>
          <cell r="O244" t="str">
            <v>1453698</v>
          </cell>
          <cell r="P244" t="str">
            <v>20X50UN</v>
          </cell>
          <cell r="Q244">
            <v>1000</v>
          </cell>
          <cell r="R244" t="str">
            <v>UN</v>
          </cell>
          <cell r="S244">
            <v>187.38332249999999</v>
          </cell>
          <cell r="T244">
            <v>0.1873833225</v>
          </cell>
        </row>
        <row r="245">
          <cell r="K245" t="str">
            <v>C-KC20T_P-2</v>
          </cell>
          <cell r="L245" t="str">
            <v>20oz Clear Cold Drink Cup (Yogen Fruz)</v>
          </cell>
          <cell r="M245" t="str">
            <v>YOGEN FRUZ GROUP (KEARY GLOBAL, TAIWAN)</v>
          </cell>
          <cell r="N245" t="str">
            <v>GFS</v>
          </cell>
          <cell r="O245" t="str">
            <v>1444957</v>
          </cell>
          <cell r="P245" t="str">
            <v>20X50UN</v>
          </cell>
          <cell r="Q245">
            <v>1000</v>
          </cell>
          <cell r="R245" t="str">
            <v>UN</v>
          </cell>
          <cell r="S245">
            <v>165.22</v>
          </cell>
          <cell r="T245">
            <v>0.16522000000000001</v>
          </cell>
        </row>
        <row r="246">
          <cell r="K246" t="str">
            <v>C-TPP24C</v>
          </cell>
          <cell r="L246" t="str">
            <v>24oz/700cc PP Tall Boba Cup (Fruz Tea)</v>
          </cell>
          <cell r="M246" t="str">
            <v>YOGEN FRUZ GROUP (KEARY GLOBAL, TAIWAN)</v>
          </cell>
          <cell r="N246" t="str">
            <v>GFS</v>
          </cell>
          <cell r="O246" t="str">
            <v>1453690</v>
          </cell>
          <cell r="P246" t="str">
            <v>500UN</v>
          </cell>
          <cell r="Q246">
            <v>500</v>
          </cell>
          <cell r="R246" t="str">
            <v>UN</v>
          </cell>
          <cell r="S246">
            <v>132.4499275</v>
          </cell>
          <cell r="T246">
            <v>0.26489985500000002</v>
          </cell>
        </row>
        <row r="247">
          <cell r="K247" t="str">
            <v>99-9710-QT</v>
          </cell>
          <cell r="L247" t="str">
            <v>32oz/1000cc Clear Cold Drink cup</v>
          </cell>
          <cell r="M247" t="str">
            <v>YOGEN FRUZ GROUP (QUALITEA)</v>
          </cell>
          <cell r="N247" t="str">
            <v>QUALITEA</v>
          </cell>
          <cell r="O247" t="str">
            <v>N/A</v>
          </cell>
          <cell r="P247" t="str">
            <v>480UN</v>
          </cell>
          <cell r="Q247">
            <v>480</v>
          </cell>
          <cell r="R247" t="str">
            <v>UN</v>
          </cell>
          <cell r="S247">
            <v>108</v>
          </cell>
          <cell r="T247">
            <v>0.22500000000000001</v>
          </cell>
        </row>
        <row r="248">
          <cell r="K248" t="str">
            <v>M004006-QT</v>
          </cell>
          <cell r="L248" t="str">
            <v>32oz/1000cc flat lid</v>
          </cell>
          <cell r="M248" t="str">
            <v>YOGEN FRUZ GROUP (QUALITEA)</v>
          </cell>
          <cell r="N248" t="str">
            <v>QUALITEA</v>
          </cell>
          <cell r="O248" t="str">
            <v>N/A</v>
          </cell>
          <cell r="P248" t="str">
            <v>50X20UN</v>
          </cell>
          <cell r="Q248">
            <v>1000</v>
          </cell>
          <cell r="R248" t="str">
            <v>UN</v>
          </cell>
          <cell r="S248">
            <v>92.5</v>
          </cell>
          <cell r="T248">
            <v>9.2499999999999999E-2</v>
          </cell>
        </row>
        <row r="249">
          <cell r="K249" t="str">
            <v>KG109C</v>
          </cell>
          <cell r="L249" t="str">
            <v>16oz Pint Container (Sweet Jesus)</v>
          </cell>
          <cell r="M249" t="str">
            <v>YOGEN FRUZ GROUP (KEARY GLOBAL, CHINA)</v>
          </cell>
          <cell r="N249" t="str">
            <v>GFS</v>
          </cell>
          <cell r="O249" t="str">
            <v>1438831</v>
          </cell>
          <cell r="P249" t="str">
            <v>1X1000UN</v>
          </cell>
          <cell r="Q249">
            <v>1000</v>
          </cell>
          <cell r="R249" t="str">
            <v>UN</v>
          </cell>
          <cell r="S249">
            <v>99.2</v>
          </cell>
          <cell r="T249">
            <v>9.9199999999999997E-2</v>
          </cell>
        </row>
        <row r="250">
          <cell r="K250" t="str">
            <v>KG090</v>
          </cell>
          <cell r="L250" t="str">
            <v>16oz White Pint Lid</v>
          </cell>
          <cell r="M250" t="str">
            <v>YOGEN FRUZ GROUP (KEARY GLOBAL, CHINA)</v>
          </cell>
          <cell r="N250" t="str">
            <v>GFS</v>
          </cell>
          <cell r="O250" t="str">
            <v>1438807</v>
          </cell>
          <cell r="P250" t="str">
            <v>1X500UN</v>
          </cell>
          <cell r="Q250">
            <v>500</v>
          </cell>
          <cell r="R250" t="str">
            <v>UN</v>
          </cell>
          <cell r="S250">
            <v>67.760000000000005</v>
          </cell>
          <cell r="T250">
            <v>0.13552</v>
          </cell>
        </row>
        <row r="251">
          <cell r="K251" t="str">
            <v>KG109C</v>
          </cell>
          <cell r="L251" t="str">
            <v>16oz Pint Container (Yogen Fruz)</v>
          </cell>
          <cell r="M251" t="str">
            <v>YOGEN FRUZ GROUP (KEARY GLOBAL, CHINA)</v>
          </cell>
          <cell r="N251" t="str">
            <v>GFS</v>
          </cell>
          <cell r="O251" t="str">
            <v>1438830</v>
          </cell>
          <cell r="P251" t="str">
            <v>20X50UN</v>
          </cell>
          <cell r="Q251">
            <v>1000</v>
          </cell>
          <cell r="R251" t="str">
            <v>UN</v>
          </cell>
          <cell r="S251">
            <v>100.45</v>
          </cell>
          <cell r="T251">
            <v>0.10045</v>
          </cell>
        </row>
        <row r="252">
          <cell r="K252" t="str">
            <v>C48419</v>
          </cell>
          <cell r="L252" t="str">
            <v>12oz Container (Yogen Fruz)</v>
          </cell>
          <cell r="M252" t="str">
            <v>YOGEN FRUZ GROUP (KEARY GLOBAL, TAIWAN)</v>
          </cell>
          <cell r="N252" t="str">
            <v>GFS</v>
          </cell>
          <cell r="O252" t="str">
            <v>1417520</v>
          </cell>
          <cell r="P252" t="str">
            <v>20X50UN</v>
          </cell>
          <cell r="Q252">
            <v>1000</v>
          </cell>
          <cell r="R252" t="str">
            <v>UN</v>
          </cell>
          <cell r="S252">
            <v>117.35</v>
          </cell>
          <cell r="T252">
            <v>0.11735</v>
          </cell>
        </row>
        <row r="253">
          <cell r="K253" t="str">
            <v>C-KDP16C_Yogurty’s</v>
          </cell>
          <cell r="L253" t="str">
            <v>16oz Container (Yogurty's)</v>
          </cell>
          <cell r="M253" t="str">
            <v>YOGEN FRUZ GROUP (KEARY GLOBAL, TAIWAN)</v>
          </cell>
          <cell r="N253" t="str">
            <v>GFS</v>
          </cell>
          <cell r="O253" t="str">
            <v>1454710</v>
          </cell>
          <cell r="P253" t="str">
            <v>20X50UN</v>
          </cell>
          <cell r="Q253">
            <v>1000</v>
          </cell>
          <cell r="R253" t="str">
            <v>UN</v>
          </cell>
          <cell r="S253">
            <v>128.74</v>
          </cell>
          <cell r="T253">
            <v>0.12874000000000002</v>
          </cell>
        </row>
        <row r="254">
          <cell r="K254" t="str">
            <v>C48426</v>
          </cell>
          <cell r="L254" t="str">
            <v>4oz container (Sweet Jesus)</v>
          </cell>
          <cell r="M254" t="str">
            <v>YOGEN FRUZ GROUP (KEARY GLOBAL, TAIWAN)</v>
          </cell>
          <cell r="N254" t="str">
            <v>GFS</v>
          </cell>
          <cell r="O254" t="str">
            <v>1394587</v>
          </cell>
          <cell r="P254" t="str">
            <v>20X50UN</v>
          </cell>
          <cell r="Q254">
            <v>1000</v>
          </cell>
          <cell r="R254" t="str">
            <v>UN</v>
          </cell>
          <cell r="S254">
            <v>91.04</v>
          </cell>
          <cell r="T254">
            <v>9.104000000000001E-2</v>
          </cell>
        </row>
        <row r="255">
          <cell r="K255" t="str">
            <v>C48417</v>
          </cell>
          <cell r="L255" t="str">
            <v>6oz Container (Yogen Fruz)</v>
          </cell>
          <cell r="M255" t="str">
            <v>YOGEN FRUZ GROUP (KEARY GLOBAL, TAIWAN)</v>
          </cell>
          <cell r="N255" t="str">
            <v>GFS</v>
          </cell>
          <cell r="O255" t="str">
            <v>1415978</v>
          </cell>
          <cell r="P255" t="str">
            <v>20X50UN</v>
          </cell>
          <cell r="Q255">
            <v>1000</v>
          </cell>
          <cell r="R255" t="str">
            <v>UN</v>
          </cell>
          <cell r="S255">
            <v>100.6</v>
          </cell>
          <cell r="T255">
            <v>0.10059999999999999</v>
          </cell>
        </row>
        <row r="256">
          <cell r="K256" t="str">
            <v>C48425</v>
          </cell>
          <cell r="L256" t="str">
            <v>6oz Container (Yogurty's)</v>
          </cell>
          <cell r="M256" t="str">
            <v>YOGEN FRUZ GROUP (KEARY GLOBAL, TAIWAN)</v>
          </cell>
          <cell r="N256" t="str">
            <v>GFS</v>
          </cell>
          <cell r="O256" t="str">
            <v>1415979</v>
          </cell>
          <cell r="P256" t="str">
            <v>1X1000UN</v>
          </cell>
          <cell r="Q256">
            <v>1000</v>
          </cell>
          <cell r="R256" t="str">
            <v>UN</v>
          </cell>
          <cell r="S256">
            <v>99.57</v>
          </cell>
          <cell r="T256">
            <v>9.9569999999999992E-2</v>
          </cell>
        </row>
        <row r="257">
          <cell r="K257" t="str">
            <v>C48466</v>
          </cell>
          <cell r="L257" t="str">
            <v>8oz container (Sweet Jesus)</v>
          </cell>
          <cell r="M257" t="str">
            <v>YOGEN FRUZ GROUP (KEARY GLOBAL, TAIWAN)</v>
          </cell>
          <cell r="N257" t="str">
            <v>GFS</v>
          </cell>
          <cell r="O257" t="str">
            <v>1394580</v>
          </cell>
          <cell r="P257" t="str">
            <v>20X50UN</v>
          </cell>
          <cell r="Q257">
            <v>1000</v>
          </cell>
          <cell r="R257" t="str">
            <v>UN</v>
          </cell>
          <cell r="S257">
            <v>104.12</v>
          </cell>
          <cell r="T257">
            <v>0.10412</v>
          </cell>
        </row>
        <row r="258">
          <cell r="K258" t="str">
            <v>C48418</v>
          </cell>
          <cell r="L258" t="str">
            <v>8oz Container (Yogen Fruz)</v>
          </cell>
          <cell r="M258" t="str">
            <v>YOGEN FRUZ GROUP (KEARY GLOBAL, TAIWAN)</v>
          </cell>
          <cell r="N258" t="str">
            <v>GFS</v>
          </cell>
          <cell r="O258" t="str">
            <v>1415917</v>
          </cell>
          <cell r="P258" t="str">
            <v>20X50UN</v>
          </cell>
          <cell r="Q258">
            <v>1000</v>
          </cell>
          <cell r="R258" t="str">
            <v>UN</v>
          </cell>
          <cell r="S258">
            <v>105.69</v>
          </cell>
          <cell r="T258">
            <v>0.10568999999999999</v>
          </cell>
        </row>
        <row r="259">
          <cell r="K259" t="str">
            <v>C-KDL106-PET</v>
          </cell>
          <cell r="L259" t="str">
            <v>Clear Plastic Dome Lid for Karat (12oz)</v>
          </cell>
          <cell r="M259" t="str">
            <v>YOGEN FRUZ GROUP (KEARY GLOBAL, TAIWAN)</v>
          </cell>
          <cell r="N259" t="str">
            <v>GFS</v>
          </cell>
          <cell r="O259" t="str">
            <v>1415922</v>
          </cell>
          <cell r="P259" t="str">
            <v>20X50UN</v>
          </cell>
          <cell r="Q259">
            <v>1000</v>
          </cell>
          <cell r="R259" t="str">
            <v>UN</v>
          </cell>
          <cell r="S259">
            <v>132.22</v>
          </cell>
          <cell r="T259">
            <v>0.13222</v>
          </cell>
        </row>
        <row r="260">
          <cell r="K260" t="str">
            <v>C-KDL116-PET</v>
          </cell>
          <cell r="L260" t="str">
            <v>Clear Plastic Dome Lid for Karat (16oz)</v>
          </cell>
          <cell r="M260" t="str">
            <v>YOGEN FRUZ GROUP (KEARY GLOBAL, TAIWAN)</v>
          </cell>
          <cell r="N260" t="str">
            <v>GFS</v>
          </cell>
          <cell r="O260" t="str">
            <v>1416679</v>
          </cell>
          <cell r="P260" t="str">
            <v>20X50UN</v>
          </cell>
          <cell r="Q260">
            <v>1000</v>
          </cell>
          <cell r="R260" t="str">
            <v>UN</v>
          </cell>
          <cell r="S260">
            <v>131.79</v>
          </cell>
          <cell r="T260">
            <v>0.13178999999999999</v>
          </cell>
        </row>
        <row r="261">
          <cell r="K261" t="str">
            <v>C-KDL96-PET</v>
          </cell>
          <cell r="L261" t="str">
            <v>Clear Plastic Dome Lid for Karat (6/10oz)</v>
          </cell>
          <cell r="M261" t="str">
            <v>YOGEN FRUZ GROUP (KEARY GLOBAL, TAIWAN)</v>
          </cell>
          <cell r="N261" t="str">
            <v>GFS</v>
          </cell>
          <cell r="O261" t="str">
            <v>1415586</v>
          </cell>
          <cell r="P261" t="str">
            <v>20X50UN</v>
          </cell>
          <cell r="Q261">
            <v>1000</v>
          </cell>
          <cell r="R261" t="str">
            <v>UN</v>
          </cell>
          <cell r="S261">
            <v>110.41</v>
          </cell>
          <cell r="T261">
            <v>0.11040999999999999</v>
          </cell>
        </row>
        <row r="262">
          <cell r="K262" t="str">
            <v>C-KDL95-PET</v>
          </cell>
          <cell r="L262" t="str">
            <v>Clear Plastic Dome Lid for Karat (8oz)</v>
          </cell>
          <cell r="M262" t="str">
            <v>YOGEN FRUZ GROUP (KEARY GLOBAL, TAIWAN)</v>
          </cell>
          <cell r="N262" t="str">
            <v>GFS</v>
          </cell>
          <cell r="O262" t="str">
            <v>1415921</v>
          </cell>
          <cell r="P262" t="str">
            <v>20X50UN</v>
          </cell>
          <cell r="Q262">
            <v>1000</v>
          </cell>
          <cell r="R262" t="str">
            <v>UN</v>
          </cell>
          <cell r="S262">
            <v>110.49</v>
          </cell>
          <cell r="T262">
            <v>0.11048999999999999</v>
          </cell>
        </row>
        <row r="263">
          <cell r="K263" t="str">
            <v>1-B750-204007</v>
          </cell>
          <cell r="L263" t="str">
            <v>25oz Container (Yogurty's)</v>
          </cell>
          <cell r="M263" t="str">
            <v>YOGEN FRUZ GROUP (VIGOUR PAK)</v>
          </cell>
          <cell r="N263" t="str">
            <v>GFS</v>
          </cell>
          <cell r="O263" t="str">
            <v>1414751</v>
          </cell>
          <cell r="P263" t="str">
            <v>20X50UN</v>
          </cell>
          <cell r="Q263">
            <v>1000</v>
          </cell>
          <cell r="R263" t="str">
            <v>UN</v>
          </cell>
          <cell r="S263">
            <v>142.63</v>
          </cell>
          <cell r="T263">
            <v>0.14263000000000001</v>
          </cell>
        </row>
        <row r="264">
          <cell r="K264" t="str">
            <v>KP32B-JS033</v>
          </cell>
          <cell r="L264" t="str">
            <v>32oz Pint Container with Lid (Yogurty's)</v>
          </cell>
          <cell r="M264" t="str">
            <v>YOGEN FRUZ GROUP (VIGOUR PAK)</v>
          </cell>
          <cell r="N264" t="str">
            <v>GFS</v>
          </cell>
          <cell r="O264" t="str">
            <v>1415264</v>
          </cell>
          <cell r="P264" t="str">
            <v>1X250UN</v>
          </cell>
          <cell r="Q264">
            <v>250</v>
          </cell>
          <cell r="R264" t="str">
            <v>UN</v>
          </cell>
          <cell r="S264">
            <v>103.02</v>
          </cell>
          <cell r="T264">
            <v>0.41208</v>
          </cell>
        </row>
        <row r="265">
          <cell r="K265" t="str">
            <v>5-M0850-W123087</v>
          </cell>
          <cell r="L265" t="str">
            <v>Clear Plastic Dome Lid for Vigour Pak (25oz)</v>
          </cell>
          <cell r="M265" t="str">
            <v>YOGEN FRUZ GROUP (VIGOUR PAK)</v>
          </cell>
          <cell r="N265" t="str">
            <v>GFS</v>
          </cell>
          <cell r="O265" t="str">
            <v>1414764</v>
          </cell>
          <cell r="P265" t="str">
            <v>20X50UN</v>
          </cell>
          <cell r="Q265">
            <v>1000</v>
          </cell>
          <cell r="R265" t="str">
            <v>UN</v>
          </cell>
          <cell r="S265">
            <v>148.68</v>
          </cell>
          <cell r="T265">
            <v>0.14868000000000001</v>
          </cell>
        </row>
        <row r="266">
          <cell r="K266" t="str">
            <v>N/A</v>
          </cell>
          <cell r="L266" t="str">
            <v>0.75oz paper portion Cup</v>
          </cell>
          <cell r="M266" t="str">
            <v>DART CANADA (SOLO)</v>
          </cell>
          <cell r="N266" t="str">
            <v>GFS</v>
          </cell>
          <cell r="O266" t="str">
            <v>3977205</v>
          </cell>
          <cell r="P266" t="str">
            <v>20X250UN</v>
          </cell>
          <cell r="Q266">
            <v>5000</v>
          </cell>
          <cell r="R266" t="str">
            <v>UN</v>
          </cell>
          <cell r="S266">
            <v>78.819999999999993</v>
          </cell>
          <cell r="T266">
            <v>1.5764E-2</v>
          </cell>
        </row>
        <row r="267">
          <cell r="K267" t="str">
            <v>N/A</v>
          </cell>
          <cell r="L267" t="str">
            <v>1oz Clear portion Cup</v>
          </cell>
          <cell r="M267" t="str">
            <v>GORDON CHOICE (PACTIV CANADA)</v>
          </cell>
          <cell r="N267" t="str">
            <v>GFS</v>
          </cell>
          <cell r="O267" t="str">
            <v>1172794</v>
          </cell>
          <cell r="P267" t="str">
            <v>25X200UN</v>
          </cell>
          <cell r="Q267">
            <v>5000</v>
          </cell>
          <cell r="R267" t="str">
            <v>UN</v>
          </cell>
          <cell r="S267">
            <v>123.75</v>
          </cell>
          <cell r="T267">
            <v>2.4750000000000001E-2</v>
          </cell>
        </row>
        <row r="268">
          <cell r="K268" t="str">
            <v>N/A</v>
          </cell>
          <cell r="L268" t="str">
            <v>1oz flat lid for Portion Cup</v>
          </cell>
          <cell r="M268" t="str">
            <v>GORDON CHOICE (PACTIV CANADA)</v>
          </cell>
          <cell r="N268" t="str">
            <v>GFS</v>
          </cell>
          <cell r="O268" t="str">
            <v>1172790</v>
          </cell>
          <cell r="P268" t="str">
            <v>25X100UN</v>
          </cell>
          <cell r="Q268">
            <v>2500</v>
          </cell>
          <cell r="R268" t="str">
            <v>UN</v>
          </cell>
          <cell r="S268">
            <v>42.68</v>
          </cell>
          <cell r="T268">
            <v>1.7072E-2</v>
          </cell>
        </row>
        <row r="269">
          <cell r="K269" t="str">
            <v>N/A</v>
          </cell>
          <cell r="L269" t="str">
            <v>2oz Clear Portion Cup</v>
          </cell>
          <cell r="M269" t="str">
            <v>GORDON CHOICE (PACTIV CANADA)</v>
          </cell>
          <cell r="N269" t="str">
            <v>GFS</v>
          </cell>
          <cell r="O269" t="str">
            <v>1172797</v>
          </cell>
          <cell r="P269" t="str">
            <v>12X200UN</v>
          </cell>
          <cell r="Q269">
            <v>2400</v>
          </cell>
          <cell r="R269" t="str">
            <v>UN</v>
          </cell>
          <cell r="S269">
            <v>67.23</v>
          </cell>
          <cell r="T269">
            <v>2.8012500000000003E-2</v>
          </cell>
        </row>
        <row r="270">
          <cell r="K270" t="str">
            <v>N/A</v>
          </cell>
          <cell r="L270" t="str">
            <v>2oz flat lid for Portion Cup</v>
          </cell>
          <cell r="M270" t="str">
            <v>GORDON CHOICE (PACTIV CANADA)</v>
          </cell>
          <cell r="N270" t="str">
            <v>GFS</v>
          </cell>
          <cell r="O270" t="str">
            <v>1172791</v>
          </cell>
          <cell r="P270" t="str">
            <v>24X100UN</v>
          </cell>
          <cell r="Q270">
            <v>2400</v>
          </cell>
          <cell r="R270" t="str">
            <v>UN</v>
          </cell>
          <cell r="S270">
            <v>55.06</v>
          </cell>
          <cell r="T270">
            <v>2.2941666666666669E-2</v>
          </cell>
        </row>
        <row r="271">
          <cell r="K271" t="str">
            <v>YG-PLA2000-2ASST</v>
          </cell>
          <cell r="L271" t="str">
            <v>Reuseable Spoon 2ASST Green/Pink (Yogurty's)</v>
          </cell>
          <cell r="M271" t="str">
            <v>YOGEN FRUZ GROUP (ZHEJIANG LVHE ECO)</v>
          </cell>
          <cell r="N271" t="str">
            <v>GFS</v>
          </cell>
          <cell r="O271" t="str">
            <v>TBD</v>
          </cell>
          <cell r="P271" t="str">
            <v>20X50UN</v>
          </cell>
          <cell r="Q271">
            <v>1000</v>
          </cell>
          <cell r="R271" t="str">
            <v>UN</v>
          </cell>
          <cell r="S271">
            <v>55.51</v>
          </cell>
          <cell r="T271">
            <v>5.5509999999999997E-2</v>
          </cell>
        </row>
        <row r="272">
          <cell r="K272" t="str">
            <v>SJ-PLA2000-AQUA</v>
          </cell>
          <cell r="L272" t="str">
            <v>Reuseable Spoon Aqua (Sweet Jesus)</v>
          </cell>
          <cell r="M272" t="str">
            <v>YOGEN FRUZ GROUP (ZHEJIANG LVHE ECO)</v>
          </cell>
          <cell r="N272" t="str">
            <v>GFS</v>
          </cell>
          <cell r="O272" t="str">
            <v>TBD</v>
          </cell>
          <cell r="P272" t="str">
            <v>40X50UN</v>
          </cell>
          <cell r="Q272">
            <v>2000</v>
          </cell>
          <cell r="R272" t="str">
            <v>UN</v>
          </cell>
          <cell r="S272">
            <v>54.11</v>
          </cell>
          <cell r="T272">
            <v>2.7054999999999999E-2</v>
          </cell>
        </row>
        <row r="273">
          <cell r="K273" t="str">
            <v>YF-PLA2000-BLU</v>
          </cell>
          <cell r="L273" t="str">
            <v>Reuseable Spoon Blue (Yogen Fruz)</v>
          </cell>
          <cell r="M273" t="str">
            <v>YOGEN FRUZ GROUP (ZHEJIANG LVHE ECO)</v>
          </cell>
          <cell r="N273" t="str">
            <v>GFS</v>
          </cell>
          <cell r="O273" t="str">
            <v>1483246</v>
          </cell>
          <cell r="P273" t="str">
            <v>40X50UN</v>
          </cell>
          <cell r="Q273">
            <v>2000</v>
          </cell>
          <cell r="R273" t="str">
            <v>UN</v>
          </cell>
          <cell r="S273">
            <v>55.51</v>
          </cell>
          <cell r="T273">
            <v>2.7754999999999998E-2</v>
          </cell>
        </row>
        <row r="274">
          <cell r="K274" t="str">
            <v>SOWA128</v>
          </cell>
          <cell r="L274" t="str">
            <v>Plant Fiber Wrapped Straw 12*240mm (ü)</v>
          </cell>
          <cell r="M274" t="str">
            <v>YOGEN FRUZ GROUP (STRAW MATTERS)</v>
          </cell>
          <cell r="N274" t="str">
            <v>GFS</v>
          </cell>
          <cell r="O274" t="str">
            <v>1481158</v>
          </cell>
          <cell r="P274" t="str">
            <v>1800UN</v>
          </cell>
          <cell r="Q274">
            <v>1800</v>
          </cell>
          <cell r="R274" t="str">
            <v>UN</v>
          </cell>
          <cell r="S274">
            <v>157.71</v>
          </cell>
          <cell r="T274">
            <v>8.7616666666666676E-2</v>
          </cell>
        </row>
        <row r="275">
          <cell r="K275" t="str">
            <v>SOWA089(24CM)</v>
          </cell>
          <cell r="L275" t="str">
            <v>Plant Fiber Wrapped Straw 8*240mm (ü)</v>
          </cell>
          <cell r="M275" t="str">
            <v>YOGEN FRUZ GROUP (STRAW MATTERS)</v>
          </cell>
          <cell r="N275" t="str">
            <v>GFS</v>
          </cell>
          <cell r="O275" t="str">
            <v>1498917</v>
          </cell>
          <cell r="P275" t="str">
            <v>1600UN</v>
          </cell>
          <cell r="Q275">
            <v>1600</v>
          </cell>
          <cell r="R275" t="str">
            <v>UN</v>
          </cell>
          <cell r="S275">
            <v>90.43</v>
          </cell>
          <cell r="T275">
            <v>5.6518750000000006E-2</v>
          </cell>
        </row>
        <row r="276">
          <cell r="K276" t="str">
            <v>N/A</v>
          </cell>
          <cell r="L276" t="str">
            <v>X Whipped cream</v>
          </cell>
          <cell r="M276" t="str">
            <v>GORDON CHOICE (GAY LEA)</v>
          </cell>
          <cell r="N276" t="str">
            <v>GFS</v>
          </cell>
          <cell r="O276" t="str">
            <v>1060304</v>
          </cell>
          <cell r="P276" t="str">
            <v>12X400G</v>
          </cell>
          <cell r="Q276">
            <v>4800</v>
          </cell>
          <cell r="R276" t="str">
            <v>g</v>
          </cell>
          <cell r="S276">
            <v>71.11</v>
          </cell>
          <cell r="T276">
            <v>1.4814583333333332E-2</v>
          </cell>
        </row>
        <row r="277">
          <cell r="K277" t="str">
            <v>N/A</v>
          </cell>
          <cell r="L277" t="str">
            <v>X Hot Chocolate Powder</v>
          </cell>
          <cell r="M277" t="str">
            <v>BRAZILIAN CANADIAN COFFEE</v>
          </cell>
          <cell r="N277" t="str">
            <v>GFS</v>
          </cell>
          <cell r="O277" t="str">
            <v>1157273</v>
          </cell>
          <cell r="P277" t="str">
            <v>12X907G</v>
          </cell>
          <cell r="Q277">
            <v>10884</v>
          </cell>
          <cell r="R277" t="str">
            <v>g</v>
          </cell>
          <cell r="S277">
            <v>52.85</v>
          </cell>
          <cell r="T277">
            <v>4.855751561925763E-3</v>
          </cell>
        </row>
        <row r="278">
          <cell r="K278" t="str">
            <v>N/A</v>
          </cell>
          <cell r="L278" t="str">
            <v>XX Peanut Butter Chips</v>
          </cell>
          <cell r="M278" t="str">
            <v>HERSHEY CANADA (CHIPITS)</v>
          </cell>
          <cell r="N278" t="str">
            <v>GFS</v>
          </cell>
          <cell r="O278" t="str">
            <v>1293546</v>
          </cell>
          <cell r="P278" t="str">
            <v>300G</v>
          </cell>
          <cell r="Q278">
            <v>300</v>
          </cell>
          <cell r="R278" t="str">
            <v>g</v>
          </cell>
          <cell r="S278">
            <v>5.41</v>
          </cell>
          <cell r="T278">
            <v>1.8033333333333335E-2</v>
          </cell>
        </row>
        <row r="279">
          <cell r="K279" t="str">
            <v>N/A</v>
          </cell>
          <cell r="L279" t="str">
            <v>X Oreo Baking Crumbs</v>
          </cell>
          <cell r="M279" t="str">
            <v>CHRISTIE (OREO)</v>
          </cell>
          <cell r="N279" t="str">
            <v>GFS</v>
          </cell>
          <cell r="O279" t="str">
            <v>3241317</v>
          </cell>
          <cell r="P279" t="str">
            <v>12X400G</v>
          </cell>
          <cell r="Q279">
            <v>4800</v>
          </cell>
          <cell r="R279" t="str">
            <v>g</v>
          </cell>
          <cell r="S279">
            <v>60.86</v>
          </cell>
          <cell r="T279">
            <v>1.2679166666666667E-2</v>
          </cell>
        </row>
        <row r="280">
          <cell r="K280" t="str">
            <v>N/A</v>
          </cell>
          <cell r="L280" t="str">
            <v>X Oreo Cookie &amp; Cream Pieces</v>
          </cell>
          <cell r="M280" t="str">
            <v>CHRISTIE (OREO)</v>
          </cell>
          <cell r="N280" t="str">
            <v>GFS</v>
          </cell>
          <cell r="O280" t="str">
            <v>2680466</v>
          </cell>
          <cell r="P280" t="str">
            <v>12X945G</v>
          </cell>
          <cell r="Q280">
            <v>11340</v>
          </cell>
          <cell r="R280" t="str">
            <v>g</v>
          </cell>
          <cell r="S280">
            <v>119.23</v>
          </cell>
          <cell r="T280">
            <v>1.0514109347442681E-2</v>
          </cell>
        </row>
        <row r="281">
          <cell r="K281" t="str">
            <v>N/A</v>
          </cell>
          <cell r="L281" t="str">
            <v>X Sour Key</v>
          </cell>
          <cell r="M281" t="str">
            <v>DAVID ROBERTS</v>
          </cell>
          <cell r="N281" t="str">
            <v>GFS</v>
          </cell>
          <cell r="O281" t="str">
            <v>1417503</v>
          </cell>
          <cell r="P281" t="str">
            <v>2X2.5KG</v>
          </cell>
          <cell r="Q281">
            <v>5000</v>
          </cell>
          <cell r="R281" t="str">
            <v>g</v>
          </cell>
          <cell r="S281">
            <v>70.180000000000007</v>
          </cell>
          <cell r="T281">
            <v>1.4036000000000002E-2</v>
          </cell>
        </row>
        <row r="282">
          <cell r="K282" t="str">
            <v>N/A</v>
          </cell>
          <cell r="L282" t="str">
            <v>X Peanut butter chips</v>
          </cell>
          <cell r="M282" t="str">
            <v>GENERAL MILLS</v>
          </cell>
          <cell r="N282" t="str">
            <v>GFS</v>
          </cell>
          <cell r="O282" t="str">
            <v>1238789</v>
          </cell>
          <cell r="P282" t="str">
            <v>1X830G</v>
          </cell>
          <cell r="Q282">
            <v>830</v>
          </cell>
          <cell r="R282" t="str">
            <v>g</v>
          </cell>
          <cell r="S282">
            <v>9.77</v>
          </cell>
          <cell r="T282">
            <v>1.1771084337349398E-2</v>
          </cell>
        </row>
        <row r="283">
          <cell r="K283" t="str">
            <v>N/A</v>
          </cell>
          <cell r="L283" t="str">
            <v>X 10-24oz hot drink cup lid, Black</v>
          </cell>
          <cell r="M283" t="str">
            <v>DART CANADA (SOLO)</v>
          </cell>
          <cell r="N283" t="str">
            <v>GFS</v>
          </cell>
          <cell r="O283" t="str">
            <v>1446676</v>
          </cell>
          <cell r="P283" t="str">
            <v>1X1000UN</v>
          </cell>
          <cell r="Q283">
            <v>1000</v>
          </cell>
          <cell r="R283" t="str">
            <v>UN</v>
          </cell>
          <cell r="S283">
            <v>120.01</v>
          </cell>
          <cell r="T283">
            <v>0.12001000000000001</v>
          </cell>
        </row>
        <row r="284">
          <cell r="K284" t="str">
            <v>SJ-PP1000</v>
          </cell>
          <cell r="L284" t="str">
            <v>X Spoon (Sweet Jesus)</v>
          </cell>
          <cell r="M284" t="str">
            <v>YOGEN FRUZ GROUP (E2E)</v>
          </cell>
          <cell r="N284" t="str">
            <v>GFS</v>
          </cell>
          <cell r="O284" t="str">
            <v>1417377</v>
          </cell>
          <cell r="P284" t="str">
            <v>1X1000UN</v>
          </cell>
          <cell r="Q284">
            <v>1000</v>
          </cell>
          <cell r="R284" t="str">
            <v>UN</v>
          </cell>
          <cell r="S284">
            <v>54.11</v>
          </cell>
          <cell r="T284">
            <v>5.4109999999999998E-2</v>
          </cell>
        </row>
        <row r="285">
          <cell r="K285" t="str">
            <v>N/A</v>
          </cell>
          <cell r="L285" t="str">
            <v>X 12-24oz flat lid</v>
          </cell>
          <cell r="M285" t="str">
            <v>GORDON CHOICE (PACTIV CANADA)</v>
          </cell>
          <cell r="N285" t="str">
            <v>GFS</v>
          </cell>
          <cell r="O285" t="str">
            <v>1367613</v>
          </cell>
          <cell r="P285" t="str">
            <v>12X85UN</v>
          </cell>
          <cell r="Q285">
            <v>1020</v>
          </cell>
          <cell r="R285" t="str">
            <v>UN</v>
          </cell>
          <cell r="S285">
            <v>107.99</v>
          </cell>
          <cell r="T285">
            <v>0.10587254901960784</v>
          </cell>
        </row>
        <row r="286">
          <cell r="K286" t="str">
            <v>N/A</v>
          </cell>
          <cell r="L286" t="str">
            <v>8" Black Plastic Cake Base with lid</v>
          </cell>
          <cell r="M286" t="str">
            <v>ULINE</v>
          </cell>
          <cell r="N286" t="str">
            <v>GFS</v>
          </cell>
          <cell r="O286" t="str">
            <v>1422345</v>
          </cell>
          <cell r="P286" t="str">
            <v>1X100UN</v>
          </cell>
          <cell r="Q286">
            <v>100</v>
          </cell>
          <cell r="R286" t="str">
            <v>UN</v>
          </cell>
          <cell r="S286">
            <v>140.77000000000001</v>
          </cell>
          <cell r="T286">
            <v>1.4077000000000002</v>
          </cell>
        </row>
        <row r="287">
          <cell r="K287" t="str">
            <v>N/A</v>
          </cell>
          <cell r="L287" t="str">
            <v>X Homogenized Milk</v>
          </cell>
          <cell r="M287" t="str">
            <v>GAY LEA</v>
          </cell>
          <cell r="N287" t="str">
            <v>GFS</v>
          </cell>
          <cell r="O287" t="str">
            <v>1250139</v>
          </cell>
          <cell r="P287" t="str">
            <v>12X1L</v>
          </cell>
          <cell r="Q287">
            <v>12000</v>
          </cell>
          <cell r="R287" t="str">
            <v>g</v>
          </cell>
          <cell r="S287">
            <v>32.729999999999997</v>
          </cell>
          <cell r="T287">
            <v>2.7274999999999999E-3</v>
          </cell>
        </row>
        <row r="288">
          <cell r="K288" t="str">
            <v>185938</v>
          </cell>
          <cell r="L288" t="str">
            <v>White Peach Syrup</v>
          </cell>
          <cell r="M288" t="str">
            <v>YOGEN FRUZ GROUP (1883)</v>
          </cell>
          <cell r="N288" t="str">
            <v>GERHARDS</v>
          </cell>
          <cell r="O288" t="str">
            <v>N/A</v>
          </cell>
          <cell r="P288" t="str">
            <v>6X1L</v>
          </cell>
          <cell r="Q288">
            <v>3240</v>
          </cell>
          <cell r="R288" t="str">
            <v>g</v>
          </cell>
          <cell r="S288">
            <v>102</v>
          </cell>
          <cell r="T288">
            <v>3.1481481481481478E-2</v>
          </cell>
        </row>
        <row r="289">
          <cell r="K289" t="str">
            <v>3040-2.2LBS</v>
          </cell>
          <cell r="L289" t="str">
            <v>Crème Brulee Compound</v>
          </cell>
          <cell r="M289" t="str">
            <v>YOGEN FRUZ GROUP (AMORETTI)</v>
          </cell>
          <cell r="N289" t="str">
            <v>HEAD OFFICE</v>
          </cell>
          <cell r="O289" t="str">
            <v>N/A</v>
          </cell>
          <cell r="P289" t="str">
            <v>6x2.2LB</v>
          </cell>
          <cell r="Q289">
            <v>5443.08</v>
          </cell>
          <cell r="R289" t="str">
            <v>g</v>
          </cell>
          <cell r="S289">
            <v>763.7</v>
          </cell>
          <cell r="T289">
            <v>0.14030659112120344</v>
          </cell>
        </row>
        <row r="290">
          <cell r="K290" t="str">
            <v>N/A</v>
          </cell>
          <cell r="L290" t="str">
            <v>Pancake &amp; Baking Mix</v>
          </cell>
          <cell r="M290" t="str">
            <v>BETTY CROCKER</v>
          </cell>
          <cell r="N290" t="str">
            <v>WALMART</v>
          </cell>
          <cell r="O290" t="str">
            <v>N/A</v>
          </cell>
          <cell r="P290" t="str">
            <v>1.13KG</v>
          </cell>
          <cell r="Q290">
            <v>1130</v>
          </cell>
          <cell r="R290" t="str">
            <v>g</v>
          </cell>
          <cell r="S290">
            <v>4.2699999999999996</v>
          </cell>
          <cell r="T290">
            <v>3.7787610619469023E-3</v>
          </cell>
        </row>
        <row r="291">
          <cell r="K291" t="str">
            <v>N/A</v>
          </cell>
          <cell r="L291" t="str">
            <v>Frozen Strawberry Puree</v>
          </cell>
          <cell r="M291" t="str">
            <v>BOIRON</v>
          </cell>
          <cell r="N291" t="str">
            <v>GFS</v>
          </cell>
          <cell r="O291" t="str">
            <v>1370234</v>
          </cell>
          <cell r="P291" t="str">
            <v>6X1KG</v>
          </cell>
          <cell r="Q291">
            <v>6000</v>
          </cell>
          <cell r="R291" t="str">
            <v>g</v>
          </cell>
          <cell r="S291">
            <v>110.7</v>
          </cell>
          <cell r="T291">
            <v>1.8450000000000001E-2</v>
          </cell>
        </row>
        <row r="292">
          <cell r="K292" t="str">
            <v>N/A</v>
          </cell>
          <cell r="L292" t="str">
            <v>Frozen Passion Fruit Puree</v>
          </cell>
          <cell r="M292" t="str">
            <v>BOIRON</v>
          </cell>
          <cell r="N292" t="str">
            <v>GFS</v>
          </cell>
          <cell r="O292" t="str">
            <v>1370224</v>
          </cell>
          <cell r="P292" t="str">
            <v>6X1KG</v>
          </cell>
          <cell r="Q292">
            <v>6000</v>
          </cell>
          <cell r="R292" t="str">
            <v>g</v>
          </cell>
          <cell r="S292">
            <v>141.28</v>
          </cell>
          <cell r="T292">
            <v>2.3546666666666667E-2</v>
          </cell>
        </row>
        <row r="293">
          <cell r="K293" t="str">
            <v>N/A</v>
          </cell>
          <cell r="L293" t="str">
            <v>Animal Crackers</v>
          </cell>
          <cell r="M293" t="str">
            <v>CHICKEN PIECES</v>
          </cell>
          <cell r="N293" t="str">
            <v>WALMART</v>
          </cell>
          <cell r="O293" t="str">
            <v>N/A</v>
          </cell>
          <cell r="P293" t="str">
            <v>8LB</v>
          </cell>
          <cell r="Q293">
            <v>3628.7359999999999</v>
          </cell>
          <cell r="R293" t="str">
            <v>g</v>
          </cell>
          <cell r="S293">
            <v>159.20999999999998</v>
          </cell>
          <cell r="T293">
            <v>4.38747817421824E-2</v>
          </cell>
        </row>
        <row r="294">
          <cell r="K294" t="str">
            <v>N/A</v>
          </cell>
          <cell r="L294" t="str">
            <v>Blueberries, Fresh</v>
          </cell>
          <cell r="M294" t="str">
            <v>FRESH START</v>
          </cell>
          <cell r="N294" t="str">
            <v>GFS</v>
          </cell>
          <cell r="O294" t="str">
            <v>1525306</v>
          </cell>
          <cell r="P294" t="str">
            <v>4.0 UN</v>
          </cell>
          <cell r="Q294">
            <v>4</v>
          </cell>
          <cell r="R294" t="str">
            <v>UN</v>
          </cell>
          <cell r="S294">
            <v>37.270000000000003</v>
          </cell>
          <cell r="T294">
            <v>9.3175000000000008</v>
          </cell>
        </row>
        <row r="295">
          <cell r="K295" t="str">
            <v>N/A</v>
          </cell>
          <cell r="L295" t="str">
            <v>Funnel Cake Stick 4IN</v>
          </cell>
          <cell r="M295" t="str">
            <v>FUNNEL CAKE FACTORY</v>
          </cell>
          <cell r="N295" t="str">
            <v>GFS</v>
          </cell>
          <cell r="O295" t="str">
            <v>1081192</v>
          </cell>
          <cell r="P295" t="str">
            <v>600UN</v>
          </cell>
          <cell r="Q295">
            <v>600</v>
          </cell>
          <cell r="R295" t="str">
            <v>UN</v>
          </cell>
          <cell r="S295">
            <v>60.95</v>
          </cell>
          <cell r="T295">
            <v>0.10158333333333334</v>
          </cell>
        </row>
        <row r="296">
          <cell r="K296" t="str">
            <v>N/A</v>
          </cell>
          <cell r="L296" t="str">
            <v>Fresh Red Chili</v>
          </cell>
          <cell r="M296" t="str">
            <v>GENERAL MILLS</v>
          </cell>
          <cell r="N296" t="str">
            <v>WALMART/GFS</v>
          </cell>
          <cell r="O296" t="str">
            <v>N/A</v>
          </cell>
          <cell r="P296"/>
          <cell r="Q296"/>
          <cell r="R296" t="str">
            <v>g</v>
          </cell>
          <cell r="S296"/>
          <cell r="T296">
            <v>0</v>
          </cell>
        </row>
        <row r="297">
          <cell r="K297" t="str">
            <v>N/A</v>
          </cell>
          <cell r="L297" t="str">
            <v>Habanero Syrup</v>
          </cell>
          <cell r="M297" t="str">
            <v>GENERAL MILLS</v>
          </cell>
          <cell r="N297" t="str">
            <v>WALMART/GFS</v>
          </cell>
          <cell r="O297" t="str">
            <v>N/A</v>
          </cell>
          <cell r="P297"/>
          <cell r="Q297"/>
          <cell r="R297" t="str">
            <v>g</v>
          </cell>
          <cell r="S297"/>
          <cell r="T297">
            <v>0</v>
          </cell>
        </row>
        <row r="298">
          <cell r="K298" t="str">
            <v>N/A</v>
          </cell>
          <cell r="L298" t="str">
            <v>Egg, Large</v>
          </cell>
          <cell r="M298" t="str">
            <v>GREAT VALUE</v>
          </cell>
          <cell r="N298" t="str">
            <v>WALMART</v>
          </cell>
          <cell r="O298" t="str">
            <v>N/A</v>
          </cell>
          <cell r="P298" t="str">
            <v>1x12UN</v>
          </cell>
          <cell r="Q298">
            <v>12</v>
          </cell>
          <cell r="R298" t="str">
            <v>UN</v>
          </cell>
          <cell r="S298">
            <v>3.78</v>
          </cell>
          <cell r="T298">
            <v>0.315</v>
          </cell>
        </row>
        <row r="299">
          <cell r="K299" t="str">
            <v>N/A</v>
          </cell>
          <cell r="L299" t="str">
            <v>Vegetable Oil</v>
          </cell>
          <cell r="M299" t="str">
            <v>GREAT VALUE</v>
          </cell>
          <cell r="N299" t="str">
            <v>WALMART</v>
          </cell>
          <cell r="O299" t="str">
            <v>N/A</v>
          </cell>
          <cell r="P299" t="str">
            <v>1L</v>
          </cell>
          <cell r="Q299">
            <v>1000</v>
          </cell>
          <cell r="R299" t="str">
            <v>g</v>
          </cell>
          <cell r="S299">
            <v>4.87</v>
          </cell>
          <cell r="T299">
            <v>4.8700000000000002E-3</v>
          </cell>
        </row>
        <row r="300">
          <cell r="K300" t="str">
            <v>N/A</v>
          </cell>
          <cell r="L300" t="str">
            <v>Baking Powder</v>
          </cell>
          <cell r="M300" t="str">
            <v>KRAFT</v>
          </cell>
          <cell r="N300" t="str">
            <v>WALMART</v>
          </cell>
          <cell r="O300" t="str">
            <v>N/A</v>
          </cell>
          <cell r="P300" t="str">
            <v>450G</v>
          </cell>
          <cell r="Q300">
            <v>450</v>
          </cell>
          <cell r="R300" t="str">
            <v>g</v>
          </cell>
          <cell r="S300">
            <v>6.77</v>
          </cell>
          <cell r="T300">
            <v>1.5044444444444444E-2</v>
          </cell>
        </row>
        <row r="301">
          <cell r="K301" t="str">
            <v>N/A</v>
          </cell>
          <cell r="L301" t="str">
            <v>Fresh Basil</v>
          </cell>
          <cell r="M301" t="str">
            <v>LOCAL</v>
          </cell>
          <cell r="N301" t="str">
            <v>WALMART</v>
          </cell>
          <cell r="O301" t="str">
            <v>N/A</v>
          </cell>
          <cell r="P301" t="str">
            <v>28G</v>
          </cell>
          <cell r="Q301">
            <v>28</v>
          </cell>
          <cell r="R301" t="str">
            <v>g</v>
          </cell>
          <cell r="S301">
            <v>1.97</v>
          </cell>
          <cell r="T301">
            <v>7.0357142857142854E-2</v>
          </cell>
        </row>
        <row r="302">
          <cell r="K302" t="str">
            <v>N/A</v>
          </cell>
          <cell r="L302" t="str">
            <v xml:space="preserve">Biscoff spread </v>
          </cell>
          <cell r="M302" t="str">
            <v>LOTUS</v>
          </cell>
          <cell r="N302" t="str">
            <v>WALMART/ARZ FINE FOODS</v>
          </cell>
          <cell r="O302" t="str">
            <v>N/A</v>
          </cell>
          <cell r="P302" t="str">
            <v>400G</v>
          </cell>
          <cell r="Q302">
            <v>400</v>
          </cell>
          <cell r="R302" t="str">
            <v>g</v>
          </cell>
          <cell r="S302">
            <v>5.97</v>
          </cell>
          <cell r="T302">
            <v>1.4924999999999999E-2</v>
          </cell>
        </row>
        <row r="303">
          <cell r="K303" t="str">
            <v>06-14051</v>
          </cell>
          <cell r="L303" t="str">
            <v>Almond Paste (Pasta Alla Mandorla)</v>
          </cell>
          <cell r="M303" t="str">
            <v>YOGEN FRUZ GROUP (AMORTETTI)</v>
          </cell>
          <cell r="N303" t="str">
            <v>GFS</v>
          </cell>
          <cell r="O303" t="str">
            <v>1415279</v>
          </cell>
          <cell r="P303" t="str">
            <v>2X4KG</v>
          </cell>
          <cell r="Q303">
            <v>8000</v>
          </cell>
          <cell r="R303" t="str">
            <v>g</v>
          </cell>
          <cell r="S303">
            <v>407.83</v>
          </cell>
          <cell r="T303">
            <v>5.0978749999999996E-2</v>
          </cell>
        </row>
        <row r="304">
          <cell r="K304" t="str">
            <v>M-FR007F</v>
          </cell>
          <cell r="L304" t="str">
            <v>Blue Curacao Syrup</v>
          </cell>
          <cell r="M304" t="str">
            <v>MONIN</v>
          </cell>
          <cell r="N304" t="str">
            <v>GFS</v>
          </cell>
          <cell r="O304" t="str">
            <v>1428677</v>
          </cell>
          <cell r="P304" t="str">
            <v>4X1L</v>
          </cell>
          <cell r="Q304">
            <v>4760</v>
          </cell>
          <cell r="R304" t="str">
            <v>g</v>
          </cell>
          <cell r="S304">
            <v>51.91</v>
          </cell>
          <cell r="T304">
            <v>1.0905462184873949E-2</v>
          </cell>
        </row>
        <row r="305">
          <cell r="K305" t="str">
            <v>N/A</v>
          </cell>
          <cell r="L305" t="str">
            <v>Strawberry Concentrated Flavour</v>
          </cell>
          <cell r="M305" t="str">
            <v>MONIN</v>
          </cell>
          <cell r="N305" t="str">
            <v>MONIN/GFS</v>
          </cell>
          <cell r="O305"/>
          <cell r="P305" t="str">
            <v>4X375ML</v>
          </cell>
          <cell r="Q305">
            <v>1500</v>
          </cell>
          <cell r="R305" t="str">
            <v>g</v>
          </cell>
          <cell r="S305">
            <v>126</v>
          </cell>
          <cell r="T305">
            <v>8.4000000000000005E-2</v>
          </cell>
        </row>
        <row r="306">
          <cell r="K306" t="str">
            <v>N/A</v>
          </cell>
          <cell r="L306" t="str">
            <v>Ginger Concentrated Flavour</v>
          </cell>
          <cell r="M306" t="str">
            <v>MONIN</v>
          </cell>
          <cell r="N306" t="str">
            <v>MONIN/GFS</v>
          </cell>
          <cell r="O306" t="str">
            <v>1290423</v>
          </cell>
          <cell r="P306" t="str">
            <v>4X375ML</v>
          </cell>
          <cell r="Q306">
            <v>1500</v>
          </cell>
          <cell r="R306" t="str">
            <v>g</v>
          </cell>
          <cell r="S306">
            <v>126</v>
          </cell>
          <cell r="T306">
            <v>8.4000000000000005E-2</v>
          </cell>
        </row>
        <row r="307">
          <cell r="K307" t="str">
            <v>N/A</v>
          </cell>
          <cell r="L307" t="str">
            <v>Guava Puree</v>
          </cell>
          <cell r="M307" t="str">
            <v>MONIN</v>
          </cell>
          <cell r="N307" t="str">
            <v>MONIN</v>
          </cell>
          <cell r="O307" t="str">
            <v>N/A</v>
          </cell>
          <cell r="P307" t="str">
            <v>4X1L</v>
          </cell>
          <cell r="Q307">
            <v>2160</v>
          </cell>
          <cell r="R307" t="str">
            <v>g</v>
          </cell>
          <cell r="S307">
            <v>154</v>
          </cell>
          <cell r="T307">
            <v>7.1296296296296302E-2</v>
          </cell>
        </row>
        <row r="308">
          <cell r="K308" t="str">
            <v>M-VJ188FP</v>
          </cell>
          <cell r="L308" t="str">
            <v>Mint Concentrate</v>
          </cell>
          <cell r="M308" t="str">
            <v>YOGEN FRUZ GROUP (MONIN)</v>
          </cell>
          <cell r="N308" t="str">
            <v>HEAD OFFICE</v>
          </cell>
          <cell r="O308" t="str">
            <v>N/A</v>
          </cell>
          <cell r="P308" t="str">
            <v>4X375ML</v>
          </cell>
          <cell r="Q308">
            <v>1500</v>
          </cell>
          <cell r="R308" t="str">
            <v>g</v>
          </cell>
          <cell r="S308">
            <v>99</v>
          </cell>
          <cell r="T308">
            <v>6.6000000000000003E-2</v>
          </cell>
        </row>
        <row r="309">
          <cell r="K309" t="str">
            <v>N/A</v>
          </cell>
          <cell r="L309" t="str">
            <v>Peach Puree</v>
          </cell>
          <cell r="M309" t="str">
            <v>MONIN</v>
          </cell>
          <cell r="N309" t="str">
            <v>MONIN</v>
          </cell>
          <cell r="O309" t="str">
            <v>N/A</v>
          </cell>
          <cell r="P309" t="str">
            <v>4X1L</v>
          </cell>
          <cell r="Q309">
            <v>2160</v>
          </cell>
          <cell r="R309" t="str">
            <v>g</v>
          </cell>
          <cell r="S309">
            <v>154</v>
          </cell>
          <cell r="T309">
            <v>7.1296296296296302E-2</v>
          </cell>
        </row>
        <row r="310">
          <cell r="K310" t="str">
            <v>N/A</v>
          </cell>
          <cell r="L310" t="str">
            <v>Salted Caramel syrup</v>
          </cell>
          <cell r="M310" t="str">
            <v>MONIN</v>
          </cell>
          <cell r="N310" t="str">
            <v>MONIN/GFS</v>
          </cell>
          <cell r="O310">
            <v>1377679</v>
          </cell>
          <cell r="P310" t="str">
            <v>4X1L</v>
          </cell>
          <cell r="Q310">
            <v>2160</v>
          </cell>
          <cell r="R310" t="str">
            <v>g</v>
          </cell>
          <cell r="S310">
            <v>104</v>
          </cell>
          <cell r="T310">
            <v>4.8148148148148148E-2</v>
          </cell>
        </row>
        <row r="311">
          <cell r="K311" t="str">
            <v>2676</v>
          </cell>
          <cell r="L311" t="str">
            <v>Activated Charcoal</v>
          </cell>
          <cell r="M311" t="str">
            <v>ORGANIKA</v>
          </cell>
          <cell r="N311" t="str">
            <v>GFS</v>
          </cell>
          <cell r="O311" t="str">
            <v>1417519</v>
          </cell>
          <cell r="P311" t="str">
            <v>12X100G</v>
          </cell>
          <cell r="Q311">
            <v>1200</v>
          </cell>
          <cell r="R311" t="str">
            <v>g</v>
          </cell>
          <cell r="S311">
            <v>237.16</v>
          </cell>
          <cell r="T311">
            <v>0.19763333333333333</v>
          </cell>
        </row>
        <row r="312">
          <cell r="K312" t="str">
            <v>53072</v>
          </cell>
          <cell r="L312" t="str">
            <v>Bubble Gum Paste</v>
          </cell>
          <cell r="M312" t="str">
            <v>YOGEN FRUZ GROUP (PREGEL)</v>
          </cell>
          <cell r="N312" t="str">
            <v>GFS</v>
          </cell>
          <cell r="O312" t="str">
            <v>1417625</v>
          </cell>
          <cell r="P312" t="str">
            <v>2X3KG</v>
          </cell>
          <cell r="Q312">
            <v>6000</v>
          </cell>
          <cell r="R312" t="str">
            <v>g</v>
          </cell>
          <cell r="S312">
            <v>256.41000000000003</v>
          </cell>
          <cell r="T312">
            <v>4.2735000000000002E-2</v>
          </cell>
        </row>
        <row r="313">
          <cell r="K313" t="str">
            <v>27502</v>
          </cell>
          <cell r="L313" t="str">
            <v>Cappuccino-Latte Macchiato Paste</v>
          </cell>
          <cell r="M313" t="str">
            <v>YOGEN FRUZ GROUP (PREGEL)</v>
          </cell>
          <cell r="N313" t="str">
            <v>GFS</v>
          </cell>
          <cell r="O313" t="str">
            <v>1445953</v>
          </cell>
          <cell r="P313" t="str">
            <v>2X6KG</v>
          </cell>
          <cell r="Q313">
            <v>12000</v>
          </cell>
          <cell r="R313" t="str">
            <v>g</v>
          </cell>
          <cell r="S313">
            <v>485.78</v>
          </cell>
          <cell r="T313">
            <v>4.0481666666666666E-2</v>
          </cell>
        </row>
        <row r="314">
          <cell r="K314" t="str">
            <v>302272</v>
          </cell>
          <cell r="L314" t="str">
            <v>Jolly Rancher Blue Raspberry Sorbet Powder</v>
          </cell>
          <cell r="M314" t="str">
            <v>YOGEN FRUZ GROUP (PREGEL)</v>
          </cell>
          <cell r="N314" t="str">
            <v>GFS</v>
          </cell>
          <cell r="O314" t="str">
            <v>1486378</v>
          </cell>
          <cell r="P314" t="str">
            <v>12X1.212KG</v>
          </cell>
          <cell r="Q314">
            <v>14544</v>
          </cell>
          <cell r="R314" t="str">
            <v>g</v>
          </cell>
          <cell r="S314">
            <v>304.36</v>
          </cell>
          <cell r="T314">
            <v>2.0926842684268428E-2</v>
          </cell>
        </row>
        <row r="315">
          <cell r="K315" t="str">
            <v>302262</v>
          </cell>
          <cell r="L315" t="str">
            <v>Jolly Rancher Cherry Sorbet Powder</v>
          </cell>
          <cell r="M315" t="str">
            <v>YOGEN FRUZ GROUP (PREGEL)</v>
          </cell>
          <cell r="N315" t="str">
            <v>GFS</v>
          </cell>
          <cell r="O315" t="str">
            <v>1486379</v>
          </cell>
          <cell r="P315" t="str">
            <v>12X1.212KG</v>
          </cell>
          <cell r="Q315">
            <v>14544</v>
          </cell>
          <cell r="R315" t="str">
            <v>g</v>
          </cell>
          <cell r="S315">
            <v>304.36</v>
          </cell>
          <cell r="T315">
            <v>2.0926842684268428E-2</v>
          </cell>
        </row>
        <row r="316">
          <cell r="K316" t="str">
            <v>304052</v>
          </cell>
          <cell r="L316" t="str">
            <v>Salted Caramel Concentrate</v>
          </cell>
          <cell r="M316" t="str">
            <v>YOGEN FRUZ GROUP (PREGEL)</v>
          </cell>
          <cell r="N316" t="str">
            <v>GFS</v>
          </cell>
          <cell r="O316" t="str">
            <v>1417738</v>
          </cell>
          <cell r="P316" t="str">
            <v>12X1KG</v>
          </cell>
          <cell r="Q316">
            <v>12000</v>
          </cell>
          <cell r="R316" t="str">
            <v>g</v>
          </cell>
          <cell r="S316">
            <v>297.79000000000002</v>
          </cell>
          <cell r="T316">
            <v>2.4815833333333336E-2</v>
          </cell>
        </row>
        <row r="317">
          <cell r="K317" t="str">
            <v>N/A</v>
          </cell>
          <cell r="L317" t="str">
            <v>Red Marachino Cherries, Stemless</v>
          </cell>
          <cell r="M317" t="str">
            <v>ROLAND</v>
          </cell>
          <cell r="N317" t="str">
            <v>GFS</v>
          </cell>
          <cell r="O317" t="str">
            <v>1463924</v>
          </cell>
          <cell r="P317" t="str">
            <v>6X64OZ</v>
          </cell>
          <cell r="Q317">
            <v>10886.400000000001</v>
          </cell>
          <cell r="R317" t="str">
            <v>g</v>
          </cell>
          <cell r="S317">
            <v>132.94</v>
          </cell>
          <cell r="T317">
            <v>1.2211566725455612E-2</v>
          </cell>
        </row>
        <row r="318">
          <cell r="K318" t="str">
            <v>N/A</v>
          </cell>
          <cell r="L318" t="str">
            <v>cake plastic container 6" (Plain)</v>
          </cell>
          <cell r="M318" t="str">
            <v>SWEET JESUS</v>
          </cell>
          <cell r="N318" t="str">
            <v>GFS</v>
          </cell>
          <cell r="O318" t="str">
            <v>1481430</v>
          </cell>
          <cell r="P318" t="str">
            <v>1X100UN</v>
          </cell>
          <cell r="Q318">
            <v>100</v>
          </cell>
          <cell r="R318" t="str">
            <v>UN</v>
          </cell>
          <cell r="S318">
            <v>140.47</v>
          </cell>
          <cell r="T318">
            <v>1.4047000000000001</v>
          </cell>
        </row>
        <row r="319">
          <cell r="K319" t="str">
            <v>N/A</v>
          </cell>
          <cell r="L319" t="str">
            <v>cake plastic container 7" (Plain)</v>
          </cell>
          <cell r="M319" t="str">
            <v>SWEET JESUS</v>
          </cell>
          <cell r="N319" t="str">
            <v>GFS</v>
          </cell>
          <cell r="O319" t="str">
            <v>1481449</v>
          </cell>
          <cell r="P319" t="str">
            <v>1X100UN</v>
          </cell>
          <cell r="Q319">
            <v>100</v>
          </cell>
          <cell r="R319" t="str">
            <v>UN</v>
          </cell>
          <cell r="S319">
            <v>108.3</v>
          </cell>
          <cell r="T319">
            <v>1.083</v>
          </cell>
        </row>
        <row r="320">
          <cell r="K320" t="str">
            <v>N/A</v>
          </cell>
          <cell r="L320" t="str">
            <v>cake plastic container 9" (Plain)</v>
          </cell>
          <cell r="M320" t="str">
            <v>SWEET JESUS</v>
          </cell>
          <cell r="N320" t="str">
            <v>GFS</v>
          </cell>
          <cell r="O320" t="str">
            <v>1481450</v>
          </cell>
          <cell r="P320" t="str">
            <v>1X50UN</v>
          </cell>
          <cell r="Q320">
            <v>50</v>
          </cell>
          <cell r="R320" t="str">
            <v>UN</v>
          </cell>
          <cell r="S320">
            <v>172.95</v>
          </cell>
          <cell r="T320">
            <v>3.4589999999999996</v>
          </cell>
        </row>
        <row r="321">
          <cell r="K321" t="str">
            <v>N/A</v>
          </cell>
          <cell r="L321" t="str">
            <v xml:space="preserve">Tabasco, Scorpion </v>
          </cell>
          <cell r="M321" t="str">
            <v>TABASCO</v>
          </cell>
          <cell r="N321" t="str">
            <v>AMAZON/GFS</v>
          </cell>
          <cell r="O321">
            <v>1366108</v>
          </cell>
          <cell r="P321" t="str">
            <v>148ML</v>
          </cell>
          <cell r="Q321">
            <v>148</v>
          </cell>
          <cell r="R321" t="str">
            <v>g</v>
          </cell>
          <cell r="S321">
            <v>23.99</v>
          </cell>
          <cell r="T321">
            <v>0.16209459459459458</v>
          </cell>
        </row>
        <row r="322">
          <cell r="K322" t="str">
            <v>N/A</v>
          </cell>
          <cell r="L322" t="str">
            <v>Kale Powder</v>
          </cell>
          <cell r="M322" t="str">
            <v>TOOTSI IMPEX</v>
          </cell>
          <cell r="N322" t="str">
            <v>GFS</v>
          </cell>
          <cell r="O322" t="str">
            <v>1400217</v>
          </cell>
          <cell r="P322" t="str">
            <v>6.61LB</v>
          </cell>
          <cell r="Q322">
            <v>2998.2298999999998</v>
          </cell>
          <cell r="R322" t="str">
            <v>g</v>
          </cell>
          <cell r="S322">
            <v>206.96</v>
          </cell>
          <cell r="T322">
            <v>6.9027395130706964E-2</v>
          </cell>
        </row>
        <row r="323">
          <cell r="K323" t="str">
            <v>N/A</v>
          </cell>
          <cell r="L323" t="str">
            <v>Roasted Almond</v>
          </cell>
          <cell r="M323" t="str">
            <v>TROPHY FOODS</v>
          </cell>
          <cell r="N323" t="str">
            <v>GFS</v>
          </cell>
          <cell r="O323" t="str">
            <v>1155824</v>
          </cell>
          <cell r="P323" t="str">
            <v>1X3KG</v>
          </cell>
          <cell r="Q323">
            <v>3000</v>
          </cell>
          <cell r="R323" t="str">
            <v>g</v>
          </cell>
          <cell r="S323">
            <v>85.68</v>
          </cell>
          <cell r="T323">
            <v>2.8560000000000002E-2</v>
          </cell>
        </row>
        <row r="324">
          <cell r="K324" t="str">
            <v>N/A</v>
          </cell>
          <cell r="L324" t="str">
            <v>Pandan Flavouring</v>
          </cell>
          <cell r="M324" t="str">
            <v>UBE BUTTERFLY</v>
          </cell>
          <cell r="N324" t="str">
            <v>HEAD OFFICE (AMAZON)</v>
          </cell>
          <cell r="O324" t="str">
            <v>N/A</v>
          </cell>
          <cell r="P324" t="str">
            <v>60ML</v>
          </cell>
          <cell r="Q324">
            <v>60</v>
          </cell>
          <cell r="R324" t="str">
            <v>g</v>
          </cell>
          <cell r="S324">
            <v>22.96</v>
          </cell>
          <cell r="T324">
            <v>0.38266666666666665</v>
          </cell>
        </row>
        <row r="325">
          <cell r="K325" t="str">
            <v>N/A</v>
          </cell>
          <cell r="L325" t="str">
            <v>Waffle Nacho</v>
          </cell>
          <cell r="M325" t="str">
            <v>WONDERLAND FOOD</v>
          </cell>
          <cell r="N325" t="str">
            <v>GFS</v>
          </cell>
          <cell r="O325" t="str">
            <v>TBD</v>
          </cell>
          <cell r="P325"/>
          <cell r="Q325"/>
          <cell r="R325" t="str">
            <v>g</v>
          </cell>
          <cell r="S325"/>
          <cell r="T325">
            <v>0</v>
          </cell>
        </row>
        <row r="326">
          <cell r="K326" t="str">
            <v>N/A</v>
          </cell>
          <cell r="L326" t="str">
            <v>Crispy Crepes</v>
          </cell>
          <cell r="M326" t="str">
            <v>BARRY CALLEBAUT</v>
          </cell>
          <cell r="N326" t="str">
            <v>GFS</v>
          </cell>
          <cell r="O326" t="str">
            <v>1442351</v>
          </cell>
          <cell r="P326" t="str">
            <v>4X2.5KG</v>
          </cell>
          <cell r="Q326">
            <v>10000</v>
          </cell>
          <cell r="R326" t="str">
            <v>g</v>
          </cell>
          <cell r="S326">
            <v>186.45</v>
          </cell>
          <cell r="T326">
            <v>1.8644999999999998E-2</v>
          </cell>
        </row>
        <row r="327">
          <cell r="K327" t="str">
            <v>130200269</v>
          </cell>
          <cell r="L327" t="str">
            <v>Aiyu Flavor Powder</v>
          </cell>
          <cell r="M327" t="str">
            <v>YOGEN FRUZ GROUP (BODUO)</v>
          </cell>
          <cell r="N327" t="str">
            <v>BODUO</v>
          </cell>
          <cell r="O327" t="str">
            <v>130200269</v>
          </cell>
          <cell r="P327" t="str">
            <v>15X1KG</v>
          </cell>
          <cell r="Q327">
            <v>15000</v>
          </cell>
          <cell r="R327" t="str">
            <v>g</v>
          </cell>
          <cell r="S327">
            <v>204</v>
          </cell>
          <cell r="T327">
            <v>1.3599999999999999E-2</v>
          </cell>
        </row>
        <row r="328">
          <cell r="K328" t="str">
            <v>132200004</v>
          </cell>
          <cell r="L328" t="str">
            <v>Crystal Ball Boba</v>
          </cell>
          <cell r="M328" t="str">
            <v>YOGEN FRUZ GROUP (BODUO)</v>
          </cell>
          <cell r="N328" t="str">
            <v>BODUO</v>
          </cell>
          <cell r="O328" t="str">
            <v>132200004</v>
          </cell>
          <cell r="P328" t="str">
            <v>10X2KG</v>
          </cell>
          <cell r="Q328">
            <v>20000</v>
          </cell>
          <cell r="R328" t="str">
            <v>g</v>
          </cell>
          <cell r="S328">
            <v>87</v>
          </cell>
          <cell r="T328">
            <v>4.3499999999999997E-3</v>
          </cell>
        </row>
        <row r="329">
          <cell r="K329" t="str">
            <v>130200004</v>
          </cell>
          <cell r="L329" t="str">
            <v>Pudding Flavor Powder</v>
          </cell>
          <cell r="M329" t="str">
            <v>YOGEN FRUZ GROUP (BODUO)</v>
          </cell>
          <cell r="N329" t="str">
            <v>BODUO</v>
          </cell>
          <cell r="O329" t="str">
            <v>130200004</v>
          </cell>
          <cell r="P329" t="str">
            <v>15X1KG</v>
          </cell>
          <cell r="Q329">
            <v>15000</v>
          </cell>
          <cell r="R329" t="str">
            <v>g</v>
          </cell>
          <cell r="S329">
            <v>300</v>
          </cell>
          <cell r="T329">
            <v>0.02</v>
          </cell>
        </row>
        <row r="330">
          <cell r="K330" t="str">
            <v>131800019</v>
          </cell>
          <cell r="L330" t="str">
            <v>White Mochi Premixed Powder</v>
          </cell>
          <cell r="M330" t="str">
            <v>YOGEN FRUZ GROUP (BODUO)</v>
          </cell>
          <cell r="N330" t="str">
            <v>BODUO</v>
          </cell>
          <cell r="O330" t="str">
            <v>131800019</v>
          </cell>
          <cell r="P330" t="str">
            <v>20X1KG</v>
          </cell>
          <cell r="Q330">
            <v>20000</v>
          </cell>
          <cell r="R330" t="str">
            <v>g</v>
          </cell>
          <cell r="S330">
            <v>243</v>
          </cell>
          <cell r="T330">
            <v>1.2149999999999999E-2</v>
          </cell>
        </row>
        <row r="331">
          <cell r="K331" t="str">
            <v>N/A</v>
          </cell>
          <cell r="L331" t="str">
            <v>Lemon Crème Cookies</v>
          </cell>
          <cell r="M331" t="str">
            <v>DARE FOODS (ULTIMATE)</v>
          </cell>
          <cell r="N331" t="str">
            <v>GFS</v>
          </cell>
          <cell r="O331" t="str">
            <v>1495068</v>
          </cell>
          <cell r="P331" t="str">
            <v>12X290G</v>
          </cell>
          <cell r="Q331">
            <v>3480</v>
          </cell>
          <cell r="R331" t="str">
            <v>g</v>
          </cell>
          <cell r="S331">
            <v>46.46</v>
          </cell>
          <cell r="T331">
            <v>1.3350574712643679E-2</v>
          </cell>
        </row>
        <row r="332">
          <cell r="K332" t="str">
            <v>N/A</v>
          </cell>
          <cell r="L332" t="str">
            <v>Spicy snack mix</v>
          </cell>
          <cell r="M332" t="str">
            <v>DAVID ROBERTS</v>
          </cell>
          <cell r="N332" t="str">
            <v>GFS</v>
          </cell>
          <cell r="O332">
            <v>1343953</v>
          </cell>
          <cell r="P332" t="str">
            <v>1X10KG</v>
          </cell>
          <cell r="Q332">
            <v>10000</v>
          </cell>
          <cell r="R332" t="str">
            <v>g</v>
          </cell>
          <cell r="S332">
            <v>168.72</v>
          </cell>
          <cell r="T332">
            <v>1.6872000000000002E-2</v>
          </cell>
        </row>
        <row r="333">
          <cell r="K333" t="str">
            <v>N/A</v>
          </cell>
          <cell r="L333" t="str">
            <v>Frozen mini Pancake</v>
          </cell>
          <cell r="M333" t="str">
            <v>DOT FOODS (POFFITZ)</v>
          </cell>
          <cell r="N333" t="str">
            <v>GFS</v>
          </cell>
          <cell r="O333" t="str">
            <v>1450238</v>
          </cell>
          <cell r="P333" t="str">
            <v>6X500G</v>
          </cell>
          <cell r="Q333">
            <v>3000</v>
          </cell>
          <cell r="R333" t="str">
            <v>g</v>
          </cell>
          <cell r="S333">
            <v>44.73</v>
          </cell>
          <cell r="T333">
            <v>1.491E-2</v>
          </cell>
        </row>
        <row r="334">
          <cell r="K334" t="str">
            <v>N/A</v>
          </cell>
          <cell r="L334" t="str">
            <v>Peanut Butter Sauce, Creamy</v>
          </cell>
          <cell r="M334" t="str">
            <v>JIF</v>
          </cell>
          <cell r="N334" t="str">
            <v>GFS</v>
          </cell>
          <cell r="O334" t="str">
            <v>1424862</v>
          </cell>
          <cell r="P334" t="str">
            <v>2X2.04KG</v>
          </cell>
          <cell r="Q334">
            <v>4080</v>
          </cell>
          <cell r="R334" t="str">
            <v>g</v>
          </cell>
          <cell r="S334">
            <v>35.21</v>
          </cell>
          <cell r="T334">
            <v>8.6299019607843138E-3</v>
          </cell>
        </row>
        <row r="335">
          <cell r="K335" t="str">
            <v>N/A</v>
          </cell>
          <cell r="L335" t="str">
            <v>Granola</v>
          </cell>
          <cell r="M335" t="str">
            <v>KELLOGG'S/DOT FOODS</v>
          </cell>
          <cell r="N335" t="str">
            <v>GFS</v>
          </cell>
          <cell r="O335" t="str">
            <v>1286812</v>
          </cell>
          <cell r="P335" t="str">
            <v>4X1.4KG</v>
          </cell>
          <cell r="Q335">
            <v>5600</v>
          </cell>
          <cell r="R335" t="str">
            <v>g</v>
          </cell>
          <cell r="S335">
            <v>60.79</v>
          </cell>
          <cell r="T335">
            <v>1.0855357142857142E-2</v>
          </cell>
        </row>
        <row r="336">
          <cell r="K336" t="str">
            <v>N/A</v>
          </cell>
          <cell r="L336" t="str">
            <v>Lotus Biscoff Cookie</v>
          </cell>
          <cell r="M336" t="str">
            <v>LOTUS</v>
          </cell>
          <cell r="N336" t="str">
            <v>RCS</v>
          </cell>
          <cell r="O336" t="str">
            <v>N/A</v>
          </cell>
          <cell r="P336" t="str">
            <v>2X250G</v>
          </cell>
          <cell r="Q336">
            <v>500</v>
          </cell>
          <cell r="R336" t="str">
            <v>g</v>
          </cell>
          <cell r="S336">
            <v>6.5</v>
          </cell>
          <cell r="T336">
            <v>1.2999999999999999E-2</v>
          </cell>
        </row>
        <row r="337">
          <cell r="K337" t="str">
            <v>N/A</v>
          </cell>
          <cell r="L337" t="str">
            <v>Italian Ladyfinger</v>
          </cell>
          <cell r="M337" t="str">
            <v>MATILDE VICENZOI</v>
          </cell>
          <cell r="N337" t="str">
            <v>WALMART</v>
          </cell>
          <cell r="O337" t="str">
            <v>N/A</v>
          </cell>
          <cell r="P337" t="str">
            <v>300G</v>
          </cell>
          <cell r="Q337">
            <v>350</v>
          </cell>
          <cell r="R337" t="str">
            <v>g</v>
          </cell>
          <cell r="S337">
            <v>2.97</v>
          </cell>
          <cell r="T337">
            <v>8.4857142857142857E-3</v>
          </cell>
        </row>
        <row r="338">
          <cell r="K338" t="str">
            <v>N/A</v>
          </cell>
          <cell r="L338" t="str">
            <v>Graham wafer cookies</v>
          </cell>
          <cell r="M338" t="str">
            <v>MONDELEZ INT'L</v>
          </cell>
          <cell r="N338" t="str">
            <v>GFS</v>
          </cell>
          <cell r="O338" t="str">
            <v>1236363</v>
          </cell>
          <cell r="P338" t="str">
            <v>1X6.37KG</v>
          </cell>
          <cell r="Q338">
            <v>6370</v>
          </cell>
          <cell r="R338" t="str">
            <v>g</v>
          </cell>
          <cell r="S338">
            <v>35.729999999999997</v>
          </cell>
          <cell r="T338">
            <v>5.6091051805337517E-3</v>
          </cell>
        </row>
        <row r="339">
          <cell r="K339" t="str">
            <v>N/A</v>
          </cell>
          <cell r="L339" t="str">
            <v>Honey &amp; Oat Granola</v>
          </cell>
          <cell r="M339" t="str">
            <v>NATURE VALLEY</v>
          </cell>
          <cell r="N339" t="str">
            <v>WALMART</v>
          </cell>
          <cell r="O339" t="str">
            <v>N/A</v>
          </cell>
          <cell r="P339" t="str">
            <v>481G</v>
          </cell>
          <cell r="Q339">
            <v>481</v>
          </cell>
          <cell r="R339" t="str">
            <v>g</v>
          </cell>
          <cell r="S339">
            <v>7.47</v>
          </cell>
          <cell r="T339">
            <v>1.553014553014553E-2</v>
          </cell>
        </row>
        <row r="340">
          <cell r="K340" t="str">
            <v>N/A</v>
          </cell>
          <cell r="L340" t="str">
            <v>Blue Spirulina Powder</v>
          </cell>
          <cell r="M340" t="str">
            <v>NATUREGRAIL</v>
          </cell>
          <cell r="N340" t="str">
            <v>AMAZON</v>
          </cell>
          <cell r="O340" t="str">
            <v>N/A</v>
          </cell>
          <cell r="P340" t="str">
            <v>30G</v>
          </cell>
          <cell r="Q340">
            <v>30</v>
          </cell>
          <cell r="R340" t="str">
            <v>g</v>
          </cell>
          <cell r="S340">
            <v>24.99</v>
          </cell>
          <cell r="T340">
            <v>0.83299999999999996</v>
          </cell>
        </row>
        <row r="341">
          <cell r="K341" t="str">
            <v>N/A</v>
          </cell>
          <cell r="L341" t="str">
            <v>Dried Blueberries</v>
          </cell>
          <cell r="M341" t="str">
            <v>PACKER LABEL</v>
          </cell>
          <cell r="N341" t="str">
            <v>GFS</v>
          </cell>
          <cell r="O341" t="str">
            <v>1687306</v>
          </cell>
          <cell r="P341" t="str">
            <v>10LBS</v>
          </cell>
          <cell r="Q341">
            <v>4535.8999999999996</v>
          </cell>
          <cell r="R341" t="str">
            <v>g</v>
          </cell>
          <cell r="S341">
            <v>147.4</v>
          </cell>
          <cell r="T341">
            <v>3.2496307237813889E-2</v>
          </cell>
        </row>
        <row r="342">
          <cell r="K342" t="str">
            <v>N/A</v>
          </cell>
          <cell r="L342" t="str">
            <v>Decadent Cookies</v>
          </cell>
          <cell r="M342" t="str">
            <v>PC</v>
          </cell>
          <cell r="N342" t="str">
            <v>RCS</v>
          </cell>
          <cell r="O342" t="str">
            <v>N/A</v>
          </cell>
          <cell r="P342" t="str">
            <v>500G</v>
          </cell>
          <cell r="Q342">
            <v>500</v>
          </cell>
          <cell r="R342" t="str">
            <v>g</v>
          </cell>
          <cell r="S342">
            <v>6.29</v>
          </cell>
          <cell r="T342">
            <v>1.2580000000000001E-2</v>
          </cell>
        </row>
        <row r="343">
          <cell r="K343" t="str">
            <v>N/A</v>
          </cell>
          <cell r="L343" t="str">
            <v>Gingersnap Cookies</v>
          </cell>
          <cell r="M343" t="str">
            <v>PC</v>
          </cell>
          <cell r="N343" t="str">
            <v>RCS</v>
          </cell>
          <cell r="O343" t="str">
            <v>N/A</v>
          </cell>
          <cell r="P343" t="str">
            <v>350G</v>
          </cell>
          <cell r="Q343">
            <v>350</v>
          </cell>
          <cell r="R343" t="str">
            <v>g</v>
          </cell>
          <cell r="S343">
            <v>4.49</v>
          </cell>
          <cell r="T343">
            <v>1.2828571428571429E-2</v>
          </cell>
        </row>
        <row r="344">
          <cell r="K344" t="str">
            <v>N/A</v>
          </cell>
          <cell r="L344" t="str">
            <v>Mint Biscuits</v>
          </cell>
          <cell r="M344" t="str">
            <v>PC</v>
          </cell>
          <cell r="N344" t="str">
            <v>RCS</v>
          </cell>
          <cell r="O344" t="str">
            <v>N/A</v>
          </cell>
          <cell r="P344" t="str">
            <v>240G</v>
          </cell>
          <cell r="Q344">
            <v>240</v>
          </cell>
          <cell r="R344" t="str">
            <v>g</v>
          </cell>
          <cell r="S344">
            <v>4.49</v>
          </cell>
          <cell r="T344">
            <v>1.8708333333333334E-2</v>
          </cell>
        </row>
        <row r="345">
          <cell r="K345" t="str">
            <v>N/A</v>
          </cell>
          <cell r="L345" t="str">
            <v>Butterfinger, Chopped</v>
          </cell>
          <cell r="M345" t="str">
            <v>DOT FOODS (T.R. TOPPERS)</v>
          </cell>
          <cell r="N345" t="str">
            <v>GFS</v>
          </cell>
          <cell r="O345" t="str">
            <v>1261008</v>
          </cell>
          <cell r="P345" t="str">
            <v>2x5LB</v>
          </cell>
          <cell r="Q345">
            <v>4535.8999999999996</v>
          </cell>
          <cell r="R345" t="str">
            <v>g</v>
          </cell>
          <cell r="S345">
            <v>80.14</v>
          </cell>
          <cell r="T345">
            <v>1.7667938005687958E-2</v>
          </cell>
        </row>
        <row r="346">
          <cell r="K346" t="str">
            <v>N/A</v>
          </cell>
          <cell r="L346" t="str">
            <v>Seasalt Caramel Truffle Shelf Stable</v>
          </cell>
          <cell r="M346" t="str">
            <v>DOT FOODS (T.R. TOPPERS)</v>
          </cell>
          <cell r="N346" t="str">
            <v>GFS</v>
          </cell>
          <cell r="O346" t="str">
            <v>1438709</v>
          </cell>
          <cell r="P346" t="str">
            <v>10LBS</v>
          </cell>
          <cell r="Q346">
            <v>4535.8999999999996</v>
          </cell>
          <cell r="R346" t="str">
            <v>g</v>
          </cell>
          <cell r="S346">
            <v>76.06</v>
          </cell>
          <cell r="T346">
            <v>1.676844727617452E-2</v>
          </cell>
        </row>
        <row r="347">
          <cell r="K347" t="str">
            <v>N/A</v>
          </cell>
          <cell r="L347" t="str">
            <v>Snickers, Chopped</v>
          </cell>
          <cell r="M347" t="str">
            <v>DOT FOODS (T.R. TOPPERS)</v>
          </cell>
          <cell r="N347" t="str">
            <v>GFS</v>
          </cell>
          <cell r="O347">
            <v>1228638</v>
          </cell>
          <cell r="P347" t="str">
            <v>2X5LB</v>
          </cell>
          <cell r="Q347">
            <v>9071.7999999999993</v>
          </cell>
          <cell r="R347" t="str">
            <v>g</v>
          </cell>
          <cell r="S347">
            <v>97.234615384615367</v>
          </cell>
          <cell r="T347">
            <v>1.0718337638022815E-2</v>
          </cell>
        </row>
        <row r="348">
          <cell r="K348" t="str">
            <v>N/A</v>
          </cell>
          <cell r="L348" t="str">
            <v>Chili Powder</v>
          </cell>
          <cell r="M348" t="str">
            <v>TRADE EAST</v>
          </cell>
          <cell r="N348" t="str">
            <v>GFS</v>
          </cell>
          <cell r="O348">
            <v>8739605</v>
          </cell>
          <cell r="P348" t="str">
            <v>600G</v>
          </cell>
          <cell r="Q348">
            <v>600</v>
          </cell>
          <cell r="R348" t="str">
            <v>g</v>
          </cell>
          <cell r="S348">
            <v>13.2</v>
          </cell>
          <cell r="T348">
            <v>2.1999999999999999E-2</v>
          </cell>
        </row>
        <row r="349">
          <cell r="K349" t="str">
            <v>PCVVYOGENFRUZ01B</v>
          </cell>
          <cell r="L349" t="str">
            <v>Unicorn Horn Cholocate</v>
          </cell>
          <cell r="M349" t="str">
            <v>YOGEN FRUZ GROUP (VINCENT SELECTION)</v>
          </cell>
          <cell r="N349" t="str">
            <v>HEAD OFFICE</v>
          </cell>
          <cell r="O349" t="str">
            <v>N/A</v>
          </cell>
          <cell r="P349" t="str">
            <v>162UN</v>
          </cell>
          <cell r="Q349">
            <v>162</v>
          </cell>
          <cell r="R349" t="str">
            <v>UN</v>
          </cell>
          <cell r="S349">
            <v>54.7</v>
          </cell>
          <cell r="T349">
            <v>0.33765432098765435</v>
          </cell>
        </row>
        <row r="350">
          <cell r="K350" t="str">
            <v>DEYOGEN01</v>
          </cell>
          <cell r="L350" t="str">
            <v>Unicorn sprinkle</v>
          </cell>
          <cell r="M350" t="str">
            <v>YOGEN FRUZ GROUP (VINCENT SELECTION)</v>
          </cell>
          <cell r="N350" t="str">
            <v>HEAD OFFICE</v>
          </cell>
          <cell r="O350" t="str">
            <v>N/A</v>
          </cell>
          <cell r="P350" t="str">
            <v>1KG/POLY BAG</v>
          </cell>
          <cell r="Q350">
            <v>1000</v>
          </cell>
          <cell r="R350" t="str">
            <v>g</v>
          </cell>
          <cell r="S350">
            <v>34</v>
          </cell>
          <cell r="T350">
            <v>3.4000000000000002E-2</v>
          </cell>
        </row>
        <row r="351">
          <cell r="K351" t="str">
            <v>N/A</v>
          </cell>
          <cell r="L351" t="str">
            <v>Dark Chocolate covered peppermint patties</v>
          </cell>
          <cell r="M351" t="str">
            <v>YORK</v>
          </cell>
          <cell r="N351" t="str">
            <v>RCS/WALMART</v>
          </cell>
          <cell r="O351" t="str">
            <v>N/A</v>
          </cell>
          <cell r="P351" t="str">
            <v>200G</v>
          </cell>
          <cell r="Q351">
            <v>200</v>
          </cell>
          <cell r="R351" t="str">
            <v>g</v>
          </cell>
          <cell r="S351">
            <v>4.29</v>
          </cell>
          <cell r="T351">
            <v>2.145E-2</v>
          </cell>
        </row>
        <row r="352">
          <cell r="K352" t="str">
            <v>N/A</v>
          </cell>
          <cell r="L352" t="str">
            <v>Cocktail Umbrella Pick</v>
          </cell>
          <cell r="M352" t="str">
            <v>AMAZON</v>
          </cell>
          <cell r="N352" t="str">
            <v>AMAZON.CA</v>
          </cell>
          <cell r="O352" t="str">
            <v>N/A</v>
          </cell>
          <cell r="P352" t="str">
            <v>144UN</v>
          </cell>
          <cell r="Q352">
            <v>144</v>
          </cell>
          <cell r="R352" t="str">
            <v>UN</v>
          </cell>
          <cell r="S352">
            <v>14.97</v>
          </cell>
          <cell r="T352">
            <v>0.10395833333333333</v>
          </cell>
        </row>
        <row r="353">
          <cell r="K353" t="str">
            <v>TP9CT-J5696</v>
          </cell>
          <cell r="L353" t="str">
            <v>9 oz Smoothie Cup (Yogen Fruz)</v>
          </cell>
          <cell r="M353" t="str">
            <v>YOGEN FRUZ GROUP (DART CANADA (SOLO))</v>
          </cell>
          <cell r="N353" t="str">
            <v>HEAD OFFICE</v>
          </cell>
          <cell r="O353" t="str">
            <v>N/A</v>
          </cell>
          <cell r="P353" t="str">
            <v>20X50UN</v>
          </cell>
          <cell r="Q353">
            <v>1000</v>
          </cell>
          <cell r="R353" t="str">
            <v>UN</v>
          </cell>
          <cell r="S353">
            <v>68.97</v>
          </cell>
          <cell r="T353">
            <v>6.8970000000000004E-2</v>
          </cell>
        </row>
        <row r="354">
          <cell r="K354" t="str">
            <v>BLU-YYSPN-300</v>
          </cell>
          <cell r="L354" t="str">
            <v>Blue Spoon (Yogurty's)</v>
          </cell>
          <cell r="M354" t="str">
            <v>YOGEN FRUZ GROUP (E2E)</v>
          </cell>
          <cell r="N354" t="str">
            <v>GFS</v>
          </cell>
          <cell r="O354" t="str">
            <v>1414630</v>
          </cell>
          <cell r="P354" t="str">
            <v>1X1000UN</v>
          </cell>
          <cell r="Q354">
            <v>1000</v>
          </cell>
          <cell r="R354" t="str">
            <v>UN</v>
          </cell>
          <cell r="S354">
            <v>42.12</v>
          </cell>
          <cell r="T354">
            <v>4.2119999999999998E-2</v>
          </cell>
        </row>
        <row r="355">
          <cell r="K355" t="str">
            <v>GRN-YYSPN-302</v>
          </cell>
          <cell r="L355" t="str">
            <v>Green Spoon (Yogurty's)</v>
          </cell>
          <cell r="M355" t="str">
            <v>YOGEN FRUZ GROUP (E2E)</v>
          </cell>
          <cell r="N355" t="str">
            <v>GFS</v>
          </cell>
          <cell r="O355" t="str">
            <v>1414664</v>
          </cell>
          <cell r="P355" t="str">
            <v>1X1000UN</v>
          </cell>
          <cell r="Q355">
            <v>1000</v>
          </cell>
          <cell r="R355" t="str">
            <v>UN</v>
          </cell>
          <cell r="S355">
            <v>42.12</v>
          </cell>
          <cell r="T355">
            <v>4.2119999999999998E-2</v>
          </cell>
        </row>
        <row r="356">
          <cell r="K356" t="str">
            <v>PUR-YYSPN-301</v>
          </cell>
          <cell r="L356" t="str">
            <v>Purple Spoon (Yogurty's)</v>
          </cell>
          <cell r="M356" t="str">
            <v>YOGEN FRUZ GROUP (E2E)</v>
          </cell>
          <cell r="N356" t="str">
            <v>GFS</v>
          </cell>
          <cell r="O356" t="str">
            <v>1414371</v>
          </cell>
          <cell r="P356" t="str">
            <v>1X1000UN</v>
          </cell>
          <cell r="Q356">
            <v>1000</v>
          </cell>
          <cell r="R356" t="str">
            <v>UN</v>
          </cell>
          <cell r="S356">
            <v>42.12</v>
          </cell>
          <cell r="T356">
            <v>4.2119999999999998E-2</v>
          </cell>
        </row>
        <row r="357">
          <cell r="K357"/>
          <cell r="L357" t="str">
            <v>Cherry Puree</v>
          </cell>
          <cell r="M357" t="str">
            <v>MONIN</v>
          </cell>
          <cell r="N357" t="str">
            <v>MONIN/GFS</v>
          </cell>
          <cell r="O357" t="str">
            <v>1345208</v>
          </cell>
          <cell r="P357" t="str">
            <v>4X1L</v>
          </cell>
          <cell r="Q357">
            <v>2160</v>
          </cell>
          <cell r="R357" t="str">
            <v>g</v>
          </cell>
          <cell r="S357">
            <v>154</v>
          </cell>
          <cell r="T357">
            <v>7.1296296296296302E-2</v>
          </cell>
        </row>
        <row r="358">
          <cell r="K358" t="str">
            <v>12440136</v>
          </cell>
          <cell r="L358" t="str">
            <v>KitKat Spread</v>
          </cell>
          <cell r="M358" t="str">
            <v>NESTLE (KIT KAT)</v>
          </cell>
          <cell r="N358" t="str">
            <v>GFS</v>
          </cell>
          <cell r="O358" t="str">
            <v>1439550</v>
          </cell>
          <cell r="P358" t="str">
            <v>2X3KG</v>
          </cell>
          <cell r="Q358">
            <v>6000</v>
          </cell>
          <cell r="R358" t="str">
            <v>g</v>
          </cell>
          <cell r="S358">
            <v>94.872203389830517</v>
          </cell>
          <cell r="T358">
            <v>1.5812033898305086E-2</v>
          </cell>
        </row>
        <row r="359">
          <cell r="K359" t="str">
            <v>14973</v>
          </cell>
          <cell r="L359" t="str">
            <v>Gusto Pop Corn Paste</v>
          </cell>
          <cell r="M359" t="str">
            <v>YOGEN FRUZ GROUP (MEC3)</v>
          </cell>
          <cell r="N359" t="str">
            <v>GFS</v>
          </cell>
          <cell r="O359" t="str">
            <v>TBD</v>
          </cell>
          <cell r="P359" t="str">
            <v>2X3KG</v>
          </cell>
          <cell r="Q359">
            <v>6000</v>
          </cell>
          <cell r="R359" t="str">
            <v>g</v>
          </cell>
          <cell r="S359">
            <v>141.74</v>
          </cell>
          <cell r="T359">
            <v>2.3623333333333336E-2</v>
          </cell>
        </row>
        <row r="360">
          <cell r="K360" t="str">
            <v>14973</v>
          </cell>
          <cell r="L360" t="str">
            <v>Prontofruit Peach Paste</v>
          </cell>
          <cell r="M360" t="str">
            <v>YOGEN FRUZ GROUP (PREGEL)</v>
          </cell>
          <cell r="N360" t="str">
            <v>GFS</v>
          </cell>
          <cell r="O360" t="str">
            <v>TBD</v>
          </cell>
          <cell r="P360" t="str">
            <v>6X1.8KG</v>
          </cell>
          <cell r="Q360">
            <v>10800</v>
          </cell>
          <cell r="R360" t="str">
            <v>g</v>
          </cell>
          <cell r="S360">
            <v>647.85</v>
          </cell>
          <cell r="T360">
            <v>5.9986111111111115E-2</v>
          </cell>
        </row>
      </sheetData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IVOT"/>
      <sheetName val="GFS (YF)"/>
      <sheetName val="GFS (PB)"/>
      <sheetName val="GFS (YY)"/>
      <sheetName val="GFS (SJ)"/>
      <sheetName val="GFS (SLBR)"/>
      <sheetName val="GFS (GH)"/>
      <sheetName val="SYSCO (BG)"/>
      <sheetName val="SYSCO_DISCUS (PP)"/>
      <sheetName val="J&amp;S (YF)"/>
      <sheetName val="PIVOT J&amp;S (Yogurty's)"/>
      <sheetName val="Kaleel Brothers (YF)"/>
      <sheetName val="D&amp;R (YEH)"/>
      <sheetName val="Snowcap (YF)"/>
      <sheetName val="DATA"/>
      <sheetName val="ORDER LEAD TIME"/>
      <sheetName val="ITEM DESC SORT"/>
      <sheetName val="PIVOT (IN DETAIL)"/>
      <sheetName val="                      "/>
    </sheetNames>
    <sheetDataSet>
      <sheetData sheetId="0">
        <row r="1">
          <cell r="D1">
            <v>25</v>
          </cell>
          <cell r="J1">
            <v>12</v>
          </cell>
        </row>
        <row r="2">
          <cell r="D2" t="str">
            <v>DISTRIBUTOR ITEM NO</v>
          </cell>
          <cell r="J2" t="str">
            <v>SO FLAG</v>
          </cell>
        </row>
        <row r="3">
          <cell r="D3"/>
          <cell r="J3"/>
        </row>
        <row r="4">
          <cell r="D4"/>
          <cell r="J4"/>
        </row>
        <row r="5">
          <cell r="D5"/>
          <cell r="J5"/>
        </row>
        <row r="6">
          <cell r="D6"/>
          <cell r="J6"/>
        </row>
        <row r="7">
          <cell r="D7"/>
          <cell r="J7"/>
        </row>
        <row r="8">
          <cell r="D8"/>
        </row>
        <row r="9">
          <cell r="D9"/>
        </row>
        <row r="10">
          <cell r="D10"/>
          <cell r="J10"/>
        </row>
        <row r="11">
          <cell r="D11" t="str">
            <v>DISTRIBUTOR ITEM NO (MODIFY)</v>
          </cell>
          <cell r="J11" t="str">
            <v>SPECIAL ORDER FLAG</v>
          </cell>
        </row>
        <row r="12">
          <cell r="D12" t="str">
            <v>1004658</v>
          </cell>
          <cell r="J12" t="str">
            <v>N</v>
          </cell>
        </row>
        <row r="13">
          <cell r="D13" t="str">
            <v>1004658</v>
          </cell>
          <cell r="J13" t="str">
            <v>N</v>
          </cell>
        </row>
        <row r="14">
          <cell r="D14" t="str">
            <v>1004658</v>
          </cell>
          <cell r="J14" t="str">
            <v>N</v>
          </cell>
        </row>
        <row r="15">
          <cell r="D15" t="str">
            <v>1004658</v>
          </cell>
          <cell r="J15" t="str">
            <v>N</v>
          </cell>
        </row>
        <row r="16">
          <cell r="D16" t="str">
            <v>1004658</v>
          </cell>
          <cell r="J16" t="str">
            <v>N</v>
          </cell>
        </row>
        <row r="17">
          <cell r="D17" t="str">
            <v>1004658</v>
          </cell>
          <cell r="J17" t="str">
            <v>N</v>
          </cell>
        </row>
        <row r="18">
          <cell r="D18" t="str">
            <v>1004658</v>
          </cell>
          <cell r="J18" t="str">
            <v>N</v>
          </cell>
        </row>
        <row r="19">
          <cell r="D19" t="str">
            <v>1004658</v>
          </cell>
          <cell r="J19" t="str">
            <v>N</v>
          </cell>
        </row>
        <row r="20">
          <cell r="D20" t="str">
            <v>1004658</v>
          </cell>
          <cell r="J20" t="str">
            <v>N</v>
          </cell>
        </row>
        <row r="21">
          <cell r="D21" t="str">
            <v>1004658</v>
          </cell>
          <cell r="J21" t="str">
            <v>N</v>
          </cell>
        </row>
        <row r="22">
          <cell r="D22" t="str">
            <v>1004658</v>
          </cell>
          <cell r="J22" t="str">
            <v>N</v>
          </cell>
        </row>
        <row r="23">
          <cell r="D23" t="str">
            <v>1004658</v>
          </cell>
          <cell r="J23" t="str">
            <v>N</v>
          </cell>
        </row>
        <row r="24">
          <cell r="D24" t="str">
            <v>1004658</v>
          </cell>
          <cell r="J24" t="str">
            <v>N</v>
          </cell>
        </row>
        <row r="25">
          <cell r="D25" t="str">
            <v>1004658</v>
          </cell>
          <cell r="J25" t="str">
            <v>N</v>
          </cell>
        </row>
        <row r="26">
          <cell r="D26" t="str">
            <v>1004658</v>
          </cell>
          <cell r="J26" t="str">
            <v>N</v>
          </cell>
        </row>
        <row r="27">
          <cell r="D27" t="str">
            <v>1004658</v>
          </cell>
          <cell r="J27" t="str">
            <v>N</v>
          </cell>
        </row>
        <row r="28">
          <cell r="D28" t="str">
            <v>1004658</v>
          </cell>
          <cell r="J28" t="str">
            <v>N</v>
          </cell>
        </row>
        <row r="29">
          <cell r="D29" t="str">
            <v>1004658</v>
          </cell>
          <cell r="J29" t="str">
            <v>N</v>
          </cell>
        </row>
        <row r="30">
          <cell r="D30" t="str">
            <v>1004658</v>
          </cell>
          <cell r="J30" t="str">
            <v>N</v>
          </cell>
        </row>
        <row r="31">
          <cell r="D31" t="str">
            <v>1004658</v>
          </cell>
          <cell r="J31" t="str">
            <v>N</v>
          </cell>
        </row>
        <row r="32">
          <cell r="D32" t="str">
            <v>1004658</v>
          </cell>
          <cell r="J32" t="str">
            <v>N</v>
          </cell>
        </row>
        <row r="33">
          <cell r="D33" t="str">
            <v>1004658</v>
          </cell>
          <cell r="J33" t="str">
            <v>N</v>
          </cell>
        </row>
        <row r="34">
          <cell r="D34" t="str">
            <v>1004658</v>
          </cell>
          <cell r="J34" t="str">
            <v>N</v>
          </cell>
        </row>
        <row r="35">
          <cell r="D35" t="str">
            <v>1004658</v>
          </cell>
          <cell r="J35" t="str">
            <v>N</v>
          </cell>
        </row>
        <row r="36">
          <cell r="D36" t="str">
            <v>1004658</v>
          </cell>
          <cell r="J36" t="str">
            <v>N</v>
          </cell>
        </row>
        <row r="37">
          <cell r="D37" t="str">
            <v>1004658</v>
          </cell>
          <cell r="J37" t="str">
            <v>N</v>
          </cell>
        </row>
        <row r="38">
          <cell r="D38" t="str">
            <v>1004658</v>
          </cell>
          <cell r="J38" t="str">
            <v>N</v>
          </cell>
        </row>
        <row r="39">
          <cell r="D39" t="str">
            <v>1004658</v>
          </cell>
          <cell r="J39" t="str">
            <v>N</v>
          </cell>
        </row>
        <row r="40">
          <cell r="D40" t="str">
            <v>1004658</v>
          </cell>
          <cell r="J40" t="str">
            <v>N</v>
          </cell>
        </row>
        <row r="41">
          <cell r="D41" t="str">
            <v>1004658</v>
          </cell>
          <cell r="J41" t="str">
            <v>N</v>
          </cell>
        </row>
        <row r="42">
          <cell r="D42" t="str">
            <v>1004658</v>
          </cell>
          <cell r="J42" t="str">
            <v>N</v>
          </cell>
        </row>
        <row r="43">
          <cell r="D43" t="str">
            <v>1004658</v>
          </cell>
          <cell r="J43" t="str">
            <v>N</v>
          </cell>
        </row>
        <row r="44">
          <cell r="D44" t="str">
            <v>1004658</v>
          </cell>
          <cell r="J44" t="str">
            <v>N</v>
          </cell>
        </row>
        <row r="45">
          <cell r="D45" t="str">
            <v>1004658</v>
          </cell>
          <cell r="J45" t="str">
            <v>N</v>
          </cell>
        </row>
        <row r="46">
          <cell r="D46" t="str">
            <v>1004658</v>
          </cell>
          <cell r="J46" t="str">
            <v>N</v>
          </cell>
        </row>
        <row r="47">
          <cell r="D47" t="str">
            <v>1004658</v>
          </cell>
          <cell r="J47" t="str">
            <v>N</v>
          </cell>
        </row>
        <row r="48">
          <cell r="D48" t="str">
            <v>1004658</v>
          </cell>
          <cell r="J48" t="str">
            <v>N</v>
          </cell>
        </row>
        <row r="49">
          <cell r="D49" t="str">
            <v>1004658</v>
          </cell>
          <cell r="J49" t="str">
            <v>N</v>
          </cell>
        </row>
        <row r="50">
          <cell r="D50" t="str">
            <v>1004658</v>
          </cell>
          <cell r="J50" t="str">
            <v>N</v>
          </cell>
        </row>
        <row r="51">
          <cell r="D51" t="str">
            <v>1004658</v>
          </cell>
          <cell r="J51" t="str">
            <v>N</v>
          </cell>
        </row>
        <row r="52">
          <cell r="D52" t="str">
            <v>1004658</v>
          </cell>
          <cell r="J52" t="str">
            <v>N</v>
          </cell>
        </row>
        <row r="53">
          <cell r="D53" t="str">
            <v>1004658</v>
          </cell>
          <cell r="J53" t="str">
            <v>N</v>
          </cell>
        </row>
        <row r="54">
          <cell r="D54" t="str">
            <v>1004658</v>
          </cell>
          <cell r="J54" t="str">
            <v>N</v>
          </cell>
        </row>
        <row r="55">
          <cell r="D55" t="str">
            <v>1004658</v>
          </cell>
          <cell r="J55" t="str">
            <v>N</v>
          </cell>
        </row>
        <row r="56">
          <cell r="D56" t="str">
            <v>1004658</v>
          </cell>
          <cell r="J56" t="str">
            <v>N</v>
          </cell>
        </row>
        <row r="57">
          <cell r="D57" t="str">
            <v>1004658</v>
          </cell>
          <cell r="J57" t="str">
            <v>N</v>
          </cell>
        </row>
        <row r="58">
          <cell r="D58" t="str">
            <v>1004658</v>
          </cell>
          <cell r="J58" t="str">
            <v>N</v>
          </cell>
        </row>
        <row r="59">
          <cell r="D59" t="str">
            <v>1004658</v>
          </cell>
          <cell r="J59" t="str">
            <v>N</v>
          </cell>
        </row>
        <row r="60">
          <cell r="D60" t="str">
            <v>1004658</v>
          </cell>
          <cell r="J60" t="str">
            <v>N</v>
          </cell>
        </row>
        <row r="61">
          <cell r="D61" t="str">
            <v>1004658</v>
          </cell>
          <cell r="J61" t="str">
            <v>N</v>
          </cell>
        </row>
        <row r="62">
          <cell r="D62" t="str">
            <v>1004658</v>
          </cell>
          <cell r="J62" t="str">
            <v>N</v>
          </cell>
        </row>
        <row r="63">
          <cell r="D63" t="str">
            <v>1004658</v>
          </cell>
          <cell r="J63" t="str">
            <v>N</v>
          </cell>
        </row>
        <row r="64">
          <cell r="D64" t="str">
            <v>1004658</v>
          </cell>
          <cell r="J64" t="str">
            <v>N</v>
          </cell>
        </row>
        <row r="65">
          <cell r="D65" t="str">
            <v>1004658</v>
          </cell>
          <cell r="J65" t="str">
            <v>N</v>
          </cell>
        </row>
        <row r="66">
          <cell r="D66" t="str">
            <v>1004658</v>
          </cell>
          <cell r="J66" t="str">
            <v>N</v>
          </cell>
        </row>
        <row r="67">
          <cell r="D67" t="str">
            <v>1004658</v>
          </cell>
          <cell r="J67" t="str">
            <v>N</v>
          </cell>
        </row>
        <row r="68">
          <cell r="D68" t="str">
            <v>1004658</v>
          </cell>
          <cell r="J68" t="str">
            <v>N</v>
          </cell>
        </row>
        <row r="69">
          <cell r="D69" t="str">
            <v>1004658</v>
          </cell>
          <cell r="J69" t="str">
            <v>N</v>
          </cell>
        </row>
        <row r="70">
          <cell r="D70" t="str">
            <v>1004658</v>
          </cell>
          <cell r="J70" t="str">
            <v>N</v>
          </cell>
        </row>
        <row r="71">
          <cell r="D71" t="str">
            <v>1004658</v>
          </cell>
          <cell r="J71" t="str">
            <v>N</v>
          </cell>
        </row>
        <row r="72">
          <cell r="D72" t="str">
            <v>1004658</v>
          </cell>
          <cell r="J72" t="str">
            <v>N</v>
          </cell>
        </row>
        <row r="73">
          <cell r="D73" t="str">
            <v>1004658</v>
          </cell>
          <cell r="J73" t="str">
            <v>N</v>
          </cell>
        </row>
        <row r="74">
          <cell r="D74" t="str">
            <v>1004658</v>
          </cell>
          <cell r="J74" t="str">
            <v>N</v>
          </cell>
        </row>
        <row r="75">
          <cell r="D75" t="str">
            <v>1004658</v>
          </cell>
          <cell r="J75" t="str">
            <v>N</v>
          </cell>
        </row>
        <row r="76">
          <cell r="D76" t="str">
            <v>1004658</v>
          </cell>
          <cell r="J76" t="str">
            <v>N</v>
          </cell>
        </row>
        <row r="77">
          <cell r="D77" t="str">
            <v>1004658</v>
          </cell>
          <cell r="J77" t="str">
            <v>N</v>
          </cell>
        </row>
        <row r="78">
          <cell r="D78" t="str">
            <v>1004658</v>
          </cell>
          <cell r="J78" t="str">
            <v>N</v>
          </cell>
        </row>
        <row r="79">
          <cell r="D79" t="str">
            <v>1004658</v>
          </cell>
          <cell r="J79" t="str">
            <v>N</v>
          </cell>
        </row>
        <row r="80">
          <cell r="D80" t="str">
            <v>1004658</v>
          </cell>
          <cell r="J80" t="str">
            <v>N</v>
          </cell>
        </row>
        <row r="81">
          <cell r="D81" t="str">
            <v>1004658</v>
          </cell>
          <cell r="J81" t="str">
            <v>N</v>
          </cell>
        </row>
        <row r="82">
          <cell r="D82" t="str">
            <v>1004658</v>
          </cell>
          <cell r="J82" t="str">
            <v>N</v>
          </cell>
        </row>
        <row r="83">
          <cell r="D83" t="str">
            <v>1004658</v>
          </cell>
          <cell r="J83" t="str">
            <v>N</v>
          </cell>
        </row>
        <row r="84">
          <cell r="D84" t="str">
            <v>1004658</v>
          </cell>
          <cell r="J84" t="str">
            <v>N</v>
          </cell>
        </row>
        <row r="85">
          <cell r="D85" t="str">
            <v>1004658</v>
          </cell>
          <cell r="J85" t="str">
            <v>N</v>
          </cell>
        </row>
        <row r="86">
          <cell r="D86" t="str">
            <v>1004658</v>
          </cell>
          <cell r="J86" t="str">
            <v>N</v>
          </cell>
        </row>
        <row r="87">
          <cell r="D87" t="str">
            <v>1004658</v>
          </cell>
          <cell r="J87" t="str">
            <v>N</v>
          </cell>
        </row>
        <row r="88">
          <cell r="D88" t="str">
            <v>1004658</v>
          </cell>
          <cell r="J88" t="str">
            <v>N</v>
          </cell>
        </row>
        <row r="89">
          <cell r="D89" t="str">
            <v>1004658</v>
          </cell>
          <cell r="J89" t="str">
            <v>N</v>
          </cell>
        </row>
        <row r="90">
          <cell r="D90" t="str">
            <v>1004658</v>
          </cell>
          <cell r="J90" t="str">
            <v>N</v>
          </cell>
        </row>
        <row r="91">
          <cell r="D91" t="str">
            <v>1004658</v>
          </cell>
          <cell r="J91" t="str">
            <v>N</v>
          </cell>
        </row>
        <row r="92">
          <cell r="D92" t="str">
            <v>1004658</v>
          </cell>
          <cell r="J92" t="str">
            <v>N</v>
          </cell>
        </row>
        <row r="93">
          <cell r="D93" t="str">
            <v>1004658</v>
          </cell>
          <cell r="J93" t="str">
            <v>N</v>
          </cell>
        </row>
        <row r="94">
          <cell r="D94" t="str">
            <v>1004658</v>
          </cell>
          <cell r="J94" t="str">
            <v>N</v>
          </cell>
        </row>
        <row r="95">
          <cell r="D95" t="str">
            <v>1004658</v>
          </cell>
          <cell r="J95" t="str">
            <v>N</v>
          </cell>
        </row>
        <row r="96">
          <cell r="D96" t="str">
            <v>1004658</v>
          </cell>
          <cell r="J96" t="str">
            <v>N</v>
          </cell>
        </row>
        <row r="97">
          <cell r="D97" t="str">
            <v>1004658</v>
          </cell>
          <cell r="J97" t="str">
            <v>N</v>
          </cell>
        </row>
        <row r="98">
          <cell r="D98" t="str">
            <v>1004658</v>
          </cell>
          <cell r="J98" t="str">
            <v>N</v>
          </cell>
        </row>
        <row r="99">
          <cell r="D99" t="str">
            <v>1004658</v>
          </cell>
          <cell r="J99" t="str">
            <v>N</v>
          </cell>
        </row>
        <row r="100">
          <cell r="D100" t="str">
            <v>1004658</v>
          </cell>
          <cell r="J100" t="str">
            <v>N</v>
          </cell>
        </row>
        <row r="101">
          <cell r="D101" t="str">
            <v>1004658</v>
          </cell>
          <cell r="J101" t="str">
            <v>N</v>
          </cell>
        </row>
        <row r="102">
          <cell r="D102" t="str">
            <v>1004658</v>
          </cell>
          <cell r="J102" t="str">
            <v>N</v>
          </cell>
        </row>
        <row r="103">
          <cell r="D103" t="str">
            <v>1004658</v>
          </cell>
          <cell r="J103" t="str">
            <v>N</v>
          </cell>
        </row>
        <row r="104">
          <cell r="D104" t="str">
            <v>1004658</v>
          </cell>
          <cell r="J104" t="str">
            <v>N</v>
          </cell>
        </row>
        <row r="105">
          <cell r="D105" t="str">
            <v>1004658</v>
          </cell>
          <cell r="J105" t="str">
            <v>N</v>
          </cell>
        </row>
        <row r="106">
          <cell r="D106" t="str">
            <v>1004658</v>
          </cell>
          <cell r="J106" t="str">
            <v>N</v>
          </cell>
        </row>
        <row r="107">
          <cell r="D107" t="str">
            <v>1004658</v>
          </cell>
          <cell r="J107" t="str">
            <v>N</v>
          </cell>
        </row>
        <row r="108">
          <cell r="D108" t="str">
            <v>1004658</v>
          </cell>
          <cell r="J108" t="str">
            <v>N</v>
          </cell>
        </row>
        <row r="109">
          <cell r="D109" t="str">
            <v>1004658</v>
          </cell>
          <cell r="J109" t="str">
            <v>N</v>
          </cell>
        </row>
        <row r="110">
          <cell r="D110" t="str">
            <v>1004658</v>
          </cell>
          <cell r="J110" t="str">
            <v>N</v>
          </cell>
        </row>
        <row r="111">
          <cell r="D111" t="str">
            <v>1004658</v>
          </cell>
          <cell r="J111" t="str">
            <v>N</v>
          </cell>
        </row>
        <row r="112">
          <cell r="D112" t="str">
            <v>1009730</v>
          </cell>
          <cell r="J112" t="str">
            <v>Y</v>
          </cell>
        </row>
        <row r="113">
          <cell r="D113" t="str">
            <v>1009730</v>
          </cell>
          <cell r="J113" t="str">
            <v>Y</v>
          </cell>
        </row>
        <row r="114">
          <cell r="D114" t="str">
            <v>1009730</v>
          </cell>
          <cell r="J114" t="str">
            <v>Y</v>
          </cell>
        </row>
        <row r="115">
          <cell r="D115" t="str">
            <v>1009730</v>
          </cell>
          <cell r="J115" t="str">
            <v>Y</v>
          </cell>
        </row>
        <row r="116">
          <cell r="D116" t="str">
            <v>1009730</v>
          </cell>
          <cell r="J116" t="str">
            <v>Y</v>
          </cell>
        </row>
        <row r="117">
          <cell r="D117" t="str">
            <v>1009730</v>
          </cell>
          <cell r="J117" t="str">
            <v>N</v>
          </cell>
        </row>
        <row r="118">
          <cell r="D118" t="str">
            <v>1009730</v>
          </cell>
          <cell r="J118" t="str">
            <v>N</v>
          </cell>
        </row>
        <row r="119">
          <cell r="D119" t="str">
            <v>1009730</v>
          </cell>
          <cell r="J119" t="str">
            <v>N</v>
          </cell>
        </row>
        <row r="120">
          <cell r="D120" t="str">
            <v>1009730</v>
          </cell>
          <cell r="J120" t="str">
            <v>N</v>
          </cell>
        </row>
        <row r="121">
          <cell r="D121" t="str">
            <v>1009730</v>
          </cell>
          <cell r="J121" t="str">
            <v>N</v>
          </cell>
        </row>
        <row r="122">
          <cell r="D122" t="str">
            <v>1009730</v>
          </cell>
          <cell r="J122" t="str">
            <v>N</v>
          </cell>
        </row>
        <row r="123">
          <cell r="D123" t="str">
            <v>1009730</v>
          </cell>
          <cell r="J123" t="str">
            <v>N</v>
          </cell>
        </row>
        <row r="124">
          <cell r="D124" t="str">
            <v>1009730</v>
          </cell>
          <cell r="J124" t="str">
            <v>N</v>
          </cell>
        </row>
        <row r="125">
          <cell r="D125" t="str">
            <v>1009730</v>
          </cell>
          <cell r="J125" t="str">
            <v>N</v>
          </cell>
        </row>
        <row r="126">
          <cell r="D126" t="str">
            <v>1009730</v>
          </cell>
          <cell r="J126" t="str">
            <v>N</v>
          </cell>
        </row>
        <row r="127">
          <cell r="D127" t="str">
            <v>1009730</v>
          </cell>
          <cell r="J127" t="str">
            <v>N</v>
          </cell>
        </row>
        <row r="128">
          <cell r="D128" t="str">
            <v>1009730</v>
          </cell>
          <cell r="J128" t="str">
            <v>N</v>
          </cell>
        </row>
        <row r="129">
          <cell r="D129" t="str">
            <v>1009730</v>
          </cell>
          <cell r="J129" t="str">
            <v>N</v>
          </cell>
        </row>
        <row r="130">
          <cell r="D130" t="str">
            <v>1009730</v>
          </cell>
          <cell r="J130" t="str">
            <v>N</v>
          </cell>
        </row>
        <row r="131">
          <cell r="D131" t="str">
            <v>1009730</v>
          </cell>
          <cell r="J131" t="str">
            <v>N</v>
          </cell>
        </row>
        <row r="132">
          <cell r="D132" t="str">
            <v>1009730</v>
          </cell>
          <cell r="J132" t="str">
            <v>N</v>
          </cell>
        </row>
        <row r="133">
          <cell r="D133" t="str">
            <v>1009730</v>
          </cell>
          <cell r="J133" t="str">
            <v>N</v>
          </cell>
        </row>
        <row r="134">
          <cell r="D134" t="str">
            <v>1009730</v>
          </cell>
          <cell r="J134" t="str">
            <v>N</v>
          </cell>
        </row>
        <row r="135">
          <cell r="D135" t="str">
            <v>1009730</v>
          </cell>
          <cell r="J135" t="str">
            <v>N</v>
          </cell>
        </row>
        <row r="136">
          <cell r="D136" t="str">
            <v>1009730</v>
          </cell>
          <cell r="J136" t="str">
            <v>N</v>
          </cell>
        </row>
        <row r="137">
          <cell r="D137" t="str">
            <v>1009730</v>
          </cell>
          <cell r="J137" t="str">
            <v>N</v>
          </cell>
        </row>
        <row r="138">
          <cell r="D138" t="str">
            <v>1009730</v>
          </cell>
          <cell r="J138" t="str">
            <v>N</v>
          </cell>
        </row>
        <row r="139">
          <cell r="D139" t="str">
            <v>1009730</v>
          </cell>
          <cell r="J139" t="str">
            <v>N</v>
          </cell>
        </row>
        <row r="140">
          <cell r="D140" t="str">
            <v>1009730</v>
          </cell>
          <cell r="J140" t="str">
            <v>N</v>
          </cell>
        </row>
        <row r="141">
          <cell r="D141" t="str">
            <v>1009730</v>
          </cell>
          <cell r="J141" t="str">
            <v>N</v>
          </cell>
        </row>
        <row r="142">
          <cell r="D142" t="str">
            <v>1009730</v>
          </cell>
          <cell r="J142" t="str">
            <v>N</v>
          </cell>
        </row>
        <row r="143">
          <cell r="D143" t="str">
            <v>1009730</v>
          </cell>
          <cell r="J143" t="str">
            <v>N</v>
          </cell>
        </row>
        <row r="144">
          <cell r="D144" t="str">
            <v>1009730</v>
          </cell>
          <cell r="J144" t="str">
            <v>N</v>
          </cell>
        </row>
        <row r="145">
          <cell r="D145" t="str">
            <v>1009730</v>
          </cell>
          <cell r="J145" t="str">
            <v>N</v>
          </cell>
        </row>
        <row r="146">
          <cell r="D146" t="str">
            <v>1009730</v>
          </cell>
          <cell r="J146" t="str">
            <v>N</v>
          </cell>
        </row>
        <row r="147">
          <cell r="D147" t="str">
            <v>1009730</v>
          </cell>
          <cell r="J147" t="str">
            <v>N</v>
          </cell>
        </row>
        <row r="148">
          <cell r="D148" t="str">
            <v>1009730</v>
          </cell>
          <cell r="J148" t="str">
            <v>N</v>
          </cell>
        </row>
        <row r="149">
          <cell r="D149" t="str">
            <v>1009730</v>
          </cell>
          <cell r="J149" t="str">
            <v>N</v>
          </cell>
        </row>
        <row r="150">
          <cell r="D150" t="str">
            <v>1009730</v>
          </cell>
          <cell r="J150" t="str">
            <v>N</v>
          </cell>
        </row>
        <row r="151">
          <cell r="D151" t="str">
            <v>1009730</v>
          </cell>
          <cell r="J151" t="str">
            <v>N</v>
          </cell>
        </row>
        <row r="152">
          <cell r="D152" t="str">
            <v>1009730</v>
          </cell>
          <cell r="J152" t="str">
            <v>N</v>
          </cell>
        </row>
        <row r="153">
          <cell r="D153" t="str">
            <v>1009730</v>
          </cell>
          <cell r="J153" t="str">
            <v>N</v>
          </cell>
        </row>
        <row r="154">
          <cell r="D154" t="str">
            <v>1009730</v>
          </cell>
          <cell r="J154" t="str">
            <v>N</v>
          </cell>
        </row>
        <row r="155">
          <cell r="D155" t="str">
            <v>1009730</v>
          </cell>
          <cell r="J155" t="str">
            <v>N</v>
          </cell>
        </row>
        <row r="156">
          <cell r="D156" t="str">
            <v>1009730</v>
          </cell>
          <cell r="J156" t="str">
            <v>N</v>
          </cell>
        </row>
        <row r="157">
          <cell r="D157" t="str">
            <v>1009730</v>
          </cell>
          <cell r="J157" t="str">
            <v>N</v>
          </cell>
        </row>
        <row r="158">
          <cell r="D158" t="str">
            <v>1009730</v>
          </cell>
          <cell r="J158" t="str">
            <v>N</v>
          </cell>
        </row>
        <row r="159">
          <cell r="D159" t="str">
            <v>1009730</v>
          </cell>
          <cell r="J159" t="str">
            <v>N</v>
          </cell>
        </row>
        <row r="160">
          <cell r="D160" t="str">
            <v>1009730</v>
          </cell>
          <cell r="J160" t="str">
            <v>N</v>
          </cell>
        </row>
        <row r="161">
          <cell r="D161" t="str">
            <v>1009730</v>
          </cell>
          <cell r="J161" t="str">
            <v>N</v>
          </cell>
        </row>
        <row r="162">
          <cell r="D162" t="str">
            <v>1009730</v>
          </cell>
          <cell r="J162" t="str">
            <v>N</v>
          </cell>
        </row>
        <row r="163">
          <cell r="D163" t="str">
            <v>1009730</v>
          </cell>
          <cell r="J163" t="str">
            <v>N</v>
          </cell>
        </row>
        <row r="164">
          <cell r="D164" t="str">
            <v>1009730</v>
          </cell>
          <cell r="J164" t="str">
            <v>N</v>
          </cell>
        </row>
        <row r="165">
          <cell r="D165" t="str">
            <v>1009730</v>
          </cell>
          <cell r="J165" t="str">
            <v>N</v>
          </cell>
        </row>
        <row r="166">
          <cell r="D166" t="str">
            <v>1009730</v>
          </cell>
          <cell r="J166" t="str">
            <v>N</v>
          </cell>
        </row>
        <row r="167">
          <cell r="D167" t="str">
            <v>1009730</v>
          </cell>
          <cell r="J167" t="str">
            <v>N</v>
          </cell>
        </row>
        <row r="168">
          <cell r="D168" t="str">
            <v>1009730</v>
          </cell>
          <cell r="J168" t="str">
            <v>N</v>
          </cell>
        </row>
        <row r="169">
          <cell r="D169" t="str">
            <v>1014882</v>
          </cell>
          <cell r="J169" t="str">
            <v>N</v>
          </cell>
        </row>
        <row r="170">
          <cell r="D170" t="str">
            <v>1014882</v>
          </cell>
          <cell r="J170" t="str">
            <v>N</v>
          </cell>
        </row>
        <row r="171">
          <cell r="D171" t="str">
            <v>1014882</v>
          </cell>
          <cell r="J171" t="str">
            <v>N</v>
          </cell>
        </row>
        <row r="172">
          <cell r="D172" t="str">
            <v>1014882</v>
          </cell>
          <cell r="J172" t="str">
            <v>N</v>
          </cell>
        </row>
        <row r="173">
          <cell r="D173" t="str">
            <v>1014882</v>
          </cell>
          <cell r="J173" t="str">
            <v>N</v>
          </cell>
        </row>
        <row r="174">
          <cell r="D174" t="str">
            <v>1014882</v>
          </cell>
          <cell r="J174" t="str">
            <v>N</v>
          </cell>
        </row>
        <row r="175">
          <cell r="D175" t="str">
            <v>1014882</v>
          </cell>
          <cell r="J175" t="str">
            <v>N</v>
          </cell>
        </row>
        <row r="176">
          <cell r="D176" t="str">
            <v>1014882</v>
          </cell>
          <cell r="J176" t="str">
            <v>N</v>
          </cell>
        </row>
        <row r="177">
          <cell r="D177" t="str">
            <v>1014882</v>
          </cell>
          <cell r="J177" t="str">
            <v>N</v>
          </cell>
        </row>
        <row r="178">
          <cell r="D178" t="str">
            <v>1014882</v>
          </cell>
          <cell r="J178" t="str">
            <v>N</v>
          </cell>
        </row>
        <row r="179">
          <cell r="D179" t="str">
            <v>1014882</v>
          </cell>
          <cell r="J179" t="str">
            <v>N</v>
          </cell>
        </row>
        <row r="180">
          <cell r="D180" t="str">
            <v>1014882</v>
          </cell>
          <cell r="J180" t="str">
            <v>N</v>
          </cell>
        </row>
        <row r="181">
          <cell r="D181" t="str">
            <v>1014882</v>
          </cell>
          <cell r="J181" t="str">
            <v>N</v>
          </cell>
        </row>
        <row r="182">
          <cell r="D182" t="str">
            <v>1014882</v>
          </cell>
          <cell r="J182" t="str">
            <v>N</v>
          </cell>
        </row>
        <row r="183">
          <cell r="D183" t="str">
            <v>1014882</v>
          </cell>
          <cell r="J183" t="str">
            <v>N</v>
          </cell>
        </row>
        <row r="184">
          <cell r="D184" t="str">
            <v>1014882</v>
          </cell>
          <cell r="J184" t="str">
            <v>N</v>
          </cell>
        </row>
        <row r="185">
          <cell r="D185" t="str">
            <v>1014882</v>
          </cell>
          <cell r="J185" t="str">
            <v>N</v>
          </cell>
        </row>
        <row r="186">
          <cell r="D186" t="str">
            <v>1014882</v>
          </cell>
          <cell r="J186" t="str">
            <v>N</v>
          </cell>
        </row>
        <row r="187">
          <cell r="D187" t="str">
            <v>1014882</v>
          </cell>
          <cell r="J187" t="str">
            <v>N</v>
          </cell>
        </row>
        <row r="188">
          <cell r="D188" t="str">
            <v>1014882</v>
          </cell>
          <cell r="J188" t="str">
            <v>N</v>
          </cell>
        </row>
        <row r="189">
          <cell r="D189" t="str">
            <v>1014882</v>
          </cell>
          <cell r="J189" t="str">
            <v>N</v>
          </cell>
        </row>
        <row r="190">
          <cell r="D190" t="str">
            <v>1014882</v>
          </cell>
          <cell r="J190" t="str">
            <v>N</v>
          </cell>
        </row>
        <row r="191">
          <cell r="D191" t="str">
            <v>1014882</v>
          </cell>
          <cell r="J191" t="str">
            <v>N</v>
          </cell>
        </row>
        <row r="192">
          <cell r="D192" t="str">
            <v>1014882</v>
          </cell>
          <cell r="J192" t="str">
            <v>N</v>
          </cell>
        </row>
        <row r="193">
          <cell r="D193" t="str">
            <v>1014882</v>
          </cell>
          <cell r="J193" t="str">
            <v>N</v>
          </cell>
        </row>
        <row r="194">
          <cell r="D194" t="str">
            <v>1014882</v>
          </cell>
          <cell r="J194" t="str">
            <v>N</v>
          </cell>
        </row>
        <row r="195">
          <cell r="D195" t="str">
            <v>1014882</v>
          </cell>
          <cell r="J195" t="str">
            <v>N</v>
          </cell>
        </row>
        <row r="196">
          <cell r="D196" t="str">
            <v>1014882</v>
          </cell>
          <cell r="J196" t="str">
            <v>N</v>
          </cell>
        </row>
        <row r="197">
          <cell r="D197" t="str">
            <v>1014882</v>
          </cell>
          <cell r="J197" t="str">
            <v>N</v>
          </cell>
        </row>
        <row r="198">
          <cell r="D198" t="str">
            <v>1014882</v>
          </cell>
          <cell r="J198" t="str">
            <v>N</v>
          </cell>
        </row>
        <row r="199">
          <cell r="D199" t="str">
            <v>1014882</v>
          </cell>
          <cell r="J199" t="str">
            <v>N</v>
          </cell>
        </row>
        <row r="200">
          <cell r="D200" t="str">
            <v>1014882</v>
          </cell>
          <cell r="J200" t="str">
            <v>N</v>
          </cell>
        </row>
        <row r="201">
          <cell r="D201" t="str">
            <v>1014882</v>
          </cell>
          <cell r="J201" t="str">
            <v>N</v>
          </cell>
        </row>
        <row r="202">
          <cell r="D202" t="str">
            <v>1014882</v>
          </cell>
          <cell r="J202" t="str">
            <v>N</v>
          </cell>
        </row>
        <row r="203">
          <cell r="D203" t="str">
            <v>1014882</v>
          </cell>
          <cell r="J203" t="str">
            <v>N</v>
          </cell>
        </row>
        <row r="204">
          <cell r="D204" t="str">
            <v>1014882</v>
          </cell>
          <cell r="J204" t="str">
            <v>N</v>
          </cell>
        </row>
        <row r="205">
          <cell r="D205" t="str">
            <v>1014882</v>
          </cell>
          <cell r="J205" t="str">
            <v>N</v>
          </cell>
        </row>
        <row r="206">
          <cell r="D206" t="str">
            <v>1014882</v>
          </cell>
          <cell r="J206" t="str">
            <v>N</v>
          </cell>
        </row>
        <row r="207">
          <cell r="D207" t="str">
            <v>1014882</v>
          </cell>
          <cell r="J207" t="str">
            <v>N</v>
          </cell>
        </row>
        <row r="208">
          <cell r="D208" t="str">
            <v>1014882</v>
          </cell>
          <cell r="J208" t="str">
            <v>N</v>
          </cell>
        </row>
        <row r="209">
          <cell r="D209" t="str">
            <v>1014882</v>
          </cell>
          <cell r="J209" t="str">
            <v>N</v>
          </cell>
        </row>
        <row r="210">
          <cell r="D210" t="str">
            <v>1014882</v>
          </cell>
          <cell r="J210" t="str">
            <v>N</v>
          </cell>
        </row>
        <row r="211">
          <cell r="D211" t="str">
            <v>1014882</v>
          </cell>
          <cell r="J211" t="str">
            <v>N</v>
          </cell>
        </row>
        <row r="212">
          <cell r="D212" t="str">
            <v>1014882</v>
          </cell>
          <cell r="J212" t="str">
            <v>N</v>
          </cell>
        </row>
        <row r="213">
          <cell r="D213" t="str">
            <v>1014882</v>
          </cell>
          <cell r="J213" t="str">
            <v>N</v>
          </cell>
        </row>
        <row r="214">
          <cell r="D214" t="str">
            <v>1014882</v>
          </cell>
          <cell r="J214" t="str">
            <v>N</v>
          </cell>
        </row>
        <row r="215">
          <cell r="D215" t="str">
            <v>1014882</v>
          </cell>
          <cell r="J215" t="str">
            <v>N</v>
          </cell>
        </row>
        <row r="216">
          <cell r="D216" t="str">
            <v>1014882</v>
          </cell>
          <cell r="J216" t="str">
            <v>N</v>
          </cell>
        </row>
        <row r="217">
          <cell r="D217" t="str">
            <v>1014882</v>
          </cell>
          <cell r="J217" t="str">
            <v>N</v>
          </cell>
        </row>
        <row r="218">
          <cell r="D218" t="str">
            <v>1014882</v>
          </cell>
          <cell r="J218" t="str">
            <v>N</v>
          </cell>
        </row>
        <row r="219">
          <cell r="D219" t="str">
            <v>1014882</v>
          </cell>
          <cell r="J219" t="str">
            <v>N</v>
          </cell>
        </row>
        <row r="220">
          <cell r="D220" t="str">
            <v>1014882</v>
          </cell>
          <cell r="J220" t="str">
            <v>N</v>
          </cell>
        </row>
        <row r="221">
          <cell r="D221" t="str">
            <v>1014882</v>
          </cell>
          <cell r="J221" t="str">
            <v>N</v>
          </cell>
        </row>
        <row r="222">
          <cell r="D222" t="str">
            <v>1014882</v>
          </cell>
          <cell r="J222" t="str">
            <v>N</v>
          </cell>
        </row>
        <row r="223">
          <cell r="D223" t="str">
            <v>1014882</v>
          </cell>
          <cell r="J223" t="str">
            <v>N</v>
          </cell>
        </row>
        <row r="224">
          <cell r="D224" t="str">
            <v>1014882</v>
          </cell>
          <cell r="J224" t="str">
            <v>N</v>
          </cell>
        </row>
        <row r="225">
          <cell r="D225" t="str">
            <v>1014882</v>
          </cell>
          <cell r="J225" t="str">
            <v>N</v>
          </cell>
        </row>
        <row r="226">
          <cell r="D226" t="str">
            <v>1014882</v>
          </cell>
          <cell r="J226" t="str">
            <v>N</v>
          </cell>
        </row>
        <row r="227">
          <cell r="D227" t="str">
            <v>1014882</v>
          </cell>
          <cell r="J227" t="str">
            <v>N</v>
          </cell>
        </row>
        <row r="228">
          <cell r="D228" t="str">
            <v>1014882</v>
          </cell>
          <cell r="J228" t="str">
            <v>N</v>
          </cell>
        </row>
        <row r="229">
          <cell r="D229" t="str">
            <v>1014882</v>
          </cell>
          <cell r="J229" t="str">
            <v>N</v>
          </cell>
        </row>
        <row r="230">
          <cell r="D230" t="str">
            <v>1014882</v>
          </cell>
          <cell r="J230" t="str">
            <v>N</v>
          </cell>
        </row>
        <row r="231">
          <cell r="D231" t="str">
            <v>1014882</v>
          </cell>
          <cell r="J231" t="str">
            <v>N</v>
          </cell>
        </row>
        <row r="232">
          <cell r="D232" t="str">
            <v>1014882</v>
          </cell>
          <cell r="J232" t="str">
            <v>N</v>
          </cell>
        </row>
        <row r="233">
          <cell r="D233" t="str">
            <v>1014882</v>
          </cell>
          <cell r="J233" t="str">
            <v>N</v>
          </cell>
        </row>
        <row r="234">
          <cell r="D234" t="str">
            <v>1014882</v>
          </cell>
          <cell r="J234" t="str">
            <v>N</v>
          </cell>
        </row>
        <row r="235">
          <cell r="D235" t="str">
            <v>1014882</v>
          </cell>
          <cell r="J235" t="str">
            <v>N</v>
          </cell>
        </row>
        <row r="236">
          <cell r="D236" t="str">
            <v>1014882</v>
          </cell>
          <cell r="J236" t="str">
            <v>N</v>
          </cell>
        </row>
        <row r="237">
          <cell r="D237" t="str">
            <v>1014882</v>
          </cell>
          <cell r="J237" t="str">
            <v>N</v>
          </cell>
        </row>
        <row r="238">
          <cell r="D238" t="str">
            <v>1014882</v>
          </cell>
          <cell r="J238" t="str">
            <v>N</v>
          </cell>
        </row>
        <row r="239">
          <cell r="D239" t="str">
            <v>1014882</v>
          </cell>
          <cell r="J239" t="str">
            <v>N</v>
          </cell>
        </row>
        <row r="240">
          <cell r="D240" t="str">
            <v>1014882</v>
          </cell>
          <cell r="J240" t="str">
            <v>N</v>
          </cell>
        </row>
        <row r="241">
          <cell r="D241" t="str">
            <v>1014882</v>
          </cell>
          <cell r="J241" t="str">
            <v>N</v>
          </cell>
        </row>
        <row r="242">
          <cell r="D242" t="str">
            <v>1014882</v>
          </cell>
          <cell r="J242" t="str">
            <v>N</v>
          </cell>
        </row>
        <row r="243">
          <cell r="D243" t="str">
            <v>1014882</v>
          </cell>
          <cell r="J243" t="str">
            <v>N</v>
          </cell>
        </row>
        <row r="244">
          <cell r="D244" t="str">
            <v>1014882</v>
          </cell>
          <cell r="J244" t="str">
            <v>N</v>
          </cell>
        </row>
        <row r="245">
          <cell r="D245" t="str">
            <v>1014882</v>
          </cell>
          <cell r="J245" t="str">
            <v>N</v>
          </cell>
        </row>
        <row r="246">
          <cell r="D246" t="str">
            <v>1014882</v>
          </cell>
          <cell r="J246" t="str">
            <v>N</v>
          </cell>
        </row>
        <row r="247">
          <cell r="D247" t="str">
            <v>1014882</v>
          </cell>
          <cell r="J247" t="str">
            <v>N</v>
          </cell>
        </row>
        <row r="248">
          <cell r="D248" t="str">
            <v>1014882</v>
          </cell>
          <cell r="J248" t="str">
            <v>N</v>
          </cell>
        </row>
        <row r="249">
          <cell r="D249" t="str">
            <v>1014882</v>
          </cell>
          <cell r="J249" t="str">
            <v>N</v>
          </cell>
        </row>
        <row r="250">
          <cell r="D250" t="str">
            <v>1014882</v>
          </cell>
          <cell r="J250" t="str">
            <v>N</v>
          </cell>
        </row>
        <row r="251">
          <cell r="D251" t="str">
            <v>1014882</v>
          </cell>
          <cell r="J251" t="str">
            <v>N</v>
          </cell>
        </row>
        <row r="252">
          <cell r="D252" t="str">
            <v>1014882</v>
          </cell>
          <cell r="J252" t="str">
            <v>N</v>
          </cell>
        </row>
        <row r="253">
          <cell r="D253" t="str">
            <v>1014882</v>
          </cell>
          <cell r="J253" t="str">
            <v>N</v>
          </cell>
        </row>
        <row r="254">
          <cell r="D254" t="str">
            <v>1014882</v>
          </cell>
          <cell r="J254" t="str">
            <v>N</v>
          </cell>
        </row>
        <row r="255">
          <cell r="D255" t="str">
            <v>1014882</v>
          </cell>
          <cell r="J255" t="str">
            <v>N</v>
          </cell>
        </row>
        <row r="256">
          <cell r="D256" t="str">
            <v>1014882</v>
          </cell>
          <cell r="J256" t="str">
            <v>N</v>
          </cell>
        </row>
        <row r="257">
          <cell r="D257" t="str">
            <v>1014882</v>
          </cell>
          <cell r="J257" t="str">
            <v>N</v>
          </cell>
        </row>
        <row r="258">
          <cell r="D258" t="str">
            <v>1014882</v>
          </cell>
          <cell r="J258" t="str">
            <v>N</v>
          </cell>
        </row>
        <row r="259">
          <cell r="D259" t="str">
            <v>1014882</v>
          </cell>
          <cell r="J259" t="str">
            <v>N</v>
          </cell>
        </row>
        <row r="260">
          <cell r="D260" t="str">
            <v>1014882</v>
          </cell>
          <cell r="J260" t="str">
            <v>N</v>
          </cell>
        </row>
        <row r="261">
          <cell r="D261" t="str">
            <v>1014882</v>
          </cell>
          <cell r="J261" t="str">
            <v>N</v>
          </cell>
        </row>
        <row r="262">
          <cell r="D262" t="str">
            <v>1014882</v>
          </cell>
          <cell r="J262" t="str">
            <v>N</v>
          </cell>
        </row>
        <row r="263">
          <cell r="D263" t="str">
            <v>1014882</v>
          </cell>
          <cell r="J263" t="str">
            <v>N</v>
          </cell>
        </row>
        <row r="264">
          <cell r="D264" t="str">
            <v>1014882</v>
          </cell>
          <cell r="J264" t="str">
            <v>N</v>
          </cell>
        </row>
        <row r="265">
          <cell r="D265" t="str">
            <v>1014882</v>
          </cell>
          <cell r="J265" t="str">
            <v>N</v>
          </cell>
        </row>
        <row r="266">
          <cell r="D266" t="str">
            <v>1014882</v>
          </cell>
          <cell r="J266" t="str">
            <v>N</v>
          </cell>
        </row>
        <row r="267">
          <cell r="D267" t="str">
            <v>1014882</v>
          </cell>
          <cell r="J267" t="str">
            <v>N</v>
          </cell>
        </row>
        <row r="268">
          <cell r="D268" t="str">
            <v>1022152</v>
          </cell>
          <cell r="J268" t="str">
            <v>Y</v>
          </cell>
        </row>
        <row r="269">
          <cell r="D269" t="str">
            <v>1022152</v>
          </cell>
          <cell r="J269" t="str">
            <v>Y</v>
          </cell>
        </row>
        <row r="270">
          <cell r="D270" t="str">
            <v>1022152</v>
          </cell>
          <cell r="J270" t="str">
            <v>Y</v>
          </cell>
        </row>
        <row r="271">
          <cell r="D271" t="str">
            <v>1022152</v>
          </cell>
          <cell r="J271" t="str">
            <v>Y</v>
          </cell>
        </row>
        <row r="272">
          <cell r="D272" t="str">
            <v>1022152</v>
          </cell>
          <cell r="J272" t="str">
            <v>Y</v>
          </cell>
        </row>
        <row r="273">
          <cell r="D273" t="str">
            <v>1022152</v>
          </cell>
          <cell r="J273" t="str">
            <v>Y</v>
          </cell>
        </row>
        <row r="274">
          <cell r="D274" t="str">
            <v>1022152</v>
          </cell>
          <cell r="J274" t="str">
            <v>Y</v>
          </cell>
        </row>
        <row r="275">
          <cell r="D275" t="str">
            <v>1022152</v>
          </cell>
          <cell r="J275" t="str">
            <v>Y</v>
          </cell>
        </row>
        <row r="276">
          <cell r="D276" t="str">
            <v>1022152</v>
          </cell>
          <cell r="J276" t="str">
            <v>Y</v>
          </cell>
        </row>
        <row r="277">
          <cell r="D277" t="str">
            <v>1022152</v>
          </cell>
          <cell r="J277" t="str">
            <v>Y</v>
          </cell>
        </row>
        <row r="278">
          <cell r="D278" t="str">
            <v>1022152</v>
          </cell>
          <cell r="J278" t="str">
            <v>Y</v>
          </cell>
        </row>
        <row r="279">
          <cell r="D279" t="str">
            <v>1022152</v>
          </cell>
          <cell r="J279" t="str">
            <v>Y</v>
          </cell>
        </row>
        <row r="280">
          <cell r="D280" t="str">
            <v>1022152</v>
          </cell>
          <cell r="J280" t="str">
            <v>Y</v>
          </cell>
        </row>
        <row r="281">
          <cell r="D281" t="str">
            <v>1022152</v>
          </cell>
          <cell r="J281" t="str">
            <v>Y</v>
          </cell>
        </row>
        <row r="282">
          <cell r="D282" t="str">
            <v>1022152</v>
          </cell>
          <cell r="J282" t="str">
            <v>Y</v>
          </cell>
        </row>
        <row r="283">
          <cell r="D283" t="str">
            <v>1022152</v>
          </cell>
          <cell r="J283" t="str">
            <v>Y</v>
          </cell>
        </row>
        <row r="284">
          <cell r="D284" t="str">
            <v>1022152</v>
          </cell>
          <cell r="J284" t="str">
            <v>Y</v>
          </cell>
        </row>
        <row r="285">
          <cell r="D285" t="str">
            <v>1022152</v>
          </cell>
          <cell r="J285" t="str">
            <v>Y</v>
          </cell>
        </row>
        <row r="286">
          <cell r="D286" t="str">
            <v>1022152</v>
          </cell>
          <cell r="J286" t="str">
            <v>Y</v>
          </cell>
        </row>
        <row r="287">
          <cell r="D287" t="str">
            <v>1022152</v>
          </cell>
          <cell r="J287" t="str">
            <v>Y</v>
          </cell>
        </row>
        <row r="288">
          <cell r="D288" t="str">
            <v>1022152</v>
          </cell>
          <cell r="J288" t="str">
            <v>Y</v>
          </cell>
        </row>
        <row r="289">
          <cell r="D289" t="str">
            <v>1022152</v>
          </cell>
          <cell r="J289" t="str">
            <v>Y</v>
          </cell>
        </row>
        <row r="290">
          <cell r="D290" t="str">
            <v>1022152</v>
          </cell>
          <cell r="J290" t="str">
            <v>Y</v>
          </cell>
        </row>
        <row r="291">
          <cell r="D291" t="str">
            <v>1022152</v>
          </cell>
          <cell r="J291" t="str">
            <v>Y</v>
          </cell>
        </row>
        <row r="292">
          <cell r="D292" t="str">
            <v>1022152</v>
          </cell>
          <cell r="J292" t="str">
            <v>Y</v>
          </cell>
        </row>
        <row r="293">
          <cell r="D293" t="str">
            <v>1022152</v>
          </cell>
          <cell r="J293" t="str">
            <v>N</v>
          </cell>
        </row>
        <row r="294">
          <cell r="D294" t="str">
            <v>1022152</v>
          </cell>
          <cell r="J294" t="str">
            <v>N</v>
          </cell>
        </row>
        <row r="295">
          <cell r="D295" t="str">
            <v>1022152</v>
          </cell>
          <cell r="J295" t="str">
            <v>N</v>
          </cell>
        </row>
        <row r="296">
          <cell r="D296" t="str">
            <v>1022152</v>
          </cell>
          <cell r="J296" t="str">
            <v>Y</v>
          </cell>
        </row>
        <row r="297">
          <cell r="D297" t="str">
            <v>1022152</v>
          </cell>
          <cell r="J297" t="str">
            <v>Y</v>
          </cell>
        </row>
        <row r="298">
          <cell r="D298" t="str">
            <v>1022152</v>
          </cell>
          <cell r="J298" t="str">
            <v>Y</v>
          </cell>
        </row>
        <row r="299">
          <cell r="D299" t="str">
            <v>1022152</v>
          </cell>
          <cell r="J299" t="str">
            <v>Y</v>
          </cell>
        </row>
        <row r="300">
          <cell r="D300" t="str">
            <v>1022152</v>
          </cell>
          <cell r="J300" t="str">
            <v>Y</v>
          </cell>
        </row>
        <row r="301">
          <cell r="D301" t="str">
            <v>1022152</v>
          </cell>
          <cell r="J301" t="str">
            <v>Y</v>
          </cell>
        </row>
        <row r="302">
          <cell r="D302" t="str">
            <v>1022152</v>
          </cell>
          <cell r="J302" t="str">
            <v>Y</v>
          </cell>
        </row>
        <row r="303">
          <cell r="D303" t="str">
            <v>1022152</v>
          </cell>
          <cell r="J303" t="str">
            <v>Y</v>
          </cell>
        </row>
        <row r="304">
          <cell r="D304" t="str">
            <v>1022152</v>
          </cell>
          <cell r="J304" t="str">
            <v>Y</v>
          </cell>
        </row>
        <row r="305">
          <cell r="D305" t="str">
            <v>1022152</v>
          </cell>
          <cell r="J305" t="str">
            <v>Y</v>
          </cell>
        </row>
        <row r="306">
          <cell r="D306" t="str">
            <v>1022152</v>
          </cell>
          <cell r="J306" t="str">
            <v>Y</v>
          </cell>
        </row>
        <row r="307">
          <cell r="D307" t="str">
            <v>1022152</v>
          </cell>
          <cell r="J307" t="str">
            <v>Y</v>
          </cell>
        </row>
        <row r="308">
          <cell r="D308" t="str">
            <v>1022152</v>
          </cell>
          <cell r="J308" t="str">
            <v>Y</v>
          </cell>
        </row>
        <row r="309">
          <cell r="D309" t="str">
            <v>1022152</v>
          </cell>
          <cell r="J309" t="str">
            <v>Y</v>
          </cell>
        </row>
        <row r="310">
          <cell r="D310" t="str">
            <v>1022152</v>
          </cell>
          <cell r="J310" t="str">
            <v>Y</v>
          </cell>
        </row>
        <row r="311">
          <cell r="D311" t="str">
            <v>1022152</v>
          </cell>
          <cell r="J311" t="str">
            <v>Y</v>
          </cell>
        </row>
        <row r="312">
          <cell r="D312" t="str">
            <v>1022152</v>
          </cell>
          <cell r="J312" t="str">
            <v>Y</v>
          </cell>
        </row>
        <row r="313">
          <cell r="D313" t="str">
            <v>1022152</v>
          </cell>
          <cell r="J313" t="str">
            <v>N</v>
          </cell>
        </row>
        <row r="314">
          <cell r="D314" t="str">
            <v>1022152</v>
          </cell>
          <cell r="J314" t="str">
            <v>N</v>
          </cell>
        </row>
        <row r="315">
          <cell r="D315" t="str">
            <v>1022152</v>
          </cell>
          <cell r="J315" t="str">
            <v>N</v>
          </cell>
        </row>
        <row r="316">
          <cell r="D316" t="str">
            <v>1022152</v>
          </cell>
          <cell r="J316" t="str">
            <v>Y</v>
          </cell>
        </row>
        <row r="317">
          <cell r="D317" t="str">
            <v>1022152</v>
          </cell>
          <cell r="J317" t="str">
            <v>Y</v>
          </cell>
        </row>
        <row r="318">
          <cell r="D318" t="str">
            <v>1022152</v>
          </cell>
          <cell r="J318" t="str">
            <v>Y</v>
          </cell>
        </row>
        <row r="319">
          <cell r="D319" t="str">
            <v>1022152</v>
          </cell>
          <cell r="J319" t="str">
            <v>Y</v>
          </cell>
        </row>
        <row r="320">
          <cell r="D320" t="str">
            <v>1022152</v>
          </cell>
          <cell r="J320" t="str">
            <v>Y</v>
          </cell>
        </row>
        <row r="321">
          <cell r="D321" t="str">
            <v>1022152</v>
          </cell>
          <cell r="J321" t="str">
            <v>Y</v>
          </cell>
        </row>
        <row r="322">
          <cell r="D322" t="str">
            <v>1022152</v>
          </cell>
          <cell r="J322" t="str">
            <v>Y</v>
          </cell>
        </row>
        <row r="323">
          <cell r="D323" t="str">
            <v>1022152</v>
          </cell>
          <cell r="J323" t="str">
            <v>Y</v>
          </cell>
        </row>
        <row r="324">
          <cell r="D324" t="str">
            <v>1022152</v>
          </cell>
          <cell r="J324" t="str">
            <v>Y</v>
          </cell>
        </row>
        <row r="325">
          <cell r="D325" t="str">
            <v>1022152</v>
          </cell>
          <cell r="J325" t="str">
            <v>Y</v>
          </cell>
        </row>
        <row r="326">
          <cell r="D326" t="str">
            <v>1022152</v>
          </cell>
          <cell r="J326" t="str">
            <v>Y</v>
          </cell>
        </row>
        <row r="327">
          <cell r="D327" t="str">
            <v>1022152</v>
          </cell>
          <cell r="J327" t="str">
            <v>Y</v>
          </cell>
        </row>
        <row r="328">
          <cell r="D328" t="str">
            <v>1022152</v>
          </cell>
          <cell r="J328" t="str">
            <v>Y</v>
          </cell>
        </row>
        <row r="329">
          <cell r="D329" t="str">
            <v>1022152</v>
          </cell>
          <cell r="J329" t="str">
            <v>Y</v>
          </cell>
        </row>
        <row r="330">
          <cell r="D330" t="str">
            <v>1022152</v>
          </cell>
          <cell r="J330" t="str">
            <v>Y</v>
          </cell>
        </row>
        <row r="331">
          <cell r="D331" t="str">
            <v>1022152</v>
          </cell>
          <cell r="J331" t="str">
            <v>Y</v>
          </cell>
        </row>
        <row r="332">
          <cell r="D332" t="str">
            <v>1022152</v>
          </cell>
          <cell r="J332" t="str">
            <v>Y</v>
          </cell>
        </row>
        <row r="333">
          <cell r="D333" t="str">
            <v>1022152</v>
          </cell>
          <cell r="J333" t="str">
            <v>Y</v>
          </cell>
        </row>
        <row r="334">
          <cell r="D334" t="str">
            <v>1022152</v>
          </cell>
          <cell r="J334" t="str">
            <v>Y</v>
          </cell>
        </row>
        <row r="335">
          <cell r="D335" t="str">
            <v>1022152</v>
          </cell>
          <cell r="J335" t="str">
            <v>Y</v>
          </cell>
        </row>
        <row r="336">
          <cell r="D336" t="str">
            <v>1022152</v>
          </cell>
          <cell r="J336" t="str">
            <v>Y</v>
          </cell>
        </row>
        <row r="337">
          <cell r="D337" t="str">
            <v>1022152</v>
          </cell>
          <cell r="J337" t="str">
            <v>Y</v>
          </cell>
        </row>
        <row r="338">
          <cell r="D338" t="str">
            <v>1022152</v>
          </cell>
          <cell r="J338" t="str">
            <v>Y</v>
          </cell>
        </row>
        <row r="339">
          <cell r="D339" t="str">
            <v>1022152</v>
          </cell>
          <cell r="J339" t="str">
            <v>Y</v>
          </cell>
        </row>
        <row r="340">
          <cell r="D340" t="str">
            <v>1022152</v>
          </cell>
          <cell r="J340" t="str">
            <v>Y</v>
          </cell>
        </row>
        <row r="341">
          <cell r="D341" t="str">
            <v>1022152</v>
          </cell>
          <cell r="J341" t="str">
            <v>Y</v>
          </cell>
        </row>
        <row r="342">
          <cell r="D342" t="str">
            <v>1022152</v>
          </cell>
          <cell r="J342" t="str">
            <v>Y</v>
          </cell>
        </row>
        <row r="343">
          <cell r="D343" t="str">
            <v>1022152</v>
          </cell>
          <cell r="J343" t="str">
            <v>Y</v>
          </cell>
        </row>
        <row r="344">
          <cell r="D344" t="str">
            <v>1022152</v>
          </cell>
          <cell r="J344" t="str">
            <v>N</v>
          </cell>
        </row>
        <row r="345">
          <cell r="D345" t="str">
            <v>1022152</v>
          </cell>
          <cell r="J345" t="str">
            <v>N</v>
          </cell>
        </row>
        <row r="346">
          <cell r="D346" t="str">
            <v>1022152</v>
          </cell>
          <cell r="J346" t="str">
            <v>N</v>
          </cell>
        </row>
        <row r="347">
          <cell r="D347" t="str">
            <v>1022152</v>
          </cell>
          <cell r="J347" t="str">
            <v>Y</v>
          </cell>
        </row>
        <row r="348">
          <cell r="D348" t="str">
            <v>1022152</v>
          </cell>
          <cell r="J348" t="str">
            <v>Y</v>
          </cell>
        </row>
        <row r="349">
          <cell r="D349" t="str">
            <v>1022152</v>
          </cell>
          <cell r="J349" t="str">
            <v>Y</v>
          </cell>
        </row>
        <row r="350">
          <cell r="D350" t="str">
            <v>1022152</v>
          </cell>
          <cell r="J350" t="str">
            <v>Y</v>
          </cell>
        </row>
        <row r="351">
          <cell r="D351" t="str">
            <v>1022152</v>
          </cell>
          <cell r="J351" t="str">
            <v>Y</v>
          </cell>
        </row>
        <row r="352">
          <cell r="D352" t="str">
            <v>1022152</v>
          </cell>
          <cell r="J352" t="str">
            <v>Y</v>
          </cell>
        </row>
        <row r="353">
          <cell r="D353" t="str">
            <v>1022152</v>
          </cell>
          <cell r="J353" t="str">
            <v>Y</v>
          </cell>
        </row>
        <row r="354">
          <cell r="D354" t="str">
            <v>1022152</v>
          </cell>
          <cell r="J354" t="str">
            <v>Y</v>
          </cell>
        </row>
        <row r="355">
          <cell r="D355" t="str">
            <v>1022152</v>
          </cell>
          <cell r="J355" t="str">
            <v>Y</v>
          </cell>
        </row>
        <row r="356">
          <cell r="D356" t="str">
            <v>1022152</v>
          </cell>
          <cell r="J356" t="str">
            <v>Y</v>
          </cell>
        </row>
        <row r="357">
          <cell r="D357" t="str">
            <v>1022152</v>
          </cell>
          <cell r="J357" t="str">
            <v>Y</v>
          </cell>
        </row>
        <row r="358">
          <cell r="D358" t="str">
            <v>1022152</v>
          </cell>
          <cell r="J358" t="str">
            <v>Y</v>
          </cell>
        </row>
        <row r="359">
          <cell r="D359" t="str">
            <v>1022152</v>
          </cell>
          <cell r="J359" t="str">
            <v>Y</v>
          </cell>
        </row>
        <row r="360">
          <cell r="D360" t="str">
            <v>1022152</v>
          </cell>
          <cell r="J360" t="str">
            <v>Y</v>
          </cell>
        </row>
        <row r="361">
          <cell r="D361" t="str">
            <v>1022152</v>
          </cell>
          <cell r="J361" t="str">
            <v>Y</v>
          </cell>
        </row>
        <row r="362">
          <cell r="D362" t="str">
            <v>1022152</v>
          </cell>
          <cell r="J362" t="str">
            <v>Y</v>
          </cell>
        </row>
        <row r="363">
          <cell r="D363" t="str">
            <v>1022152</v>
          </cell>
          <cell r="J363" t="str">
            <v>Y</v>
          </cell>
        </row>
        <row r="364">
          <cell r="D364" t="str">
            <v>1022152</v>
          </cell>
          <cell r="J364" t="str">
            <v>Y</v>
          </cell>
        </row>
        <row r="365">
          <cell r="D365" t="str">
            <v>1022152</v>
          </cell>
          <cell r="J365" t="str">
            <v>Y</v>
          </cell>
        </row>
        <row r="366">
          <cell r="D366" t="str">
            <v>1022152</v>
          </cell>
          <cell r="J366" t="str">
            <v>Y</v>
          </cell>
        </row>
        <row r="367">
          <cell r="D367" t="str">
            <v>1022152</v>
          </cell>
          <cell r="J367" t="str">
            <v>Y</v>
          </cell>
        </row>
        <row r="368">
          <cell r="D368" t="str">
            <v>1022152</v>
          </cell>
          <cell r="J368" t="str">
            <v>Y</v>
          </cell>
        </row>
        <row r="369">
          <cell r="D369" t="str">
            <v>1022152</v>
          </cell>
          <cell r="J369" t="str">
            <v>Y</v>
          </cell>
        </row>
        <row r="370">
          <cell r="D370" t="str">
            <v>1022152</v>
          </cell>
          <cell r="J370" t="str">
            <v>Y</v>
          </cell>
        </row>
        <row r="371">
          <cell r="D371" t="str">
            <v>1022152</v>
          </cell>
          <cell r="J371" t="str">
            <v>Y</v>
          </cell>
        </row>
        <row r="372">
          <cell r="D372" t="str">
            <v>1022152</v>
          </cell>
          <cell r="J372" t="str">
            <v>Y</v>
          </cell>
        </row>
        <row r="373">
          <cell r="D373" t="str">
            <v>1022152</v>
          </cell>
          <cell r="J373" t="str">
            <v>Y</v>
          </cell>
        </row>
        <row r="374">
          <cell r="D374" t="str">
            <v>1022152</v>
          </cell>
          <cell r="J374" t="str">
            <v>Y</v>
          </cell>
        </row>
        <row r="375">
          <cell r="D375" t="str">
            <v>1022152</v>
          </cell>
          <cell r="J375" t="str">
            <v>Y</v>
          </cell>
        </row>
        <row r="376">
          <cell r="D376" t="str">
            <v>1022152</v>
          </cell>
          <cell r="J376" t="str">
            <v>N</v>
          </cell>
        </row>
        <row r="377">
          <cell r="D377" t="str">
            <v>1022152</v>
          </cell>
          <cell r="J377" t="str">
            <v>N</v>
          </cell>
        </row>
        <row r="378">
          <cell r="D378" t="str">
            <v>1022152</v>
          </cell>
          <cell r="J378" t="str">
            <v>N</v>
          </cell>
        </row>
        <row r="379">
          <cell r="D379" t="str">
            <v>1022152</v>
          </cell>
          <cell r="J379" t="str">
            <v>Y</v>
          </cell>
        </row>
        <row r="380">
          <cell r="D380" t="str">
            <v>1022152</v>
          </cell>
          <cell r="J380" t="str">
            <v>Y</v>
          </cell>
        </row>
        <row r="381">
          <cell r="D381" t="str">
            <v>1022152</v>
          </cell>
          <cell r="J381" t="str">
            <v>Y</v>
          </cell>
        </row>
        <row r="382">
          <cell r="D382" t="str">
            <v>1022152</v>
          </cell>
          <cell r="J382" t="str">
            <v>Y</v>
          </cell>
        </row>
        <row r="383">
          <cell r="D383" t="str">
            <v>1022152</v>
          </cell>
          <cell r="J383" t="str">
            <v>Y</v>
          </cell>
        </row>
        <row r="384">
          <cell r="D384" t="str">
            <v>1022152</v>
          </cell>
          <cell r="J384" t="str">
            <v>Y</v>
          </cell>
        </row>
        <row r="385">
          <cell r="D385" t="str">
            <v>1022152</v>
          </cell>
          <cell r="J385" t="str">
            <v>Y</v>
          </cell>
        </row>
        <row r="386">
          <cell r="D386" t="str">
            <v>1022152</v>
          </cell>
          <cell r="J386" t="str">
            <v>Y</v>
          </cell>
        </row>
        <row r="387">
          <cell r="D387" t="str">
            <v>1022152</v>
          </cell>
          <cell r="J387" t="str">
            <v>Y</v>
          </cell>
        </row>
        <row r="388">
          <cell r="D388" t="str">
            <v>1022152</v>
          </cell>
          <cell r="J388" t="str">
            <v>Y</v>
          </cell>
        </row>
        <row r="389">
          <cell r="D389" t="str">
            <v>1022152</v>
          </cell>
          <cell r="J389" t="str">
            <v>Y</v>
          </cell>
        </row>
        <row r="390">
          <cell r="D390" t="str">
            <v>1022152</v>
          </cell>
          <cell r="J390" t="str">
            <v>Y</v>
          </cell>
        </row>
        <row r="391">
          <cell r="D391" t="str">
            <v>1022152</v>
          </cell>
          <cell r="J391" t="str">
            <v>Y</v>
          </cell>
        </row>
        <row r="392">
          <cell r="D392" t="str">
            <v>1022152</v>
          </cell>
          <cell r="J392" t="str">
            <v>Y</v>
          </cell>
        </row>
        <row r="393">
          <cell r="D393" t="str">
            <v>1022152</v>
          </cell>
          <cell r="J393" t="str">
            <v>Y</v>
          </cell>
        </row>
        <row r="394">
          <cell r="D394" t="str">
            <v>1022152</v>
          </cell>
          <cell r="J394" t="str">
            <v>Y</v>
          </cell>
        </row>
        <row r="395">
          <cell r="D395" t="str">
            <v>1022152</v>
          </cell>
          <cell r="J395" t="str">
            <v>Y</v>
          </cell>
        </row>
        <row r="396">
          <cell r="D396" t="str">
            <v>1022152</v>
          </cell>
          <cell r="J396" t="str">
            <v>Y</v>
          </cell>
        </row>
        <row r="397">
          <cell r="D397" t="str">
            <v>1022152</v>
          </cell>
          <cell r="J397" t="str">
            <v>Y</v>
          </cell>
        </row>
        <row r="398">
          <cell r="D398" t="str">
            <v>1022152</v>
          </cell>
          <cell r="J398" t="str">
            <v>Y</v>
          </cell>
        </row>
        <row r="399">
          <cell r="D399" t="str">
            <v>1022152</v>
          </cell>
          <cell r="J399" t="str">
            <v>Y</v>
          </cell>
        </row>
        <row r="400">
          <cell r="D400" t="str">
            <v>1022152</v>
          </cell>
          <cell r="J400" t="str">
            <v>Y</v>
          </cell>
        </row>
        <row r="401">
          <cell r="D401" t="str">
            <v>1022152</v>
          </cell>
          <cell r="J401" t="str">
            <v>Y</v>
          </cell>
        </row>
        <row r="402">
          <cell r="D402" t="str">
            <v>1022152</v>
          </cell>
          <cell r="J402" t="str">
            <v>Y</v>
          </cell>
        </row>
        <row r="403">
          <cell r="D403" t="str">
            <v>1022152</v>
          </cell>
          <cell r="J403" t="str">
            <v>Y</v>
          </cell>
        </row>
        <row r="404">
          <cell r="D404" t="str">
            <v>1022152</v>
          </cell>
          <cell r="J404" t="str">
            <v>Y</v>
          </cell>
        </row>
        <row r="405">
          <cell r="D405" t="str">
            <v>1022152</v>
          </cell>
          <cell r="J405" t="str">
            <v>Y</v>
          </cell>
        </row>
        <row r="406">
          <cell r="D406" t="str">
            <v>1022152</v>
          </cell>
          <cell r="J406" t="str">
            <v>Y</v>
          </cell>
        </row>
        <row r="407">
          <cell r="D407" t="str">
            <v>1022152</v>
          </cell>
          <cell r="J407" t="str">
            <v>N</v>
          </cell>
        </row>
        <row r="408">
          <cell r="D408" t="str">
            <v>1022152</v>
          </cell>
          <cell r="J408" t="str">
            <v>N</v>
          </cell>
        </row>
        <row r="409">
          <cell r="D409" t="str">
            <v>1022152</v>
          </cell>
          <cell r="J409" t="str">
            <v>N</v>
          </cell>
        </row>
        <row r="410">
          <cell r="D410" t="str">
            <v>1022152</v>
          </cell>
          <cell r="J410" t="str">
            <v>Y</v>
          </cell>
        </row>
        <row r="411">
          <cell r="D411" t="str">
            <v>1022152</v>
          </cell>
          <cell r="J411" t="str">
            <v>Y</v>
          </cell>
        </row>
        <row r="412">
          <cell r="D412" t="str">
            <v>1022152</v>
          </cell>
          <cell r="J412" t="str">
            <v>Y</v>
          </cell>
        </row>
        <row r="413">
          <cell r="D413" t="str">
            <v>1022681</v>
          </cell>
          <cell r="J413" t="str">
            <v>N</v>
          </cell>
        </row>
        <row r="414">
          <cell r="D414" t="str">
            <v>1022681</v>
          </cell>
          <cell r="J414" t="str">
            <v>N</v>
          </cell>
        </row>
        <row r="415">
          <cell r="D415" t="str">
            <v>1022681</v>
          </cell>
          <cell r="J415" t="str">
            <v>N</v>
          </cell>
        </row>
        <row r="416">
          <cell r="D416" t="str">
            <v>1022681</v>
          </cell>
          <cell r="J416" t="str">
            <v>N</v>
          </cell>
        </row>
        <row r="417">
          <cell r="D417" t="str">
            <v>1022681</v>
          </cell>
          <cell r="J417" t="str">
            <v>N</v>
          </cell>
        </row>
        <row r="418">
          <cell r="D418" t="str">
            <v>1022681</v>
          </cell>
          <cell r="J418" t="str">
            <v>N</v>
          </cell>
        </row>
        <row r="419">
          <cell r="D419" t="str">
            <v>1022681</v>
          </cell>
          <cell r="J419" t="str">
            <v>N</v>
          </cell>
        </row>
        <row r="420">
          <cell r="D420" t="str">
            <v>1022681</v>
          </cell>
          <cell r="J420" t="str">
            <v>N</v>
          </cell>
        </row>
        <row r="421">
          <cell r="D421" t="str">
            <v>1022681</v>
          </cell>
          <cell r="J421" t="str">
            <v>N</v>
          </cell>
        </row>
        <row r="422">
          <cell r="D422" t="str">
            <v>1022681</v>
          </cell>
          <cell r="J422" t="str">
            <v>N</v>
          </cell>
        </row>
        <row r="423">
          <cell r="D423" t="str">
            <v>1022681</v>
          </cell>
          <cell r="J423" t="str">
            <v>N</v>
          </cell>
        </row>
        <row r="424">
          <cell r="D424" t="str">
            <v>1022681</v>
          </cell>
          <cell r="J424" t="str">
            <v>N</v>
          </cell>
        </row>
        <row r="425">
          <cell r="D425" t="str">
            <v>1022681</v>
          </cell>
          <cell r="J425" t="str">
            <v>N</v>
          </cell>
        </row>
        <row r="426">
          <cell r="D426" t="str">
            <v>1022681</v>
          </cell>
          <cell r="J426" t="str">
            <v>N</v>
          </cell>
        </row>
        <row r="427">
          <cell r="D427" t="str">
            <v>1022681</v>
          </cell>
          <cell r="J427" t="str">
            <v>N</v>
          </cell>
        </row>
        <row r="428">
          <cell r="D428" t="str">
            <v>1022681</v>
          </cell>
          <cell r="J428" t="str">
            <v>N</v>
          </cell>
        </row>
        <row r="429">
          <cell r="D429" t="str">
            <v>1022681</v>
          </cell>
          <cell r="J429" t="str">
            <v>N</v>
          </cell>
        </row>
        <row r="430">
          <cell r="D430" t="str">
            <v>1022681</v>
          </cell>
          <cell r="J430" t="str">
            <v>N</v>
          </cell>
        </row>
        <row r="431">
          <cell r="D431" t="str">
            <v>1022681</v>
          </cell>
          <cell r="J431" t="str">
            <v>N</v>
          </cell>
        </row>
        <row r="432">
          <cell r="D432" t="str">
            <v>1022681</v>
          </cell>
          <cell r="J432" t="str">
            <v>N</v>
          </cell>
        </row>
        <row r="433">
          <cell r="D433" t="str">
            <v>1022681</v>
          </cell>
          <cell r="J433" t="str">
            <v>N</v>
          </cell>
        </row>
        <row r="434">
          <cell r="D434" t="str">
            <v>1022681</v>
          </cell>
          <cell r="J434" t="str">
            <v>N</v>
          </cell>
        </row>
        <row r="435">
          <cell r="D435" t="str">
            <v>1022681</v>
          </cell>
          <cell r="J435" t="str">
            <v>N</v>
          </cell>
        </row>
        <row r="436">
          <cell r="D436" t="str">
            <v>1022681</v>
          </cell>
          <cell r="J436" t="str">
            <v>N</v>
          </cell>
        </row>
        <row r="437">
          <cell r="D437" t="str">
            <v>1022681</v>
          </cell>
          <cell r="J437" t="str">
            <v>N</v>
          </cell>
        </row>
        <row r="438">
          <cell r="D438" t="str">
            <v>1022681</v>
          </cell>
          <cell r="J438" t="str">
            <v>N</v>
          </cell>
        </row>
        <row r="439">
          <cell r="D439" t="str">
            <v>1022681</v>
          </cell>
          <cell r="J439" t="str">
            <v>N</v>
          </cell>
        </row>
        <row r="440">
          <cell r="D440" t="str">
            <v>1022681</v>
          </cell>
          <cell r="J440" t="str">
            <v>N</v>
          </cell>
        </row>
        <row r="441">
          <cell r="D441" t="str">
            <v>1022681</v>
          </cell>
          <cell r="J441" t="str">
            <v>N</v>
          </cell>
        </row>
        <row r="442">
          <cell r="D442" t="str">
            <v>1022681</v>
          </cell>
          <cell r="J442" t="str">
            <v>N</v>
          </cell>
        </row>
        <row r="443">
          <cell r="D443" t="str">
            <v>1022681</v>
          </cell>
          <cell r="J443" t="str">
            <v>N</v>
          </cell>
        </row>
        <row r="444">
          <cell r="D444" t="str">
            <v>1022681</v>
          </cell>
          <cell r="J444" t="str">
            <v>N</v>
          </cell>
        </row>
        <row r="445">
          <cell r="D445" t="str">
            <v>1022681</v>
          </cell>
          <cell r="J445" t="str">
            <v>N</v>
          </cell>
        </row>
        <row r="446">
          <cell r="D446" t="str">
            <v>1022681</v>
          </cell>
          <cell r="J446" t="str">
            <v>N</v>
          </cell>
        </row>
        <row r="447">
          <cell r="D447" t="str">
            <v>1022681</v>
          </cell>
          <cell r="J447" t="str">
            <v>N</v>
          </cell>
        </row>
        <row r="448">
          <cell r="D448" t="str">
            <v>1022681</v>
          </cell>
          <cell r="J448" t="str">
            <v>N</v>
          </cell>
        </row>
        <row r="449">
          <cell r="D449" t="str">
            <v>1022681</v>
          </cell>
          <cell r="J449" t="str">
            <v>N</v>
          </cell>
        </row>
        <row r="450">
          <cell r="D450" t="str">
            <v>1022681</v>
          </cell>
          <cell r="J450" t="str">
            <v>N</v>
          </cell>
        </row>
        <row r="451">
          <cell r="D451" t="str">
            <v>1022681</v>
          </cell>
          <cell r="J451" t="str">
            <v>N</v>
          </cell>
        </row>
        <row r="452">
          <cell r="D452" t="str">
            <v>1022681</v>
          </cell>
          <cell r="J452" t="str">
            <v>N</v>
          </cell>
        </row>
        <row r="453">
          <cell r="D453" t="str">
            <v>1022681</v>
          </cell>
          <cell r="J453" t="str">
            <v>N</v>
          </cell>
        </row>
        <row r="454">
          <cell r="D454" t="str">
            <v>1022681</v>
          </cell>
          <cell r="J454" t="str">
            <v>N</v>
          </cell>
        </row>
        <row r="455">
          <cell r="D455" t="str">
            <v>1022681</v>
          </cell>
          <cell r="J455" t="str">
            <v>N</v>
          </cell>
        </row>
        <row r="456">
          <cell r="D456" t="str">
            <v>1022681</v>
          </cell>
          <cell r="J456" t="str">
            <v>N</v>
          </cell>
        </row>
        <row r="457">
          <cell r="D457" t="str">
            <v>1022681</v>
          </cell>
          <cell r="J457" t="str">
            <v>N</v>
          </cell>
        </row>
        <row r="458">
          <cell r="D458" t="str">
            <v>1022681</v>
          </cell>
          <cell r="J458" t="str">
            <v>N</v>
          </cell>
        </row>
        <row r="459">
          <cell r="D459" t="str">
            <v>1022681</v>
          </cell>
          <cell r="J459" t="str">
            <v>N</v>
          </cell>
        </row>
        <row r="460">
          <cell r="D460" t="str">
            <v>1022681</v>
          </cell>
          <cell r="J460" t="str">
            <v>N</v>
          </cell>
        </row>
        <row r="461">
          <cell r="D461" t="str">
            <v>1022681</v>
          </cell>
          <cell r="J461" t="str">
            <v>N</v>
          </cell>
        </row>
        <row r="462">
          <cell r="D462" t="str">
            <v>1022681</v>
          </cell>
          <cell r="J462" t="str">
            <v>N</v>
          </cell>
        </row>
        <row r="463">
          <cell r="D463" t="str">
            <v>1022681</v>
          </cell>
          <cell r="J463" t="str">
            <v>N</v>
          </cell>
        </row>
        <row r="464">
          <cell r="D464" t="str">
            <v>1022681</v>
          </cell>
          <cell r="J464" t="str">
            <v>N</v>
          </cell>
        </row>
        <row r="465">
          <cell r="D465" t="str">
            <v>1022681</v>
          </cell>
          <cell r="J465" t="str">
            <v>N</v>
          </cell>
        </row>
        <row r="466">
          <cell r="D466" t="str">
            <v>1022681</v>
          </cell>
          <cell r="J466" t="str">
            <v>N</v>
          </cell>
        </row>
        <row r="467">
          <cell r="D467" t="str">
            <v>1022681</v>
          </cell>
          <cell r="J467" t="str">
            <v>N</v>
          </cell>
        </row>
        <row r="468">
          <cell r="D468" t="str">
            <v>1022681</v>
          </cell>
          <cell r="J468" t="str">
            <v>N</v>
          </cell>
        </row>
        <row r="469">
          <cell r="D469" t="str">
            <v>1022681</v>
          </cell>
          <cell r="J469" t="str">
            <v>N</v>
          </cell>
        </row>
        <row r="470">
          <cell r="D470" t="str">
            <v>1022681</v>
          </cell>
          <cell r="J470" t="str">
            <v>N</v>
          </cell>
        </row>
        <row r="471">
          <cell r="D471" t="str">
            <v>1022681</v>
          </cell>
          <cell r="J471" t="str">
            <v>N</v>
          </cell>
        </row>
        <row r="472">
          <cell r="D472" t="str">
            <v>1022681</v>
          </cell>
          <cell r="J472" t="str">
            <v>N</v>
          </cell>
        </row>
        <row r="473">
          <cell r="D473" t="str">
            <v>1022681</v>
          </cell>
          <cell r="J473" t="str">
            <v>N</v>
          </cell>
        </row>
        <row r="474">
          <cell r="D474" t="str">
            <v>1022681</v>
          </cell>
          <cell r="J474" t="str">
            <v>N</v>
          </cell>
        </row>
        <row r="475">
          <cell r="D475" t="str">
            <v>1022681</v>
          </cell>
          <cell r="J475" t="str">
            <v>N</v>
          </cell>
        </row>
        <row r="476">
          <cell r="D476" t="str">
            <v>1022681</v>
          </cell>
          <cell r="J476" t="str">
            <v>N</v>
          </cell>
        </row>
        <row r="477">
          <cell r="D477" t="str">
            <v>1022681</v>
          </cell>
          <cell r="J477" t="str">
            <v>N</v>
          </cell>
        </row>
        <row r="478">
          <cell r="D478" t="str">
            <v>1022681</v>
          </cell>
          <cell r="J478" t="str">
            <v>N</v>
          </cell>
        </row>
        <row r="479">
          <cell r="D479" t="str">
            <v>1022681</v>
          </cell>
          <cell r="J479" t="str">
            <v>N</v>
          </cell>
        </row>
        <row r="480">
          <cell r="D480" t="str">
            <v>1022681</v>
          </cell>
          <cell r="J480" t="str">
            <v>N</v>
          </cell>
        </row>
        <row r="481">
          <cell r="D481" t="str">
            <v>1022681</v>
          </cell>
          <cell r="J481" t="str">
            <v>N</v>
          </cell>
        </row>
        <row r="482">
          <cell r="D482" t="str">
            <v>1022681</v>
          </cell>
          <cell r="J482" t="str">
            <v>N</v>
          </cell>
        </row>
        <row r="483">
          <cell r="D483" t="str">
            <v>1022681</v>
          </cell>
          <cell r="J483" t="str">
            <v>N</v>
          </cell>
        </row>
        <row r="484">
          <cell r="D484" t="str">
            <v>1022681</v>
          </cell>
          <cell r="J484" t="str">
            <v>N</v>
          </cell>
        </row>
        <row r="485">
          <cell r="D485" t="str">
            <v>1022681</v>
          </cell>
          <cell r="J485" t="str">
            <v>N</v>
          </cell>
        </row>
        <row r="486">
          <cell r="D486" t="str">
            <v>1022681</v>
          </cell>
          <cell r="J486" t="str">
            <v>N</v>
          </cell>
        </row>
        <row r="487">
          <cell r="D487" t="str">
            <v>1022681</v>
          </cell>
          <cell r="J487" t="str">
            <v>N</v>
          </cell>
        </row>
        <row r="488">
          <cell r="D488" t="str">
            <v>1022681</v>
          </cell>
          <cell r="J488" t="str">
            <v>N</v>
          </cell>
        </row>
        <row r="489">
          <cell r="D489" t="str">
            <v>1022681</v>
          </cell>
          <cell r="J489" t="str">
            <v>N</v>
          </cell>
        </row>
        <row r="490">
          <cell r="D490" t="str">
            <v>1022681</v>
          </cell>
          <cell r="J490" t="str">
            <v>N</v>
          </cell>
        </row>
        <row r="491">
          <cell r="D491" t="str">
            <v>1022681</v>
          </cell>
          <cell r="J491" t="str">
            <v>N</v>
          </cell>
        </row>
        <row r="492">
          <cell r="D492" t="str">
            <v>1022681</v>
          </cell>
          <cell r="J492" t="str">
            <v>N</v>
          </cell>
        </row>
        <row r="493">
          <cell r="D493" t="str">
            <v>1022681</v>
          </cell>
          <cell r="J493" t="str">
            <v>N</v>
          </cell>
        </row>
        <row r="494">
          <cell r="D494" t="str">
            <v>1022681</v>
          </cell>
          <cell r="J494" t="str">
            <v>N</v>
          </cell>
        </row>
        <row r="495">
          <cell r="D495" t="str">
            <v>1022681</v>
          </cell>
          <cell r="J495" t="str">
            <v>N</v>
          </cell>
        </row>
        <row r="496">
          <cell r="D496" t="str">
            <v>1022681</v>
          </cell>
          <cell r="J496" t="str">
            <v>N</v>
          </cell>
        </row>
        <row r="497">
          <cell r="D497" t="str">
            <v>1022681</v>
          </cell>
          <cell r="J497" t="str">
            <v>N</v>
          </cell>
        </row>
        <row r="498">
          <cell r="D498" t="str">
            <v>1022681</v>
          </cell>
          <cell r="J498" t="str">
            <v>N</v>
          </cell>
        </row>
        <row r="499">
          <cell r="D499" t="str">
            <v>1022681</v>
          </cell>
          <cell r="J499" t="str">
            <v>N</v>
          </cell>
        </row>
        <row r="500">
          <cell r="D500" t="str">
            <v>1022681</v>
          </cell>
          <cell r="J500" t="str">
            <v>N</v>
          </cell>
        </row>
        <row r="501">
          <cell r="D501" t="str">
            <v>1022681</v>
          </cell>
          <cell r="J501" t="str">
            <v>N</v>
          </cell>
        </row>
        <row r="502">
          <cell r="D502" t="str">
            <v>1022681</v>
          </cell>
          <cell r="J502" t="str">
            <v>N</v>
          </cell>
        </row>
        <row r="503">
          <cell r="D503" t="str">
            <v>1022681</v>
          </cell>
          <cell r="J503" t="str">
            <v>N</v>
          </cell>
        </row>
        <row r="504">
          <cell r="D504" t="str">
            <v>1022681</v>
          </cell>
          <cell r="J504" t="str">
            <v>N</v>
          </cell>
        </row>
        <row r="505">
          <cell r="D505" t="str">
            <v>1022681</v>
          </cell>
          <cell r="J505" t="str">
            <v>N</v>
          </cell>
        </row>
        <row r="506">
          <cell r="D506" t="str">
            <v>1022681</v>
          </cell>
          <cell r="J506" t="str">
            <v>N</v>
          </cell>
        </row>
        <row r="507">
          <cell r="D507" t="str">
            <v>1022681</v>
          </cell>
          <cell r="J507" t="str">
            <v>N</v>
          </cell>
        </row>
        <row r="508">
          <cell r="D508" t="str">
            <v>1022681</v>
          </cell>
          <cell r="J508" t="str">
            <v>N</v>
          </cell>
        </row>
        <row r="509">
          <cell r="D509" t="str">
            <v>1022681</v>
          </cell>
          <cell r="J509" t="str">
            <v>N</v>
          </cell>
        </row>
        <row r="510">
          <cell r="D510" t="str">
            <v>1022681</v>
          </cell>
          <cell r="J510" t="str">
            <v>N</v>
          </cell>
        </row>
        <row r="511">
          <cell r="D511" t="str">
            <v>1022681</v>
          </cell>
          <cell r="J511" t="str">
            <v>N</v>
          </cell>
        </row>
        <row r="512">
          <cell r="D512" t="str">
            <v>1022681</v>
          </cell>
          <cell r="J512" t="str">
            <v>N</v>
          </cell>
        </row>
        <row r="513">
          <cell r="D513" t="str">
            <v>1022681</v>
          </cell>
          <cell r="J513" t="str">
            <v>N</v>
          </cell>
        </row>
        <row r="514">
          <cell r="D514" t="str">
            <v>1022681</v>
          </cell>
          <cell r="J514" t="str">
            <v>N</v>
          </cell>
        </row>
        <row r="515">
          <cell r="D515" t="str">
            <v>1022681</v>
          </cell>
          <cell r="J515" t="str">
            <v>N</v>
          </cell>
        </row>
        <row r="516">
          <cell r="D516" t="str">
            <v>1022681</v>
          </cell>
          <cell r="J516" t="str">
            <v>N</v>
          </cell>
        </row>
        <row r="517">
          <cell r="D517" t="str">
            <v>1022681</v>
          </cell>
          <cell r="J517" t="str">
            <v>N</v>
          </cell>
        </row>
        <row r="518">
          <cell r="D518" t="str">
            <v>1022681</v>
          </cell>
          <cell r="J518" t="str">
            <v>N</v>
          </cell>
        </row>
        <row r="519">
          <cell r="D519" t="str">
            <v>1022681</v>
          </cell>
          <cell r="J519" t="str">
            <v>N</v>
          </cell>
        </row>
        <row r="520">
          <cell r="D520" t="str">
            <v>1022681</v>
          </cell>
          <cell r="J520" t="str">
            <v>N</v>
          </cell>
        </row>
        <row r="521">
          <cell r="D521" t="str">
            <v>1022681</v>
          </cell>
          <cell r="J521" t="str">
            <v>N</v>
          </cell>
        </row>
        <row r="522">
          <cell r="D522" t="str">
            <v>1022681</v>
          </cell>
          <cell r="J522" t="str">
            <v>N</v>
          </cell>
        </row>
        <row r="523">
          <cell r="D523" t="str">
            <v>1022681</v>
          </cell>
          <cell r="J523" t="str">
            <v>N</v>
          </cell>
        </row>
        <row r="524">
          <cell r="D524" t="str">
            <v>1022681</v>
          </cell>
          <cell r="J524" t="str">
            <v>N</v>
          </cell>
        </row>
        <row r="525">
          <cell r="D525" t="str">
            <v>1022681</v>
          </cell>
          <cell r="J525" t="str">
            <v>N</v>
          </cell>
        </row>
        <row r="526">
          <cell r="D526" t="str">
            <v>1022681</v>
          </cell>
          <cell r="J526" t="str">
            <v>N</v>
          </cell>
        </row>
        <row r="527">
          <cell r="D527" t="str">
            <v>1022681</v>
          </cell>
          <cell r="J527" t="str">
            <v>N</v>
          </cell>
        </row>
        <row r="528">
          <cell r="D528" t="str">
            <v>1022681</v>
          </cell>
          <cell r="J528" t="str">
            <v>N</v>
          </cell>
        </row>
        <row r="529">
          <cell r="D529" t="str">
            <v>1022681</v>
          </cell>
          <cell r="J529" t="str">
            <v>N</v>
          </cell>
        </row>
        <row r="530">
          <cell r="D530" t="str">
            <v>1022681</v>
          </cell>
          <cell r="J530" t="str">
            <v>N</v>
          </cell>
        </row>
        <row r="531">
          <cell r="D531" t="str">
            <v>1022681</v>
          </cell>
          <cell r="J531" t="str">
            <v>N</v>
          </cell>
        </row>
        <row r="532">
          <cell r="D532" t="str">
            <v>1022681</v>
          </cell>
          <cell r="J532" t="str">
            <v>N</v>
          </cell>
        </row>
        <row r="533">
          <cell r="D533" t="str">
            <v>1022681</v>
          </cell>
          <cell r="J533" t="str">
            <v>N</v>
          </cell>
        </row>
        <row r="534">
          <cell r="D534" t="str">
            <v>1022681</v>
          </cell>
          <cell r="J534" t="str">
            <v>N</v>
          </cell>
        </row>
        <row r="535">
          <cell r="D535" t="str">
            <v>1022681</v>
          </cell>
          <cell r="J535" t="str">
            <v>N</v>
          </cell>
        </row>
        <row r="536">
          <cell r="D536" t="str">
            <v>1022681</v>
          </cell>
          <cell r="J536" t="str">
            <v>N</v>
          </cell>
        </row>
        <row r="537">
          <cell r="D537" t="str">
            <v>1022681</v>
          </cell>
          <cell r="J537" t="str">
            <v>N</v>
          </cell>
        </row>
        <row r="538">
          <cell r="D538" t="str">
            <v>1022681</v>
          </cell>
          <cell r="J538" t="str">
            <v>N</v>
          </cell>
        </row>
        <row r="539">
          <cell r="D539" t="str">
            <v>1022681</v>
          </cell>
          <cell r="J539" t="str">
            <v>N</v>
          </cell>
        </row>
        <row r="540">
          <cell r="D540" t="str">
            <v>1022681</v>
          </cell>
          <cell r="J540" t="str">
            <v>N</v>
          </cell>
        </row>
        <row r="541">
          <cell r="D541" t="str">
            <v>1022681</v>
          </cell>
          <cell r="J541" t="str">
            <v>N</v>
          </cell>
        </row>
        <row r="542">
          <cell r="D542" t="str">
            <v>1022681</v>
          </cell>
          <cell r="J542" t="str">
            <v>N</v>
          </cell>
        </row>
        <row r="543">
          <cell r="D543" t="str">
            <v>1022681</v>
          </cell>
          <cell r="J543" t="str">
            <v>N</v>
          </cell>
        </row>
        <row r="544">
          <cell r="D544" t="str">
            <v>1022681</v>
          </cell>
          <cell r="J544" t="str">
            <v>N</v>
          </cell>
        </row>
        <row r="545">
          <cell r="D545" t="str">
            <v>1022681</v>
          </cell>
          <cell r="J545" t="str">
            <v>N</v>
          </cell>
        </row>
        <row r="546">
          <cell r="D546" t="str">
            <v>1022681</v>
          </cell>
          <cell r="J546" t="str">
            <v>N</v>
          </cell>
        </row>
        <row r="547">
          <cell r="D547" t="str">
            <v>1022681</v>
          </cell>
          <cell r="J547" t="str">
            <v>N</v>
          </cell>
        </row>
        <row r="548">
          <cell r="D548" t="str">
            <v>1022681</v>
          </cell>
          <cell r="J548" t="str">
            <v>N</v>
          </cell>
        </row>
        <row r="549">
          <cell r="D549" t="str">
            <v>1022681</v>
          </cell>
          <cell r="J549" t="str">
            <v>N</v>
          </cell>
        </row>
        <row r="550">
          <cell r="D550" t="str">
            <v>1022681</v>
          </cell>
          <cell r="J550" t="str">
            <v>N</v>
          </cell>
        </row>
        <row r="551">
          <cell r="D551" t="str">
            <v>1022681</v>
          </cell>
          <cell r="J551" t="str">
            <v>N</v>
          </cell>
        </row>
        <row r="552">
          <cell r="D552" t="str">
            <v>1022681</v>
          </cell>
          <cell r="J552" t="str">
            <v>N</v>
          </cell>
        </row>
        <row r="553">
          <cell r="D553" t="str">
            <v>1022681</v>
          </cell>
          <cell r="J553" t="str">
            <v>N</v>
          </cell>
        </row>
        <row r="554">
          <cell r="D554" t="str">
            <v>1022681</v>
          </cell>
          <cell r="J554" t="str">
            <v>N</v>
          </cell>
        </row>
        <row r="555">
          <cell r="D555" t="str">
            <v>1022681</v>
          </cell>
          <cell r="J555" t="str">
            <v>N</v>
          </cell>
        </row>
        <row r="556">
          <cell r="D556" t="str">
            <v>1022681</v>
          </cell>
          <cell r="J556" t="str">
            <v>N</v>
          </cell>
        </row>
        <row r="557">
          <cell r="D557" t="str">
            <v>1022681</v>
          </cell>
          <cell r="J557" t="str">
            <v>N</v>
          </cell>
        </row>
        <row r="558">
          <cell r="D558" t="str">
            <v>1022681</v>
          </cell>
          <cell r="J558" t="str">
            <v>N</v>
          </cell>
        </row>
        <row r="559">
          <cell r="D559" t="str">
            <v>1022681</v>
          </cell>
          <cell r="J559" t="str">
            <v>N</v>
          </cell>
        </row>
        <row r="560">
          <cell r="D560" t="str">
            <v>1022681</v>
          </cell>
          <cell r="J560" t="str">
            <v>N</v>
          </cell>
        </row>
        <row r="561">
          <cell r="D561" t="str">
            <v>1022681</v>
          </cell>
          <cell r="J561" t="str">
            <v>N</v>
          </cell>
        </row>
        <row r="562">
          <cell r="D562" t="str">
            <v>1022681</v>
          </cell>
          <cell r="J562" t="str">
            <v>N</v>
          </cell>
        </row>
        <row r="563">
          <cell r="D563" t="str">
            <v>1022681</v>
          </cell>
          <cell r="J563" t="str">
            <v>N</v>
          </cell>
        </row>
        <row r="564">
          <cell r="D564" t="str">
            <v>1022681</v>
          </cell>
          <cell r="J564" t="str">
            <v>N</v>
          </cell>
        </row>
        <row r="565">
          <cell r="D565" t="str">
            <v>1022681</v>
          </cell>
          <cell r="J565" t="str">
            <v>N</v>
          </cell>
        </row>
        <row r="566">
          <cell r="D566" t="str">
            <v>1022681</v>
          </cell>
          <cell r="J566" t="str">
            <v>N</v>
          </cell>
        </row>
        <row r="567">
          <cell r="D567" t="str">
            <v>1022681</v>
          </cell>
          <cell r="J567" t="str">
            <v>N</v>
          </cell>
        </row>
        <row r="568">
          <cell r="D568" t="str">
            <v>1022681</v>
          </cell>
          <cell r="J568" t="str">
            <v>N</v>
          </cell>
        </row>
        <row r="569">
          <cell r="D569" t="str">
            <v>1022681</v>
          </cell>
          <cell r="J569" t="str">
            <v>N</v>
          </cell>
        </row>
        <row r="570">
          <cell r="D570" t="str">
            <v>1022681</v>
          </cell>
          <cell r="J570" t="str">
            <v>N</v>
          </cell>
        </row>
        <row r="571">
          <cell r="D571" t="str">
            <v>1022681</v>
          </cell>
          <cell r="J571" t="str">
            <v>N</v>
          </cell>
        </row>
        <row r="572">
          <cell r="D572" t="str">
            <v>1022681</v>
          </cell>
          <cell r="J572" t="str">
            <v>N</v>
          </cell>
        </row>
        <row r="573">
          <cell r="D573" t="str">
            <v>1022681</v>
          </cell>
          <cell r="J573" t="str">
            <v>N</v>
          </cell>
        </row>
        <row r="574">
          <cell r="D574" t="str">
            <v>1022681</v>
          </cell>
          <cell r="J574" t="str">
            <v>N</v>
          </cell>
        </row>
        <row r="575">
          <cell r="D575" t="str">
            <v>1022681</v>
          </cell>
          <cell r="J575" t="str">
            <v>N</v>
          </cell>
        </row>
        <row r="576">
          <cell r="D576" t="str">
            <v>1022681</v>
          </cell>
          <cell r="J576" t="str">
            <v>N</v>
          </cell>
        </row>
        <row r="577">
          <cell r="D577" t="str">
            <v>1022681</v>
          </cell>
          <cell r="J577" t="str">
            <v>N</v>
          </cell>
        </row>
        <row r="578">
          <cell r="D578" t="str">
            <v>1022681</v>
          </cell>
          <cell r="J578" t="str">
            <v>N</v>
          </cell>
        </row>
        <row r="579">
          <cell r="D579" t="str">
            <v>1022681</v>
          </cell>
          <cell r="J579" t="str">
            <v>N</v>
          </cell>
        </row>
        <row r="580">
          <cell r="D580" t="str">
            <v>1022681</v>
          </cell>
          <cell r="J580" t="str">
            <v>N</v>
          </cell>
        </row>
        <row r="581">
          <cell r="D581" t="str">
            <v>1022681</v>
          </cell>
          <cell r="J581" t="str">
            <v>N</v>
          </cell>
        </row>
        <row r="582">
          <cell r="D582" t="str">
            <v>1022681</v>
          </cell>
          <cell r="J582" t="str">
            <v>N</v>
          </cell>
        </row>
        <row r="583">
          <cell r="D583" t="str">
            <v>1022681</v>
          </cell>
          <cell r="J583" t="str">
            <v>N</v>
          </cell>
        </row>
        <row r="584">
          <cell r="D584" t="str">
            <v>1022681</v>
          </cell>
          <cell r="J584" t="str">
            <v>N</v>
          </cell>
        </row>
        <row r="585">
          <cell r="D585" t="str">
            <v>1022681</v>
          </cell>
          <cell r="J585" t="str">
            <v>N</v>
          </cell>
        </row>
        <row r="586">
          <cell r="D586" t="str">
            <v>1022681</v>
          </cell>
          <cell r="J586" t="str">
            <v>N</v>
          </cell>
        </row>
        <row r="587">
          <cell r="D587" t="str">
            <v>1022681</v>
          </cell>
          <cell r="J587" t="str">
            <v>N</v>
          </cell>
        </row>
        <row r="588">
          <cell r="D588" t="str">
            <v>1022681</v>
          </cell>
          <cell r="J588" t="str">
            <v>N</v>
          </cell>
        </row>
        <row r="589">
          <cell r="D589" t="str">
            <v>1022681</v>
          </cell>
          <cell r="J589" t="str">
            <v>N</v>
          </cell>
        </row>
        <row r="590">
          <cell r="D590" t="str">
            <v>1022681</v>
          </cell>
          <cell r="J590" t="str">
            <v>N</v>
          </cell>
        </row>
        <row r="591">
          <cell r="D591" t="str">
            <v>1022681</v>
          </cell>
          <cell r="J591" t="str">
            <v>N</v>
          </cell>
        </row>
        <row r="592">
          <cell r="D592" t="str">
            <v>1022681</v>
          </cell>
          <cell r="J592" t="str">
            <v>N</v>
          </cell>
        </row>
        <row r="593">
          <cell r="D593" t="str">
            <v>1022681</v>
          </cell>
          <cell r="J593" t="str">
            <v>N</v>
          </cell>
        </row>
        <row r="594">
          <cell r="D594" t="str">
            <v>1022681</v>
          </cell>
          <cell r="J594" t="str">
            <v>N</v>
          </cell>
        </row>
        <row r="595">
          <cell r="D595" t="str">
            <v>1022681</v>
          </cell>
          <cell r="J595" t="str">
            <v>N</v>
          </cell>
        </row>
        <row r="596">
          <cell r="D596" t="str">
            <v>1022681</v>
          </cell>
          <cell r="J596" t="str">
            <v>N</v>
          </cell>
        </row>
        <row r="597">
          <cell r="D597" t="str">
            <v>1022681</v>
          </cell>
          <cell r="J597" t="str">
            <v>N</v>
          </cell>
        </row>
        <row r="598">
          <cell r="D598" t="str">
            <v>1022681</v>
          </cell>
          <cell r="J598" t="str">
            <v>N</v>
          </cell>
        </row>
        <row r="599">
          <cell r="D599" t="str">
            <v>1022681</v>
          </cell>
          <cell r="J599" t="str">
            <v>N</v>
          </cell>
        </row>
        <row r="600">
          <cell r="D600" t="str">
            <v>1022681</v>
          </cell>
          <cell r="J600" t="str">
            <v>N</v>
          </cell>
        </row>
        <row r="601">
          <cell r="D601" t="str">
            <v>1022681</v>
          </cell>
          <cell r="J601" t="str">
            <v>N</v>
          </cell>
        </row>
        <row r="602">
          <cell r="D602" t="str">
            <v>1022681</v>
          </cell>
          <cell r="J602" t="str">
            <v>N</v>
          </cell>
        </row>
        <row r="603">
          <cell r="D603" t="str">
            <v>1022681</v>
          </cell>
          <cell r="J603" t="str">
            <v>N</v>
          </cell>
        </row>
        <row r="604">
          <cell r="D604" t="str">
            <v>1022681</v>
          </cell>
          <cell r="J604" t="str">
            <v>N</v>
          </cell>
        </row>
        <row r="605">
          <cell r="D605" t="str">
            <v>1022681</v>
          </cell>
          <cell r="J605" t="str">
            <v>N</v>
          </cell>
        </row>
        <row r="606">
          <cell r="D606" t="str">
            <v>1022681</v>
          </cell>
          <cell r="J606" t="str">
            <v>N</v>
          </cell>
        </row>
        <row r="607">
          <cell r="D607" t="str">
            <v>1022681</v>
          </cell>
          <cell r="J607" t="str">
            <v>N</v>
          </cell>
        </row>
        <row r="608">
          <cell r="D608" t="str">
            <v>1022681</v>
          </cell>
          <cell r="J608" t="str">
            <v>N</v>
          </cell>
        </row>
        <row r="609">
          <cell r="D609" t="str">
            <v>1022681</v>
          </cell>
          <cell r="J609" t="str">
            <v>N</v>
          </cell>
        </row>
        <row r="610">
          <cell r="D610" t="str">
            <v>1035729</v>
          </cell>
          <cell r="J610" t="str">
            <v>N</v>
          </cell>
        </row>
        <row r="611">
          <cell r="D611" t="str">
            <v>1035729</v>
          </cell>
          <cell r="J611" t="str">
            <v>N</v>
          </cell>
        </row>
        <row r="612">
          <cell r="D612" t="str">
            <v>1035729</v>
          </cell>
          <cell r="J612" t="str">
            <v>N</v>
          </cell>
        </row>
        <row r="613">
          <cell r="D613" t="str">
            <v>1035729</v>
          </cell>
          <cell r="J613" t="str">
            <v>N</v>
          </cell>
        </row>
        <row r="614">
          <cell r="D614" t="str">
            <v>1035729</v>
          </cell>
          <cell r="J614" t="str">
            <v>N</v>
          </cell>
        </row>
        <row r="615">
          <cell r="D615" t="str">
            <v>1035729</v>
          </cell>
          <cell r="J615" t="str">
            <v>N</v>
          </cell>
        </row>
        <row r="616">
          <cell r="D616" t="str">
            <v>1035729</v>
          </cell>
          <cell r="J616" t="str">
            <v>N</v>
          </cell>
        </row>
        <row r="617">
          <cell r="D617" t="str">
            <v>1035729</v>
          </cell>
          <cell r="J617" t="str">
            <v>N</v>
          </cell>
        </row>
        <row r="618">
          <cell r="D618" t="str">
            <v>1035729</v>
          </cell>
          <cell r="J618" t="str">
            <v>N</v>
          </cell>
        </row>
        <row r="619">
          <cell r="D619" t="str">
            <v>1035729</v>
          </cell>
          <cell r="J619" t="str">
            <v>N</v>
          </cell>
        </row>
        <row r="620">
          <cell r="D620" t="str">
            <v>1039333</v>
          </cell>
          <cell r="J620" t="str">
            <v>N</v>
          </cell>
        </row>
        <row r="621">
          <cell r="D621" t="str">
            <v>1039333</v>
          </cell>
          <cell r="J621" t="str">
            <v>N</v>
          </cell>
        </row>
        <row r="622">
          <cell r="D622" t="str">
            <v>1039333</v>
          </cell>
          <cell r="J622" t="str">
            <v>N</v>
          </cell>
        </row>
        <row r="623">
          <cell r="D623" t="str">
            <v>1039333</v>
          </cell>
          <cell r="J623" t="str">
            <v>N</v>
          </cell>
        </row>
        <row r="624">
          <cell r="D624" t="str">
            <v>1039333</v>
          </cell>
          <cell r="J624" t="str">
            <v>N</v>
          </cell>
        </row>
        <row r="625">
          <cell r="D625" t="str">
            <v>1039333</v>
          </cell>
          <cell r="J625" t="str">
            <v>N</v>
          </cell>
        </row>
        <row r="626">
          <cell r="D626" t="str">
            <v>1039333</v>
          </cell>
          <cell r="J626" t="str">
            <v>N</v>
          </cell>
        </row>
        <row r="627">
          <cell r="D627" t="str">
            <v>1039333</v>
          </cell>
          <cell r="J627" t="str">
            <v>N</v>
          </cell>
        </row>
        <row r="628">
          <cell r="D628" t="str">
            <v>1039333</v>
          </cell>
          <cell r="J628" t="str">
            <v>N</v>
          </cell>
        </row>
        <row r="629">
          <cell r="D629" t="str">
            <v>1039333</v>
          </cell>
          <cell r="J629" t="str">
            <v>N</v>
          </cell>
        </row>
        <row r="630">
          <cell r="D630" t="str">
            <v>1039333</v>
          </cell>
          <cell r="J630" t="str">
            <v>N</v>
          </cell>
        </row>
        <row r="631">
          <cell r="D631" t="str">
            <v>1039333</v>
          </cell>
          <cell r="J631" t="str">
            <v>N</v>
          </cell>
        </row>
        <row r="632">
          <cell r="D632" t="str">
            <v>1039333</v>
          </cell>
          <cell r="J632" t="str">
            <v>N</v>
          </cell>
        </row>
        <row r="633">
          <cell r="D633" t="str">
            <v>1039333</v>
          </cell>
          <cell r="J633" t="str">
            <v>N</v>
          </cell>
        </row>
        <row r="634">
          <cell r="D634" t="str">
            <v>1039333</v>
          </cell>
          <cell r="J634" t="str">
            <v>N</v>
          </cell>
        </row>
        <row r="635">
          <cell r="D635" t="str">
            <v>1039333</v>
          </cell>
          <cell r="J635" t="str">
            <v>N</v>
          </cell>
        </row>
        <row r="636">
          <cell r="D636" t="str">
            <v>1039333</v>
          </cell>
          <cell r="J636" t="str">
            <v>N</v>
          </cell>
        </row>
        <row r="637">
          <cell r="D637" t="str">
            <v>1039333</v>
          </cell>
          <cell r="J637" t="str">
            <v>N</v>
          </cell>
        </row>
        <row r="638">
          <cell r="D638" t="str">
            <v>1039333</v>
          </cell>
          <cell r="J638" t="str">
            <v>N</v>
          </cell>
        </row>
        <row r="639">
          <cell r="D639" t="str">
            <v>1039333</v>
          </cell>
          <cell r="J639" t="str">
            <v>N</v>
          </cell>
        </row>
        <row r="640">
          <cell r="D640" t="str">
            <v>1039333</v>
          </cell>
          <cell r="J640" t="str">
            <v>N</v>
          </cell>
        </row>
        <row r="641">
          <cell r="D641" t="str">
            <v>1039333</v>
          </cell>
          <cell r="J641" t="str">
            <v>N</v>
          </cell>
        </row>
        <row r="642">
          <cell r="D642" t="str">
            <v>1039333</v>
          </cell>
          <cell r="J642" t="str">
            <v>N</v>
          </cell>
        </row>
        <row r="643">
          <cell r="D643" t="str">
            <v>1039333</v>
          </cell>
          <cell r="J643" t="str">
            <v>N</v>
          </cell>
        </row>
        <row r="644">
          <cell r="D644" t="str">
            <v>1039333</v>
          </cell>
          <cell r="J644" t="str">
            <v>N</v>
          </cell>
        </row>
        <row r="645">
          <cell r="D645" t="str">
            <v>1039333</v>
          </cell>
          <cell r="J645" t="str">
            <v>N</v>
          </cell>
        </row>
        <row r="646">
          <cell r="D646" t="str">
            <v>1039333</v>
          </cell>
          <cell r="J646" t="str">
            <v>N</v>
          </cell>
        </row>
        <row r="647">
          <cell r="D647" t="str">
            <v>1039333</v>
          </cell>
          <cell r="J647" t="str">
            <v>N</v>
          </cell>
        </row>
        <row r="648">
          <cell r="D648" t="str">
            <v>1039333</v>
          </cell>
          <cell r="J648" t="str">
            <v>N</v>
          </cell>
        </row>
        <row r="649">
          <cell r="D649" t="str">
            <v>1039333</v>
          </cell>
          <cell r="J649" t="str">
            <v>N</v>
          </cell>
        </row>
        <row r="650">
          <cell r="D650" t="str">
            <v>1039333</v>
          </cell>
          <cell r="J650" t="str">
            <v>N</v>
          </cell>
        </row>
        <row r="651">
          <cell r="D651" t="str">
            <v>1039333</v>
          </cell>
          <cell r="J651" t="str">
            <v>N</v>
          </cell>
        </row>
        <row r="652">
          <cell r="D652" t="str">
            <v>1039333</v>
          </cell>
          <cell r="J652" t="str">
            <v>N</v>
          </cell>
        </row>
        <row r="653">
          <cell r="D653" t="str">
            <v>1040161</v>
          </cell>
          <cell r="J653" t="str">
            <v>N</v>
          </cell>
        </row>
        <row r="654">
          <cell r="D654" t="str">
            <v>1040161</v>
          </cell>
          <cell r="J654" t="str">
            <v>N</v>
          </cell>
        </row>
        <row r="655">
          <cell r="D655" t="str">
            <v>1040161</v>
          </cell>
          <cell r="J655" t="str">
            <v>N</v>
          </cell>
        </row>
        <row r="656">
          <cell r="D656" t="str">
            <v>1040161</v>
          </cell>
          <cell r="J656" t="str">
            <v>N</v>
          </cell>
        </row>
        <row r="657">
          <cell r="D657" t="str">
            <v>1040161</v>
          </cell>
          <cell r="J657" t="str">
            <v>N</v>
          </cell>
        </row>
        <row r="658">
          <cell r="D658" t="str">
            <v>1040161</v>
          </cell>
          <cell r="J658" t="str">
            <v>N</v>
          </cell>
        </row>
        <row r="659">
          <cell r="D659" t="str">
            <v>1040161</v>
          </cell>
          <cell r="J659" t="str">
            <v>N</v>
          </cell>
        </row>
        <row r="660">
          <cell r="D660" t="str">
            <v>1040161</v>
          </cell>
          <cell r="J660" t="str">
            <v>N</v>
          </cell>
        </row>
        <row r="661">
          <cell r="D661" t="str">
            <v>1040161</v>
          </cell>
          <cell r="J661" t="str">
            <v>N</v>
          </cell>
        </row>
        <row r="662">
          <cell r="D662" t="str">
            <v>1040161</v>
          </cell>
          <cell r="J662" t="str">
            <v>N</v>
          </cell>
        </row>
        <row r="663">
          <cell r="D663" t="str">
            <v>1040161</v>
          </cell>
          <cell r="J663" t="str">
            <v>N</v>
          </cell>
        </row>
        <row r="664">
          <cell r="D664" t="str">
            <v>1040161</v>
          </cell>
          <cell r="J664" t="str">
            <v>N</v>
          </cell>
        </row>
        <row r="665">
          <cell r="D665" t="str">
            <v>1040161</v>
          </cell>
          <cell r="J665" t="str">
            <v>N</v>
          </cell>
        </row>
        <row r="666">
          <cell r="D666" t="str">
            <v>1040161</v>
          </cell>
          <cell r="J666" t="str">
            <v>N</v>
          </cell>
        </row>
        <row r="667">
          <cell r="D667" t="str">
            <v>1040161</v>
          </cell>
          <cell r="J667" t="str">
            <v>N</v>
          </cell>
        </row>
        <row r="668">
          <cell r="D668" t="str">
            <v>1040161</v>
          </cell>
          <cell r="J668" t="str">
            <v>N</v>
          </cell>
        </row>
        <row r="669">
          <cell r="D669" t="str">
            <v>1040161</v>
          </cell>
          <cell r="J669" t="str">
            <v>N</v>
          </cell>
        </row>
        <row r="670">
          <cell r="D670" t="str">
            <v>1040161</v>
          </cell>
          <cell r="J670" t="str">
            <v>N</v>
          </cell>
        </row>
        <row r="671">
          <cell r="D671" t="str">
            <v>1040161</v>
          </cell>
          <cell r="J671" t="str">
            <v>N</v>
          </cell>
        </row>
        <row r="672">
          <cell r="D672" t="str">
            <v>1040161</v>
          </cell>
          <cell r="J672" t="str">
            <v>N</v>
          </cell>
        </row>
        <row r="673">
          <cell r="D673" t="str">
            <v>1040161</v>
          </cell>
          <cell r="J673" t="str">
            <v>N</v>
          </cell>
        </row>
        <row r="674">
          <cell r="D674" t="str">
            <v>1040161</v>
          </cell>
          <cell r="J674" t="str">
            <v>N</v>
          </cell>
        </row>
        <row r="675">
          <cell r="D675" t="str">
            <v>1040161</v>
          </cell>
          <cell r="J675" t="str">
            <v>N</v>
          </cell>
        </row>
        <row r="676">
          <cell r="D676" t="str">
            <v>1040161</v>
          </cell>
          <cell r="J676" t="str">
            <v>N</v>
          </cell>
        </row>
        <row r="677">
          <cell r="D677" t="str">
            <v>1040161</v>
          </cell>
          <cell r="J677" t="str">
            <v>N</v>
          </cell>
        </row>
        <row r="678">
          <cell r="D678" t="str">
            <v>1040161</v>
          </cell>
          <cell r="J678" t="str">
            <v>N</v>
          </cell>
        </row>
        <row r="679">
          <cell r="D679" t="str">
            <v>1040161</v>
          </cell>
          <cell r="J679" t="str">
            <v>N</v>
          </cell>
        </row>
        <row r="680">
          <cell r="D680" t="str">
            <v>1040161</v>
          </cell>
          <cell r="J680" t="str">
            <v>N</v>
          </cell>
        </row>
        <row r="681">
          <cell r="D681" t="str">
            <v>1040161</v>
          </cell>
          <cell r="J681" t="str">
            <v>N</v>
          </cell>
        </row>
        <row r="682">
          <cell r="D682" t="str">
            <v>1040161</v>
          </cell>
          <cell r="J682" t="str">
            <v>N</v>
          </cell>
        </row>
        <row r="683">
          <cell r="D683" t="str">
            <v>1040161</v>
          </cell>
          <cell r="J683" t="str">
            <v>N</v>
          </cell>
        </row>
        <row r="684">
          <cell r="D684" t="str">
            <v>1040161</v>
          </cell>
          <cell r="J684" t="str">
            <v>N</v>
          </cell>
        </row>
        <row r="685">
          <cell r="D685" t="str">
            <v>1040161</v>
          </cell>
          <cell r="J685" t="str">
            <v>N</v>
          </cell>
        </row>
        <row r="686">
          <cell r="D686" t="str">
            <v>1040161</v>
          </cell>
          <cell r="J686" t="str">
            <v>N</v>
          </cell>
        </row>
        <row r="687">
          <cell r="D687" t="str">
            <v>1040161</v>
          </cell>
          <cell r="J687" t="str">
            <v>N</v>
          </cell>
        </row>
        <row r="688">
          <cell r="D688" t="str">
            <v>1040161</v>
          </cell>
          <cell r="J688" t="str">
            <v>N</v>
          </cell>
        </row>
        <row r="689">
          <cell r="D689" t="str">
            <v>1040161</v>
          </cell>
          <cell r="J689" t="str">
            <v>N</v>
          </cell>
        </row>
        <row r="690">
          <cell r="D690" t="str">
            <v>1040161</v>
          </cell>
          <cell r="J690" t="str">
            <v>N</v>
          </cell>
        </row>
        <row r="691">
          <cell r="D691" t="str">
            <v>1040161</v>
          </cell>
          <cell r="J691" t="str">
            <v>N</v>
          </cell>
        </row>
        <row r="692">
          <cell r="D692" t="str">
            <v>1040161</v>
          </cell>
          <cell r="J692" t="str">
            <v>N</v>
          </cell>
        </row>
        <row r="693">
          <cell r="D693" t="str">
            <v>1040161</v>
          </cell>
          <cell r="J693" t="str">
            <v>N</v>
          </cell>
        </row>
        <row r="694">
          <cell r="D694" t="str">
            <v>1040161</v>
          </cell>
          <cell r="J694" t="str">
            <v>N</v>
          </cell>
        </row>
        <row r="695">
          <cell r="D695" t="str">
            <v>1040161</v>
          </cell>
          <cell r="J695" t="str">
            <v>N</v>
          </cell>
        </row>
        <row r="696">
          <cell r="D696" t="str">
            <v>1040161</v>
          </cell>
          <cell r="J696" t="str">
            <v>N</v>
          </cell>
        </row>
        <row r="697">
          <cell r="D697" t="str">
            <v>1040161</v>
          </cell>
          <cell r="J697" t="str">
            <v>N</v>
          </cell>
        </row>
        <row r="698">
          <cell r="D698" t="str">
            <v>1040161</v>
          </cell>
          <cell r="J698" t="str">
            <v>N</v>
          </cell>
        </row>
        <row r="699">
          <cell r="D699" t="str">
            <v>1040161</v>
          </cell>
          <cell r="J699" t="str">
            <v>N</v>
          </cell>
        </row>
        <row r="700">
          <cell r="D700" t="str">
            <v>1040161</v>
          </cell>
          <cell r="J700" t="str">
            <v>N</v>
          </cell>
        </row>
        <row r="701">
          <cell r="D701" t="str">
            <v>1040161</v>
          </cell>
          <cell r="J701" t="str">
            <v>N</v>
          </cell>
        </row>
        <row r="702">
          <cell r="D702" t="str">
            <v>1040161</v>
          </cell>
          <cell r="J702" t="str">
            <v>N</v>
          </cell>
        </row>
        <row r="703">
          <cell r="D703" t="str">
            <v>1040161</v>
          </cell>
          <cell r="J703" t="str">
            <v>N</v>
          </cell>
        </row>
        <row r="704">
          <cell r="D704" t="str">
            <v>1040161</v>
          </cell>
          <cell r="J704" t="str">
            <v>N</v>
          </cell>
        </row>
        <row r="705">
          <cell r="D705" t="str">
            <v>1040161</v>
          </cell>
          <cell r="J705" t="str">
            <v>N</v>
          </cell>
        </row>
        <row r="706">
          <cell r="D706" t="str">
            <v>1040161</v>
          </cell>
          <cell r="J706" t="str">
            <v>N</v>
          </cell>
        </row>
        <row r="707">
          <cell r="D707" t="str">
            <v>1040161</v>
          </cell>
          <cell r="J707" t="str">
            <v>N</v>
          </cell>
        </row>
        <row r="708">
          <cell r="D708" t="str">
            <v>1040161</v>
          </cell>
          <cell r="J708" t="str">
            <v>N</v>
          </cell>
        </row>
        <row r="709">
          <cell r="D709" t="str">
            <v>1040161</v>
          </cell>
          <cell r="J709" t="str">
            <v>N</v>
          </cell>
        </row>
        <row r="710">
          <cell r="D710" t="str">
            <v>1040161</v>
          </cell>
          <cell r="J710" t="str">
            <v>N</v>
          </cell>
        </row>
        <row r="711">
          <cell r="D711" t="str">
            <v>1040161</v>
          </cell>
          <cell r="J711" t="str">
            <v>N</v>
          </cell>
        </row>
        <row r="712">
          <cell r="D712" t="str">
            <v>1040161</v>
          </cell>
          <cell r="J712" t="str">
            <v>N</v>
          </cell>
        </row>
        <row r="713">
          <cell r="D713" t="str">
            <v>1040161</v>
          </cell>
          <cell r="J713" t="str">
            <v>N</v>
          </cell>
        </row>
        <row r="714">
          <cell r="D714" t="str">
            <v>1040161</v>
          </cell>
          <cell r="J714" t="str">
            <v>N</v>
          </cell>
        </row>
        <row r="715">
          <cell r="D715" t="str">
            <v>1042603</v>
          </cell>
          <cell r="J715" t="str">
            <v>Y</v>
          </cell>
        </row>
        <row r="716">
          <cell r="D716" t="str">
            <v>1042603</v>
          </cell>
          <cell r="J716" t="str">
            <v>Y</v>
          </cell>
        </row>
        <row r="717">
          <cell r="D717" t="str">
            <v>1042603</v>
          </cell>
          <cell r="J717" t="str">
            <v>Y</v>
          </cell>
        </row>
        <row r="718">
          <cell r="D718" t="str">
            <v>1042603</v>
          </cell>
          <cell r="J718" t="str">
            <v>Y</v>
          </cell>
        </row>
        <row r="719">
          <cell r="D719" t="str">
            <v>1042603</v>
          </cell>
          <cell r="J719" t="str">
            <v>Y</v>
          </cell>
        </row>
        <row r="720">
          <cell r="D720" t="str">
            <v>1042603</v>
          </cell>
          <cell r="J720" t="str">
            <v>Y</v>
          </cell>
        </row>
        <row r="721">
          <cell r="D721" t="str">
            <v>1042603</v>
          </cell>
          <cell r="J721" t="str">
            <v>Y</v>
          </cell>
        </row>
        <row r="722">
          <cell r="D722" t="str">
            <v>1042603</v>
          </cell>
          <cell r="J722" t="str">
            <v>Y</v>
          </cell>
        </row>
        <row r="723">
          <cell r="D723" t="str">
            <v>1051894</v>
          </cell>
          <cell r="J723" t="str">
            <v>N</v>
          </cell>
        </row>
        <row r="724">
          <cell r="D724" t="str">
            <v>1051894</v>
          </cell>
          <cell r="J724" t="str">
            <v>N</v>
          </cell>
        </row>
        <row r="725">
          <cell r="D725" t="str">
            <v>1051894</v>
          </cell>
          <cell r="J725" t="str">
            <v>N</v>
          </cell>
        </row>
        <row r="726">
          <cell r="D726" t="str">
            <v>1051894</v>
          </cell>
          <cell r="J726" t="str">
            <v>N</v>
          </cell>
        </row>
        <row r="727">
          <cell r="D727" t="str">
            <v>1051894</v>
          </cell>
          <cell r="J727" t="str">
            <v>N</v>
          </cell>
        </row>
        <row r="728">
          <cell r="D728" t="str">
            <v>1051894</v>
          </cell>
          <cell r="J728" t="str">
            <v>N</v>
          </cell>
        </row>
        <row r="729">
          <cell r="D729" t="str">
            <v>1051894</v>
          </cell>
          <cell r="J729" t="str">
            <v>N</v>
          </cell>
        </row>
        <row r="730">
          <cell r="D730" t="str">
            <v>1051894</v>
          </cell>
          <cell r="J730" t="str">
            <v>N</v>
          </cell>
        </row>
        <row r="731">
          <cell r="D731" t="str">
            <v>1051894</v>
          </cell>
          <cell r="J731" t="str">
            <v>N</v>
          </cell>
        </row>
        <row r="732">
          <cell r="D732" t="str">
            <v>1051894</v>
          </cell>
          <cell r="J732" t="str">
            <v>N</v>
          </cell>
        </row>
        <row r="733">
          <cell r="D733" t="str">
            <v>1051894</v>
          </cell>
          <cell r="J733" t="str">
            <v>N</v>
          </cell>
        </row>
        <row r="734">
          <cell r="D734" t="str">
            <v>1051894</v>
          </cell>
          <cell r="J734" t="str">
            <v>N</v>
          </cell>
        </row>
        <row r="735">
          <cell r="D735" t="str">
            <v>1051894</v>
          </cell>
          <cell r="J735" t="str">
            <v>N</v>
          </cell>
        </row>
        <row r="736">
          <cell r="D736" t="str">
            <v>1051894</v>
          </cell>
          <cell r="J736" t="str">
            <v>N</v>
          </cell>
        </row>
        <row r="737">
          <cell r="D737" t="str">
            <v>1051894</v>
          </cell>
          <cell r="J737" t="str">
            <v>N</v>
          </cell>
        </row>
        <row r="738">
          <cell r="D738" t="str">
            <v>1051894</v>
          </cell>
          <cell r="J738" t="str">
            <v>N</v>
          </cell>
        </row>
        <row r="739">
          <cell r="D739" t="str">
            <v>1051894</v>
          </cell>
          <cell r="J739" t="str">
            <v>N</v>
          </cell>
        </row>
        <row r="740">
          <cell r="D740" t="str">
            <v>1051894</v>
          </cell>
          <cell r="J740" t="str">
            <v>N</v>
          </cell>
        </row>
        <row r="741">
          <cell r="D741" t="str">
            <v>1051894</v>
          </cell>
          <cell r="J741" t="str">
            <v>N</v>
          </cell>
        </row>
        <row r="742">
          <cell r="D742" t="str">
            <v>1051894</v>
          </cell>
          <cell r="J742" t="str">
            <v>N</v>
          </cell>
        </row>
        <row r="743">
          <cell r="D743" t="str">
            <v>1051894</v>
          </cell>
          <cell r="J743" t="str">
            <v>N</v>
          </cell>
        </row>
        <row r="744">
          <cell r="D744" t="str">
            <v>1051894</v>
          </cell>
          <cell r="J744" t="str">
            <v>N</v>
          </cell>
        </row>
        <row r="745">
          <cell r="D745" t="str">
            <v>1051894</v>
          </cell>
          <cell r="J745" t="str">
            <v>N</v>
          </cell>
        </row>
        <row r="746">
          <cell r="D746" t="str">
            <v>1051894</v>
          </cell>
          <cell r="J746" t="str">
            <v>N</v>
          </cell>
        </row>
        <row r="747">
          <cell r="D747" t="str">
            <v>1051894</v>
          </cell>
          <cell r="J747" t="str">
            <v>N</v>
          </cell>
        </row>
        <row r="748">
          <cell r="D748" t="str">
            <v>1051894</v>
          </cell>
          <cell r="J748" t="str">
            <v>N</v>
          </cell>
        </row>
        <row r="749">
          <cell r="D749" t="str">
            <v>1051894</v>
          </cell>
          <cell r="J749" t="str">
            <v>N</v>
          </cell>
        </row>
        <row r="750">
          <cell r="D750" t="str">
            <v>1051894</v>
          </cell>
          <cell r="J750" t="str">
            <v>N</v>
          </cell>
        </row>
        <row r="751">
          <cell r="D751" t="str">
            <v>1051894</v>
          </cell>
          <cell r="J751" t="str">
            <v>N</v>
          </cell>
        </row>
        <row r="752">
          <cell r="D752" t="str">
            <v>1051894</v>
          </cell>
          <cell r="J752" t="str">
            <v>N</v>
          </cell>
        </row>
        <row r="753">
          <cell r="D753" t="str">
            <v>1051894</v>
          </cell>
          <cell r="J753" t="str">
            <v>N</v>
          </cell>
        </row>
        <row r="754">
          <cell r="D754" t="str">
            <v>1051894</v>
          </cell>
          <cell r="J754" t="str">
            <v>N</v>
          </cell>
        </row>
        <row r="755">
          <cell r="D755" t="str">
            <v>1051894</v>
          </cell>
          <cell r="J755" t="str">
            <v>N</v>
          </cell>
        </row>
        <row r="756">
          <cell r="D756" t="str">
            <v>1051894</v>
          </cell>
          <cell r="J756" t="str">
            <v>N</v>
          </cell>
        </row>
        <row r="757">
          <cell r="D757" t="str">
            <v>1051894</v>
          </cell>
          <cell r="J757" t="str">
            <v>N</v>
          </cell>
        </row>
        <row r="758">
          <cell r="D758" t="str">
            <v>1051894</v>
          </cell>
          <cell r="J758" t="str">
            <v>N</v>
          </cell>
        </row>
        <row r="759">
          <cell r="D759" t="str">
            <v>1054112</v>
          </cell>
          <cell r="J759" t="str">
            <v>N</v>
          </cell>
        </row>
        <row r="760">
          <cell r="D760" t="str">
            <v>1054112</v>
          </cell>
          <cell r="J760" t="str">
            <v>N</v>
          </cell>
        </row>
        <row r="761">
          <cell r="D761" t="str">
            <v>1054112</v>
          </cell>
          <cell r="J761" t="str">
            <v>N</v>
          </cell>
        </row>
        <row r="762">
          <cell r="D762" t="str">
            <v>1054112</v>
          </cell>
          <cell r="J762" t="str">
            <v>N</v>
          </cell>
        </row>
        <row r="763">
          <cell r="D763" t="str">
            <v>1054112</v>
          </cell>
          <cell r="J763" t="str">
            <v>N</v>
          </cell>
        </row>
        <row r="764">
          <cell r="D764" t="str">
            <v>1054112</v>
          </cell>
          <cell r="J764" t="str">
            <v>N</v>
          </cell>
        </row>
        <row r="765">
          <cell r="D765" t="str">
            <v>1054112</v>
          </cell>
          <cell r="J765" t="str">
            <v>N</v>
          </cell>
        </row>
        <row r="766">
          <cell r="D766" t="str">
            <v>1054112</v>
          </cell>
          <cell r="J766" t="str">
            <v>N</v>
          </cell>
        </row>
        <row r="767">
          <cell r="D767" t="str">
            <v>1054112</v>
          </cell>
          <cell r="J767" t="str">
            <v>N</v>
          </cell>
        </row>
        <row r="768">
          <cell r="D768" t="str">
            <v>1054112</v>
          </cell>
          <cell r="J768" t="str">
            <v>N</v>
          </cell>
        </row>
        <row r="769">
          <cell r="D769" t="str">
            <v>1054112</v>
          </cell>
          <cell r="J769" t="str">
            <v>N</v>
          </cell>
        </row>
        <row r="770">
          <cell r="D770" t="str">
            <v>1054112</v>
          </cell>
          <cell r="J770" t="str">
            <v>N</v>
          </cell>
        </row>
        <row r="771">
          <cell r="D771" t="str">
            <v>1054112</v>
          </cell>
          <cell r="J771" t="str">
            <v>N</v>
          </cell>
        </row>
        <row r="772">
          <cell r="D772" t="str">
            <v>1054112</v>
          </cell>
          <cell r="J772" t="str">
            <v>N</v>
          </cell>
        </row>
        <row r="773">
          <cell r="D773" t="str">
            <v>1054112</v>
          </cell>
          <cell r="J773" t="str">
            <v>N</v>
          </cell>
        </row>
        <row r="774">
          <cell r="D774" t="str">
            <v>1054112</v>
          </cell>
          <cell r="J774" t="str">
            <v>N</v>
          </cell>
        </row>
        <row r="775">
          <cell r="D775" t="str">
            <v>1054112</v>
          </cell>
          <cell r="J775" t="str">
            <v>N</v>
          </cell>
        </row>
        <row r="776">
          <cell r="D776" t="str">
            <v>1054112</v>
          </cell>
          <cell r="J776" t="str">
            <v>N</v>
          </cell>
        </row>
        <row r="777">
          <cell r="D777" t="str">
            <v>1054112</v>
          </cell>
          <cell r="J777" t="str">
            <v>N</v>
          </cell>
        </row>
        <row r="778">
          <cell r="D778" t="str">
            <v>1054112</v>
          </cell>
          <cell r="J778" t="str">
            <v>N</v>
          </cell>
        </row>
        <row r="779">
          <cell r="D779" t="str">
            <v>1054112</v>
          </cell>
          <cell r="J779" t="str">
            <v>N</v>
          </cell>
        </row>
        <row r="780">
          <cell r="D780" t="str">
            <v>1054112</v>
          </cell>
          <cell r="J780" t="str">
            <v>N</v>
          </cell>
        </row>
        <row r="781">
          <cell r="D781" t="str">
            <v>1054112</v>
          </cell>
          <cell r="J781" t="str">
            <v>N</v>
          </cell>
        </row>
        <row r="782">
          <cell r="D782" t="str">
            <v>1054112</v>
          </cell>
          <cell r="J782" t="str">
            <v>N</v>
          </cell>
        </row>
        <row r="783">
          <cell r="D783" t="str">
            <v>1054112</v>
          </cell>
          <cell r="J783" t="str">
            <v>N</v>
          </cell>
        </row>
        <row r="784">
          <cell r="D784" t="str">
            <v>1055039</v>
          </cell>
          <cell r="J784" t="str">
            <v>N</v>
          </cell>
        </row>
        <row r="785">
          <cell r="D785" t="str">
            <v>1055039</v>
          </cell>
          <cell r="J785" t="str">
            <v>N</v>
          </cell>
        </row>
        <row r="786">
          <cell r="D786" t="str">
            <v>1055039</v>
          </cell>
          <cell r="J786" t="str">
            <v>N</v>
          </cell>
        </row>
        <row r="787">
          <cell r="D787" t="str">
            <v>1055039</v>
          </cell>
          <cell r="J787" t="str">
            <v>N</v>
          </cell>
        </row>
        <row r="788">
          <cell r="D788" t="str">
            <v>1055039</v>
          </cell>
          <cell r="J788" t="str">
            <v>N</v>
          </cell>
        </row>
        <row r="789">
          <cell r="D789" t="str">
            <v>1055039</v>
          </cell>
          <cell r="J789" t="str">
            <v>N</v>
          </cell>
        </row>
        <row r="790">
          <cell r="D790" t="str">
            <v>1055039</v>
          </cell>
          <cell r="J790" t="str">
            <v>N</v>
          </cell>
        </row>
        <row r="791">
          <cell r="D791" t="str">
            <v>1055039</v>
          </cell>
          <cell r="J791" t="str">
            <v>N</v>
          </cell>
        </row>
        <row r="792">
          <cell r="D792" t="str">
            <v>1055039</v>
          </cell>
          <cell r="J792" t="str">
            <v>N</v>
          </cell>
        </row>
        <row r="793">
          <cell r="D793" t="str">
            <v>1055039</v>
          </cell>
          <cell r="J793" t="str">
            <v>N</v>
          </cell>
        </row>
        <row r="794">
          <cell r="D794" t="str">
            <v>1055039</v>
          </cell>
          <cell r="J794" t="str">
            <v>N</v>
          </cell>
        </row>
        <row r="795">
          <cell r="D795" t="str">
            <v>1055039</v>
          </cell>
          <cell r="J795" t="str">
            <v>N</v>
          </cell>
        </row>
        <row r="796">
          <cell r="D796" t="str">
            <v>1055039</v>
          </cell>
          <cell r="J796" t="str">
            <v>N</v>
          </cell>
        </row>
        <row r="797">
          <cell r="D797" t="str">
            <v>1055039</v>
          </cell>
          <cell r="J797" t="str">
            <v>N</v>
          </cell>
        </row>
        <row r="798">
          <cell r="D798" t="str">
            <v>1055039</v>
          </cell>
          <cell r="J798" t="str">
            <v>N</v>
          </cell>
        </row>
        <row r="799">
          <cell r="D799" t="str">
            <v>1055039</v>
          </cell>
          <cell r="J799" t="str">
            <v>N</v>
          </cell>
        </row>
        <row r="800">
          <cell r="D800" t="str">
            <v>1055039</v>
          </cell>
          <cell r="J800" t="str">
            <v>N</v>
          </cell>
        </row>
        <row r="801">
          <cell r="D801" t="str">
            <v>1055039</v>
          </cell>
          <cell r="J801" t="str">
            <v>N</v>
          </cell>
        </row>
        <row r="802">
          <cell r="D802" t="str">
            <v>1055039</v>
          </cell>
          <cell r="J802" t="str">
            <v>N</v>
          </cell>
        </row>
        <row r="803">
          <cell r="D803" t="str">
            <v>1055039</v>
          </cell>
          <cell r="J803" t="str">
            <v>N</v>
          </cell>
        </row>
        <row r="804">
          <cell r="D804" t="str">
            <v>1055039</v>
          </cell>
          <cell r="J804" t="str">
            <v>N</v>
          </cell>
        </row>
        <row r="805">
          <cell r="D805" t="str">
            <v>1055039</v>
          </cell>
          <cell r="J805" t="str">
            <v>N</v>
          </cell>
        </row>
        <row r="806">
          <cell r="D806" t="str">
            <v>1055039</v>
          </cell>
          <cell r="J806" t="str">
            <v>N</v>
          </cell>
        </row>
        <row r="807">
          <cell r="D807" t="str">
            <v>1055039</v>
          </cell>
          <cell r="J807" t="str">
            <v>N</v>
          </cell>
        </row>
        <row r="808">
          <cell r="D808" t="str">
            <v>1055039</v>
          </cell>
          <cell r="J808" t="str">
            <v>N</v>
          </cell>
        </row>
        <row r="809">
          <cell r="D809" t="str">
            <v>1055039</v>
          </cell>
          <cell r="J809" t="str">
            <v>N</v>
          </cell>
        </row>
        <row r="810">
          <cell r="D810" t="str">
            <v>1055039</v>
          </cell>
          <cell r="J810" t="str">
            <v>N</v>
          </cell>
        </row>
        <row r="811">
          <cell r="D811" t="str">
            <v>1055039</v>
          </cell>
          <cell r="J811" t="str">
            <v>N</v>
          </cell>
        </row>
        <row r="812">
          <cell r="D812" t="str">
            <v>1055039</v>
          </cell>
          <cell r="J812" t="str">
            <v>N</v>
          </cell>
        </row>
        <row r="813">
          <cell r="D813" t="str">
            <v>1055039</v>
          </cell>
          <cell r="J813" t="str">
            <v>N</v>
          </cell>
        </row>
        <row r="814">
          <cell r="D814" t="str">
            <v>1055039</v>
          </cell>
          <cell r="J814" t="str">
            <v>N</v>
          </cell>
        </row>
        <row r="815">
          <cell r="D815" t="str">
            <v>1055039</v>
          </cell>
          <cell r="J815" t="str">
            <v>N</v>
          </cell>
        </row>
        <row r="816">
          <cell r="D816" t="str">
            <v>1055039</v>
          </cell>
          <cell r="J816" t="str">
            <v>N</v>
          </cell>
        </row>
        <row r="817">
          <cell r="D817" t="str">
            <v>1055039</v>
          </cell>
          <cell r="J817" t="str">
            <v>N</v>
          </cell>
        </row>
        <row r="818">
          <cell r="D818" t="str">
            <v>1055039</v>
          </cell>
          <cell r="J818" t="str">
            <v>N</v>
          </cell>
        </row>
        <row r="819">
          <cell r="D819" t="str">
            <v>1055039</v>
          </cell>
          <cell r="J819" t="str">
            <v>N</v>
          </cell>
        </row>
        <row r="820">
          <cell r="D820" t="str">
            <v>1055039</v>
          </cell>
          <cell r="J820" t="str">
            <v>N</v>
          </cell>
        </row>
        <row r="821">
          <cell r="D821" t="str">
            <v>1055039</v>
          </cell>
          <cell r="J821" t="str">
            <v>N</v>
          </cell>
        </row>
        <row r="822">
          <cell r="D822" t="str">
            <v>1055039</v>
          </cell>
          <cell r="J822" t="str">
            <v>N</v>
          </cell>
        </row>
        <row r="823">
          <cell r="D823" t="str">
            <v>1055039</v>
          </cell>
          <cell r="J823" t="str">
            <v>N</v>
          </cell>
        </row>
        <row r="824">
          <cell r="D824" t="str">
            <v>1055039</v>
          </cell>
          <cell r="J824" t="str">
            <v>N</v>
          </cell>
        </row>
        <row r="825">
          <cell r="D825" t="str">
            <v>1055039</v>
          </cell>
          <cell r="J825" t="str">
            <v>N</v>
          </cell>
        </row>
        <row r="826">
          <cell r="D826" t="str">
            <v>1055039</v>
          </cell>
          <cell r="J826" t="str">
            <v>N</v>
          </cell>
        </row>
        <row r="827">
          <cell r="D827" t="str">
            <v>1055039</v>
          </cell>
          <cell r="J827" t="str">
            <v>N</v>
          </cell>
        </row>
        <row r="828">
          <cell r="D828" t="str">
            <v>1055039</v>
          </cell>
          <cell r="J828" t="str">
            <v>N</v>
          </cell>
        </row>
        <row r="829">
          <cell r="D829" t="str">
            <v>1055039</v>
          </cell>
          <cell r="J829" t="str">
            <v>N</v>
          </cell>
        </row>
        <row r="830">
          <cell r="D830" t="str">
            <v>1055039</v>
          </cell>
          <cell r="J830" t="str">
            <v>N</v>
          </cell>
        </row>
        <row r="831">
          <cell r="D831" t="str">
            <v>1055039</v>
          </cell>
          <cell r="J831" t="str">
            <v>N</v>
          </cell>
        </row>
        <row r="832">
          <cell r="D832" t="str">
            <v>1055039</v>
          </cell>
          <cell r="J832" t="str">
            <v>N</v>
          </cell>
        </row>
        <row r="833">
          <cell r="D833" t="str">
            <v>1055039</v>
          </cell>
          <cell r="J833" t="str">
            <v>N</v>
          </cell>
        </row>
        <row r="834">
          <cell r="D834" t="str">
            <v>1055039</v>
          </cell>
          <cell r="J834" t="str">
            <v>N</v>
          </cell>
        </row>
        <row r="835">
          <cell r="D835" t="str">
            <v>1055039</v>
          </cell>
          <cell r="J835" t="str">
            <v>N</v>
          </cell>
        </row>
        <row r="836">
          <cell r="D836" t="str">
            <v>1055039</v>
          </cell>
          <cell r="J836" t="str">
            <v>N</v>
          </cell>
        </row>
        <row r="837">
          <cell r="D837" t="str">
            <v>1055039</v>
          </cell>
          <cell r="J837" t="str">
            <v>N</v>
          </cell>
        </row>
        <row r="838">
          <cell r="D838" t="str">
            <v>1055039</v>
          </cell>
          <cell r="J838" t="str">
            <v>N</v>
          </cell>
        </row>
        <row r="839">
          <cell r="D839" t="str">
            <v>1055039</v>
          </cell>
          <cell r="J839" t="str">
            <v>N</v>
          </cell>
        </row>
        <row r="840">
          <cell r="D840" t="str">
            <v>1055039</v>
          </cell>
          <cell r="J840" t="str">
            <v>N</v>
          </cell>
        </row>
        <row r="841">
          <cell r="D841" t="str">
            <v>1055039</v>
          </cell>
          <cell r="J841" t="str">
            <v>N</v>
          </cell>
        </row>
        <row r="842">
          <cell r="D842" t="str">
            <v>1055039</v>
          </cell>
          <cell r="J842" t="str">
            <v>N</v>
          </cell>
        </row>
        <row r="843">
          <cell r="D843" t="str">
            <v>1055039</v>
          </cell>
          <cell r="J843" t="str">
            <v>N</v>
          </cell>
        </row>
        <row r="844">
          <cell r="D844" t="str">
            <v>1055039</v>
          </cell>
          <cell r="J844" t="str">
            <v>N</v>
          </cell>
        </row>
        <row r="845">
          <cell r="D845" t="str">
            <v>1055039</v>
          </cell>
          <cell r="J845" t="str">
            <v>N</v>
          </cell>
        </row>
        <row r="846">
          <cell r="D846" t="str">
            <v>1055039</v>
          </cell>
          <cell r="J846" t="str">
            <v>N</v>
          </cell>
        </row>
        <row r="847">
          <cell r="D847" t="str">
            <v>1055039</v>
          </cell>
          <cell r="J847" t="str">
            <v>N</v>
          </cell>
        </row>
        <row r="848">
          <cell r="D848" t="str">
            <v>1055039</v>
          </cell>
          <cell r="J848" t="str">
            <v>N</v>
          </cell>
        </row>
        <row r="849">
          <cell r="D849" t="str">
            <v>1055039</v>
          </cell>
          <cell r="J849" t="str">
            <v>N</v>
          </cell>
        </row>
        <row r="850">
          <cell r="D850" t="str">
            <v>1055039</v>
          </cell>
          <cell r="J850" t="str">
            <v>N</v>
          </cell>
        </row>
        <row r="851">
          <cell r="D851" t="str">
            <v>1055039</v>
          </cell>
          <cell r="J851" t="str">
            <v>N</v>
          </cell>
        </row>
        <row r="852">
          <cell r="D852" t="str">
            <v>1055039</v>
          </cell>
          <cell r="J852" t="str">
            <v>N</v>
          </cell>
        </row>
        <row r="853">
          <cell r="D853" t="str">
            <v>1055039</v>
          </cell>
          <cell r="J853" t="str">
            <v>N</v>
          </cell>
        </row>
        <row r="854">
          <cell r="D854" t="str">
            <v>1055039</v>
          </cell>
          <cell r="J854" t="str">
            <v>N</v>
          </cell>
        </row>
        <row r="855">
          <cell r="D855" t="str">
            <v>1060304</v>
          </cell>
          <cell r="J855" t="str">
            <v>N</v>
          </cell>
        </row>
        <row r="856">
          <cell r="D856" t="str">
            <v>1060304</v>
          </cell>
          <cell r="J856" t="str">
            <v>N</v>
          </cell>
        </row>
        <row r="857">
          <cell r="D857" t="str">
            <v>1060304</v>
          </cell>
          <cell r="J857" t="str">
            <v>N</v>
          </cell>
        </row>
        <row r="858">
          <cell r="D858" t="str">
            <v>1060304</v>
          </cell>
          <cell r="J858" t="str">
            <v>N</v>
          </cell>
        </row>
        <row r="859">
          <cell r="D859" t="str">
            <v>1060304</v>
          </cell>
          <cell r="J859" t="str">
            <v>N</v>
          </cell>
        </row>
        <row r="860">
          <cell r="D860" t="str">
            <v>1060304</v>
          </cell>
          <cell r="J860" t="str">
            <v>N</v>
          </cell>
        </row>
        <row r="861">
          <cell r="D861" t="str">
            <v>1060304</v>
          </cell>
          <cell r="J861" t="str">
            <v>N</v>
          </cell>
        </row>
        <row r="862">
          <cell r="D862" t="str">
            <v>1060304</v>
          </cell>
          <cell r="J862" t="str">
            <v>N</v>
          </cell>
        </row>
        <row r="863">
          <cell r="D863" t="str">
            <v>1060304</v>
          </cell>
          <cell r="J863" t="str">
            <v>N</v>
          </cell>
        </row>
        <row r="864">
          <cell r="D864" t="str">
            <v>1060304</v>
          </cell>
          <cell r="J864" t="str">
            <v>N</v>
          </cell>
        </row>
        <row r="865">
          <cell r="D865" t="str">
            <v>1060304</v>
          </cell>
          <cell r="J865" t="str">
            <v>N</v>
          </cell>
        </row>
        <row r="866">
          <cell r="D866" t="str">
            <v>1060304</v>
          </cell>
          <cell r="J866" t="str">
            <v>N</v>
          </cell>
        </row>
        <row r="867">
          <cell r="D867" t="str">
            <v>1060304</v>
          </cell>
          <cell r="J867" t="str">
            <v>N</v>
          </cell>
        </row>
        <row r="868">
          <cell r="D868" t="str">
            <v>1060304</v>
          </cell>
          <cell r="J868" t="str">
            <v>N</v>
          </cell>
        </row>
        <row r="869">
          <cell r="D869" t="str">
            <v>1060304</v>
          </cell>
          <cell r="J869" t="str">
            <v>N</v>
          </cell>
        </row>
        <row r="870">
          <cell r="D870" t="str">
            <v>1060304</v>
          </cell>
          <cell r="J870" t="str">
            <v>N</v>
          </cell>
        </row>
        <row r="871">
          <cell r="D871" t="str">
            <v>1060304</v>
          </cell>
          <cell r="J871" t="str">
            <v>N</v>
          </cell>
        </row>
        <row r="872">
          <cell r="D872" t="str">
            <v>1060304</v>
          </cell>
          <cell r="J872" t="str">
            <v>N</v>
          </cell>
        </row>
        <row r="873">
          <cell r="D873" t="str">
            <v>1060304</v>
          </cell>
          <cell r="J873" t="str">
            <v>N</v>
          </cell>
        </row>
        <row r="874">
          <cell r="D874" t="str">
            <v>1060304</v>
          </cell>
          <cell r="J874" t="str">
            <v>N</v>
          </cell>
        </row>
        <row r="875">
          <cell r="D875" t="str">
            <v>1060304</v>
          </cell>
          <cell r="J875" t="str">
            <v>N</v>
          </cell>
        </row>
        <row r="876">
          <cell r="D876" t="str">
            <v>1060304</v>
          </cell>
          <cell r="J876" t="str">
            <v>N</v>
          </cell>
        </row>
        <row r="877">
          <cell r="D877" t="str">
            <v>1060304</v>
          </cell>
          <cell r="J877" t="str">
            <v>N</v>
          </cell>
        </row>
        <row r="878">
          <cell r="D878" t="str">
            <v>1060304</v>
          </cell>
          <cell r="J878" t="str">
            <v>N</v>
          </cell>
        </row>
        <row r="879">
          <cell r="D879" t="str">
            <v>1060304</v>
          </cell>
          <cell r="J879" t="str">
            <v>N</v>
          </cell>
        </row>
        <row r="880">
          <cell r="D880" t="str">
            <v>1060304</v>
          </cell>
          <cell r="J880" t="str">
            <v>N</v>
          </cell>
        </row>
        <row r="881">
          <cell r="D881" t="str">
            <v>1060304</v>
          </cell>
          <cell r="J881" t="str">
            <v>N</v>
          </cell>
        </row>
        <row r="882">
          <cell r="D882" t="str">
            <v>1060304</v>
          </cell>
          <cell r="J882" t="str">
            <v>N</v>
          </cell>
        </row>
        <row r="883">
          <cell r="D883" t="str">
            <v>1060304</v>
          </cell>
          <cell r="J883" t="str">
            <v>N</v>
          </cell>
        </row>
        <row r="884">
          <cell r="D884" t="str">
            <v>1060304</v>
          </cell>
          <cell r="J884" t="str">
            <v>N</v>
          </cell>
        </row>
        <row r="885">
          <cell r="D885" t="str">
            <v>1060304</v>
          </cell>
          <cell r="J885" t="str">
            <v>N</v>
          </cell>
        </row>
        <row r="886">
          <cell r="D886" t="str">
            <v>1060304</v>
          </cell>
          <cell r="J886" t="str">
            <v>N</v>
          </cell>
        </row>
        <row r="887">
          <cell r="D887" t="str">
            <v>1060304</v>
          </cell>
          <cell r="J887" t="str">
            <v>N</v>
          </cell>
        </row>
        <row r="888">
          <cell r="D888" t="str">
            <v>1060304</v>
          </cell>
          <cell r="J888" t="str">
            <v>N</v>
          </cell>
        </row>
        <row r="889">
          <cell r="D889" t="str">
            <v>1060304</v>
          </cell>
          <cell r="J889" t="str">
            <v>N</v>
          </cell>
        </row>
        <row r="890">
          <cell r="D890" t="str">
            <v>1060304</v>
          </cell>
          <cell r="J890" t="str">
            <v>N</v>
          </cell>
        </row>
        <row r="891">
          <cell r="D891" t="str">
            <v>1060304</v>
          </cell>
          <cell r="J891" t="str">
            <v>N</v>
          </cell>
        </row>
        <row r="892">
          <cell r="D892" t="str">
            <v>1060304</v>
          </cell>
          <cell r="J892" t="str">
            <v>N</v>
          </cell>
        </row>
        <row r="893">
          <cell r="D893" t="str">
            <v>1060304</v>
          </cell>
          <cell r="J893" t="str">
            <v>N</v>
          </cell>
        </row>
        <row r="894">
          <cell r="D894" t="str">
            <v>1060304</v>
          </cell>
          <cell r="J894" t="str">
            <v>N</v>
          </cell>
        </row>
        <row r="895">
          <cell r="D895" t="str">
            <v>1060304</v>
          </cell>
          <cell r="J895" t="str">
            <v>N</v>
          </cell>
        </row>
        <row r="896">
          <cell r="D896" t="str">
            <v>1060304</v>
          </cell>
          <cell r="J896" t="str">
            <v>N</v>
          </cell>
        </row>
        <row r="897">
          <cell r="D897" t="str">
            <v>1060304</v>
          </cell>
          <cell r="J897" t="str">
            <v>N</v>
          </cell>
        </row>
        <row r="898">
          <cell r="D898" t="str">
            <v>1060304</v>
          </cell>
          <cell r="J898" t="str">
            <v>N</v>
          </cell>
        </row>
        <row r="899">
          <cell r="D899" t="str">
            <v>1060304</v>
          </cell>
          <cell r="J899" t="str">
            <v>N</v>
          </cell>
        </row>
        <row r="900">
          <cell r="D900" t="str">
            <v>1060304</v>
          </cell>
          <cell r="J900" t="str">
            <v>N</v>
          </cell>
        </row>
        <row r="901">
          <cell r="D901" t="str">
            <v>1060304</v>
          </cell>
          <cell r="J901" t="str">
            <v>N</v>
          </cell>
        </row>
        <row r="902">
          <cell r="D902" t="str">
            <v>1060304</v>
          </cell>
          <cell r="J902" t="str">
            <v>N</v>
          </cell>
        </row>
        <row r="903">
          <cell r="D903" t="str">
            <v>1060304</v>
          </cell>
          <cell r="J903" t="str">
            <v>N</v>
          </cell>
        </row>
        <row r="904">
          <cell r="D904" t="str">
            <v>1060304</v>
          </cell>
          <cell r="J904" t="str">
            <v>N</v>
          </cell>
        </row>
        <row r="905">
          <cell r="D905" t="str">
            <v>1060304</v>
          </cell>
          <cell r="J905" t="str">
            <v>N</v>
          </cell>
        </row>
        <row r="906">
          <cell r="D906" t="str">
            <v>1060304</v>
          </cell>
          <cell r="J906" t="str">
            <v>N</v>
          </cell>
        </row>
        <row r="907">
          <cell r="D907" t="str">
            <v>1060304</v>
          </cell>
          <cell r="J907" t="str">
            <v>N</v>
          </cell>
        </row>
        <row r="908">
          <cell r="D908" t="str">
            <v>1060304</v>
          </cell>
          <cell r="J908" t="str">
            <v>N</v>
          </cell>
        </row>
        <row r="909">
          <cell r="D909" t="str">
            <v>1060304</v>
          </cell>
          <cell r="J909" t="str">
            <v>N</v>
          </cell>
        </row>
        <row r="910">
          <cell r="D910" t="str">
            <v>1060304</v>
          </cell>
          <cell r="J910" t="str">
            <v>N</v>
          </cell>
        </row>
        <row r="911">
          <cell r="D911" t="str">
            <v>1060304</v>
          </cell>
          <cell r="J911" t="str">
            <v>N</v>
          </cell>
        </row>
        <row r="912">
          <cell r="D912" t="str">
            <v>1060304</v>
          </cell>
          <cell r="J912" t="str">
            <v>N</v>
          </cell>
        </row>
        <row r="913">
          <cell r="D913" t="str">
            <v>1060304</v>
          </cell>
          <cell r="J913" t="str">
            <v>N</v>
          </cell>
        </row>
        <row r="914">
          <cell r="D914" t="str">
            <v>1060304</v>
          </cell>
          <cell r="J914" t="str">
            <v>N</v>
          </cell>
        </row>
        <row r="915">
          <cell r="D915" t="str">
            <v>1060304</v>
          </cell>
          <cell r="J915" t="str">
            <v>N</v>
          </cell>
        </row>
        <row r="916">
          <cell r="D916" t="str">
            <v>1060304</v>
          </cell>
          <cell r="J916" t="str">
            <v>N</v>
          </cell>
        </row>
        <row r="917">
          <cell r="D917" t="str">
            <v>1060304</v>
          </cell>
          <cell r="J917" t="str">
            <v>N</v>
          </cell>
        </row>
        <row r="918">
          <cell r="D918" t="str">
            <v>1060304</v>
          </cell>
          <cell r="J918" t="str">
            <v>N</v>
          </cell>
        </row>
        <row r="919">
          <cell r="D919" t="str">
            <v>1060304</v>
          </cell>
          <cell r="J919" t="str">
            <v>N</v>
          </cell>
        </row>
        <row r="920">
          <cell r="D920" t="str">
            <v>1060304</v>
          </cell>
          <cell r="J920" t="str">
            <v>N</v>
          </cell>
        </row>
        <row r="921">
          <cell r="D921" t="str">
            <v>1060304</v>
          </cell>
          <cell r="J921" t="str">
            <v>N</v>
          </cell>
        </row>
        <row r="922">
          <cell r="D922" t="str">
            <v>1066424</v>
          </cell>
          <cell r="J922" t="str">
            <v>N</v>
          </cell>
        </row>
        <row r="923">
          <cell r="D923" t="str">
            <v>1066424</v>
          </cell>
          <cell r="J923" t="str">
            <v>N</v>
          </cell>
        </row>
        <row r="924">
          <cell r="D924" t="str">
            <v>1066424</v>
          </cell>
          <cell r="J924" t="str">
            <v>N</v>
          </cell>
        </row>
        <row r="925">
          <cell r="D925" t="str">
            <v>1066424</v>
          </cell>
          <cell r="J925" t="str">
            <v>N</v>
          </cell>
        </row>
        <row r="926">
          <cell r="D926" t="str">
            <v>1066424</v>
          </cell>
          <cell r="J926" t="str">
            <v>N</v>
          </cell>
        </row>
        <row r="927">
          <cell r="D927" t="str">
            <v>1066424</v>
          </cell>
          <cell r="J927" t="str">
            <v>N</v>
          </cell>
        </row>
        <row r="928">
          <cell r="D928" t="str">
            <v>1066424</v>
          </cell>
          <cell r="J928" t="str">
            <v>N</v>
          </cell>
        </row>
        <row r="929">
          <cell r="D929" t="str">
            <v>1066424</v>
          </cell>
          <cell r="J929" t="str">
            <v>N</v>
          </cell>
        </row>
        <row r="930">
          <cell r="D930" t="str">
            <v>1066424</v>
          </cell>
          <cell r="J930" t="str">
            <v>N</v>
          </cell>
        </row>
        <row r="931">
          <cell r="D931" t="str">
            <v>1072509</v>
          </cell>
          <cell r="J931" t="str">
            <v>(blank)</v>
          </cell>
        </row>
        <row r="932">
          <cell r="D932" t="str">
            <v>1072509</v>
          </cell>
          <cell r="J932" t="str">
            <v>N</v>
          </cell>
        </row>
        <row r="933">
          <cell r="D933" t="str">
            <v>1072509</v>
          </cell>
          <cell r="J933" t="str">
            <v>N</v>
          </cell>
        </row>
        <row r="934">
          <cell r="D934" t="str">
            <v>1072509</v>
          </cell>
          <cell r="J934" t="str">
            <v>N</v>
          </cell>
        </row>
        <row r="935">
          <cell r="D935" t="str">
            <v>1072509</v>
          </cell>
          <cell r="J935" t="str">
            <v>N</v>
          </cell>
        </row>
        <row r="936">
          <cell r="D936" t="str">
            <v>1072509</v>
          </cell>
          <cell r="J936" t="str">
            <v>N</v>
          </cell>
        </row>
        <row r="937">
          <cell r="D937" t="str">
            <v>1072509</v>
          </cell>
          <cell r="J937" t="str">
            <v>N</v>
          </cell>
        </row>
        <row r="938">
          <cell r="D938" t="str">
            <v>1072509</v>
          </cell>
          <cell r="J938" t="str">
            <v>N</v>
          </cell>
        </row>
        <row r="939">
          <cell r="D939" t="str">
            <v>1072509</v>
          </cell>
          <cell r="J939" t="str">
            <v>N</v>
          </cell>
        </row>
        <row r="940">
          <cell r="D940" t="str">
            <v>1072509</v>
          </cell>
          <cell r="J940" t="str">
            <v>(blank)</v>
          </cell>
        </row>
        <row r="941">
          <cell r="D941" t="str">
            <v>1072509</v>
          </cell>
          <cell r="J941" t="str">
            <v>N</v>
          </cell>
        </row>
        <row r="942">
          <cell r="D942" t="str">
            <v>1072509</v>
          </cell>
          <cell r="J942" t="str">
            <v>N</v>
          </cell>
        </row>
        <row r="943">
          <cell r="D943" t="str">
            <v>1072509</v>
          </cell>
          <cell r="J943" t="str">
            <v>N</v>
          </cell>
        </row>
        <row r="944">
          <cell r="D944" t="str">
            <v>1072509</v>
          </cell>
          <cell r="J944" t="str">
            <v>N</v>
          </cell>
        </row>
        <row r="945">
          <cell r="D945" t="str">
            <v>1072509</v>
          </cell>
          <cell r="J945" t="str">
            <v>N</v>
          </cell>
        </row>
        <row r="946">
          <cell r="D946" t="str">
            <v>1072509</v>
          </cell>
          <cell r="J946" t="str">
            <v>N</v>
          </cell>
        </row>
        <row r="947">
          <cell r="D947" t="str">
            <v>1072509</v>
          </cell>
          <cell r="J947" t="str">
            <v>N</v>
          </cell>
        </row>
        <row r="948">
          <cell r="D948" t="str">
            <v>1072509</v>
          </cell>
          <cell r="J948" t="str">
            <v>N</v>
          </cell>
        </row>
        <row r="949">
          <cell r="D949" t="str">
            <v>1072509</v>
          </cell>
          <cell r="J949" t="str">
            <v>(blank)</v>
          </cell>
        </row>
        <row r="950">
          <cell r="D950" t="str">
            <v>1072509</v>
          </cell>
          <cell r="J950" t="str">
            <v>N</v>
          </cell>
        </row>
        <row r="951">
          <cell r="D951" t="str">
            <v>1072509</v>
          </cell>
          <cell r="J951" t="str">
            <v>N</v>
          </cell>
        </row>
        <row r="952">
          <cell r="D952" t="str">
            <v>1072509</v>
          </cell>
          <cell r="J952" t="str">
            <v>N</v>
          </cell>
        </row>
        <row r="953">
          <cell r="D953" t="str">
            <v>1072509</v>
          </cell>
          <cell r="J953" t="str">
            <v>N</v>
          </cell>
        </row>
        <row r="954">
          <cell r="D954" t="str">
            <v>1072509</v>
          </cell>
          <cell r="J954" t="str">
            <v>N</v>
          </cell>
        </row>
        <row r="955">
          <cell r="D955" t="str">
            <v>1072509</v>
          </cell>
          <cell r="J955" t="str">
            <v>N</v>
          </cell>
        </row>
        <row r="956">
          <cell r="D956" t="str">
            <v>1072509</v>
          </cell>
          <cell r="J956" t="str">
            <v>N</v>
          </cell>
        </row>
        <row r="957">
          <cell r="D957" t="str">
            <v>1072509</v>
          </cell>
          <cell r="J957" t="str">
            <v>N</v>
          </cell>
        </row>
        <row r="958">
          <cell r="D958" t="str">
            <v>1072540</v>
          </cell>
          <cell r="J958" t="str">
            <v>N</v>
          </cell>
        </row>
        <row r="959">
          <cell r="D959" t="str">
            <v>1072540</v>
          </cell>
          <cell r="J959" t="str">
            <v>N</v>
          </cell>
        </row>
        <row r="960">
          <cell r="D960" t="str">
            <v>1072540</v>
          </cell>
          <cell r="J960" t="str">
            <v>N</v>
          </cell>
        </row>
        <row r="961">
          <cell r="D961" t="str">
            <v>1072540</v>
          </cell>
          <cell r="J961" t="str">
            <v>N</v>
          </cell>
        </row>
        <row r="962">
          <cell r="D962" t="str">
            <v>1072540</v>
          </cell>
          <cell r="J962" t="str">
            <v>N</v>
          </cell>
        </row>
        <row r="963">
          <cell r="D963" t="str">
            <v>1073550</v>
          </cell>
          <cell r="J963" t="str">
            <v>N</v>
          </cell>
        </row>
        <row r="964">
          <cell r="D964" t="str">
            <v>1073550</v>
          </cell>
          <cell r="J964" t="str">
            <v>N</v>
          </cell>
        </row>
        <row r="965">
          <cell r="D965" t="str">
            <v>1073550</v>
          </cell>
          <cell r="J965" t="str">
            <v>Y</v>
          </cell>
        </row>
        <row r="966">
          <cell r="D966" t="str">
            <v>1073550</v>
          </cell>
          <cell r="J966" t="str">
            <v>N</v>
          </cell>
        </row>
        <row r="967">
          <cell r="D967" t="str">
            <v>1073550</v>
          </cell>
          <cell r="J967" t="str">
            <v>N</v>
          </cell>
        </row>
        <row r="968">
          <cell r="D968" t="str">
            <v>1073550</v>
          </cell>
          <cell r="J968" t="str">
            <v>Y</v>
          </cell>
        </row>
        <row r="969">
          <cell r="D969" t="str">
            <v>1077752</v>
          </cell>
          <cell r="J969" t="str">
            <v>N</v>
          </cell>
        </row>
        <row r="970">
          <cell r="D970" t="str">
            <v>1077752</v>
          </cell>
          <cell r="J970" t="str">
            <v>N</v>
          </cell>
        </row>
        <row r="971">
          <cell r="D971" t="str">
            <v>1077752</v>
          </cell>
          <cell r="J971" t="str">
            <v>N</v>
          </cell>
        </row>
        <row r="972">
          <cell r="D972" t="str">
            <v>1077752</v>
          </cell>
          <cell r="J972" t="str">
            <v>N</v>
          </cell>
        </row>
        <row r="973">
          <cell r="D973" t="str">
            <v>1077752</v>
          </cell>
          <cell r="J973" t="str">
            <v>N</v>
          </cell>
        </row>
        <row r="974">
          <cell r="D974" t="str">
            <v>1077752</v>
          </cell>
          <cell r="J974" t="str">
            <v>N</v>
          </cell>
        </row>
        <row r="975">
          <cell r="D975" t="str">
            <v>1077752</v>
          </cell>
          <cell r="J975" t="str">
            <v>N</v>
          </cell>
        </row>
        <row r="976">
          <cell r="D976" t="str">
            <v>1077752</v>
          </cell>
          <cell r="J976" t="str">
            <v>N</v>
          </cell>
        </row>
        <row r="977">
          <cell r="D977" t="str">
            <v>1077752</v>
          </cell>
          <cell r="J977" t="str">
            <v>N</v>
          </cell>
        </row>
        <row r="978">
          <cell r="D978" t="str">
            <v>1077752</v>
          </cell>
          <cell r="J978" t="str">
            <v>N</v>
          </cell>
        </row>
        <row r="979">
          <cell r="D979" t="str">
            <v>1077752</v>
          </cell>
          <cell r="J979" t="str">
            <v>N</v>
          </cell>
        </row>
        <row r="980">
          <cell r="D980" t="str">
            <v>1077752</v>
          </cell>
          <cell r="J980" t="str">
            <v>N</v>
          </cell>
        </row>
        <row r="981">
          <cell r="D981" t="str">
            <v>1077752</v>
          </cell>
          <cell r="J981" t="str">
            <v>N</v>
          </cell>
        </row>
        <row r="982">
          <cell r="D982" t="str">
            <v>1077752</v>
          </cell>
          <cell r="J982" t="str">
            <v>N</v>
          </cell>
        </row>
        <row r="983">
          <cell r="D983" t="str">
            <v>1077752</v>
          </cell>
          <cell r="J983" t="str">
            <v>N</v>
          </cell>
        </row>
        <row r="984">
          <cell r="D984" t="str">
            <v>1077752</v>
          </cell>
          <cell r="J984" t="str">
            <v>N</v>
          </cell>
        </row>
        <row r="985">
          <cell r="D985" t="str">
            <v>1077752</v>
          </cell>
          <cell r="J985" t="str">
            <v>N</v>
          </cell>
        </row>
        <row r="986">
          <cell r="D986" t="str">
            <v>1077752</v>
          </cell>
          <cell r="J986" t="str">
            <v>N</v>
          </cell>
        </row>
        <row r="987">
          <cell r="D987" t="str">
            <v>1077752</v>
          </cell>
          <cell r="J987" t="str">
            <v>N</v>
          </cell>
        </row>
        <row r="988">
          <cell r="D988" t="str">
            <v>1077752</v>
          </cell>
          <cell r="J988" t="str">
            <v>N</v>
          </cell>
        </row>
        <row r="989">
          <cell r="D989" t="str">
            <v>1077752</v>
          </cell>
          <cell r="J989" t="str">
            <v>N</v>
          </cell>
        </row>
        <row r="990">
          <cell r="D990" t="str">
            <v>1077752</v>
          </cell>
          <cell r="J990" t="str">
            <v>N</v>
          </cell>
        </row>
        <row r="991">
          <cell r="D991" t="str">
            <v>1077752</v>
          </cell>
          <cell r="J991" t="str">
            <v>N</v>
          </cell>
        </row>
        <row r="992">
          <cell r="D992" t="str">
            <v>1077752</v>
          </cell>
          <cell r="J992" t="str">
            <v>N</v>
          </cell>
        </row>
        <row r="993">
          <cell r="D993" t="str">
            <v>1077752</v>
          </cell>
          <cell r="J993" t="str">
            <v>N</v>
          </cell>
        </row>
        <row r="994">
          <cell r="D994" t="str">
            <v>1077752</v>
          </cell>
          <cell r="J994" t="str">
            <v>N</v>
          </cell>
        </row>
        <row r="995">
          <cell r="D995" t="str">
            <v>1077752</v>
          </cell>
          <cell r="J995" t="str">
            <v>N</v>
          </cell>
        </row>
        <row r="996">
          <cell r="D996" t="str">
            <v>1077752</v>
          </cell>
          <cell r="J996" t="str">
            <v>N</v>
          </cell>
        </row>
        <row r="997">
          <cell r="D997" t="str">
            <v>1077752</v>
          </cell>
          <cell r="J997" t="str">
            <v>N</v>
          </cell>
        </row>
        <row r="998">
          <cell r="D998" t="str">
            <v>1077752</v>
          </cell>
          <cell r="J998" t="str">
            <v>N</v>
          </cell>
        </row>
        <row r="999">
          <cell r="D999" t="str">
            <v>1077752</v>
          </cell>
          <cell r="J999" t="str">
            <v>N</v>
          </cell>
        </row>
        <row r="1000">
          <cell r="D1000" t="str">
            <v>1077752</v>
          </cell>
          <cell r="J1000" t="str">
            <v>N</v>
          </cell>
        </row>
        <row r="1001">
          <cell r="D1001" t="str">
            <v>1077752</v>
          </cell>
          <cell r="J1001" t="str">
            <v>N</v>
          </cell>
        </row>
        <row r="1002">
          <cell r="D1002" t="str">
            <v>1077752</v>
          </cell>
          <cell r="J1002" t="str">
            <v>N</v>
          </cell>
        </row>
        <row r="1003">
          <cell r="D1003" t="str">
            <v>1077752</v>
          </cell>
          <cell r="J1003" t="str">
            <v>N</v>
          </cell>
        </row>
        <row r="1004">
          <cell r="D1004" t="str">
            <v>1077752</v>
          </cell>
          <cell r="J1004" t="str">
            <v>N</v>
          </cell>
        </row>
        <row r="1005">
          <cell r="D1005" t="str">
            <v>1077752</v>
          </cell>
          <cell r="J1005" t="str">
            <v>N</v>
          </cell>
        </row>
        <row r="1006">
          <cell r="D1006" t="str">
            <v>1077752</v>
          </cell>
          <cell r="J1006" t="str">
            <v>N</v>
          </cell>
        </row>
        <row r="1007">
          <cell r="D1007" t="str">
            <v>1077752</v>
          </cell>
          <cell r="J1007" t="str">
            <v>N</v>
          </cell>
        </row>
        <row r="1008">
          <cell r="D1008" t="str">
            <v>1077752</v>
          </cell>
          <cell r="J1008" t="str">
            <v>N</v>
          </cell>
        </row>
        <row r="1009">
          <cell r="D1009" t="str">
            <v>1077752</v>
          </cell>
          <cell r="J1009" t="str">
            <v>N</v>
          </cell>
        </row>
        <row r="1010">
          <cell r="D1010" t="str">
            <v>1077752</v>
          </cell>
          <cell r="J1010" t="str">
            <v>N</v>
          </cell>
        </row>
        <row r="1011">
          <cell r="D1011" t="str">
            <v>1077752</v>
          </cell>
          <cell r="J1011" t="str">
            <v>N</v>
          </cell>
        </row>
        <row r="1012">
          <cell r="D1012" t="str">
            <v>1077752</v>
          </cell>
          <cell r="J1012" t="str">
            <v>N</v>
          </cell>
        </row>
        <row r="1013">
          <cell r="D1013" t="str">
            <v>1077752</v>
          </cell>
          <cell r="J1013" t="str">
            <v>N</v>
          </cell>
        </row>
        <row r="1014">
          <cell r="D1014" t="str">
            <v>1077752</v>
          </cell>
          <cell r="J1014" t="str">
            <v>N</v>
          </cell>
        </row>
        <row r="1015">
          <cell r="D1015" t="str">
            <v>1077752</v>
          </cell>
          <cell r="J1015" t="str">
            <v>N</v>
          </cell>
        </row>
        <row r="1016">
          <cell r="D1016" t="str">
            <v>1077752</v>
          </cell>
          <cell r="J1016" t="str">
            <v>N</v>
          </cell>
        </row>
        <row r="1017">
          <cell r="D1017" t="str">
            <v>1077762</v>
          </cell>
          <cell r="J1017" t="str">
            <v>N</v>
          </cell>
        </row>
        <row r="1018">
          <cell r="D1018" t="str">
            <v>1077762</v>
          </cell>
          <cell r="J1018" t="str">
            <v>N</v>
          </cell>
        </row>
        <row r="1019">
          <cell r="D1019" t="str">
            <v>1077762</v>
          </cell>
          <cell r="J1019" t="str">
            <v>N</v>
          </cell>
        </row>
        <row r="1020">
          <cell r="D1020" t="str">
            <v>1077762</v>
          </cell>
          <cell r="J1020" t="str">
            <v>N</v>
          </cell>
        </row>
        <row r="1021">
          <cell r="D1021" t="str">
            <v>1077762</v>
          </cell>
          <cell r="J1021" t="str">
            <v>N</v>
          </cell>
        </row>
        <row r="1022">
          <cell r="D1022" t="str">
            <v>1077762</v>
          </cell>
          <cell r="J1022" t="str">
            <v>N</v>
          </cell>
        </row>
        <row r="1023">
          <cell r="D1023" t="str">
            <v>1077762</v>
          </cell>
          <cell r="J1023" t="str">
            <v>N</v>
          </cell>
        </row>
        <row r="1024">
          <cell r="D1024" t="str">
            <v>1077762</v>
          </cell>
          <cell r="J1024" t="str">
            <v>N</v>
          </cell>
        </row>
        <row r="1025">
          <cell r="D1025" t="str">
            <v>1077762</v>
          </cell>
          <cell r="J1025" t="str">
            <v>N</v>
          </cell>
        </row>
        <row r="1026">
          <cell r="D1026" t="str">
            <v>1077762</v>
          </cell>
          <cell r="J1026" t="str">
            <v>N</v>
          </cell>
        </row>
        <row r="1027">
          <cell r="D1027" t="str">
            <v>1082403</v>
          </cell>
          <cell r="J1027" t="str">
            <v>N</v>
          </cell>
        </row>
        <row r="1028">
          <cell r="D1028" t="str">
            <v>1082403</v>
          </cell>
          <cell r="J1028" t="str">
            <v>N</v>
          </cell>
        </row>
        <row r="1029">
          <cell r="D1029" t="str">
            <v>1082403</v>
          </cell>
          <cell r="J1029" t="str">
            <v>N</v>
          </cell>
        </row>
        <row r="1030">
          <cell r="D1030" t="str">
            <v>1082403</v>
          </cell>
          <cell r="J1030" t="str">
            <v>N</v>
          </cell>
        </row>
        <row r="1031">
          <cell r="D1031" t="str">
            <v>1082403</v>
          </cell>
          <cell r="J1031" t="str">
            <v>N</v>
          </cell>
        </row>
        <row r="1032">
          <cell r="D1032" t="str">
            <v>1082403</v>
          </cell>
          <cell r="J1032" t="str">
            <v>N</v>
          </cell>
        </row>
        <row r="1033">
          <cell r="D1033" t="str">
            <v>1082403</v>
          </cell>
          <cell r="J1033" t="str">
            <v>N</v>
          </cell>
        </row>
        <row r="1034">
          <cell r="D1034" t="str">
            <v>1082403</v>
          </cell>
          <cell r="J1034" t="str">
            <v>N</v>
          </cell>
        </row>
        <row r="1035">
          <cell r="D1035" t="str">
            <v>1082403</v>
          </cell>
          <cell r="J1035" t="str">
            <v>N</v>
          </cell>
        </row>
        <row r="1036">
          <cell r="D1036" t="str">
            <v>1082403</v>
          </cell>
          <cell r="J1036" t="str">
            <v>N</v>
          </cell>
        </row>
        <row r="1037">
          <cell r="D1037" t="str">
            <v>1082403</v>
          </cell>
          <cell r="J1037" t="str">
            <v>N</v>
          </cell>
        </row>
        <row r="1038">
          <cell r="D1038" t="str">
            <v>1082403</v>
          </cell>
          <cell r="J1038" t="str">
            <v>N</v>
          </cell>
        </row>
        <row r="1039">
          <cell r="D1039" t="str">
            <v>1082403</v>
          </cell>
          <cell r="J1039" t="str">
            <v>N</v>
          </cell>
        </row>
        <row r="1040">
          <cell r="D1040" t="str">
            <v>1082403</v>
          </cell>
          <cell r="J1040" t="str">
            <v>N</v>
          </cell>
        </row>
        <row r="1041">
          <cell r="D1041" t="str">
            <v>1082403</v>
          </cell>
          <cell r="J1041" t="str">
            <v>N</v>
          </cell>
        </row>
        <row r="1042">
          <cell r="D1042" t="str">
            <v>1082403</v>
          </cell>
          <cell r="J1042" t="str">
            <v>N</v>
          </cell>
        </row>
        <row r="1043">
          <cell r="D1043" t="str">
            <v>1082403</v>
          </cell>
          <cell r="J1043" t="str">
            <v>N</v>
          </cell>
        </row>
        <row r="1044">
          <cell r="D1044" t="str">
            <v>1082403</v>
          </cell>
          <cell r="J1044" t="str">
            <v>N</v>
          </cell>
        </row>
        <row r="1045">
          <cell r="D1045" t="str">
            <v>1082403</v>
          </cell>
          <cell r="J1045" t="str">
            <v>N</v>
          </cell>
        </row>
        <row r="1046">
          <cell r="D1046" t="str">
            <v>1082403</v>
          </cell>
          <cell r="J1046" t="str">
            <v>N</v>
          </cell>
        </row>
        <row r="1047">
          <cell r="D1047" t="str">
            <v>1082403</v>
          </cell>
          <cell r="J1047" t="str">
            <v>N</v>
          </cell>
        </row>
        <row r="1048">
          <cell r="D1048" t="str">
            <v>1082403</v>
          </cell>
          <cell r="J1048" t="str">
            <v>N</v>
          </cell>
        </row>
        <row r="1049">
          <cell r="D1049" t="str">
            <v>1082403</v>
          </cell>
          <cell r="J1049" t="str">
            <v>N</v>
          </cell>
        </row>
        <row r="1050">
          <cell r="D1050" t="str">
            <v>1082403</v>
          </cell>
          <cell r="J1050" t="str">
            <v>N</v>
          </cell>
        </row>
        <row r="1051">
          <cell r="D1051" t="str">
            <v>1082403</v>
          </cell>
          <cell r="J1051" t="str">
            <v>N</v>
          </cell>
        </row>
        <row r="1052">
          <cell r="D1052" t="str">
            <v>1082403</v>
          </cell>
          <cell r="J1052" t="str">
            <v>N</v>
          </cell>
        </row>
        <row r="1053">
          <cell r="D1053" t="str">
            <v>1082403</v>
          </cell>
          <cell r="J1053" t="str">
            <v>N</v>
          </cell>
        </row>
        <row r="1054">
          <cell r="D1054" t="str">
            <v>1082403</v>
          </cell>
          <cell r="J1054" t="str">
            <v>N</v>
          </cell>
        </row>
        <row r="1055">
          <cell r="D1055" t="str">
            <v>1082403</v>
          </cell>
          <cell r="J1055" t="str">
            <v>N</v>
          </cell>
        </row>
        <row r="1056">
          <cell r="D1056" t="str">
            <v>1082403</v>
          </cell>
          <cell r="J1056" t="str">
            <v>N</v>
          </cell>
        </row>
        <row r="1057">
          <cell r="D1057" t="str">
            <v>1082403</v>
          </cell>
          <cell r="J1057" t="str">
            <v>N</v>
          </cell>
        </row>
        <row r="1058">
          <cell r="D1058" t="str">
            <v>1082403</v>
          </cell>
          <cell r="J1058" t="str">
            <v>N</v>
          </cell>
        </row>
        <row r="1059">
          <cell r="D1059" t="str">
            <v>1082403</v>
          </cell>
          <cell r="J1059" t="str">
            <v>N</v>
          </cell>
        </row>
        <row r="1060">
          <cell r="D1060" t="str">
            <v>1082403</v>
          </cell>
          <cell r="J1060" t="str">
            <v>N</v>
          </cell>
        </row>
        <row r="1061">
          <cell r="D1061" t="str">
            <v>1082403</v>
          </cell>
          <cell r="J1061" t="str">
            <v>N</v>
          </cell>
        </row>
        <row r="1062">
          <cell r="D1062" t="str">
            <v>1082403</v>
          </cell>
          <cell r="J1062" t="str">
            <v>N</v>
          </cell>
        </row>
        <row r="1063">
          <cell r="D1063" t="str">
            <v>1082403</v>
          </cell>
          <cell r="J1063" t="str">
            <v>N</v>
          </cell>
        </row>
        <row r="1064">
          <cell r="D1064" t="str">
            <v>1082403</v>
          </cell>
          <cell r="J1064" t="str">
            <v>N</v>
          </cell>
        </row>
        <row r="1065">
          <cell r="D1065" t="str">
            <v>1082403</v>
          </cell>
          <cell r="J1065" t="str">
            <v>N</v>
          </cell>
        </row>
        <row r="1066">
          <cell r="D1066" t="str">
            <v>1082403</v>
          </cell>
          <cell r="J1066" t="str">
            <v>N</v>
          </cell>
        </row>
        <row r="1067">
          <cell r="D1067" t="str">
            <v>1082403</v>
          </cell>
          <cell r="J1067" t="str">
            <v>N</v>
          </cell>
        </row>
        <row r="1068">
          <cell r="D1068" t="str">
            <v>1082403</v>
          </cell>
          <cell r="J1068" t="str">
            <v>N</v>
          </cell>
        </row>
        <row r="1069">
          <cell r="D1069" t="str">
            <v>1082403</v>
          </cell>
          <cell r="J1069" t="str">
            <v>N</v>
          </cell>
        </row>
        <row r="1070">
          <cell r="D1070" t="str">
            <v>1082403</v>
          </cell>
          <cell r="J1070" t="str">
            <v>N</v>
          </cell>
        </row>
        <row r="1071">
          <cell r="D1071" t="str">
            <v>1082403</v>
          </cell>
          <cell r="J1071" t="str">
            <v>N</v>
          </cell>
        </row>
        <row r="1072">
          <cell r="D1072" t="str">
            <v>1082403</v>
          </cell>
          <cell r="J1072" t="str">
            <v>N</v>
          </cell>
        </row>
        <row r="1073">
          <cell r="D1073" t="str">
            <v>1082403</v>
          </cell>
          <cell r="J1073" t="str">
            <v>N</v>
          </cell>
        </row>
        <row r="1074">
          <cell r="D1074" t="str">
            <v>1082403</v>
          </cell>
          <cell r="J1074" t="str">
            <v>N</v>
          </cell>
        </row>
        <row r="1075">
          <cell r="D1075" t="str">
            <v>1082403</v>
          </cell>
          <cell r="J1075" t="str">
            <v>N</v>
          </cell>
        </row>
        <row r="1076">
          <cell r="D1076" t="str">
            <v>1082403</v>
          </cell>
          <cell r="J1076" t="str">
            <v>N</v>
          </cell>
        </row>
        <row r="1077">
          <cell r="D1077" t="str">
            <v>1082403</v>
          </cell>
          <cell r="J1077" t="str">
            <v>N</v>
          </cell>
        </row>
        <row r="1078">
          <cell r="D1078" t="str">
            <v>1082403</v>
          </cell>
          <cell r="J1078" t="str">
            <v>N</v>
          </cell>
        </row>
        <row r="1079">
          <cell r="D1079" t="str">
            <v>1082403</v>
          </cell>
          <cell r="J1079" t="str">
            <v>N</v>
          </cell>
        </row>
        <row r="1080">
          <cell r="D1080" t="str">
            <v>1082403</v>
          </cell>
          <cell r="J1080" t="str">
            <v>N</v>
          </cell>
        </row>
        <row r="1081">
          <cell r="D1081" t="str">
            <v>1082403</v>
          </cell>
          <cell r="J1081" t="str">
            <v>N</v>
          </cell>
        </row>
        <row r="1082">
          <cell r="D1082" t="str">
            <v>1082403</v>
          </cell>
          <cell r="J1082" t="str">
            <v>N</v>
          </cell>
        </row>
        <row r="1083">
          <cell r="D1083" t="str">
            <v>1082403</v>
          </cell>
          <cell r="J1083" t="str">
            <v>N</v>
          </cell>
        </row>
        <row r="1084">
          <cell r="D1084" t="str">
            <v>1082403</v>
          </cell>
          <cell r="J1084" t="str">
            <v>N</v>
          </cell>
        </row>
        <row r="1085">
          <cell r="D1085" t="str">
            <v>1082403</v>
          </cell>
          <cell r="J1085" t="str">
            <v>N</v>
          </cell>
        </row>
        <row r="1086">
          <cell r="D1086" t="str">
            <v>1082403</v>
          </cell>
          <cell r="J1086" t="str">
            <v>N</v>
          </cell>
        </row>
        <row r="1087">
          <cell r="D1087" t="str">
            <v>1082403</v>
          </cell>
          <cell r="J1087" t="str">
            <v>N</v>
          </cell>
        </row>
        <row r="1088">
          <cell r="D1088" t="str">
            <v>1082403</v>
          </cell>
          <cell r="J1088" t="str">
            <v>N</v>
          </cell>
        </row>
        <row r="1089">
          <cell r="D1089" t="str">
            <v>1082403</v>
          </cell>
          <cell r="J1089" t="str">
            <v>N</v>
          </cell>
        </row>
        <row r="1090">
          <cell r="D1090" t="str">
            <v>1082403</v>
          </cell>
          <cell r="J1090" t="str">
            <v>N</v>
          </cell>
        </row>
        <row r="1091">
          <cell r="D1091" t="str">
            <v>1082403</v>
          </cell>
          <cell r="J1091" t="str">
            <v>N</v>
          </cell>
        </row>
        <row r="1092">
          <cell r="D1092" t="str">
            <v>1082403</v>
          </cell>
          <cell r="J1092" t="str">
            <v>N</v>
          </cell>
        </row>
        <row r="1093">
          <cell r="D1093" t="str">
            <v>1082403</v>
          </cell>
          <cell r="J1093" t="str">
            <v>N</v>
          </cell>
        </row>
        <row r="1094">
          <cell r="D1094" t="str">
            <v>1082403</v>
          </cell>
          <cell r="J1094" t="str">
            <v>N</v>
          </cell>
        </row>
        <row r="1095">
          <cell r="D1095" t="str">
            <v>1082403</v>
          </cell>
          <cell r="J1095" t="str">
            <v>N</v>
          </cell>
        </row>
        <row r="1096">
          <cell r="D1096" t="str">
            <v>1082403</v>
          </cell>
          <cell r="J1096" t="str">
            <v>N</v>
          </cell>
        </row>
        <row r="1097">
          <cell r="D1097" t="str">
            <v>1082403</v>
          </cell>
          <cell r="J1097" t="str">
            <v>N</v>
          </cell>
        </row>
        <row r="1098">
          <cell r="D1098" t="str">
            <v>1082403</v>
          </cell>
          <cell r="J1098" t="str">
            <v>N</v>
          </cell>
        </row>
        <row r="1099">
          <cell r="D1099" t="str">
            <v>1082403</v>
          </cell>
          <cell r="J1099" t="str">
            <v>N</v>
          </cell>
        </row>
        <row r="1100">
          <cell r="D1100" t="str">
            <v>1082403</v>
          </cell>
          <cell r="J1100" t="str">
            <v>N</v>
          </cell>
        </row>
        <row r="1101">
          <cell r="D1101" t="str">
            <v>1082403</v>
          </cell>
          <cell r="J1101" t="str">
            <v>N</v>
          </cell>
        </row>
        <row r="1102">
          <cell r="D1102" t="str">
            <v>1082403</v>
          </cell>
          <cell r="J1102" t="str">
            <v>N</v>
          </cell>
        </row>
        <row r="1103">
          <cell r="D1103" t="str">
            <v>1082403</v>
          </cell>
          <cell r="J1103" t="str">
            <v>N</v>
          </cell>
        </row>
        <row r="1104">
          <cell r="D1104" t="str">
            <v>1082409</v>
          </cell>
          <cell r="J1104" t="str">
            <v>N</v>
          </cell>
        </row>
        <row r="1105">
          <cell r="D1105" t="str">
            <v>1082409</v>
          </cell>
          <cell r="J1105" t="str">
            <v>N</v>
          </cell>
        </row>
        <row r="1106">
          <cell r="D1106" t="str">
            <v>1082409</v>
          </cell>
          <cell r="J1106" t="str">
            <v>N</v>
          </cell>
        </row>
        <row r="1107">
          <cell r="D1107" t="str">
            <v>1082409</v>
          </cell>
          <cell r="J1107" t="str">
            <v>N</v>
          </cell>
        </row>
        <row r="1108">
          <cell r="D1108" t="str">
            <v>1082409</v>
          </cell>
          <cell r="J1108" t="str">
            <v>N</v>
          </cell>
        </row>
        <row r="1109">
          <cell r="D1109" t="str">
            <v>1082409</v>
          </cell>
          <cell r="J1109" t="str">
            <v>N</v>
          </cell>
        </row>
        <row r="1110">
          <cell r="D1110" t="str">
            <v>1082409</v>
          </cell>
          <cell r="J1110" t="str">
            <v>N</v>
          </cell>
        </row>
        <row r="1111">
          <cell r="D1111" t="str">
            <v>1082409</v>
          </cell>
          <cell r="J1111" t="str">
            <v>N</v>
          </cell>
        </row>
        <row r="1112">
          <cell r="D1112" t="str">
            <v>1082409</v>
          </cell>
          <cell r="J1112" t="str">
            <v>N</v>
          </cell>
        </row>
        <row r="1113">
          <cell r="D1113" t="str">
            <v>1082409</v>
          </cell>
          <cell r="J1113" t="str">
            <v>N</v>
          </cell>
        </row>
        <row r="1114">
          <cell r="D1114" t="str">
            <v>1082409</v>
          </cell>
          <cell r="J1114" t="str">
            <v>N</v>
          </cell>
        </row>
        <row r="1115">
          <cell r="D1115" t="str">
            <v>1082409</v>
          </cell>
          <cell r="J1115" t="str">
            <v>N</v>
          </cell>
        </row>
        <row r="1116">
          <cell r="D1116" t="str">
            <v>1082409</v>
          </cell>
          <cell r="J1116" t="str">
            <v>N</v>
          </cell>
        </row>
        <row r="1117">
          <cell r="D1117" t="str">
            <v>1082409</v>
          </cell>
          <cell r="J1117" t="str">
            <v>N</v>
          </cell>
        </row>
        <row r="1118">
          <cell r="D1118" t="str">
            <v>1082409</v>
          </cell>
          <cell r="J1118" t="str">
            <v>N</v>
          </cell>
        </row>
        <row r="1119">
          <cell r="D1119" t="str">
            <v>1082409</v>
          </cell>
          <cell r="J1119" t="str">
            <v>N</v>
          </cell>
        </row>
        <row r="1120">
          <cell r="D1120" t="str">
            <v>1082409</v>
          </cell>
          <cell r="J1120" t="str">
            <v>N</v>
          </cell>
        </row>
        <row r="1121">
          <cell r="D1121" t="str">
            <v>1082409</v>
          </cell>
          <cell r="J1121" t="str">
            <v>N</v>
          </cell>
        </row>
        <row r="1122">
          <cell r="D1122" t="str">
            <v>1082409</v>
          </cell>
          <cell r="J1122" t="str">
            <v>N</v>
          </cell>
        </row>
        <row r="1123">
          <cell r="D1123" t="str">
            <v>1082409</v>
          </cell>
          <cell r="J1123" t="str">
            <v>N</v>
          </cell>
        </row>
        <row r="1124">
          <cell r="D1124" t="str">
            <v>1082409</v>
          </cell>
          <cell r="J1124" t="str">
            <v>N</v>
          </cell>
        </row>
        <row r="1125">
          <cell r="D1125" t="str">
            <v>1082409</v>
          </cell>
          <cell r="J1125" t="str">
            <v>N</v>
          </cell>
        </row>
        <row r="1126">
          <cell r="D1126" t="str">
            <v>1082409</v>
          </cell>
          <cell r="J1126" t="str">
            <v>N</v>
          </cell>
        </row>
        <row r="1127">
          <cell r="D1127" t="str">
            <v>1082409</v>
          </cell>
          <cell r="J1127" t="str">
            <v>N</v>
          </cell>
        </row>
        <row r="1128">
          <cell r="D1128" t="str">
            <v>1082409</v>
          </cell>
          <cell r="J1128" t="str">
            <v>N</v>
          </cell>
        </row>
        <row r="1129">
          <cell r="D1129" t="str">
            <v>1082409</v>
          </cell>
          <cell r="J1129" t="str">
            <v>N</v>
          </cell>
        </row>
        <row r="1130">
          <cell r="D1130" t="str">
            <v>1082409</v>
          </cell>
          <cell r="J1130" t="str">
            <v>N</v>
          </cell>
        </row>
        <row r="1131">
          <cell r="D1131" t="str">
            <v>1082409</v>
          </cell>
          <cell r="J1131" t="str">
            <v>N</v>
          </cell>
        </row>
        <row r="1132">
          <cell r="D1132" t="str">
            <v>1082409</v>
          </cell>
          <cell r="J1132" t="str">
            <v>N</v>
          </cell>
        </row>
        <row r="1133">
          <cell r="D1133" t="str">
            <v>1082409</v>
          </cell>
          <cell r="J1133" t="str">
            <v>N</v>
          </cell>
        </row>
        <row r="1134">
          <cell r="D1134" t="str">
            <v>1082409</v>
          </cell>
          <cell r="J1134" t="str">
            <v>N</v>
          </cell>
        </row>
        <row r="1135">
          <cell r="D1135" t="str">
            <v>1082409</v>
          </cell>
          <cell r="J1135" t="str">
            <v>N</v>
          </cell>
        </row>
        <row r="1136">
          <cell r="D1136" t="str">
            <v>1082409</v>
          </cell>
          <cell r="J1136" t="str">
            <v>N</v>
          </cell>
        </row>
        <row r="1137">
          <cell r="D1137" t="str">
            <v>1086284</v>
          </cell>
          <cell r="J1137" t="str">
            <v>N</v>
          </cell>
        </row>
        <row r="1138">
          <cell r="D1138" t="str">
            <v>1086284</v>
          </cell>
          <cell r="J1138" t="str">
            <v>N</v>
          </cell>
        </row>
        <row r="1139">
          <cell r="D1139" t="str">
            <v>1086284</v>
          </cell>
          <cell r="J1139" t="str">
            <v>N</v>
          </cell>
        </row>
        <row r="1140">
          <cell r="D1140" t="str">
            <v>1086284</v>
          </cell>
          <cell r="J1140" t="str">
            <v>N</v>
          </cell>
        </row>
        <row r="1141">
          <cell r="D1141" t="str">
            <v>1086284</v>
          </cell>
          <cell r="J1141" t="str">
            <v>N</v>
          </cell>
        </row>
        <row r="1142">
          <cell r="D1142" t="str">
            <v>1086284</v>
          </cell>
          <cell r="J1142" t="str">
            <v>N</v>
          </cell>
        </row>
        <row r="1143">
          <cell r="D1143" t="str">
            <v>1086284</v>
          </cell>
          <cell r="J1143" t="str">
            <v>N</v>
          </cell>
        </row>
        <row r="1144">
          <cell r="D1144" t="str">
            <v>1086284</v>
          </cell>
          <cell r="J1144" t="str">
            <v>N</v>
          </cell>
        </row>
        <row r="1145">
          <cell r="D1145" t="str">
            <v>1086284</v>
          </cell>
          <cell r="J1145" t="str">
            <v>N</v>
          </cell>
        </row>
        <row r="1146">
          <cell r="D1146" t="str">
            <v>1086284</v>
          </cell>
          <cell r="J1146" t="str">
            <v>N</v>
          </cell>
        </row>
        <row r="1147">
          <cell r="D1147" t="str">
            <v>1086284</v>
          </cell>
          <cell r="J1147" t="str">
            <v>N</v>
          </cell>
        </row>
        <row r="1148">
          <cell r="D1148" t="str">
            <v>1086284</v>
          </cell>
          <cell r="J1148" t="str">
            <v>N</v>
          </cell>
        </row>
        <row r="1149">
          <cell r="D1149" t="str">
            <v>1086284</v>
          </cell>
          <cell r="J1149" t="str">
            <v>N</v>
          </cell>
        </row>
        <row r="1150">
          <cell r="D1150" t="str">
            <v>1086284</v>
          </cell>
          <cell r="J1150" t="str">
            <v>N</v>
          </cell>
        </row>
        <row r="1151">
          <cell r="D1151" t="str">
            <v>1086284</v>
          </cell>
          <cell r="J1151" t="str">
            <v>N</v>
          </cell>
        </row>
        <row r="1152">
          <cell r="D1152" t="str">
            <v>1086284</v>
          </cell>
          <cell r="J1152" t="str">
            <v>N</v>
          </cell>
        </row>
        <row r="1153">
          <cell r="D1153" t="str">
            <v>1086284</v>
          </cell>
          <cell r="J1153" t="str">
            <v>N</v>
          </cell>
        </row>
        <row r="1154">
          <cell r="D1154" t="str">
            <v>1086284</v>
          </cell>
          <cell r="J1154" t="str">
            <v>N</v>
          </cell>
        </row>
        <row r="1155">
          <cell r="D1155" t="str">
            <v>1086284</v>
          </cell>
          <cell r="J1155" t="str">
            <v>N</v>
          </cell>
        </row>
        <row r="1156">
          <cell r="D1156" t="str">
            <v>1089801</v>
          </cell>
          <cell r="J1156" t="str">
            <v>N</v>
          </cell>
        </row>
        <row r="1157">
          <cell r="D1157" t="str">
            <v>1089801</v>
          </cell>
          <cell r="J1157" t="str">
            <v>N</v>
          </cell>
        </row>
        <row r="1158">
          <cell r="D1158" t="str">
            <v>1089801</v>
          </cell>
          <cell r="J1158" t="str">
            <v>N</v>
          </cell>
        </row>
        <row r="1159">
          <cell r="D1159" t="str">
            <v>1089801</v>
          </cell>
          <cell r="J1159" t="str">
            <v>N</v>
          </cell>
        </row>
        <row r="1160">
          <cell r="D1160" t="str">
            <v>1089801</v>
          </cell>
          <cell r="J1160" t="str">
            <v>N</v>
          </cell>
        </row>
        <row r="1161">
          <cell r="D1161" t="str">
            <v>1091600</v>
          </cell>
          <cell r="J1161" t="str">
            <v>N</v>
          </cell>
        </row>
        <row r="1162">
          <cell r="D1162" t="str">
            <v>1091600</v>
          </cell>
          <cell r="J1162" t="str">
            <v>N</v>
          </cell>
        </row>
        <row r="1163">
          <cell r="D1163" t="str">
            <v>1091600</v>
          </cell>
          <cell r="J1163" t="str">
            <v>N</v>
          </cell>
        </row>
        <row r="1164">
          <cell r="D1164" t="str">
            <v>1091600</v>
          </cell>
          <cell r="J1164" t="str">
            <v>N</v>
          </cell>
        </row>
        <row r="1165">
          <cell r="D1165" t="str">
            <v>1091600</v>
          </cell>
          <cell r="J1165" t="str">
            <v>N</v>
          </cell>
        </row>
        <row r="1166">
          <cell r="D1166" t="str">
            <v>1091600</v>
          </cell>
          <cell r="J1166" t="str">
            <v>N</v>
          </cell>
        </row>
        <row r="1167">
          <cell r="D1167" t="str">
            <v>1091600</v>
          </cell>
          <cell r="J1167" t="str">
            <v>N</v>
          </cell>
        </row>
        <row r="1168">
          <cell r="D1168" t="str">
            <v>1091600</v>
          </cell>
          <cell r="J1168" t="str">
            <v>N</v>
          </cell>
        </row>
        <row r="1169">
          <cell r="D1169" t="str">
            <v>1091600</v>
          </cell>
          <cell r="J1169" t="str">
            <v>N</v>
          </cell>
        </row>
        <row r="1170">
          <cell r="D1170" t="str">
            <v>1091600</v>
          </cell>
          <cell r="J1170" t="str">
            <v>N</v>
          </cell>
        </row>
        <row r="1171">
          <cell r="D1171" t="str">
            <v>1091600</v>
          </cell>
          <cell r="J1171" t="str">
            <v>N</v>
          </cell>
        </row>
        <row r="1172">
          <cell r="D1172" t="str">
            <v>1091600</v>
          </cell>
          <cell r="J1172" t="str">
            <v>N</v>
          </cell>
        </row>
        <row r="1173">
          <cell r="D1173" t="str">
            <v>1091600</v>
          </cell>
          <cell r="J1173" t="str">
            <v>N</v>
          </cell>
        </row>
        <row r="1174">
          <cell r="D1174" t="str">
            <v>1091600</v>
          </cell>
          <cell r="J1174" t="str">
            <v>N</v>
          </cell>
        </row>
        <row r="1175">
          <cell r="D1175" t="str">
            <v>1091600</v>
          </cell>
          <cell r="J1175" t="str">
            <v>N</v>
          </cell>
        </row>
        <row r="1176">
          <cell r="D1176" t="str">
            <v>1092621</v>
          </cell>
          <cell r="J1176" t="str">
            <v>N</v>
          </cell>
        </row>
        <row r="1177">
          <cell r="D1177" t="str">
            <v>1092621</v>
          </cell>
          <cell r="J1177" t="str">
            <v>N</v>
          </cell>
        </row>
        <row r="1178">
          <cell r="D1178" t="str">
            <v>1092621</v>
          </cell>
          <cell r="J1178" t="str">
            <v>N</v>
          </cell>
        </row>
        <row r="1179">
          <cell r="D1179" t="str">
            <v>1092621</v>
          </cell>
          <cell r="J1179" t="str">
            <v>N</v>
          </cell>
        </row>
        <row r="1180">
          <cell r="D1180" t="str">
            <v>1092621</v>
          </cell>
          <cell r="J1180" t="str">
            <v>N</v>
          </cell>
        </row>
        <row r="1181">
          <cell r="D1181" t="str">
            <v>1092621</v>
          </cell>
          <cell r="J1181" t="str">
            <v>N</v>
          </cell>
        </row>
        <row r="1182">
          <cell r="D1182" t="str">
            <v>1092621</v>
          </cell>
          <cell r="J1182" t="str">
            <v>N</v>
          </cell>
        </row>
        <row r="1183">
          <cell r="D1183" t="str">
            <v>1092621</v>
          </cell>
          <cell r="J1183" t="str">
            <v>N</v>
          </cell>
        </row>
        <row r="1184">
          <cell r="D1184" t="str">
            <v>1092621</v>
          </cell>
          <cell r="J1184" t="str">
            <v>N</v>
          </cell>
        </row>
        <row r="1185">
          <cell r="D1185" t="str">
            <v>1092621</v>
          </cell>
          <cell r="J1185" t="str">
            <v>N</v>
          </cell>
        </row>
        <row r="1186">
          <cell r="D1186" t="str">
            <v>1092621</v>
          </cell>
          <cell r="J1186" t="str">
            <v>N</v>
          </cell>
        </row>
        <row r="1187">
          <cell r="D1187" t="str">
            <v>1092621</v>
          </cell>
          <cell r="J1187" t="str">
            <v>N</v>
          </cell>
        </row>
        <row r="1188">
          <cell r="D1188" t="str">
            <v>1092621</v>
          </cell>
          <cell r="J1188" t="str">
            <v>N</v>
          </cell>
        </row>
        <row r="1189">
          <cell r="D1189" t="str">
            <v>1092621</v>
          </cell>
          <cell r="J1189" t="str">
            <v>N</v>
          </cell>
        </row>
        <row r="1190">
          <cell r="D1190" t="str">
            <v>1092621</v>
          </cell>
          <cell r="J1190" t="str">
            <v>N</v>
          </cell>
        </row>
        <row r="1191">
          <cell r="D1191" t="str">
            <v>1092621</v>
          </cell>
          <cell r="J1191" t="str">
            <v>N</v>
          </cell>
        </row>
        <row r="1192">
          <cell r="D1192" t="str">
            <v>1092621</v>
          </cell>
          <cell r="J1192" t="str">
            <v>N</v>
          </cell>
        </row>
        <row r="1193">
          <cell r="D1193" t="str">
            <v>1092621</v>
          </cell>
          <cell r="J1193" t="str">
            <v>N</v>
          </cell>
        </row>
        <row r="1194">
          <cell r="D1194" t="str">
            <v>1092621</v>
          </cell>
          <cell r="J1194" t="str">
            <v>N</v>
          </cell>
        </row>
        <row r="1195">
          <cell r="D1195" t="str">
            <v>1092621</v>
          </cell>
          <cell r="J1195" t="str">
            <v>N</v>
          </cell>
        </row>
        <row r="1196">
          <cell r="D1196" t="str">
            <v>1092621</v>
          </cell>
          <cell r="J1196" t="str">
            <v>N</v>
          </cell>
        </row>
        <row r="1197">
          <cell r="D1197" t="str">
            <v>1092621</v>
          </cell>
          <cell r="J1197" t="str">
            <v>N</v>
          </cell>
        </row>
        <row r="1198">
          <cell r="D1198" t="str">
            <v>1092621</v>
          </cell>
          <cell r="J1198" t="str">
            <v>N</v>
          </cell>
        </row>
        <row r="1199">
          <cell r="D1199" t="str">
            <v>1092621</v>
          </cell>
          <cell r="J1199" t="str">
            <v>N</v>
          </cell>
        </row>
        <row r="1200">
          <cell r="D1200" t="str">
            <v>1092621</v>
          </cell>
          <cell r="J1200" t="str">
            <v>N</v>
          </cell>
        </row>
        <row r="1201">
          <cell r="D1201" t="str">
            <v>1092621</v>
          </cell>
          <cell r="J1201" t="str">
            <v>N</v>
          </cell>
        </row>
        <row r="1202">
          <cell r="D1202" t="str">
            <v>1092621</v>
          </cell>
          <cell r="J1202" t="str">
            <v>N</v>
          </cell>
        </row>
        <row r="1203">
          <cell r="D1203" t="str">
            <v>1092621</v>
          </cell>
          <cell r="J1203" t="str">
            <v>N</v>
          </cell>
        </row>
        <row r="1204">
          <cell r="D1204" t="str">
            <v>1092699</v>
          </cell>
          <cell r="J1204" t="str">
            <v>N</v>
          </cell>
        </row>
        <row r="1205">
          <cell r="D1205" t="str">
            <v>1093193</v>
          </cell>
          <cell r="J1205" t="str">
            <v>N</v>
          </cell>
        </row>
        <row r="1206">
          <cell r="D1206" t="str">
            <v>1093193</v>
          </cell>
          <cell r="J1206" t="str">
            <v>N</v>
          </cell>
        </row>
        <row r="1207">
          <cell r="D1207" t="str">
            <v>1093193</v>
          </cell>
          <cell r="J1207" t="str">
            <v>N</v>
          </cell>
        </row>
        <row r="1208">
          <cell r="D1208" t="str">
            <v>1093193</v>
          </cell>
          <cell r="J1208" t="str">
            <v>N</v>
          </cell>
        </row>
        <row r="1209">
          <cell r="D1209" t="str">
            <v>1093193</v>
          </cell>
          <cell r="J1209" t="str">
            <v>N</v>
          </cell>
        </row>
        <row r="1210">
          <cell r="D1210" t="str">
            <v>1093193</v>
          </cell>
          <cell r="J1210" t="str">
            <v>N</v>
          </cell>
        </row>
        <row r="1211">
          <cell r="D1211" t="str">
            <v>1093203</v>
          </cell>
          <cell r="J1211" t="str">
            <v>N</v>
          </cell>
        </row>
        <row r="1212">
          <cell r="D1212" t="str">
            <v>1093203</v>
          </cell>
          <cell r="J1212" t="str">
            <v>N</v>
          </cell>
        </row>
        <row r="1213">
          <cell r="D1213" t="str">
            <v>1093203</v>
          </cell>
          <cell r="J1213" t="str">
            <v>N</v>
          </cell>
        </row>
        <row r="1214">
          <cell r="D1214" t="str">
            <v>1093203</v>
          </cell>
          <cell r="J1214" t="str">
            <v>N</v>
          </cell>
        </row>
        <row r="1215">
          <cell r="D1215" t="str">
            <v>1093203</v>
          </cell>
          <cell r="J1215" t="str">
            <v>N</v>
          </cell>
        </row>
        <row r="1216">
          <cell r="D1216" t="str">
            <v>1093203</v>
          </cell>
          <cell r="J1216" t="str">
            <v>N</v>
          </cell>
        </row>
        <row r="1217">
          <cell r="D1217" t="str">
            <v>1093203</v>
          </cell>
          <cell r="J1217" t="str">
            <v>N</v>
          </cell>
        </row>
        <row r="1218">
          <cell r="D1218" t="str">
            <v>1093203</v>
          </cell>
          <cell r="J1218" t="str">
            <v>N</v>
          </cell>
        </row>
        <row r="1219">
          <cell r="D1219" t="str">
            <v>1093203</v>
          </cell>
          <cell r="J1219" t="str">
            <v>N</v>
          </cell>
        </row>
        <row r="1220">
          <cell r="D1220" t="str">
            <v>1093203</v>
          </cell>
          <cell r="J1220" t="str">
            <v>N</v>
          </cell>
        </row>
        <row r="1221">
          <cell r="D1221" t="str">
            <v>1093203</v>
          </cell>
          <cell r="J1221" t="str">
            <v>N</v>
          </cell>
        </row>
        <row r="1222">
          <cell r="D1222" t="str">
            <v>1093203</v>
          </cell>
          <cell r="J1222" t="str">
            <v>N</v>
          </cell>
        </row>
        <row r="1223">
          <cell r="D1223" t="str">
            <v>1093203</v>
          </cell>
          <cell r="J1223" t="str">
            <v>N</v>
          </cell>
        </row>
        <row r="1224">
          <cell r="D1224" t="str">
            <v>1093203</v>
          </cell>
          <cell r="J1224" t="str">
            <v>N</v>
          </cell>
        </row>
        <row r="1225">
          <cell r="D1225" t="str">
            <v>1093203</v>
          </cell>
          <cell r="J1225" t="str">
            <v>N</v>
          </cell>
        </row>
        <row r="1226">
          <cell r="D1226" t="str">
            <v>1093203</v>
          </cell>
          <cell r="J1226" t="str">
            <v>N</v>
          </cell>
        </row>
        <row r="1227">
          <cell r="D1227" t="str">
            <v>1093203</v>
          </cell>
          <cell r="J1227" t="str">
            <v>N</v>
          </cell>
        </row>
        <row r="1228">
          <cell r="D1228" t="str">
            <v>1093203</v>
          </cell>
          <cell r="J1228" t="str">
            <v>N</v>
          </cell>
        </row>
        <row r="1229">
          <cell r="D1229" t="str">
            <v>1093203</v>
          </cell>
          <cell r="J1229" t="str">
            <v>N</v>
          </cell>
        </row>
        <row r="1230">
          <cell r="D1230" t="str">
            <v>1093203</v>
          </cell>
          <cell r="J1230" t="str">
            <v>N</v>
          </cell>
        </row>
        <row r="1231">
          <cell r="D1231" t="str">
            <v>1093203</v>
          </cell>
          <cell r="J1231" t="str">
            <v>N</v>
          </cell>
        </row>
        <row r="1232">
          <cell r="D1232" t="str">
            <v>1093203</v>
          </cell>
          <cell r="J1232" t="str">
            <v>N</v>
          </cell>
        </row>
        <row r="1233">
          <cell r="D1233" t="str">
            <v>1093203</v>
          </cell>
          <cell r="J1233" t="str">
            <v>N</v>
          </cell>
        </row>
        <row r="1234">
          <cell r="D1234" t="str">
            <v>1093203</v>
          </cell>
          <cell r="J1234" t="str">
            <v>N</v>
          </cell>
        </row>
        <row r="1235">
          <cell r="D1235" t="str">
            <v>1093203</v>
          </cell>
          <cell r="J1235" t="str">
            <v>N</v>
          </cell>
        </row>
        <row r="1236">
          <cell r="D1236" t="str">
            <v>1093203</v>
          </cell>
          <cell r="J1236" t="str">
            <v>N</v>
          </cell>
        </row>
        <row r="1237">
          <cell r="D1237" t="str">
            <v>1093203</v>
          </cell>
          <cell r="J1237" t="str">
            <v>N</v>
          </cell>
        </row>
        <row r="1238">
          <cell r="D1238" t="str">
            <v>1093203</v>
          </cell>
          <cell r="J1238" t="str">
            <v>N</v>
          </cell>
        </row>
        <row r="1239">
          <cell r="D1239" t="str">
            <v>1093203</v>
          </cell>
          <cell r="J1239" t="str">
            <v>N</v>
          </cell>
        </row>
        <row r="1240">
          <cell r="D1240" t="str">
            <v>1093203</v>
          </cell>
          <cell r="J1240" t="str">
            <v>N</v>
          </cell>
        </row>
        <row r="1241">
          <cell r="D1241" t="str">
            <v>1094874</v>
          </cell>
          <cell r="J1241" t="str">
            <v>N</v>
          </cell>
        </row>
        <row r="1242">
          <cell r="D1242" t="str">
            <v>1096200</v>
          </cell>
          <cell r="J1242" t="str">
            <v>N</v>
          </cell>
        </row>
        <row r="1243">
          <cell r="D1243" t="str">
            <v>1096200</v>
          </cell>
          <cell r="J1243" t="str">
            <v>N</v>
          </cell>
        </row>
        <row r="1244">
          <cell r="D1244" t="str">
            <v>1096200</v>
          </cell>
          <cell r="J1244" t="str">
            <v>N</v>
          </cell>
        </row>
        <row r="1245">
          <cell r="D1245" t="str">
            <v>1096200</v>
          </cell>
          <cell r="J1245" t="str">
            <v>N</v>
          </cell>
        </row>
        <row r="1246">
          <cell r="D1246" t="str">
            <v>1096200</v>
          </cell>
          <cell r="J1246" t="str">
            <v>N</v>
          </cell>
        </row>
        <row r="1247">
          <cell r="D1247" t="str">
            <v>1096200</v>
          </cell>
          <cell r="J1247" t="str">
            <v>N</v>
          </cell>
        </row>
        <row r="1248">
          <cell r="D1248" t="str">
            <v>1096200</v>
          </cell>
          <cell r="J1248" t="str">
            <v>N</v>
          </cell>
        </row>
        <row r="1249">
          <cell r="D1249" t="str">
            <v>1096200</v>
          </cell>
          <cell r="J1249" t="str">
            <v>N</v>
          </cell>
        </row>
        <row r="1250">
          <cell r="D1250" t="str">
            <v>1096200</v>
          </cell>
          <cell r="J1250" t="str">
            <v>N</v>
          </cell>
        </row>
        <row r="1251">
          <cell r="D1251" t="str">
            <v>1096200</v>
          </cell>
          <cell r="J1251" t="str">
            <v>N</v>
          </cell>
        </row>
        <row r="1252">
          <cell r="D1252" t="str">
            <v>1096200</v>
          </cell>
          <cell r="J1252" t="str">
            <v>N</v>
          </cell>
        </row>
        <row r="1253">
          <cell r="D1253" t="str">
            <v>1096200</v>
          </cell>
          <cell r="J1253" t="str">
            <v>N</v>
          </cell>
        </row>
        <row r="1254">
          <cell r="D1254" t="str">
            <v>1096200</v>
          </cell>
          <cell r="J1254" t="str">
            <v>N</v>
          </cell>
        </row>
        <row r="1255">
          <cell r="D1255" t="str">
            <v>1096200</v>
          </cell>
          <cell r="J1255" t="str">
            <v>N</v>
          </cell>
        </row>
        <row r="1256">
          <cell r="D1256" t="str">
            <v>1096200</v>
          </cell>
          <cell r="J1256" t="str">
            <v>N</v>
          </cell>
        </row>
        <row r="1257">
          <cell r="D1257" t="str">
            <v>1096200</v>
          </cell>
          <cell r="J1257" t="str">
            <v>N</v>
          </cell>
        </row>
        <row r="1258">
          <cell r="D1258" t="str">
            <v>1096200</v>
          </cell>
          <cell r="J1258" t="str">
            <v>N</v>
          </cell>
        </row>
        <row r="1259">
          <cell r="D1259" t="str">
            <v>1096200</v>
          </cell>
          <cell r="J1259" t="str">
            <v>N</v>
          </cell>
        </row>
        <row r="1260">
          <cell r="D1260" t="str">
            <v>1096200</v>
          </cell>
          <cell r="J1260" t="str">
            <v>N</v>
          </cell>
        </row>
        <row r="1261">
          <cell r="D1261" t="str">
            <v>1096200</v>
          </cell>
          <cell r="J1261" t="str">
            <v>N</v>
          </cell>
        </row>
        <row r="1262">
          <cell r="D1262" t="str">
            <v>1096200</v>
          </cell>
          <cell r="J1262" t="str">
            <v>N</v>
          </cell>
        </row>
        <row r="1263">
          <cell r="D1263" t="str">
            <v>1096200</v>
          </cell>
          <cell r="J1263" t="str">
            <v>N</v>
          </cell>
        </row>
        <row r="1264">
          <cell r="D1264" t="str">
            <v>1096200</v>
          </cell>
          <cell r="J1264" t="str">
            <v>N</v>
          </cell>
        </row>
        <row r="1265">
          <cell r="D1265" t="str">
            <v>1096200</v>
          </cell>
          <cell r="J1265" t="str">
            <v>N</v>
          </cell>
        </row>
        <row r="1266">
          <cell r="D1266" t="str">
            <v>1096200</v>
          </cell>
          <cell r="J1266" t="str">
            <v>N</v>
          </cell>
        </row>
        <row r="1267">
          <cell r="D1267" t="str">
            <v>1096200</v>
          </cell>
          <cell r="J1267" t="str">
            <v>N</v>
          </cell>
        </row>
        <row r="1268">
          <cell r="D1268" t="str">
            <v>1096200</v>
          </cell>
          <cell r="J1268" t="str">
            <v>N</v>
          </cell>
        </row>
        <row r="1269">
          <cell r="D1269" t="str">
            <v>1096200</v>
          </cell>
          <cell r="J1269" t="str">
            <v>N</v>
          </cell>
        </row>
        <row r="1270">
          <cell r="D1270" t="str">
            <v>1096200</v>
          </cell>
          <cell r="J1270" t="str">
            <v>N</v>
          </cell>
        </row>
        <row r="1271">
          <cell r="D1271" t="str">
            <v>1096200</v>
          </cell>
          <cell r="J1271" t="str">
            <v>N</v>
          </cell>
        </row>
        <row r="1272">
          <cell r="D1272" t="str">
            <v>1096200</v>
          </cell>
          <cell r="J1272" t="str">
            <v>N</v>
          </cell>
        </row>
        <row r="1273">
          <cell r="D1273" t="str">
            <v>1096200</v>
          </cell>
          <cell r="J1273" t="str">
            <v>N</v>
          </cell>
        </row>
        <row r="1274">
          <cell r="D1274" t="str">
            <v>1096200</v>
          </cell>
          <cell r="J1274" t="str">
            <v>N</v>
          </cell>
        </row>
        <row r="1275">
          <cell r="D1275" t="str">
            <v>1098272</v>
          </cell>
          <cell r="J1275" t="str">
            <v>N</v>
          </cell>
        </row>
        <row r="1276">
          <cell r="D1276" t="str">
            <v>1098272</v>
          </cell>
          <cell r="J1276" t="str">
            <v>N</v>
          </cell>
        </row>
        <row r="1277">
          <cell r="D1277" t="str">
            <v>1098272</v>
          </cell>
          <cell r="J1277" t="str">
            <v>N</v>
          </cell>
        </row>
        <row r="1278">
          <cell r="D1278" t="str">
            <v>1098272</v>
          </cell>
          <cell r="J1278" t="str">
            <v>N</v>
          </cell>
        </row>
        <row r="1279">
          <cell r="D1279" t="str">
            <v>1098272</v>
          </cell>
          <cell r="J1279" t="str">
            <v>N</v>
          </cell>
        </row>
        <row r="1280">
          <cell r="D1280" t="str">
            <v>1098272</v>
          </cell>
          <cell r="J1280" t="str">
            <v>N</v>
          </cell>
        </row>
        <row r="1281">
          <cell r="D1281" t="str">
            <v>1098272</v>
          </cell>
          <cell r="J1281" t="str">
            <v>N</v>
          </cell>
        </row>
        <row r="1282">
          <cell r="D1282" t="str">
            <v>1098272</v>
          </cell>
          <cell r="J1282" t="str">
            <v>N</v>
          </cell>
        </row>
        <row r="1283">
          <cell r="D1283" t="str">
            <v>1098272</v>
          </cell>
          <cell r="J1283" t="str">
            <v>N</v>
          </cell>
        </row>
        <row r="1284">
          <cell r="D1284" t="str">
            <v>1098272</v>
          </cell>
          <cell r="J1284" t="str">
            <v>N</v>
          </cell>
        </row>
        <row r="1285">
          <cell r="D1285" t="str">
            <v>1098272</v>
          </cell>
          <cell r="J1285" t="str">
            <v>N</v>
          </cell>
        </row>
        <row r="1286">
          <cell r="D1286" t="str">
            <v>1098272</v>
          </cell>
          <cell r="J1286" t="str">
            <v>N</v>
          </cell>
        </row>
        <row r="1287">
          <cell r="D1287" t="str">
            <v>1098272</v>
          </cell>
          <cell r="J1287" t="str">
            <v>N</v>
          </cell>
        </row>
        <row r="1288">
          <cell r="D1288" t="str">
            <v>1098272</v>
          </cell>
          <cell r="J1288" t="str">
            <v>N</v>
          </cell>
        </row>
        <row r="1289">
          <cell r="D1289" t="str">
            <v>1098272</v>
          </cell>
          <cell r="J1289" t="str">
            <v>N</v>
          </cell>
        </row>
        <row r="1290">
          <cell r="D1290" t="str">
            <v>1098272</v>
          </cell>
          <cell r="J1290" t="str">
            <v>N</v>
          </cell>
        </row>
        <row r="1291">
          <cell r="D1291" t="str">
            <v>1098272</v>
          </cell>
          <cell r="J1291" t="str">
            <v>N</v>
          </cell>
        </row>
        <row r="1292">
          <cell r="D1292" t="str">
            <v>1098272</v>
          </cell>
          <cell r="J1292" t="str">
            <v>N</v>
          </cell>
        </row>
        <row r="1293">
          <cell r="D1293" t="str">
            <v>1098272</v>
          </cell>
          <cell r="J1293" t="str">
            <v>N</v>
          </cell>
        </row>
        <row r="1294">
          <cell r="D1294" t="str">
            <v>1098272</v>
          </cell>
          <cell r="J1294" t="str">
            <v>N</v>
          </cell>
        </row>
        <row r="1295">
          <cell r="D1295" t="str">
            <v>1098272</v>
          </cell>
          <cell r="J1295" t="str">
            <v>N</v>
          </cell>
        </row>
        <row r="1296">
          <cell r="D1296" t="str">
            <v>1098272</v>
          </cell>
          <cell r="J1296" t="str">
            <v>N</v>
          </cell>
        </row>
        <row r="1297">
          <cell r="D1297" t="str">
            <v>1098272</v>
          </cell>
          <cell r="J1297" t="str">
            <v>N</v>
          </cell>
        </row>
        <row r="1298">
          <cell r="D1298" t="str">
            <v>1098272</v>
          </cell>
          <cell r="J1298" t="str">
            <v>N</v>
          </cell>
        </row>
        <row r="1299">
          <cell r="D1299" t="str">
            <v>1098272</v>
          </cell>
          <cell r="J1299" t="str">
            <v>N</v>
          </cell>
        </row>
        <row r="1300">
          <cell r="D1300" t="str">
            <v>1098272</v>
          </cell>
          <cell r="J1300" t="str">
            <v>N</v>
          </cell>
        </row>
        <row r="1301">
          <cell r="D1301" t="str">
            <v>1098272</v>
          </cell>
          <cell r="J1301" t="str">
            <v>N</v>
          </cell>
        </row>
        <row r="1302">
          <cell r="D1302" t="str">
            <v>1098272</v>
          </cell>
          <cell r="J1302" t="str">
            <v>N</v>
          </cell>
        </row>
        <row r="1303">
          <cell r="D1303" t="str">
            <v>1098272</v>
          </cell>
          <cell r="J1303" t="str">
            <v>N</v>
          </cell>
        </row>
        <row r="1304">
          <cell r="D1304" t="str">
            <v>1098272</v>
          </cell>
          <cell r="J1304" t="str">
            <v>N</v>
          </cell>
        </row>
        <row r="1305">
          <cell r="D1305" t="str">
            <v>1098272</v>
          </cell>
          <cell r="J1305" t="str">
            <v>N</v>
          </cell>
        </row>
        <row r="1306">
          <cell r="D1306" t="str">
            <v>1098272</v>
          </cell>
          <cell r="J1306" t="str">
            <v>N</v>
          </cell>
        </row>
        <row r="1307">
          <cell r="D1307" t="str">
            <v>1098272</v>
          </cell>
          <cell r="J1307" t="str">
            <v>N</v>
          </cell>
        </row>
        <row r="1308">
          <cell r="D1308" t="str">
            <v>1098272</v>
          </cell>
          <cell r="J1308" t="str">
            <v>N</v>
          </cell>
        </row>
        <row r="1309">
          <cell r="D1309" t="str">
            <v>1098272</v>
          </cell>
          <cell r="J1309" t="str">
            <v>N</v>
          </cell>
        </row>
        <row r="1310">
          <cell r="D1310" t="str">
            <v>1098272</v>
          </cell>
          <cell r="J1310" t="str">
            <v>N</v>
          </cell>
        </row>
        <row r="1311">
          <cell r="D1311" t="str">
            <v>1098272</v>
          </cell>
          <cell r="J1311" t="str">
            <v>N</v>
          </cell>
        </row>
        <row r="1312">
          <cell r="D1312" t="str">
            <v>1098272</v>
          </cell>
          <cell r="J1312" t="str">
            <v>N</v>
          </cell>
        </row>
        <row r="1313">
          <cell r="D1313" t="str">
            <v>1098272</v>
          </cell>
          <cell r="J1313" t="str">
            <v>N</v>
          </cell>
        </row>
        <row r="1314">
          <cell r="D1314" t="str">
            <v>1098272</v>
          </cell>
          <cell r="J1314" t="str">
            <v>N</v>
          </cell>
        </row>
        <row r="1315">
          <cell r="D1315" t="str">
            <v>1098272</v>
          </cell>
          <cell r="J1315" t="str">
            <v>N</v>
          </cell>
        </row>
        <row r="1316">
          <cell r="D1316" t="str">
            <v>1098272</v>
          </cell>
          <cell r="J1316" t="str">
            <v>N</v>
          </cell>
        </row>
        <row r="1317">
          <cell r="D1317" t="str">
            <v>1098272</v>
          </cell>
          <cell r="J1317" t="str">
            <v>N</v>
          </cell>
        </row>
        <row r="1318">
          <cell r="D1318" t="str">
            <v>1098272</v>
          </cell>
          <cell r="J1318" t="str">
            <v>N</v>
          </cell>
        </row>
        <row r="1319">
          <cell r="D1319" t="str">
            <v>1098272</v>
          </cell>
          <cell r="J1319" t="str">
            <v>N</v>
          </cell>
        </row>
        <row r="1320">
          <cell r="D1320" t="str">
            <v>1098272</v>
          </cell>
          <cell r="J1320" t="str">
            <v>N</v>
          </cell>
        </row>
        <row r="1321">
          <cell r="D1321" t="str">
            <v>1098272</v>
          </cell>
          <cell r="J1321" t="str">
            <v>N</v>
          </cell>
        </row>
        <row r="1322">
          <cell r="D1322" t="str">
            <v>1098272</v>
          </cell>
          <cell r="J1322" t="str">
            <v>N</v>
          </cell>
        </row>
        <row r="1323">
          <cell r="D1323" t="str">
            <v>1098272</v>
          </cell>
          <cell r="J1323" t="str">
            <v>N</v>
          </cell>
        </row>
        <row r="1324">
          <cell r="D1324" t="str">
            <v>1098272</v>
          </cell>
          <cell r="J1324" t="str">
            <v>N</v>
          </cell>
        </row>
        <row r="1325">
          <cell r="D1325" t="str">
            <v>1098272</v>
          </cell>
          <cell r="J1325" t="str">
            <v>N</v>
          </cell>
        </row>
        <row r="1326">
          <cell r="D1326" t="str">
            <v>1098272</v>
          </cell>
          <cell r="J1326" t="str">
            <v>N</v>
          </cell>
        </row>
        <row r="1327">
          <cell r="D1327" t="str">
            <v>1098272</v>
          </cell>
          <cell r="J1327" t="str">
            <v>N</v>
          </cell>
        </row>
        <row r="1328">
          <cell r="D1328" t="str">
            <v>1098272</v>
          </cell>
          <cell r="J1328" t="str">
            <v>N</v>
          </cell>
        </row>
        <row r="1329">
          <cell r="D1329" t="str">
            <v>1098272</v>
          </cell>
          <cell r="J1329" t="str">
            <v>N</v>
          </cell>
        </row>
        <row r="1330">
          <cell r="D1330" t="str">
            <v>1098272</v>
          </cell>
          <cell r="J1330" t="str">
            <v>N</v>
          </cell>
        </row>
        <row r="1331">
          <cell r="D1331" t="str">
            <v>1098272</v>
          </cell>
          <cell r="J1331" t="str">
            <v>N</v>
          </cell>
        </row>
        <row r="1332">
          <cell r="D1332" t="str">
            <v>1098272</v>
          </cell>
          <cell r="J1332" t="str">
            <v>N</v>
          </cell>
        </row>
        <row r="1333">
          <cell r="D1333" t="str">
            <v>1098272</v>
          </cell>
          <cell r="J1333" t="str">
            <v>N</v>
          </cell>
        </row>
        <row r="1334">
          <cell r="D1334" t="str">
            <v>1098272</v>
          </cell>
          <cell r="J1334" t="str">
            <v>N</v>
          </cell>
        </row>
        <row r="1335">
          <cell r="D1335" t="str">
            <v>1098272</v>
          </cell>
          <cell r="J1335" t="str">
            <v>N</v>
          </cell>
        </row>
        <row r="1336">
          <cell r="D1336" t="str">
            <v>1098272</v>
          </cell>
          <cell r="J1336" t="str">
            <v>N</v>
          </cell>
        </row>
        <row r="1337">
          <cell r="D1337" t="str">
            <v>1098272</v>
          </cell>
          <cell r="J1337" t="str">
            <v>N</v>
          </cell>
        </row>
        <row r="1338">
          <cell r="D1338" t="str">
            <v>1098272</v>
          </cell>
          <cell r="J1338" t="str">
            <v>N</v>
          </cell>
        </row>
        <row r="1339">
          <cell r="D1339" t="str">
            <v>1098272</v>
          </cell>
          <cell r="J1339" t="str">
            <v>N</v>
          </cell>
        </row>
        <row r="1340">
          <cell r="D1340" t="str">
            <v>1098272</v>
          </cell>
          <cell r="J1340" t="str">
            <v>N</v>
          </cell>
        </row>
        <row r="1341">
          <cell r="D1341" t="str">
            <v>1098272</v>
          </cell>
          <cell r="J1341" t="str">
            <v>N</v>
          </cell>
        </row>
        <row r="1342">
          <cell r="D1342" t="str">
            <v>1098272</v>
          </cell>
          <cell r="J1342" t="str">
            <v>N</v>
          </cell>
        </row>
        <row r="1343">
          <cell r="D1343" t="str">
            <v>1098272</v>
          </cell>
          <cell r="J1343" t="str">
            <v>N</v>
          </cell>
        </row>
        <row r="1344">
          <cell r="D1344" t="str">
            <v>1098272</v>
          </cell>
          <cell r="J1344" t="str">
            <v>N</v>
          </cell>
        </row>
        <row r="1345">
          <cell r="D1345" t="str">
            <v>1098272</v>
          </cell>
          <cell r="J1345" t="str">
            <v>N</v>
          </cell>
        </row>
        <row r="1346">
          <cell r="D1346" t="str">
            <v>1098272</v>
          </cell>
          <cell r="J1346" t="str">
            <v>N</v>
          </cell>
        </row>
        <row r="1347">
          <cell r="D1347" t="str">
            <v>1098272</v>
          </cell>
          <cell r="J1347" t="str">
            <v>N</v>
          </cell>
        </row>
        <row r="1348">
          <cell r="D1348" t="str">
            <v>1098272</v>
          </cell>
          <cell r="J1348" t="str">
            <v>N</v>
          </cell>
        </row>
        <row r="1349">
          <cell r="D1349" t="str">
            <v>1098272</v>
          </cell>
          <cell r="J1349" t="str">
            <v>N</v>
          </cell>
        </row>
        <row r="1350">
          <cell r="D1350" t="str">
            <v>1098272</v>
          </cell>
          <cell r="J1350" t="str">
            <v>N</v>
          </cell>
        </row>
        <row r="1351">
          <cell r="D1351" t="str">
            <v>1098272</v>
          </cell>
          <cell r="J1351" t="str">
            <v>N</v>
          </cell>
        </row>
        <row r="1352">
          <cell r="D1352" t="str">
            <v>1098272</v>
          </cell>
          <cell r="J1352" t="str">
            <v>N</v>
          </cell>
        </row>
        <row r="1353">
          <cell r="D1353" t="str">
            <v>1098272</v>
          </cell>
          <cell r="J1353" t="str">
            <v>N</v>
          </cell>
        </row>
        <row r="1354">
          <cell r="D1354" t="str">
            <v>1098272</v>
          </cell>
          <cell r="J1354" t="str">
            <v>N</v>
          </cell>
        </row>
        <row r="1355">
          <cell r="D1355" t="str">
            <v>1098272</v>
          </cell>
          <cell r="J1355" t="str">
            <v>N</v>
          </cell>
        </row>
        <row r="1356">
          <cell r="D1356" t="str">
            <v>1098272</v>
          </cell>
          <cell r="J1356" t="str">
            <v>N</v>
          </cell>
        </row>
        <row r="1357">
          <cell r="D1357" t="str">
            <v>1098272</v>
          </cell>
          <cell r="J1357" t="str">
            <v>N</v>
          </cell>
        </row>
        <row r="1358">
          <cell r="D1358" t="str">
            <v>1098272</v>
          </cell>
          <cell r="J1358" t="str">
            <v>N</v>
          </cell>
        </row>
        <row r="1359">
          <cell r="D1359" t="str">
            <v>1098272</v>
          </cell>
          <cell r="J1359" t="str">
            <v>N</v>
          </cell>
        </row>
        <row r="1360">
          <cell r="D1360" t="str">
            <v>1098272</v>
          </cell>
          <cell r="J1360" t="str">
            <v>N</v>
          </cell>
        </row>
        <row r="1361">
          <cell r="D1361" t="str">
            <v>1098272</v>
          </cell>
          <cell r="J1361" t="str">
            <v>N</v>
          </cell>
        </row>
        <row r="1362">
          <cell r="D1362" t="str">
            <v>1098272</v>
          </cell>
          <cell r="J1362" t="str">
            <v>N</v>
          </cell>
        </row>
        <row r="1363">
          <cell r="D1363" t="str">
            <v>1098272</v>
          </cell>
          <cell r="J1363" t="str">
            <v>N</v>
          </cell>
        </row>
        <row r="1364">
          <cell r="D1364" t="str">
            <v>1098272</v>
          </cell>
          <cell r="J1364" t="str">
            <v>N</v>
          </cell>
        </row>
        <row r="1365">
          <cell r="D1365" t="str">
            <v>1098272</v>
          </cell>
          <cell r="J1365" t="str">
            <v>N</v>
          </cell>
        </row>
        <row r="1366">
          <cell r="D1366" t="str">
            <v>1098272</v>
          </cell>
          <cell r="J1366" t="str">
            <v>N</v>
          </cell>
        </row>
        <row r="1367">
          <cell r="D1367" t="str">
            <v>1098272</v>
          </cell>
          <cell r="J1367" t="str">
            <v>N</v>
          </cell>
        </row>
        <row r="1368">
          <cell r="D1368" t="str">
            <v>1098272</v>
          </cell>
          <cell r="J1368" t="str">
            <v>N</v>
          </cell>
        </row>
        <row r="1369">
          <cell r="D1369" t="str">
            <v>1098272</v>
          </cell>
          <cell r="J1369" t="str">
            <v>N</v>
          </cell>
        </row>
        <row r="1370">
          <cell r="D1370" t="str">
            <v>1098272</v>
          </cell>
          <cell r="J1370" t="str">
            <v>N</v>
          </cell>
        </row>
        <row r="1371">
          <cell r="D1371" t="str">
            <v>1098272</v>
          </cell>
          <cell r="J1371" t="str">
            <v>N</v>
          </cell>
        </row>
        <row r="1372">
          <cell r="D1372" t="str">
            <v>1098272</v>
          </cell>
          <cell r="J1372" t="str">
            <v>N</v>
          </cell>
        </row>
        <row r="1373">
          <cell r="D1373" t="str">
            <v>1098272</v>
          </cell>
          <cell r="J1373" t="str">
            <v>N</v>
          </cell>
        </row>
        <row r="1374">
          <cell r="D1374" t="str">
            <v>1098272</v>
          </cell>
          <cell r="J1374" t="str">
            <v>N</v>
          </cell>
        </row>
        <row r="1375">
          <cell r="D1375" t="str">
            <v>1098272</v>
          </cell>
          <cell r="J1375" t="str">
            <v>N</v>
          </cell>
        </row>
        <row r="1376">
          <cell r="D1376" t="str">
            <v>1098272</v>
          </cell>
          <cell r="J1376" t="str">
            <v>N</v>
          </cell>
        </row>
        <row r="1377">
          <cell r="D1377" t="str">
            <v>1098272</v>
          </cell>
          <cell r="J1377" t="str">
            <v>N</v>
          </cell>
        </row>
        <row r="1378">
          <cell r="D1378" t="str">
            <v>1098272</v>
          </cell>
          <cell r="J1378" t="str">
            <v>N</v>
          </cell>
        </row>
        <row r="1379">
          <cell r="D1379" t="str">
            <v>1098272</v>
          </cell>
          <cell r="J1379" t="str">
            <v>N</v>
          </cell>
        </row>
        <row r="1380">
          <cell r="D1380" t="str">
            <v>1098272</v>
          </cell>
          <cell r="J1380" t="str">
            <v>N</v>
          </cell>
        </row>
        <row r="1381">
          <cell r="D1381" t="str">
            <v>1098272</v>
          </cell>
          <cell r="J1381" t="str">
            <v>N</v>
          </cell>
        </row>
        <row r="1382">
          <cell r="D1382" t="str">
            <v>1098272</v>
          </cell>
          <cell r="J1382" t="str">
            <v>N</v>
          </cell>
        </row>
        <row r="1383">
          <cell r="D1383" t="str">
            <v>1099923</v>
          </cell>
          <cell r="J1383" t="str">
            <v>N</v>
          </cell>
        </row>
        <row r="1384">
          <cell r="D1384" t="str">
            <v>1099923</v>
          </cell>
          <cell r="J1384" t="str">
            <v>N</v>
          </cell>
        </row>
        <row r="1385">
          <cell r="D1385" t="str">
            <v>1099923</v>
          </cell>
          <cell r="J1385" t="str">
            <v>N</v>
          </cell>
        </row>
        <row r="1386">
          <cell r="D1386" t="str">
            <v>1099923</v>
          </cell>
          <cell r="J1386" t="str">
            <v>N</v>
          </cell>
        </row>
        <row r="1387">
          <cell r="D1387" t="str">
            <v>1099923</v>
          </cell>
          <cell r="J1387" t="str">
            <v>N</v>
          </cell>
        </row>
        <row r="1388">
          <cell r="D1388" t="str">
            <v>1099923</v>
          </cell>
          <cell r="J1388" t="str">
            <v>N</v>
          </cell>
        </row>
        <row r="1389">
          <cell r="D1389" t="str">
            <v>1099923</v>
          </cell>
          <cell r="J1389" t="str">
            <v>N</v>
          </cell>
        </row>
        <row r="1390">
          <cell r="D1390" t="str">
            <v>1099923</v>
          </cell>
          <cell r="J1390" t="str">
            <v>N</v>
          </cell>
        </row>
        <row r="1391">
          <cell r="D1391" t="str">
            <v>1099923</v>
          </cell>
          <cell r="J1391" t="str">
            <v>N</v>
          </cell>
        </row>
        <row r="1392">
          <cell r="D1392" t="str">
            <v>1099923</v>
          </cell>
          <cell r="J1392" t="str">
            <v>N</v>
          </cell>
        </row>
        <row r="1393">
          <cell r="D1393" t="str">
            <v>1099923</v>
          </cell>
          <cell r="J1393" t="str">
            <v>N</v>
          </cell>
        </row>
        <row r="1394">
          <cell r="D1394" t="str">
            <v>1099923</v>
          </cell>
          <cell r="J1394" t="str">
            <v>N</v>
          </cell>
        </row>
        <row r="1395">
          <cell r="D1395" t="str">
            <v>1099923</v>
          </cell>
          <cell r="J1395" t="str">
            <v>N</v>
          </cell>
        </row>
        <row r="1396">
          <cell r="D1396" t="str">
            <v>1099923</v>
          </cell>
          <cell r="J1396" t="str">
            <v>N</v>
          </cell>
        </row>
        <row r="1397">
          <cell r="D1397" t="str">
            <v>1099923</v>
          </cell>
          <cell r="J1397" t="str">
            <v>N</v>
          </cell>
        </row>
        <row r="1398">
          <cell r="D1398" t="str">
            <v>1099923</v>
          </cell>
          <cell r="J1398" t="str">
            <v>N</v>
          </cell>
        </row>
        <row r="1399">
          <cell r="D1399" t="str">
            <v>1099923</v>
          </cell>
          <cell r="J1399" t="str">
            <v>N</v>
          </cell>
        </row>
        <row r="1400">
          <cell r="D1400" t="str">
            <v>1099923</v>
          </cell>
          <cell r="J1400" t="str">
            <v>N</v>
          </cell>
        </row>
        <row r="1401">
          <cell r="D1401" t="str">
            <v>1099923</v>
          </cell>
          <cell r="J1401" t="str">
            <v>N</v>
          </cell>
        </row>
        <row r="1402">
          <cell r="D1402" t="str">
            <v>1099923</v>
          </cell>
          <cell r="J1402" t="str">
            <v>N</v>
          </cell>
        </row>
        <row r="1403">
          <cell r="D1403" t="str">
            <v>1100320</v>
          </cell>
          <cell r="J1403" t="str">
            <v>N</v>
          </cell>
        </row>
        <row r="1404">
          <cell r="D1404" t="str">
            <v>1100324</v>
          </cell>
          <cell r="J1404" t="str">
            <v>N</v>
          </cell>
        </row>
        <row r="1405">
          <cell r="D1405" t="str">
            <v>1105300</v>
          </cell>
          <cell r="J1405" t="str">
            <v>Y</v>
          </cell>
        </row>
        <row r="1406">
          <cell r="D1406" t="str">
            <v>1105300</v>
          </cell>
          <cell r="J1406" t="str">
            <v>Y</v>
          </cell>
        </row>
        <row r="1407">
          <cell r="D1407" t="str">
            <v>1105300</v>
          </cell>
          <cell r="J1407" t="str">
            <v>Y</v>
          </cell>
        </row>
        <row r="1408">
          <cell r="D1408" t="str">
            <v>1105300</v>
          </cell>
          <cell r="J1408" t="str">
            <v>Y</v>
          </cell>
        </row>
        <row r="1409">
          <cell r="D1409" t="str">
            <v>1105300</v>
          </cell>
          <cell r="J1409" t="str">
            <v>Y</v>
          </cell>
        </row>
        <row r="1410">
          <cell r="D1410" t="str">
            <v>1105300</v>
          </cell>
          <cell r="J1410" t="str">
            <v>Y</v>
          </cell>
        </row>
        <row r="1411">
          <cell r="D1411" t="str">
            <v>1105300</v>
          </cell>
          <cell r="J1411" t="str">
            <v>Y</v>
          </cell>
        </row>
        <row r="1412">
          <cell r="D1412" t="str">
            <v>1105934</v>
          </cell>
          <cell r="J1412" t="str">
            <v>N</v>
          </cell>
        </row>
        <row r="1413">
          <cell r="D1413" t="str">
            <v>1105934</v>
          </cell>
          <cell r="J1413" t="str">
            <v>N</v>
          </cell>
        </row>
        <row r="1414">
          <cell r="D1414" t="str">
            <v>1105934</v>
          </cell>
          <cell r="J1414" t="str">
            <v>N</v>
          </cell>
        </row>
        <row r="1415">
          <cell r="D1415" t="str">
            <v>1105934</v>
          </cell>
          <cell r="J1415" t="str">
            <v>N</v>
          </cell>
        </row>
        <row r="1416">
          <cell r="D1416" t="str">
            <v>1105934</v>
          </cell>
          <cell r="J1416" t="str">
            <v>N</v>
          </cell>
        </row>
        <row r="1417">
          <cell r="D1417" t="str">
            <v>1105934</v>
          </cell>
          <cell r="J1417" t="str">
            <v>N</v>
          </cell>
        </row>
        <row r="1418">
          <cell r="D1418" t="str">
            <v>1105934</v>
          </cell>
          <cell r="J1418" t="str">
            <v>N</v>
          </cell>
        </row>
        <row r="1419">
          <cell r="D1419" t="str">
            <v>1105934</v>
          </cell>
          <cell r="J1419" t="str">
            <v>N</v>
          </cell>
        </row>
        <row r="1420">
          <cell r="D1420" t="str">
            <v>1105934</v>
          </cell>
          <cell r="J1420" t="str">
            <v>N</v>
          </cell>
        </row>
        <row r="1421">
          <cell r="D1421" t="str">
            <v>1105934</v>
          </cell>
          <cell r="J1421" t="str">
            <v>N</v>
          </cell>
        </row>
        <row r="1422">
          <cell r="D1422" t="str">
            <v>1105934</v>
          </cell>
          <cell r="J1422" t="str">
            <v>N</v>
          </cell>
        </row>
        <row r="1423">
          <cell r="D1423" t="str">
            <v>1105934</v>
          </cell>
          <cell r="J1423" t="str">
            <v>N</v>
          </cell>
        </row>
        <row r="1424">
          <cell r="D1424" t="str">
            <v>1105934</v>
          </cell>
          <cell r="J1424" t="str">
            <v>N</v>
          </cell>
        </row>
        <row r="1425">
          <cell r="D1425" t="str">
            <v>1105934</v>
          </cell>
          <cell r="J1425" t="str">
            <v>N</v>
          </cell>
        </row>
        <row r="1426">
          <cell r="D1426" t="str">
            <v>1105934</v>
          </cell>
          <cell r="J1426" t="str">
            <v>N</v>
          </cell>
        </row>
        <row r="1427">
          <cell r="D1427" t="str">
            <v>1105934</v>
          </cell>
          <cell r="J1427" t="str">
            <v>N</v>
          </cell>
        </row>
        <row r="1428">
          <cell r="D1428" t="str">
            <v>1105934</v>
          </cell>
          <cell r="J1428" t="str">
            <v>N</v>
          </cell>
        </row>
        <row r="1429">
          <cell r="D1429" t="str">
            <v>1105934</v>
          </cell>
          <cell r="J1429" t="str">
            <v>N</v>
          </cell>
        </row>
        <row r="1430">
          <cell r="D1430" t="str">
            <v>1105934</v>
          </cell>
          <cell r="J1430" t="str">
            <v>N</v>
          </cell>
        </row>
        <row r="1431">
          <cell r="D1431" t="str">
            <v>1105934</v>
          </cell>
          <cell r="J1431" t="str">
            <v>N</v>
          </cell>
        </row>
        <row r="1432">
          <cell r="D1432" t="str">
            <v>1105934</v>
          </cell>
          <cell r="J1432" t="str">
            <v>N</v>
          </cell>
        </row>
        <row r="1433">
          <cell r="D1433" t="str">
            <v>1105934</v>
          </cell>
          <cell r="J1433" t="str">
            <v>N</v>
          </cell>
        </row>
        <row r="1434">
          <cell r="D1434" t="str">
            <v>1105934</v>
          </cell>
          <cell r="J1434" t="str">
            <v>N</v>
          </cell>
        </row>
        <row r="1435">
          <cell r="D1435" t="str">
            <v>1105934</v>
          </cell>
          <cell r="J1435" t="str">
            <v>N</v>
          </cell>
        </row>
        <row r="1436">
          <cell r="D1436" t="str">
            <v>1105934</v>
          </cell>
          <cell r="J1436" t="str">
            <v>N</v>
          </cell>
        </row>
        <row r="1437">
          <cell r="D1437" t="str">
            <v>1105934</v>
          </cell>
          <cell r="J1437" t="str">
            <v>N</v>
          </cell>
        </row>
        <row r="1438">
          <cell r="D1438" t="str">
            <v>1105934</v>
          </cell>
          <cell r="J1438" t="str">
            <v>N</v>
          </cell>
        </row>
        <row r="1439">
          <cell r="D1439" t="str">
            <v>1105934</v>
          </cell>
          <cell r="J1439" t="str">
            <v>N</v>
          </cell>
        </row>
        <row r="1440">
          <cell r="D1440" t="str">
            <v>1105934</v>
          </cell>
          <cell r="J1440" t="str">
            <v>N</v>
          </cell>
        </row>
        <row r="1441">
          <cell r="D1441" t="str">
            <v>1105934</v>
          </cell>
          <cell r="J1441" t="str">
            <v>N</v>
          </cell>
        </row>
        <row r="1442">
          <cell r="D1442" t="str">
            <v>1105934</v>
          </cell>
          <cell r="J1442" t="str">
            <v>N</v>
          </cell>
        </row>
        <row r="1443">
          <cell r="D1443" t="str">
            <v>1105934</v>
          </cell>
          <cell r="J1443" t="str">
            <v>N</v>
          </cell>
        </row>
        <row r="1444">
          <cell r="D1444" t="str">
            <v>1105934</v>
          </cell>
          <cell r="J1444" t="str">
            <v>N</v>
          </cell>
        </row>
        <row r="1445">
          <cell r="D1445" t="str">
            <v>1105934</v>
          </cell>
          <cell r="J1445" t="str">
            <v>N</v>
          </cell>
        </row>
        <row r="1446">
          <cell r="D1446" t="str">
            <v>1105934</v>
          </cell>
          <cell r="J1446" t="str">
            <v>N</v>
          </cell>
        </row>
        <row r="1447">
          <cell r="D1447" t="str">
            <v>1105934</v>
          </cell>
          <cell r="J1447" t="str">
            <v>N</v>
          </cell>
        </row>
        <row r="1448">
          <cell r="D1448" t="str">
            <v>1105934</v>
          </cell>
          <cell r="J1448" t="str">
            <v>N</v>
          </cell>
        </row>
        <row r="1449">
          <cell r="D1449" t="str">
            <v>1105934</v>
          </cell>
          <cell r="J1449" t="str">
            <v>N</v>
          </cell>
        </row>
        <row r="1450">
          <cell r="D1450" t="str">
            <v>1105934</v>
          </cell>
          <cell r="J1450" t="str">
            <v>N</v>
          </cell>
        </row>
        <row r="1451">
          <cell r="D1451" t="str">
            <v>1105934</v>
          </cell>
          <cell r="J1451" t="str">
            <v>N</v>
          </cell>
        </row>
        <row r="1452">
          <cell r="D1452" t="str">
            <v>1105934</v>
          </cell>
          <cell r="J1452" t="str">
            <v>N</v>
          </cell>
        </row>
        <row r="1453">
          <cell r="D1453" t="str">
            <v>1107321</v>
          </cell>
          <cell r="J1453" t="str">
            <v>Y</v>
          </cell>
        </row>
        <row r="1454">
          <cell r="D1454" t="str">
            <v>1107321</v>
          </cell>
          <cell r="J1454" t="str">
            <v>Y</v>
          </cell>
        </row>
        <row r="1455">
          <cell r="D1455" t="str">
            <v>1107321</v>
          </cell>
          <cell r="J1455" t="str">
            <v>Y</v>
          </cell>
        </row>
        <row r="1456">
          <cell r="D1456" t="str">
            <v>1107444</v>
          </cell>
          <cell r="J1456" t="str">
            <v>N</v>
          </cell>
        </row>
        <row r="1457">
          <cell r="D1457" t="str">
            <v>1107444</v>
          </cell>
          <cell r="J1457" t="str">
            <v>N</v>
          </cell>
        </row>
        <row r="1458">
          <cell r="D1458" t="str">
            <v>1107444</v>
          </cell>
          <cell r="J1458" t="str">
            <v>N</v>
          </cell>
        </row>
        <row r="1459">
          <cell r="D1459" t="str">
            <v>1107444</v>
          </cell>
          <cell r="J1459" t="str">
            <v>N</v>
          </cell>
        </row>
        <row r="1460">
          <cell r="D1460" t="str">
            <v>1107444</v>
          </cell>
          <cell r="J1460" t="str">
            <v>N</v>
          </cell>
        </row>
        <row r="1461">
          <cell r="D1461" t="str">
            <v>1107444</v>
          </cell>
          <cell r="J1461" t="str">
            <v>N</v>
          </cell>
        </row>
        <row r="1462">
          <cell r="D1462" t="str">
            <v>1107444</v>
          </cell>
          <cell r="J1462" t="str">
            <v>N</v>
          </cell>
        </row>
        <row r="1463">
          <cell r="D1463" t="str">
            <v>1107444</v>
          </cell>
          <cell r="J1463" t="str">
            <v>N</v>
          </cell>
        </row>
        <row r="1464">
          <cell r="D1464" t="str">
            <v>1107444</v>
          </cell>
          <cell r="J1464" t="str">
            <v>N</v>
          </cell>
        </row>
        <row r="1465">
          <cell r="D1465" t="str">
            <v>1107444</v>
          </cell>
          <cell r="J1465" t="str">
            <v>N</v>
          </cell>
        </row>
        <row r="1466">
          <cell r="D1466" t="str">
            <v>1107444</v>
          </cell>
          <cell r="J1466" t="str">
            <v>N</v>
          </cell>
        </row>
        <row r="1467">
          <cell r="D1467" t="str">
            <v>1107444</v>
          </cell>
          <cell r="J1467" t="str">
            <v>N</v>
          </cell>
        </row>
        <row r="1468">
          <cell r="D1468" t="str">
            <v>1107444</v>
          </cell>
          <cell r="J1468" t="str">
            <v>N</v>
          </cell>
        </row>
        <row r="1469">
          <cell r="D1469" t="str">
            <v>1107444</v>
          </cell>
          <cell r="J1469" t="str">
            <v>N</v>
          </cell>
        </row>
        <row r="1470">
          <cell r="D1470" t="str">
            <v>1107444</v>
          </cell>
          <cell r="J1470" t="str">
            <v>N</v>
          </cell>
        </row>
        <row r="1471">
          <cell r="D1471" t="str">
            <v>1107444</v>
          </cell>
          <cell r="J1471" t="str">
            <v>N</v>
          </cell>
        </row>
        <row r="1472">
          <cell r="D1472" t="str">
            <v>1107444</v>
          </cell>
          <cell r="J1472" t="str">
            <v>N</v>
          </cell>
        </row>
        <row r="1473">
          <cell r="D1473" t="str">
            <v>1107444</v>
          </cell>
          <cell r="J1473" t="str">
            <v>N</v>
          </cell>
        </row>
        <row r="1474">
          <cell r="D1474" t="str">
            <v>1107444</v>
          </cell>
          <cell r="J1474" t="str">
            <v>N</v>
          </cell>
        </row>
        <row r="1475">
          <cell r="D1475" t="str">
            <v>1107444</v>
          </cell>
          <cell r="J1475" t="str">
            <v>N</v>
          </cell>
        </row>
        <row r="1476">
          <cell r="D1476" t="str">
            <v>1107444</v>
          </cell>
          <cell r="J1476" t="str">
            <v>N</v>
          </cell>
        </row>
        <row r="1477">
          <cell r="D1477" t="str">
            <v>1107444</v>
          </cell>
          <cell r="J1477" t="str">
            <v>N</v>
          </cell>
        </row>
        <row r="1478">
          <cell r="D1478" t="str">
            <v>1107444</v>
          </cell>
          <cell r="J1478" t="str">
            <v>N</v>
          </cell>
        </row>
        <row r="1479">
          <cell r="D1479" t="str">
            <v>1107444</v>
          </cell>
          <cell r="J1479" t="str">
            <v>N</v>
          </cell>
        </row>
        <row r="1480">
          <cell r="D1480" t="str">
            <v>1107444</v>
          </cell>
          <cell r="J1480" t="str">
            <v>N</v>
          </cell>
        </row>
        <row r="1481">
          <cell r="D1481" t="str">
            <v>1107444</v>
          </cell>
          <cell r="J1481" t="str">
            <v>N</v>
          </cell>
        </row>
        <row r="1482">
          <cell r="D1482" t="str">
            <v>1107444</v>
          </cell>
          <cell r="J1482" t="str">
            <v>N</v>
          </cell>
        </row>
        <row r="1483">
          <cell r="D1483" t="str">
            <v>1107444</v>
          </cell>
          <cell r="J1483" t="str">
            <v>N</v>
          </cell>
        </row>
        <row r="1484">
          <cell r="D1484" t="str">
            <v>1107444</v>
          </cell>
          <cell r="J1484" t="str">
            <v>N</v>
          </cell>
        </row>
        <row r="1485">
          <cell r="D1485" t="str">
            <v>1107444</v>
          </cell>
          <cell r="J1485" t="str">
            <v>N</v>
          </cell>
        </row>
        <row r="1486">
          <cell r="D1486" t="str">
            <v>1107444</v>
          </cell>
          <cell r="J1486" t="str">
            <v>N</v>
          </cell>
        </row>
        <row r="1487">
          <cell r="D1487" t="str">
            <v>1107444</v>
          </cell>
          <cell r="J1487" t="str">
            <v>N</v>
          </cell>
        </row>
        <row r="1488">
          <cell r="D1488" t="str">
            <v>1107444</v>
          </cell>
          <cell r="J1488" t="str">
            <v>N</v>
          </cell>
        </row>
        <row r="1489">
          <cell r="D1489" t="str">
            <v>1107444</v>
          </cell>
          <cell r="J1489" t="str">
            <v>N</v>
          </cell>
        </row>
        <row r="1490">
          <cell r="D1490" t="str">
            <v>1107444</v>
          </cell>
          <cell r="J1490" t="str">
            <v>N</v>
          </cell>
        </row>
        <row r="1491">
          <cell r="D1491" t="str">
            <v>1107444</v>
          </cell>
          <cell r="J1491" t="str">
            <v>N</v>
          </cell>
        </row>
        <row r="1492">
          <cell r="D1492" t="str">
            <v>1107444</v>
          </cell>
          <cell r="J1492" t="str">
            <v>N</v>
          </cell>
        </row>
        <row r="1493">
          <cell r="D1493" t="str">
            <v>1107444</v>
          </cell>
          <cell r="J1493" t="str">
            <v>N</v>
          </cell>
        </row>
        <row r="1494">
          <cell r="D1494" t="str">
            <v>1107444</v>
          </cell>
          <cell r="J1494" t="str">
            <v>N</v>
          </cell>
        </row>
        <row r="1495">
          <cell r="D1495" t="str">
            <v>1107444</v>
          </cell>
          <cell r="J1495" t="str">
            <v>N</v>
          </cell>
        </row>
        <row r="1496">
          <cell r="D1496" t="str">
            <v>1107444</v>
          </cell>
          <cell r="J1496" t="str">
            <v>N</v>
          </cell>
        </row>
        <row r="1497">
          <cell r="D1497" t="str">
            <v>1107444</v>
          </cell>
          <cell r="J1497" t="str">
            <v>N</v>
          </cell>
        </row>
        <row r="1498">
          <cell r="D1498" t="str">
            <v>1107444</v>
          </cell>
          <cell r="J1498" t="str">
            <v>N</v>
          </cell>
        </row>
        <row r="1499">
          <cell r="D1499" t="str">
            <v>1107444</v>
          </cell>
          <cell r="J1499" t="str">
            <v>N</v>
          </cell>
        </row>
        <row r="1500">
          <cell r="D1500" t="str">
            <v>1107444</v>
          </cell>
          <cell r="J1500" t="str">
            <v>N</v>
          </cell>
        </row>
        <row r="1501">
          <cell r="D1501" t="str">
            <v>1107444</v>
          </cell>
          <cell r="J1501" t="str">
            <v>N</v>
          </cell>
        </row>
        <row r="1502">
          <cell r="D1502" t="str">
            <v>1107444</v>
          </cell>
          <cell r="J1502" t="str">
            <v>N</v>
          </cell>
        </row>
        <row r="1503">
          <cell r="D1503" t="str">
            <v>1107444</v>
          </cell>
          <cell r="J1503" t="str">
            <v>N</v>
          </cell>
        </row>
        <row r="1504">
          <cell r="D1504" t="str">
            <v>1107444</v>
          </cell>
          <cell r="J1504" t="str">
            <v>N</v>
          </cell>
        </row>
        <row r="1505">
          <cell r="D1505" t="str">
            <v>1107444</v>
          </cell>
          <cell r="J1505" t="str">
            <v>N</v>
          </cell>
        </row>
        <row r="1506">
          <cell r="D1506" t="str">
            <v>1107444</v>
          </cell>
          <cell r="J1506" t="str">
            <v>N</v>
          </cell>
        </row>
        <row r="1507">
          <cell r="D1507" t="str">
            <v>1107444</v>
          </cell>
          <cell r="J1507" t="str">
            <v>N</v>
          </cell>
        </row>
        <row r="1508">
          <cell r="D1508" t="str">
            <v>1107444</v>
          </cell>
          <cell r="J1508" t="str">
            <v>N</v>
          </cell>
        </row>
        <row r="1509">
          <cell r="D1509" t="str">
            <v>1107444</v>
          </cell>
          <cell r="J1509" t="str">
            <v>N</v>
          </cell>
        </row>
        <row r="1510">
          <cell r="D1510" t="str">
            <v>1107444</v>
          </cell>
          <cell r="J1510" t="str">
            <v>N</v>
          </cell>
        </row>
        <row r="1511">
          <cell r="D1511" t="str">
            <v>1107444</v>
          </cell>
          <cell r="J1511" t="str">
            <v>N</v>
          </cell>
        </row>
        <row r="1512">
          <cell r="D1512" t="str">
            <v>1107444</v>
          </cell>
          <cell r="J1512" t="str">
            <v>N</v>
          </cell>
        </row>
        <row r="1513">
          <cell r="D1513" t="str">
            <v>1107444</v>
          </cell>
          <cell r="J1513" t="str">
            <v>N</v>
          </cell>
        </row>
        <row r="1514">
          <cell r="D1514" t="str">
            <v>1107444</v>
          </cell>
          <cell r="J1514" t="str">
            <v>N</v>
          </cell>
        </row>
        <row r="1515">
          <cell r="D1515" t="str">
            <v>1107444</v>
          </cell>
          <cell r="J1515" t="str">
            <v>N</v>
          </cell>
        </row>
        <row r="1516">
          <cell r="D1516" t="str">
            <v>1107444</v>
          </cell>
          <cell r="J1516" t="str">
            <v>N</v>
          </cell>
        </row>
        <row r="1517">
          <cell r="D1517" t="str">
            <v>1107444</v>
          </cell>
          <cell r="J1517" t="str">
            <v>N</v>
          </cell>
        </row>
        <row r="1518">
          <cell r="D1518" t="str">
            <v>1107444</v>
          </cell>
          <cell r="J1518" t="str">
            <v>N</v>
          </cell>
        </row>
        <row r="1519">
          <cell r="D1519" t="str">
            <v>1107444</v>
          </cell>
          <cell r="J1519" t="str">
            <v>N</v>
          </cell>
        </row>
        <row r="1520">
          <cell r="D1520" t="str">
            <v>1107444</v>
          </cell>
          <cell r="J1520" t="str">
            <v>N</v>
          </cell>
        </row>
        <row r="1521">
          <cell r="D1521" t="str">
            <v>1107492</v>
          </cell>
          <cell r="J1521" t="str">
            <v>N</v>
          </cell>
        </row>
        <row r="1522">
          <cell r="D1522" t="str">
            <v>1107492</v>
          </cell>
          <cell r="J1522" t="str">
            <v>N</v>
          </cell>
        </row>
        <row r="1523">
          <cell r="D1523" t="str">
            <v>1107492</v>
          </cell>
          <cell r="J1523" t="str">
            <v>N</v>
          </cell>
        </row>
        <row r="1524">
          <cell r="D1524" t="str">
            <v>1107492</v>
          </cell>
          <cell r="J1524" t="str">
            <v>N</v>
          </cell>
        </row>
        <row r="1525">
          <cell r="D1525" t="str">
            <v>1107492</v>
          </cell>
          <cell r="J1525" t="str">
            <v>N</v>
          </cell>
        </row>
        <row r="1526">
          <cell r="D1526" t="str">
            <v>1107492</v>
          </cell>
          <cell r="J1526" t="str">
            <v>N</v>
          </cell>
        </row>
        <row r="1527">
          <cell r="D1527" t="str">
            <v>1107492</v>
          </cell>
          <cell r="J1527" t="str">
            <v>N</v>
          </cell>
        </row>
        <row r="1528">
          <cell r="D1528" t="str">
            <v>1107492</v>
          </cell>
          <cell r="J1528" t="str">
            <v>N</v>
          </cell>
        </row>
        <row r="1529">
          <cell r="D1529" t="str">
            <v>1107492</v>
          </cell>
          <cell r="J1529" t="str">
            <v>N</v>
          </cell>
        </row>
        <row r="1530">
          <cell r="D1530" t="str">
            <v>1107492</v>
          </cell>
          <cell r="J1530" t="str">
            <v>N</v>
          </cell>
        </row>
        <row r="1531">
          <cell r="D1531" t="str">
            <v>1107492</v>
          </cell>
          <cell r="J1531" t="str">
            <v>N</v>
          </cell>
        </row>
        <row r="1532">
          <cell r="D1532" t="str">
            <v>1107492</v>
          </cell>
          <cell r="J1532" t="str">
            <v>N</v>
          </cell>
        </row>
        <row r="1533">
          <cell r="D1533" t="str">
            <v>1109898</v>
          </cell>
          <cell r="J1533" t="str">
            <v>N</v>
          </cell>
        </row>
        <row r="1534">
          <cell r="D1534" t="str">
            <v>1109898</v>
          </cell>
          <cell r="J1534" t="str">
            <v>N</v>
          </cell>
        </row>
        <row r="1535">
          <cell r="D1535" t="str">
            <v>1109898</v>
          </cell>
          <cell r="J1535" t="str">
            <v>N</v>
          </cell>
        </row>
        <row r="1536">
          <cell r="D1536" t="str">
            <v>1109898</v>
          </cell>
          <cell r="J1536" t="str">
            <v>N</v>
          </cell>
        </row>
        <row r="1537">
          <cell r="D1537" t="str">
            <v>1109898</v>
          </cell>
          <cell r="J1537" t="str">
            <v>N</v>
          </cell>
        </row>
        <row r="1538">
          <cell r="D1538" t="str">
            <v>1109898</v>
          </cell>
          <cell r="J1538" t="str">
            <v>N</v>
          </cell>
        </row>
        <row r="1539">
          <cell r="D1539" t="str">
            <v>1109898</v>
          </cell>
          <cell r="J1539" t="str">
            <v>N</v>
          </cell>
        </row>
        <row r="1540">
          <cell r="D1540" t="str">
            <v>1109898</v>
          </cell>
          <cell r="J1540" t="str">
            <v>N</v>
          </cell>
        </row>
        <row r="1541">
          <cell r="D1541" t="str">
            <v>1109898</v>
          </cell>
          <cell r="J1541" t="str">
            <v>N</v>
          </cell>
        </row>
        <row r="1542">
          <cell r="D1542" t="str">
            <v>1109898</v>
          </cell>
          <cell r="J1542" t="str">
            <v>N</v>
          </cell>
        </row>
        <row r="1543">
          <cell r="D1543" t="str">
            <v>1109898</v>
          </cell>
          <cell r="J1543" t="str">
            <v>N</v>
          </cell>
        </row>
        <row r="1544">
          <cell r="D1544" t="str">
            <v>1109898</v>
          </cell>
          <cell r="J1544" t="str">
            <v>N</v>
          </cell>
        </row>
        <row r="1545">
          <cell r="D1545" t="str">
            <v>1109898</v>
          </cell>
          <cell r="J1545" t="str">
            <v>N</v>
          </cell>
        </row>
        <row r="1546">
          <cell r="D1546" t="str">
            <v>1109898</v>
          </cell>
          <cell r="J1546" t="str">
            <v>N</v>
          </cell>
        </row>
        <row r="1547">
          <cell r="D1547" t="str">
            <v>1109898</v>
          </cell>
          <cell r="J1547" t="str">
            <v>N</v>
          </cell>
        </row>
        <row r="1548">
          <cell r="D1548" t="str">
            <v>1109898</v>
          </cell>
          <cell r="J1548" t="str">
            <v>N</v>
          </cell>
        </row>
        <row r="1549">
          <cell r="D1549" t="str">
            <v>1109898</v>
          </cell>
          <cell r="J1549" t="str">
            <v>N</v>
          </cell>
        </row>
        <row r="1550">
          <cell r="D1550" t="str">
            <v>1109898</v>
          </cell>
          <cell r="J1550" t="str">
            <v>N</v>
          </cell>
        </row>
        <row r="1551">
          <cell r="D1551" t="str">
            <v>1113445</v>
          </cell>
          <cell r="J1551" t="str">
            <v>N</v>
          </cell>
        </row>
        <row r="1552">
          <cell r="D1552" t="str">
            <v>1113445</v>
          </cell>
          <cell r="J1552" t="str">
            <v>N</v>
          </cell>
        </row>
        <row r="1553">
          <cell r="D1553" t="str">
            <v>1113445</v>
          </cell>
          <cell r="J1553" t="str">
            <v>N</v>
          </cell>
        </row>
        <row r="1554">
          <cell r="D1554" t="str">
            <v>1113445</v>
          </cell>
          <cell r="J1554" t="str">
            <v>N</v>
          </cell>
        </row>
        <row r="1555">
          <cell r="D1555" t="str">
            <v>1113445</v>
          </cell>
          <cell r="J1555" t="str">
            <v>N</v>
          </cell>
        </row>
        <row r="1556">
          <cell r="D1556" t="str">
            <v>1113445</v>
          </cell>
          <cell r="J1556" t="str">
            <v>N</v>
          </cell>
        </row>
        <row r="1557">
          <cell r="D1557" t="str">
            <v>1113445</v>
          </cell>
          <cell r="J1557" t="str">
            <v>N</v>
          </cell>
        </row>
        <row r="1558">
          <cell r="D1558" t="str">
            <v>1113445</v>
          </cell>
          <cell r="J1558" t="str">
            <v>N</v>
          </cell>
        </row>
        <row r="1559">
          <cell r="D1559" t="str">
            <v>1113445</v>
          </cell>
          <cell r="J1559" t="str">
            <v>N</v>
          </cell>
        </row>
        <row r="1560">
          <cell r="D1560" t="str">
            <v>1113445</v>
          </cell>
          <cell r="J1560" t="str">
            <v>N</v>
          </cell>
        </row>
        <row r="1561">
          <cell r="D1561" t="str">
            <v>1113445</v>
          </cell>
          <cell r="J1561" t="str">
            <v>N</v>
          </cell>
        </row>
        <row r="1562">
          <cell r="D1562" t="str">
            <v>1113445</v>
          </cell>
          <cell r="J1562" t="str">
            <v>N</v>
          </cell>
        </row>
        <row r="1563">
          <cell r="D1563" t="str">
            <v>1113445</v>
          </cell>
          <cell r="J1563" t="str">
            <v>N</v>
          </cell>
        </row>
        <row r="1564">
          <cell r="D1564" t="str">
            <v>1113445</v>
          </cell>
          <cell r="J1564" t="str">
            <v>N</v>
          </cell>
        </row>
        <row r="1565">
          <cell r="D1565" t="str">
            <v>1113445</v>
          </cell>
          <cell r="J1565" t="str">
            <v>N</v>
          </cell>
        </row>
        <row r="1566">
          <cell r="D1566" t="str">
            <v>1113445</v>
          </cell>
          <cell r="J1566" t="str">
            <v>N</v>
          </cell>
        </row>
        <row r="1567">
          <cell r="D1567" t="str">
            <v>1113445</v>
          </cell>
          <cell r="J1567" t="str">
            <v>N</v>
          </cell>
        </row>
        <row r="1568">
          <cell r="D1568" t="str">
            <v>1113445</v>
          </cell>
          <cell r="J1568" t="str">
            <v>N</v>
          </cell>
        </row>
        <row r="1569">
          <cell r="D1569" t="str">
            <v>1113445</v>
          </cell>
          <cell r="J1569" t="str">
            <v>N</v>
          </cell>
        </row>
        <row r="1570">
          <cell r="D1570" t="str">
            <v>1113445</v>
          </cell>
          <cell r="J1570" t="str">
            <v>N</v>
          </cell>
        </row>
        <row r="1571">
          <cell r="D1571" t="str">
            <v>1113445</v>
          </cell>
          <cell r="J1571" t="str">
            <v>N</v>
          </cell>
        </row>
        <row r="1572">
          <cell r="D1572" t="str">
            <v>1113445</v>
          </cell>
          <cell r="J1572" t="str">
            <v>N</v>
          </cell>
        </row>
        <row r="1573">
          <cell r="D1573" t="str">
            <v>1113445</v>
          </cell>
          <cell r="J1573" t="str">
            <v>N</v>
          </cell>
        </row>
        <row r="1574">
          <cell r="D1574" t="str">
            <v>1113445</v>
          </cell>
          <cell r="J1574" t="str">
            <v>N</v>
          </cell>
        </row>
        <row r="1575">
          <cell r="D1575" t="str">
            <v>1113445</v>
          </cell>
          <cell r="J1575" t="str">
            <v>N</v>
          </cell>
        </row>
        <row r="1576">
          <cell r="D1576" t="str">
            <v>1113445</v>
          </cell>
          <cell r="J1576" t="str">
            <v>N</v>
          </cell>
        </row>
        <row r="1577">
          <cell r="D1577" t="str">
            <v>1113445</v>
          </cell>
          <cell r="J1577" t="str">
            <v>N</v>
          </cell>
        </row>
        <row r="1578">
          <cell r="D1578" t="str">
            <v>1113445</v>
          </cell>
          <cell r="J1578" t="str">
            <v>N</v>
          </cell>
        </row>
        <row r="1579">
          <cell r="D1579" t="str">
            <v>1113445</v>
          </cell>
          <cell r="J1579" t="str">
            <v>N</v>
          </cell>
        </row>
        <row r="1580">
          <cell r="D1580" t="str">
            <v>1113445</v>
          </cell>
          <cell r="J1580" t="str">
            <v>N</v>
          </cell>
        </row>
        <row r="1581">
          <cell r="D1581" t="str">
            <v>1113445</v>
          </cell>
          <cell r="J1581" t="str">
            <v>N</v>
          </cell>
        </row>
        <row r="1582">
          <cell r="D1582" t="str">
            <v>1113445</v>
          </cell>
          <cell r="J1582" t="str">
            <v>N</v>
          </cell>
        </row>
        <row r="1583">
          <cell r="D1583" t="str">
            <v>1113445</v>
          </cell>
          <cell r="J1583" t="str">
            <v>N</v>
          </cell>
        </row>
        <row r="1584">
          <cell r="D1584" t="str">
            <v>1113445</v>
          </cell>
          <cell r="J1584" t="str">
            <v>N</v>
          </cell>
        </row>
        <row r="1585">
          <cell r="D1585" t="str">
            <v>1113445</v>
          </cell>
          <cell r="J1585" t="str">
            <v>N</v>
          </cell>
        </row>
        <row r="1586">
          <cell r="D1586" t="str">
            <v>1113445</v>
          </cell>
          <cell r="J1586" t="str">
            <v>N</v>
          </cell>
        </row>
        <row r="1587">
          <cell r="D1587" t="str">
            <v>1113445</v>
          </cell>
          <cell r="J1587" t="str">
            <v>N</v>
          </cell>
        </row>
        <row r="1588">
          <cell r="D1588" t="str">
            <v>1113445</v>
          </cell>
          <cell r="J1588" t="str">
            <v>N</v>
          </cell>
        </row>
        <row r="1589">
          <cell r="D1589" t="str">
            <v>1113445</v>
          </cell>
          <cell r="J1589" t="str">
            <v>N</v>
          </cell>
        </row>
        <row r="1590">
          <cell r="D1590" t="str">
            <v>1113445</v>
          </cell>
          <cell r="J1590" t="str">
            <v>N</v>
          </cell>
        </row>
        <row r="1591">
          <cell r="D1591" t="str">
            <v>1113445</v>
          </cell>
          <cell r="J1591" t="str">
            <v>N</v>
          </cell>
        </row>
        <row r="1592">
          <cell r="D1592" t="str">
            <v>1113445</v>
          </cell>
          <cell r="J1592" t="str">
            <v>N</v>
          </cell>
        </row>
        <row r="1593">
          <cell r="D1593" t="str">
            <v>1113445</v>
          </cell>
          <cell r="J1593" t="str">
            <v>N</v>
          </cell>
        </row>
        <row r="1594">
          <cell r="D1594" t="str">
            <v>1113445</v>
          </cell>
          <cell r="J1594" t="str">
            <v>N</v>
          </cell>
        </row>
        <row r="1595">
          <cell r="D1595" t="str">
            <v>1113445</v>
          </cell>
          <cell r="J1595" t="str">
            <v>N</v>
          </cell>
        </row>
        <row r="1596">
          <cell r="D1596" t="str">
            <v>1113445</v>
          </cell>
          <cell r="J1596" t="str">
            <v>N</v>
          </cell>
        </row>
        <row r="1597">
          <cell r="D1597" t="str">
            <v>1113445</v>
          </cell>
          <cell r="J1597" t="str">
            <v>N</v>
          </cell>
        </row>
        <row r="1598">
          <cell r="D1598" t="str">
            <v>1113445</v>
          </cell>
          <cell r="J1598" t="str">
            <v>N</v>
          </cell>
        </row>
        <row r="1599">
          <cell r="D1599" t="str">
            <v>1113445</v>
          </cell>
          <cell r="J1599" t="str">
            <v>N</v>
          </cell>
        </row>
        <row r="1600">
          <cell r="D1600" t="str">
            <v>1113445</v>
          </cell>
          <cell r="J1600" t="str">
            <v>N</v>
          </cell>
        </row>
        <row r="1601">
          <cell r="D1601" t="str">
            <v>1113445</v>
          </cell>
          <cell r="J1601" t="str">
            <v>N</v>
          </cell>
        </row>
        <row r="1602">
          <cell r="D1602" t="str">
            <v>1113445</v>
          </cell>
          <cell r="J1602" t="str">
            <v>N</v>
          </cell>
        </row>
        <row r="1603">
          <cell r="D1603" t="str">
            <v>1113445</v>
          </cell>
          <cell r="J1603" t="str">
            <v>N</v>
          </cell>
        </row>
        <row r="1604">
          <cell r="D1604" t="str">
            <v>1113445</v>
          </cell>
          <cell r="J1604" t="str">
            <v>N</v>
          </cell>
        </row>
        <row r="1605">
          <cell r="D1605" t="str">
            <v>1113445</v>
          </cell>
          <cell r="J1605" t="str">
            <v>N</v>
          </cell>
        </row>
        <row r="1606">
          <cell r="D1606" t="str">
            <v>1113445</v>
          </cell>
          <cell r="J1606" t="str">
            <v>N</v>
          </cell>
        </row>
        <row r="1607">
          <cell r="D1607" t="str">
            <v>1113445</v>
          </cell>
          <cell r="J1607" t="str">
            <v>N</v>
          </cell>
        </row>
        <row r="1608">
          <cell r="D1608" t="str">
            <v>1113445</v>
          </cell>
          <cell r="J1608" t="str">
            <v>N</v>
          </cell>
        </row>
        <row r="1609">
          <cell r="D1609" t="str">
            <v>1113445</v>
          </cell>
          <cell r="J1609" t="str">
            <v>N</v>
          </cell>
        </row>
        <row r="1610">
          <cell r="D1610" t="str">
            <v>1113445</v>
          </cell>
          <cell r="J1610" t="str">
            <v>N</v>
          </cell>
        </row>
        <row r="1611">
          <cell r="D1611" t="str">
            <v>1113445</v>
          </cell>
          <cell r="J1611" t="str">
            <v>N</v>
          </cell>
        </row>
        <row r="1612">
          <cell r="D1612" t="str">
            <v>1113445</v>
          </cell>
          <cell r="J1612" t="str">
            <v>N</v>
          </cell>
        </row>
        <row r="1613">
          <cell r="D1613" t="str">
            <v>1113445</v>
          </cell>
          <cell r="J1613" t="str">
            <v>N</v>
          </cell>
        </row>
        <row r="1614">
          <cell r="D1614" t="str">
            <v>1113445</v>
          </cell>
          <cell r="J1614" t="str">
            <v>N</v>
          </cell>
        </row>
        <row r="1615">
          <cell r="D1615" t="str">
            <v>1113445</v>
          </cell>
          <cell r="J1615" t="str">
            <v>N</v>
          </cell>
        </row>
        <row r="1616">
          <cell r="D1616" t="str">
            <v>1113445</v>
          </cell>
          <cell r="J1616" t="str">
            <v>N</v>
          </cell>
        </row>
        <row r="1617">
          <cell r="D1617" t="str">
            <v>1113445</v>
          </cell>
          <cell r="J1617" t="str">
            <v>N</v>
          </cell>
        </row>
        <row r="1618">
          <cell r="D1618" t="str">
            <v>1113445</v>
          </cell>
          <cell r="J1618" t="str">
            <v>N</v>
          </cell>
        </row>
        <row r="1619">
          <cell r="D1619" t="str">
            <v>1113445</v>
          </cell>
          <cell r="J1619" t="str">
            <v>N</v>
          </cell>
        </row>
        <row r="1620">
          <cell r="D1620" t="str">
            <v>1113445</v>
          </cell>
          <cell r="J1620" t="str">
            <v>N</v>
          </cell>
        </row>
        <row r="1621">
          <cell r="D1621" t="str">
            <v>1113445</v>
          </cell>
          <cell r="J1621" t="str">
            <v>N</v>
          </cell>
        </row>
        <row r="1622">
          <cell r="D1622" t="str">
            <v>1113445</v>
          </cell>
          <cell r="J1622" t="str">
            <v>N</v>
          </cell>
        </row>
        <row r="1623">
          <cell r="D1623" t="str">
            <v>1113445</v>
          </cell>
          <cell r="J1623" t="str">
            <v>N</v>
          </cell>
        </row>
        <row r="1624">
          <cell r="D1624" t="str">
            <v>1113445</v>
          </cell>
          <cell r="J1624" t="str">
            <v>N</v>
          </cell>
        </row>
        <row r="1625">
          <cell r="D1625" t="str">
            <v>1113445</v>
          </cell>
          <cell r="J1625" t="str">
            <v>N</v>
          </cell>
        </row>
        <row r="1626">
          <cell r="D1626" t="str">
            <v>1113445</v>
          </cell>
          <cell r="J1626" t="str">
            <v>N</v>
          </cell>
        </row>
        <row r="1627">
          <cell r="D1627" t="str">
            <v>1113445</v>
          </cell>
          <cell r="J1627" t="str">
            <v>N</v>
          </cell>
        </row>
        <row r="1628">
          <cell r="D1628" t="str">
            <v>1113445</v>
          </cell>
          <cell r="J1628" t="str">
            <v>N</v>
          </cell>
        </row>
        <row r="1629">
          <cell r="D1629" t="str">
            <v>1113445</v>
          </cell>
          <cell r="J1629" t="str">
            <v>N</v>
          </cell>
        </row>
        <row r="1630">
          <cell r="D1630" t="str">
            <v>1113445</v>
          </cell>
          <cell r="J1630" t="str">
            <v>N</v>
          </cell>
        </row>
        <row r="1631">
          <cell r="D1631" t="str">
            <v>1113445</v>
          </cell>
          <cell r="J1631" t="str">
            <v>N</v>
          </cell>
        </row>
        <row r="1632">
          <cell r="D1632" t="str">
            <v>1113445</v>
          </cell>
          <cell r="J1632" t="str">
            <v>N</v>
          </cell>
        </row>
        <row r="1633">
          <cell r="D1633" t="str">
            <v>1113445</v>
          </cell>
          <cell r="J1633" t="str">
            <v>N</v>
          </cell>
        </row>
        <row r="1634">
          <cell r="D1634" t="str">
            <v>1113445</v>
          </cell>
          <cell r="J1634" t="str">
            <v>N</v>
          </cell>
        </row>
        <row r="1635">
          <cell r="D1635" t="str">
            <v>1113445</v>
          </cell>
          <cell r="J1635" t="str">
            <v>N</v>
          </cell>
        </row>
        <row r="1636">
          <cell r="D1636" t="str">
            <v>1113445</v>
          </cell>
          <cell r="J1636" t="str">
            <v>N</v>
          </cell>
        </row>
        <row r="1637">
          <cell r="D1637" t="str">
            <v>1113445</v>
          </cell>
          <cell r="J1637" t="str">
            <v>N</v>
          </cell>
        </row>
        <row r="1638">
          <cell r="D1638" t="str">
            <v>1113445</v>
          </cell>
          <cell r="J1638" t="str">
            <v>N</v>
          </cell>
        </row>
        <row r="1639">
          <cell r="D1639" t="str">
            <v>1113445</v>
          </cell>
          <cell r="J1639" t="str">
            <v>N</v>
          </cell>
        </row>
        <row r="1640">
          <cell r="D1640" t="str">
            <v>1113445</v>
          </cell>
          <cell r="J1640" t="str">
            <v>N</v>
          </cell>
        </row>
        <row r="1641">
          <cell r="D1641" t="str">
            <v>1113445</v>
          </cell>
          <cell r="J1641" t="str">
            <v>N</v>
          </cell>
        </row>
        <row r="1642">
          <cell r="D1642" t="str">
            <v>1113445</v>
          </cell>
          <cell r="J1642" t="str">
            <v>N</v>
          </cell>
        </row>
        <row r="1643">
          <cell r="D1643" t="str">
            <v>1113445</v>
          </cell>
          <cell r="J1643" t="str">
            <v>N</v>
          </cell>
        </row>
        <row r="1644">
          <cell r="D1644" t="str">
            <v>1113445</v>
          </cell>
          <cell r="J1644" t="str">
            <v>N</v>
          </cell>
        </row>
        <row r="1645">
          <cell r="D1645" t="str">
            <v>1113445</v>
          </cell>
          <cell r="J1645" t="str">
            <v>N</v>
          </cell>
        </row>
        <row r="1646">
          <cell r="D1646" t="str">
            <v>1113445</v>
          </cell>
          <cell r="J1646" t="str">
            <v>N</v>
          </cell>
        </row>
        <row r="1647">
          <cell r="D1647" t="str">
            <v>1113445</v>
          </cell>
          <cell r="J1647" t="str">
            <v>N</v>
          </cell>
        </row>
        <row r="1648">
          <cell r="D1648" t="str">
            <v>1114159</v>
          </cell>
          <cell r="J1648" t="str">
            <v>Y</v>
          </cell>
        </row>
        <row r="1649">
          <cell r="D1649" t="str">
            <v>1114159</v>
          </cell>
          <cell r="J1649" t="str">
            <v>N</v>
          </cell>
        </row>
        <row r="1650">
          <cell r="D1650" t="str">
            <v>1114159</v>
          </cell>
          <cell r="J1650" t="str">
            <v>N</v>
          </cell>
        </row>
        <row r="1651">
          <cell r="D1651" t="str">
            <v>1117916</v>
          </cell>
          <cell r="J1651" t="str">
            <v>Y</v>
          </cell>
        </row>
        <row r="1652">
          <cell r="D1652" t="str">
            <v>1117916</v>
          </cell>
          <cell r="J1652" t="str">
            <v>Y</v>
          </cell>
        </row>
        <row r="1653">
          <cell r="D1653" t="str">
            <v>1117916</v>
          </cell>
          <cell r="J1653" t="str">
            <v>Y</v>
          </cell>
        </row>
        <row r="1654">
          <cell r="D1654" t="str">
            <v>1117916</v>
          </cell>
          <cell r="J1654" t="str">
            <v>Y</v>
          </cell>
        </row>
        <row r="1655">
          <cell r="D1655" t="str">
            <v>1117916</v>
          </cell>
          <cell r="J1655" t="str">
            <v>Y</v>
          </cell>
        </row>
        <row r="1656">
          <cell r="D1656" t="str">
            <v>1117916</v>
          </cell>
          <cell r="J1656" t="str">
            <v>Y</v>
          </cell>
        </row>
        <row r="1657">
          <cell r="D1657" t="str">
            <v>1117916</v>
          </cell>
          <cell r="J1657" t="str">
            <v>Y</v>
          </cell>
        </row>
        <row r="1658">
          <cell r="D1658" t="str">
            <v>1117916</v>
          </cell>
          <cell r="J1658" t="str">
            <v>Y</v>
          </cell>
        </row>
        <row r="1659">
          <cell r="D1659" t="str">
            <v>1117916</v>
          </cell>
          <cell r="J1659" t="str">
            <v>Y</v>
          </cell>
        </row>
        <row r="1660">
          <cell r="D1660" t="str">
            <v>1117916</v>
          </cell>
          <cell r="J1660" t="str">
            <v>Y</v>
          </cell>
        </row>
        <row r="1661">
          <cell r="D1661" t="str">
            <v>1117916</v>
          </cell>
          <cell r="J1661" t="str">
            <v>Y</v>
          </cell>
        </row>
        <row r="1662">
          <cell r="D1662" t="str">
            <v>1117916</v>
          </cell>
          <cell r="J1662" t="str">
            <v>Y</v>
          </cell>
        </row>
        <row r="1663">
          <cell r="D1663" t="str">
            <v>1117916</v>
          </cell>
          <cell r="J1663" t="str">
            <v>Y</v>
          </cell>
        </row>
        <row r="1664">
          <cell r="D1664" t="str">
            <v>1117916</v>
          </cell>
          <cell r="J1664" t="str">
            <v>Y</v>
          </cell>
        </row>
        <row r="1665">
          <cell r="D1665" t="str">
            <v>1117916</v>
          </cell>
          <cell r="J1665" t="str">
            <v>Y</v>
          </cell>
        </row>
        <row r="1666">
          <cell r="D1666" t="str">
            <v>1117916</v>
          </cell>
          <cell r="J1666" t="str">
            <v>Y</v>
          </cell>
        </row>
        <row r="1667">
          <cell r="D1667" t="str">
            <v>1117916</v>
          </cell>
          <cell r="J1667" t="str">
            <v>Y</v>
          </cell>
        </row>
        <row r="1668">
          <cell r="D1668" t="str">
            <v>1117916</v>
          </cell>
          <cell r="J1668" t="str">
            <v>Y</v>
          </cell>
        </row>
        <row r="1669">
          <cell r="D1669" t="str">
            <v>1117916</v>
          </cell>
          <cell r="J1669" t="str">
            <v>Y</v>
          </cell>
        </row>
        <row r="1670">
          <cell r="D1670" t="str">
            <v>1117916</v>
          </cell>
          <cell r="J1670" t="str">
            <v>Y</v>
          </cell>
        </row>
        <row r="1671">
          <cell r="D1671" t="str">
            <v>1117916</v>
          </cell>
          <cell r="J1671" t="str">
            <v>Y</v>
          </cell>
        </row>
        <row r="1672">
          <cell r="D1672" t="str">
            <v>1117916</v>
          </cell>
          <cell r="J1672" t="str">
            <v>Y</v>
          </cell>
        </row>
        <row r="1673">
          <cell r="D1673" t="str">
            <v>1117916</v>
          </cell>
          <cell r="J1673" t="str">
            <v>Y</v>
          </cell>
        </row>
        <row r="1674">
          <cell r="D1674" t="str">
            <v>1117916</v>
          </cell>
          <cell r="J1674" t="str">
            <v>Y</v>
          </cell>
        </row>
        <row r="1675">
          <cell r="D1675" t="str">
            <v>1117916</v>
          </cell>
          <cell r="J1675" t="str">
            <v>Y</v>
          </cell>
        </row>
        <row r="1676">
          <cell r="D1676" t="str">
            <v>1117916</v>
          </cell>
          <cell r="J1676" t="str">
            <v>Y</v>
          </cell>
        </row>
        <row r="1677">
          <cell r="D1677" t="str">
            <v>1117916</v>
          </cell>
          <cell r="J1677" t="str">
            <v>Y</v>
          </cell>
        </row>
        <row r="1678">
          <cell r="D1678" t="str">
            <v>1117916</v>
          </cell>
          <cell r="J1678" t="str">
            <v>Y</v>
          </cell>
        </row>
        <row r="1679">
          <cell r="D1679" t="str">
            <v>1117916</v>
          </cell>
          <cell r="J1679" t="str">
            <v>Y</v>
          </cell>
        </row>
        <row r="1680">
          <cell r="D1680" t="str">
            <v>1117916</v>
          </cell>
          <cell r="J1680" t="str">
            <v>Y</v>
          </cell>
        </row>
        <row r="1681">
          <cell r="D1681" t="str">
            <v>1117916</v>
          </cell>
          <cell r="J1681" t="str">
            <v>Y</v>
          </cell>
        </row>
        <row r="1682">
          <cell r="D1682" t="str">
            <v>1117916</v>
          </cell>
          <cell r="J1682" t="str">
            <v>Y</v>
          </cell>
        </row>
        <row r="1683">
          <cell r="D1683" t="str">
            <v>1117916</v>
          </cell>
          <cell r="J1683" t="str">
            <v>Y</v>
          </cell>
        </row>
        <row r="1684">
          <cell r="D1684" t="str">
            <v>1117916</v>
          </cell>
          <cell r="J1684" t="str">
            <v>Y</v>
          </cell>
        </row>
        <row r="1685">
          <cell r="D1685" t="str">
            <v>1117916</v>
          </cell>
          <cell r="J1685" t="str">
            <v>Y</v>
          </cell>
        </row>
        <row r="1686">
          <cell r="D1686" t="str">
            <v>1117916</v>
          </cell>
          <cell r="J1686" t="str">
            <v>Y</v>
          </cell>
        </row>
        <row r="1687">
          <cell r="D1687" t="str">
            <v>1117916</v>
          </cell>
          <cell r="J1687" t="str">
            <v>Y</v>
          </cell>
        </row>
        <row r="1688">
          <cell r="D1688" t="str">
            <v>1117916</v>
          </cell>
          <cell r="J1688" t="str">
            <v>Y</v>
          </cell>
        </row>
        <row r="1689">
          <cell r="D1689" t="str">
            <v>1117916</v>
          </cell>
          <cell r="J1689" t="str">
            <v>Y</v>
          </cell>
        </row>
        <row r="1690">
          <cell r="D1690" t="str">
            <v>1117916</v>
          </cell>
          <cell r="J1690" t="str">
            <v>Y</v>
          </cell>
        </row>
        <row r="1691">
          <cell r="D1691" t="str">
            <v>1117916</v>
          </cell>
          <cell r="J1691" t="str">
            <v>Y</v>
          </cell>
        </row>
        <row r="1692">
          <cell r="D1692" t="str">
            <v>1117916</v>
          </cell>
          <cell r="J1692" t="str">
            <v>Y</v>
          </cell>
        </row>
        <row r="1693">
          <cell r="D1693" t="str">
            <v>1117916</v>
          </cell>
          <cell r="J1693" t="str">
            <v>Y</v>
          </cell>
        </row>
        <row r="1694">
          <cell r="D1694" t="str">
            <v>1117916</v>
          </cell>
          <cell r="J1694" t="str">
            <v>Y</v>
          </cell>
        </row>
        <row r="1695">
          <cell r="D1695" t="str">
            <v>1117916</v>
          </cell>
          <cell r="J1695" t="str">
            <v>Y</v>
          </cell>
        </row>
        <row r="1696">
          <cell r="D1696" t="str">
            <v>1117916</v>
          </cell>
          <cell r="J1696" t="str">
            <v>Y</v>
          </cell>
        </row>
        <row r="1697">
          <cell r="D1697" t="str">
            <v>1117916</v>
          </cell>
          <cell r="J1697" t="str">
            <v>Y</v>
          </cell>
        </row>
        <row r="1698">
          <cell r="D1698" t="str">
            <v>1117916</v>
          </cell>
          <cell r="J1698" t="str">
            <v>Y</v>
          </cell>
        </row>
        <row r="1699">
          <cell r="D1699" t="str">
            <v>1117916</v>
          </cell>
          <cell r="J1699" t="str">
            <v>Y</v>
          </cell>
        </row>
        <row r="1700">
          <cell r="D1700" t="str">
            <v>1117916</v>
          </cell>
          <cell r="J1700" t="str">
            <v>Y</v>
          </cell>
        </row>
        <row r="1701">
          <cell r="D1701" t="str">
            <v>1117916</v>
          </cell>
          <cell r="J1701" t="str">
            <v>Y</v>
          </cell>
        </row>
        <row r="1702">
          <cell r="D1702" t="str">
            <v>1117916</v>
          </cell>
          <cell r="J1702" t="str">
            <v>Y</v>
          </cell>
        </row>
        <row r="1703">
          <cell r="D1703" t="str">
            <v>1117916</v>
          </cell>
          <cell r="J1703" t="str">
            <v>Y</v>
          </cell>
        </row>
        <row r="1704">
          <cell r="D1704" t="str">
            <v>1117916</v>
          </cell>
          <cell r="J1704" t="str">
            <v>Y</v>
          </cell>
        </row>
        <row r="1705">
          <cell r="D1705" t="str">
            <v>1117916</v>
          </cell>
          <cell r="J1705" t="str">
            <v>Y</v>
          </cell>
        </row>
        <row r="1706">
          <cell r="D1706" t="str">
            <v>1117916</v>
          </cell>
          <cell r="J1706" t="str">
            <v>Y</v>
          </cell>
        </row>
        <row r="1707">
          <cell r="D1707" t="str">
            <v>1117916</v>
          </cell>
          <cell r="J1707" t="str">
            <v>Y</v>
          </cell>
        </row>
        <row r="1708">
          <cell r="D1708" t="str">
            <v>1117916</v>
          </cell>
          <cell r="J1708" t="str">
            <v>Y</v>
          </cell>
        </row>
        <row r="1709">
          <cell r="D1709" t="str">
            <v>1117916</v>
          </cell>
          <cell r="J1709" t="str">
            <v>Y</v>
          </cell>
        </row>
        <row r="1710">
          <cell r="D1710" t="str">
            <v>1117916</v>
          </cell>
          <cell r="J1710" t="str">
            <v>Y</v>
          </cell>
        </row>
        <row r="1711">
          <cell r="D1711" t="str">
            <v>1117916</v>
          </cell>
          <cell r="J1711" t="str">
            <v>Y</v>
          </cell>
        </row>
        <row r="1712">
          <cell r="D1712" t="str">
            <v>1117916</v>
          </cell>
          <cell r="J1712" t="str">
            <v>Y</v>
          </cell>
        </row>
        <row r="1713">
          <cell r="D1713" t="str">
            <v>1117916</v>
          </cell>
          <cell r="J1713" t="str">
            <v>Y</v>
          </cell>
        </row>
        <row r="1714">
          <cell r="D1714" t="str">
            <v>1117916</v>
          </cell>
          <cell r="J1714" t="str">
            <v>Y</v>
          </cell>
        </row>
        <row r="1715">
          <cell r="D1715" t="str">
            <v>1117916</v>
          </cell>
          <cell r="J1715" t="str">
            <v>Y</v>
          </cell>
        </row>
        <row r="1716">
          <cell r="D1716" t="str">
            <v>1117916</v>
          </cell>
          <cell r="J1716" t="str">
            <v>Y</v>
          </cell>
        </row>
        <row r="1717">
          <cell r="D1717" t="str">
            <v>1117916</v>
          </cell>
          <cell r="J1717" t="str">
            <v>Y</v>
          </cell>
        </row>
        <row r="1718">
          <cell r="D1718" t="str">
            <v>1117916</v>
          </cell>
          <cell r="J1718" t="str">
            <v>Y</v>
          </cell>
        </row>
        <row r="1719">
          <cell r="D1719" t="str">
            <v>1117916</v>
          </cell>
          <cell r="J1719" t="str">
            <v>Y</v>
          </cell>
        </row>
        <row r="1720">
          <cell r="D1720" t="str">
            <v>1117916</v>
          </cell>
          <cell r="J1720" t="str">
            <v>Y</v>
          </cell>
        </row>
        <row r="1721">
          <cell r="D1721" t="str">
            <v>1117916</v>
          </cell>
          <cell r="J1721" t="str">
            <v>Y</v>
          </cell>
        </row>
        <row r="1722">
          <cell r="D1722" t="str">
            <v>1117916</v>
          </cell>
          <cell r="J1722" t="str">
            <v>Y</v>
          </cell>
        </row>
        <row r="1723">
          <cell r="D1723" t="str">
            <v>1117916</v>
          </cell>
          <cell r="J1723" t="str">
            <v>Y</v>
          </cell>
        </row>
        <row r="1724">
          <cell r="D1724" t="str">
            <v>1117916</v>
          </cell>
          <cell r="J1724" t="str">
            <v>Y</v>
          </cell>
        </row>
        <row r="1725">
          <cell r="D1725" t="str">
            <v>1117916</v>
          </cell>
          <cell r="J1725" t="str">
            <v>Y</v>
          </cell>
        </row>
        <row r="1726">
          <cell r="D1726" t="str">
            <v>1117916</v>
          </cell>
          <cell r="J1726" t="str">
            <v>Y</v>
          </cell>
        </row>
        <row r="1727">
          <cell r="D1727" t="str">
            <v>1117916</v>
          </cell>
          <cell r="J1727" t="str">
            <v>Y</v>
          </cell>
        </row>
        <row r="1728">
          <cell r="D1728" t="str">
            <v>1117916</v>
          </cell>
          <cell r="J1728" t="str">
            <v>Y</v>
          </cell>
        </row>
        <row r="1729">
          <cell r="D1729" t="str">
            <v>1117916</v>
          </cell>
          <cell r="J1729" t="str">
            <v>Y</v>
          </cell>
        </row>
        <row r="1730">
          <cell r="D1730" t="str">
            <v>1117916</v>
          </cell>
          <cell r="J1730" t="str">
            <v>Y</v>
          </cell>
        </row>
        <row r="1731">
          <cell r="D1731" t="str">
            <v>1117916</v>
          </cell>
          <cell r="J1731" t="str">
            <v>Y</v>
          </cell>
        </row>
        <row r="1732">
          <cell r="D1732" t="str">
            <v>1117916</v>
          </cell>
          <cell r="J1732" t="str">
            <v>Y</v>
          </cell>
        </row>
        <row r="1733">
          <cell r="D1733" t="str">
            <v>1117916</v>
          </cell>
          <cell r="J1733" t="str">
            <v>Y</v>
          </cell>
        </row>
        <row r="1734">
          <cell r="D1734" t="str">
            <v>1117916</v>
          </cell>
          <cell r="J1734" t="str">
            <v>Y</v>
          </cell>
        </row>
        <row r="1735">
          <cell r="D1735" t="str">
            <v>1117916</v>
          </cell>
          <cell r="J1735" t="str">
            <v>Y</v>
          </cell>
        </row>
        <row r="1736">
          <cell r="D1736" t="str">
            <v>1118800</v>
          </cell>
          <cell r="J1736" t="str">
            <v>N</v>
          </cell>
        </row>
        <row r="1737">
          <cell r="D1737" t="str">
            <v>1118800</v>
          </cell>
          <cell r="J1737" t="str">
            <v>N</v>
          </cell>
        </row>
        <row r="1738">
          <cell r="D1738" t="str">
            <v>1118800</v>
          </cell>
          <cell r="J1738" t="str">
            <v>N</v>
          </cell>
        </row>
        <row r="1739">
          <cell r="D1739" t="str">
            <v>1118800</v>
          </cell>
          <cell r="J1739" t="str">
            <v>N</v>
          </cell>
        </row>
        <row r="1740">
          <cell r="D1740" t="str">
            <v>1118800</v>
          </cell>
          <cell r="J1740" t="str">
            <v>N</v>
          </cell>
        </row>
        <row r="1741">
          <cell r="D1741" t="str">
            <v>1118800</v>
          </cell>
          <cell r="J1741" t="str">
            <v>N</v>
          </cell>
        </row>
        <row r="1742">
          <cell r="D1742" t="str">
            <v>1118800</v>
          </cell>
          <cell r="J1742" t="str">
            <v>N</v>
          </cell>
        </row>
        <row r="1743">
          <cell r="D1743" t="str">
            <v>1118800</v>
          </cell>
          <cell r="J1743" t="str">
            <v>N</v>
          </cell>
        </row>
        <row r="1744">
          <cell r="D1744" t="str">
            <v>1118800</v>
          </cell>
          <cell r="J1744" t="str">
            <v>N</v>
          </cell>
        </row>
        <row r="1745">
          <cell r="D1745" t="str">
            <v>1118800</v>
          </cell>
          <cell r="J1745" t="str">
            <v>N</v>
          </cell>
        </row>
        <row r="1746">
          <cell r="D1746" t="str">
            <v>1134256</v>
          </cell>
          <cell r="J1746" t="str">
            <v>N</v>
          </cell>
        </row>
        <row r="1747">
          <cell r="D1747" t="str">
            <v>1134257</v>
          </cell>
          <cell r="J1747" t="str">
            <v>N</v>
          </cell>
        </row>
        <row r="1748">
          <cell r="D1748" t="str">
            <v>1134257</v>
          </cell>
          <cell r="J1748" t="str">
            <v>N</v>
          </cell>
        </row>
        <row r="1749">
          <cell r="D1749" t="str">
            <v>1134800</v>
          </cell>
          <cell r="J1749" t="str">
            <v>(blank)</v>
          </cell>
        </row>
        <row r="1750">
          <cell r="D1750" t="str">
            <v>1134800</v>
          </cell>
          <cell r="J1750" t="str">
            <v>(blank)</v>
          </cell>
        </row>
        <row r="1751">
          <cell r="D1751" t="str">
            <v>1134800</v>
          </cell>
          <cell r="J1751" t="str">
            <v>N</v>
          </cell>
        </row>
        <row r="1752">
          <cell r="D1752" t="str">
            <v>1134800</v>
          </cell>
          <cell r="J1752" t="str">
            <v>N</v>
          </cell>
        </row>
        <row r="1753">
          <cell r="D1753" t="str">
            <v>1134800</v>
          </cell>
          <cell r="J1753" t="str">
            <v>N</v>
          </cell>
        </row>
        <row r="1754">
          <cell r="D1754" t="str">
            <v>1134800</v>
          </cell>
          <cell r="J1754" t="str">
            <v>N</v>
          </cell>
        </row>
        <row r="1755">
          <cell r="D1755" t="str">
            <v>1134800</v>
          </cell>
          <cell r="J1755" t="str">
            <v>N</v>
          </cell>
        </row>
        <row r="1756">
          <cell r="D1756" t="str">
            <v>1134800</v>
          </cell>
          <cell r="J1756" t="str">
            <v>N</v>
          </cell>
        </row>
        <row r="1757">
          <cell r="D1757" t="str">
            <v>1134800</v>
          </cell>
          <cell r="J1757" t="str">
            <v>N</v>
          </cell>
        </row>
        <row r="1758">
          <cell r="D1758" t="str">
            <v>1134800</v>
          </cell>
          <cell r="J1758" t="str">
            <v>N</v>
          </cell>
        </row>
        <row r="1759">
          <cell r="D1759" t="str">
            <v>1134800</v>
          </cell>
          <cell r="J1759" t="str">
            <v>N</v>
          </cell>
        </row>
        <row r="1760">
          <cell r="D1760" t="str">
            <v>1134800</v>
          </cell>
          <cell r="J1760" t="str">
            <v>N</v>
          </cell>
        </row>
        <row r="1761">
          <cell r="D1761" t="str">
            <v>1134800</v>
          </cell>
          <cell r="J1761" t="str">
            <v>N</v>
          </cell>
        </row>
        <row r="1762">
          <cell r="D1762" t="str">
            <v>1134800</v>
          </cell>
          <cell r="J1762" t="str">
            <v>N</v>
          </cell>
        </row>
        <row r="1763">
          <cell r="D1763" t="str">
            <v>1134800</v>
          </cell>
          <cell r="J1763" t="str">
            <v>N</v>
          </cell>
        </row>
        <row r="1764">
          <cell r="D1764" t="str">
            <v>1134800</v>
          </cell>
          <cell r="J1764" t="str">
            <v>(blank)</v>
          </cell>
        </row>
        <row r="1765">
          <cell r="D1765" t="str">
            <v>1134800</v>
          </cell>
          <cell r="J1765" t="str">
            <v>(blank)</v>
          </cell>
        </row>
        <row r="1766">
          <cell r="D1766" t="str">
            <v>1134800</v>
          </cell>
          <cell r="J1766" t="str">
            <v>N</v>
          </cell>
        </row>
        <row r="1767">
          <cell r="D1767" t="str">
            <v>1134800</v>
          </cell>
          <cell r="J1767" t="str">
            <v>N</v>
          </cell>
        </row>
        <row r="1768">
          <cell r="D1768" t="str">
            <v>1134800</v>
          </cell>
          <cell r="J1768" t="str">
            <v>N</v>
          </cell>
        </row>
        <row r="1769">
          <cell r="D1769" t="str">
            <v>1134800</v>
          </cell>
          <cell r="J1769" t="str">
            <v>N</v>
          </cell>
        </row>
        <row r="1770">
          <cell r="D1770" t="str">
            <v>1134800</v>
          </cell>
          <cell r="J1770" t="str">
            <v>N</v>
          </cell>
        </row>
        <row r="1771">
          <cell r="D1771" t="str">
            <v>1134800</v>
          </cell>
          <cell r="J1771" t="str">
            <v>N</v>
          </cell>
        </row>
        <row r="1772">
          <cell r="D1772" t="str">
            <v>1134800</v>
          </cell>
          <cell r="J1772" t="str">
            <v>N</v>
          </cell>
        </row>
        <row r="1773">
          <cell r="D1773" t="str">
            <v>1134800</v>
          </cell>
          <cell r="J1773" t="str">
            <v>N</v>
          </cell>
        </row>
        <row r="1774">
          <cell r="D1774" t="str">
            <v>1134800</v>
          </cell>
          <cell r="J1774" t="str">
            <v>N</v>
          </cell>
        </row>
        <row r="1775">
          <cell r="D1775" t="str">
            <v>1134800</v>
          </cell>
          <cell r="J1775" t="str">
            <v>N</v>
          </cell>
        </row>
        <row r="1776">
          <cell r="D1776" t="str">
            <v>1134800</v>
          </cell>
          <cell r="J1776" t="str">
            <v>N</v>
          </cell>
        </row>
        <row r="1777">
          <cell r="D1777" t="str">
            <v>1134800</v>
          </cell>
          <cell r="J1777" t="str">
            <v>N</v>
          </cell>
        </row>
        <row r="1778">
          <cell r="D1778" t="str">
            <v>1134800</v>
          </cell>
          <cell r="J1778" t="str">
            <v>N</v>
          </cell>
        </row>
        <row r="1779">
          <cell r="D1779" t="str">
            <v>1134800</v>
          </cell>
          <cell r="J1779" t="str">
            <v>(blank)</v>
          </cell>
        </row>
        <row r="1780">
          <cell r="D1780" t="str">
            <v>1134800</v>
          </cell>
          <cell r="J1780" t="str">
            <v>(blank)</v>
          </cell>
        </row>
        <row r="1781">
          <cell r="D1781" t="str">
            <v>1134800</v>
          </cell>
          <cell r="J1781" t="str">
            <v>N</v>
          </cell>
        </row>
        <row r="1782">
          <cell r="D1782" t="str">
            <v>1134800</v>
          </cell>
          <cell r="J1782" t="str">
            <v>N</v>
          </cell>
        </row>
        <row r="1783">
          <cell r="D1783" t="str">
            <v>1134800</v>
          </cell>
          <cell r="J1783" t="str">
            <v>N</v>
          </cell>
        </row>
        <row r="1784">
          <cell r="D1784" t="str">
            <v>1134800</v>
          </cell>
          <cell r="J1784" t="str">
            <v>(blank)</v>
          </cell>
        </row>
        <row r="1785">
          <cell r="D1785" t="str">
            <v>1134800</v>
          </cell>
          <cell r="J1785" t="str">
            <v>(blank)</v>
          </cell>
        </row>
        <row r="1786">
          <cell r="D1786" t="str">
            <v>1134800</v>
          </cell>
          <cell r="J1786" t="str">
            <v>N</v>
          </cell>
        </row>
        <row r="1787">
          <cell r="D1787" t="str">
            <v>1134800</v>
          </cell>
          <cell r="J1787" t="str">
            <v>N</v>
          </cell>
        </row>
        <row r="1788">
          <cell r="D1788" t="str">
            <v>1134800</v>
          </cell>
          <cell r="J1788" t="str">
            <v>N</v>
          </cell>
        </row>
        <row r="1789">
          <cell r="D1789" t="str">
            <v>1134800</v>
          </cell>
          <cell r="J1789" t="str">
            <v>N</v>
          </cell>
        </row>
        <row r="1790">
          <cell r="D1790" t="str">
            <v>1134800</v>
          </cell>
          <cell r="J1790" t="str">
            <v>N</v>
          </cell>
        </row>
        <row r="1791">
          <cell r="D1791" t="str">
            <v>1134800</v>
          </cell>
          <cell r="J1791" t="str">
            <v>N</v>
          </cell>
        </row>
        <row r="1792">
          <cell r="D1792" t="str">
            <v>1134800</v>
          </cell>
          <cell r="J1792" t="str">
            <v>N</v>
          </cell>
        </row>
        <row r="1793">
          <cell r="D1793" t="str">
            <v>1134800</v>
          </cell>
          <cell r="J1793" t="str">
            <v>N</v>
          </cell>
        </row>
        <row r="1794">
          <cell r="D1794" t="str">
            <v>1134800</v>
          </cell>
          <cell r="J1794" t="str">
            <v>N</v>
          </cell>
        </row>
        <row r="1795">
          <cell r="D1795" t="str">
            <v>1134800</v>
          </cell>
          <cell r="J1795" t="str">
            <v>N</v>
          </cell>
        </row>
        <row r="1796">
          <cell r="D1796" t="str">
            <v>1134800</v>
          </cell>
          <cell r="J1796" t="str">
            <v>N</v>
          </cell>
        </row>
        <row r="1797">
          <cell r="D1797" t="str">
            <v>1134800</v>
          </cell>
          <cell r="J1797" t="str">
            <v>N</v>
          </cell>
        </row>
        <row r="1798">
          <cell r="D1798" t="str">
            <v>1134800</v>
          </cell>
          <cell r="J1798" t="str">
            <v>N</v>
          </cell>
        </row>
        <row r="1799">
          <cell r="D1799" t="str">
            <v>1134800</v>
          </cell>
          <cell r="J1799" t="str">
            <v>N</v>
          </cell>
        </row>
        <row r="1800">
          <cell r="D1800" t="str">
            <v>1134800</v>
          </cell>
          <cell r="J1800" t="str">
            <v>N</v>
          </cell>
        </row>
        <row r="1801">
          <cell r="D1801" t="str">
            <v>1134800</v>
          </cell>
          <cell r="J1801" t="str">
            <v>N</v>
          </cell>
        </row>
        <row r="1802">
          <cell r="D1802" t="str">
            <v>1134800</v>
          </cell>
          <cell r="J1802" t="str">
            <v>N</v>
          </cell>
        </row>
        <row r="1803">
          <cell r="D1803" t="str">
            <v>1134800</v>
          </cell>
          <cell r="J1803" t="str">
            <v>N</v>
          </cell>
        </row>
        <row r="1804">
          <cell r="D1804" t="str">
            <v>1134800</v>
          </cell>
          <cell r="J1804" t="str">
            <v>N</v>
          </cell>
        </row>
        <row r="1805">
          <cell r="D1805" t="str">
            <v>1134800</v>
          </cell>
          <cell r="J1805" t="str">
            <v>N</v>
          </cell>
        </row>
        <row r="1806">
          <cell r="D1806" t="str">
            <v>1134800</v>
          </cell>
          <cell r="J1806" t="str">
            <v>N</v>
          </cell>
        </row>
        <row r="1807">
          <cell r="D1807" t="str">
            <v>1134800</v>
          </cell>
          <cell r="J1807" t="str">
            <v>N</v>
          </cell>
        </row>
        <row r="1808">
          <cell r="D1808" t="str">
            <v>1134800</v>
          </cell>
          <cell r="J1808" t="str">
            <v>N</v>
          </cell>
        </row>
        <row r="1809">
          <cell r="D1809" t="str">
            <v>1134800</v>
          </cell>
          <cell r="J1809" t="str">
            <v>N</v>
          </cell>
        </row>
        <row r="1810">
          <cell r="D1810" t="str">
            <v>1134800</v>
          </cell>
          <cell r="J1810" t="str">
            <v>N</v>
          </cell>
        </row>
        <row r="1811">
          <cell r="D1811" t="str">
            <v>1134800</v>
          </cell>
          <cell r="J1811" t="str">
            <v>N</v>
          </cell>
        </row>
        <row r="1812">
          <cell r="D1812" t="str">
            <v>1134800</v>
          </cell>
          <cell r="J1812" t="str">
            <v>N</v>
          </cell>
        </row>
        <row r="1813">
          <cell r="D1813" t="str">
            <v>1134800</v>
          </cell>
          <cell r="J1813" t="str">
            <v>N</v>
          </cell>
        </row>
        <row r="1814">
          <cell r="D1814" t="str">
            <v>1134800</v>
          </cell>
          <cell r="J1814" t="str">
            <v>N</v>
          </cell>
        </row>
        <row r="1815">
          <cell r="D1815" t="str">
            <v>1134800</v>
          </cell>
          <cell r="J1815" t="str">
            <v>N</v>
          </cell>
        </row>
        <row r="1816">
          <cell r="D1816" t="str">
            <v>1134800</v>
          </cell>
          <cell r="J1816" t="str">
            <v>N</v>
          </cell>
        </row>
        <row r="1817">
          <cell r="D1817" t="str">
            <v>1134800</v>
          </cell>
          <cell r="J1817" t="str">
            <v>(blank)</v>
          </cell>
        </row>
        <row r="1818">
          <cell r="D1818" t="str">
            <v>1134800</v>
          </cell>
          <cell r="J1818" t="str">
            <v>(blank)</v>
          </cell>
        </row>
        <row r="1819">
          <cell r="D1819" t="str">
            <v>1134800</v>
          </cell>
          <cell r="J1819" t="str">
            <v>N</v>
          </cell>
        </row>
        <row r="1820">
          <cell r="D1820" t="str">
            <v>1134800</v>
          </cell>
          <cell r="J1820" t="str">
            <v>N</v>
          </cell>
        </row>
        <row r="1821">
          <cell r="D1821" t="str">
            <v>1134800</v>
          </cell>
          <cell r="J1821" t="str">
            <v>N</v>
          </cell>
        </row>
        <row r="1822">
          <cell r="D1822" t="str">
            <v>1134800</v>
          </cell>
          <cell r="J1822" t="str">
            <v>N</v>
          </cell>
        </row>
        <row r="1823">
          <cell r="D1823" t="str">
            <v>1134800</v>
          </cell>
          <cell r="J1823" t="str">
            <v>N</v>
          </cell>
        </row>
        <row r="1824">
          <cell r="D1824" t="str">
            <v>1134800</v>
          </cell>
          <cell r="J1824" t="str">
            <v>N</v>
          </cell>
        </row>
        <row r="1825">
          <cell r="D1825" t="str">
            <v>1134800</v>
          </cell>
          <cell r="J1825" t="str">
            <v>N</v>
          </cell>
        </row>
        <row r="1826">
          <cell r="D1826" t="str">
            <v>1134800</v>
          </cell>
          <cell r="J1826" t="str">
            <v>N</v>
          </cell>
        </row>
        <row r="1827">
          <cell r="D1827" t="str">
            <v>1134800</v>
          </cell>
          <cell r="J1827" t="str">
            <v>N</v>
          </cell>
        </row>
        <row r="1828">
          <cell r="D1828" t="str">
            <v>1134800</v>
          </cell>
          <cell r="J1828" t="str">
            <v>N</v>
          </cell>
        </row>
        <row r="1829">
          <cell r="D1829" t="str">
            <v>1134800</v>
          </cell>
          <cell r="J1829" t="str">
            <v>N</v>
          </cell>
        </row>
        <row r="1830">
          <cell r="D1830" t="str">
            <v>1134800</v>
          </cell>
          <cell r="J1830" t="str">
            <v>N</v>
          </cell>
        </row>
        <row r="1831">
          <cell r="D1831" t="str">
            <v>1134800</v>
          </cell>
          <cell r="J1831" t="str">
            <v>N</v>
          </cell>
        </row>
        <row r="1832">
          <cell r="D1832" t="str">
            <v>1134800</v>
          </cell>
          <cell r="J1832" t="str">
            <v>N</v>
          </cell>
        </row>
        <row r="1833">
          <cell r="D1833" t="str">
            <v>1134800</v>
          </cell>
          <cell r="J1833" t="str">
            <v>N</v>
          </cell>
        </row>
        <row r="1834">
          <cell r="D1834" t="str">
            <v>1134800</v>
          </cell>
          <cell r="J1834" t="str">
            <v>(blank)</v>
          </cell>
        </row>
        <row r="1835">
          <cell r="D1835" t="str">
            <v>1134800</v>
          </cell>
          <cell r="J1835" t="str">
            <v>(blank)</v>
          </cell>
        </row>
        <row r="1836">
          <cell r="D1836" t="str">
            <v>1134800</v>
          </cell>
          <cell r="J1836" t="str">
            <v>N</v>
          </cell>
        </row>
        <row r="1837">
          <cell r="D1837" t="str">
            <v>1134800</v>
          </cell>
          <cell r="J1837" t="str">
            <v>N</v>
          </cell>
        </row>
        <row r="1838">
          <cell r="D1838" t="str">
            <v>1134800</v>
          </cell>
          <cell r="J1838" t="str">
            <v>N</v>
          </cell>
        </row>
        <row r="1839">
          <cell r="D1839" t="str">
            <v>1134800</v>
          </cell>
          <cell r="J1839" t="str">
            <v>N</v>
          </cell>
        </row>
        <row r="1840">
          <cell r="D1840" t="str">
            <v>1134800</v>
          </cell>
          <cell r="J1840" t="str">
            <v>N</v>
          </cell>
        </row>
        <row r="1841">
          <cell r="D1841" t="str">
            <v>1134800</v>
          </cell>
          <cell r="J1841" t="str">
            <v>N</v>
          </cell>
        </row>
        <row r="1842">
          <cell r="D1842" t="str">
            <v>1134800</v>
          </cell>
          <cell r="J1842" t="str">
            <v>N</v>
          </cell>
        </row>
        <row r="1843">
          <cell r="D1843" t="str">
            <v>1134800</v>
          </cell>
          <cell r="J1843" t="str">
            <v>N</v>
          </cell>
        </row>
        <row r="1844">
          <cell r="D1844" t="str">
            <v>1134800</v>
          </cell>
          <cell r="J1844" t="str">
            <v>N</v>
          </cell>
        </row>
        <row r="1845">
          <cell r="D1845" t="str">
            <v>1134800</v>
          </cell>
          <cell r="J1845" t="str">
            <v>N</v>
          </cell>
        </row>
        <row r="1846">
          <cell r="D1846" t="str">
            <v>1134800</v>
          </cell>
          <cell r="J1846" t="str">
            <v>N</v>
          </cell>
        </row>
        <row r="1847">
          <cell r="D1847" t="str">
            <v>1134800</v>
          </cell>
          <cell r="J1847" t="str">
            <v>N</v>
          </cell>
        </row>
        <row r="1848">
          <cell r="D1848" t="str">
            <v>1134800</v>
          </cell>
          <cell r="J1848" t="str">
            <v>N</v>
          </cell>
        </row>
        <row r="1849">
          <cell r="D1849" t="str">
            <v>1134800</v>
          </cell>
          <cell r="J1849" t="str">
            <v>N</v>
          </cell>
        </row>
        <row r="1850">
          <cell r="D1850" t="str">
            <v>1134800</v>
          </cell>
          <cell r="J1850" t="str">
            <v>N</v>
          </cell>
        </row>
        <row r="1851">
          <cell r="D1851" t="str">
            <v>1134800</v>
          </cell>
          <cell r="J1851" t="str">
            <v>N</v>
          </cell>
        </row>
        <row r="1852">
          <cell r="D1852" t="str">
            <v>1134800</v>
          </cell>
          <cell r="J1852" t="str">
            <v>N</v>
          </cell>
        </row>
        <row r="1853">
          <cell r="D1853" t="str">
            <v>1134800</v>
          </cell>
          <cell r="J1853" t="str">
            <v>N</v>
          </cell>
        </row>
        <row r="1854">
          <cell r="D1854" t="str">
            <v>1134800</v>
          </cell>
          <cell r="J1854" t="str">
            <v>N</v>
          </cell>
        </row>
        <row r="1855">
          <cell r="D1855" t="str">
            <v>1134800</v>
          </cell>
          <cell r="J1855" t="str">
            <v>N</v>
          </cell>
        </row>
        <row r="1856">
          <cell r="D1856" t="str">
            <v>1134800</v>
          </cell>
          <cell r="J1856" t="str">
            <v>N</v>
          </cell>
        </row>
        <row r="1857">
          <cell r="D1857" t="str">
            <v>1134800</v>
          </cell>
          <cell r="J1857" t="str">
            <v>N</v>
          </cell>
        </row>
        <row r="1858">
          <cell r="D1858" t="str">
            <v>1134800</v>
          </cell>
          <cell r="J1858" t="str">
            <v>N</v>
          </cell>
        </row>
        <row r="1859">
          <cell r="D1859" t="str">
            <v>1134800</v>
          </cell>
          <cell r="J1859" t="str">
            <v>N</v>
          </cell>
        </row>
        <row r="1860">
          <cell r="D1860" t="str">
            <v>1134800</v>
          </cell>
          <cell r="J1860" t="str">
            <v>N</v>
          </cell>
        </row>
        <row r="1861">
          <cell r="D1861" t="str">
            <v>1134800</v>
          </cell>
          <cell r="J1861" t="str">
            <v>N</v>
          </cell>
        </row>
        <row r="1862">
          <cell r="D1862" t="str">
            <v>1134800</v>
          </cell>
          <cell r="J1862" t="str">
            <v>N</v>
          </cell>
        </row>
        <row r="1863">
          <cell r="D1863" t="str">
            <v>1134800</v>
          </cell>
          <cell r="J1863" t="str">
            <v>N</v>
          </cell>
        </row>
        <row r="1864">
          <cell r="D1864" t="str">
            <v>1134800</v>
          </cell>
          <cell r="J1864" t="str">
            <v>N</v>
          </cell>
        </row>
        <row r="1865">
          <cell r="D1865" t="str">
            <v>1134800</v>
          </cell>
          <cell r="J1865" t="str">
            <v>N</v>
          </cell>
        </row>
        <row r="1866">
          <cell r="D1866" t="str">
            <v>1134800</v>
          </cell>
          <cell r="J1866" t="str">
            <v>(blank)</v>
          </cell>
        </row>
        <row r="1867">
          <cell r="D1867" t="str">
            <v>1134800</v>
          </cell>
          <cell r="J1867" t="str">
            <v>(blank)</v>
          </cell>
        </row>
        <row r="1868">
          <cell r="D1868" t="str">
            <v>1134800</v>
          </cell>
          <cell r="J1868" t="str">
            <v>N</v>
          </cell>
        </row>
        <row r="1869">
          <cell r="D1869" t="str">
            <v>1134800</v>
          </cell>
          <cell r="J1869" t="str">
            <v>N</v>
          </cell>
        </row>
        <row r="1870">
          <cell r="D1870" t="str">
            <v>1134800</v>
          </cell>
          <cell r="J1870" t="str">
            <v>N</v>
          </cell>
        </row>
        <row r="1871">
          <cell r="D1871" t="str">
            <v>1134800</v>
          </cell>
          <cell r="J1871" t="str">
            <v>N</v>
          </cell>
        </row>
        <row r="1872">
          <cell r="D1872" t="str">
            <v>1134800</v>
          </cell>
          <cell r="J1872" t="str">
            <v>N</v>
          </cell>
        </row>
        <row r="1873">
          <cell r="D1873" t="str">
            <v>1134800</v>
          </cell>
          <cell r="J1873" t="str">
            <v>N</v>
          </cell>
        </row>
        <row r="1874">
          <cell r="D1874" t="str">
            <v>1134800</v>
          </cell>
          <cell r="J1874" t="str">
            <v>N</v>
          </cell>
        </row>
        <row r="1875">
          <cell r="D1875" t="str">
            <v>1134800</v>
          </cell>
          <cell r="J1875" t="str">
            <v>N</v>
          </cell>
        </row>
        <row r="1876">
          <cell r="D1876" t="str">
            <v>1134800</v>
          </cell>
          <cell r="J1876" t="str">
            <v>N</v>
          </cell>
        </row>
        <row r="1877">
          <cell r="D1877" t="str">
            <v>1134800</v>
          </cell>
          <cell r="J1877" t="str">
            <v>N</v>
          </cell>
        </row>
        <row r="1878">
          <cell r="D1878" t="str">
            <v>1134800</v>
          </cell>
          <cell r="J1878" t="str">
            <v>N</v>
          </cell>
        </row>
        <row r="1879">
          <cell r="D1879" t="str">
            <v>1134800</v>
          </cell>
          <cell r="J1879" t="str">
            <v>N</v>
          </cell>
        </row>
        <row r="1880">
          <cell r="D1880" t="str">
            <v>1134800</v>
          </cell>
          <cell r="J1880" t="str">
            <v>N</v>
          </cell>
        </row>
        <row r="1881">
          <cell r="D1881" t="str">
            <v>1134800</v>
          </cell>
          <cell r="J1881" t="str">
            <v>(blank)</v>
          </cell>
        </row>
        <row r="1882">
          <cell r="D1882" t="str">
            <v>1134800</v>
          </cell>
          <cell r="J1882" t="str">
            <v>(blank)</v>
          </cell>
        </row>
        <row r="1883">
          <cell r="D1883" t="str">
            <v>1134800</v>
          </cell>
          <cell r="J1883" t="str">
            <v>N</v>
          </cell>
        </row>
        <row r="1884">
          <cell r="D1884" t="str">
            <v>1134800</v>
          </cell>
          <cell r="J1884" t="str">
            <v>N</v>
          </cell>
        </row>
        <row r="1885">
          <cell r="D1885" t="str">
            <v>1134800</v>
          </cell>
          <cell r="J1885" t="str">
            <v>N</v>
          </cell>
        </row>
        <row r="1886">
          <cell r="D1886" t="str">
            <v>1134800</v>
          </cell>
          <cell r="J1886" t="str">
            <v>N</v>
          </cell>
        </row>
        <row r="1887">
          <cell r="D1887" t="str">
            <v>1134800</v>
          </cell>
          <cell r="J1887" t="str">
            <v>N</v>
          </cell>
        </row>
        <row r="1888">
          <cell r="D1888" t="str">
            <v>1134800</v>
          </cell>
          <cell r="J1888" t="str">
            <v>N</v>
          </cell>
        </row>
        <row r="1889">
          <cell r="D1889" t="str">
            <v>1134800</v>
          </cell>
          <cell r="J1889" t="str">
            <v>N</v>
          </cell>
        </row>
        <row r="1890">
          <cell r="D1890" t="str">
            <v>1134800</v>
          </cell>
          <cell r="J1890" t="str">
            <v>N</v>
          </cell>
        </row>
        <row r="1891">
          <cell r="D1891" t="str">
            <v>1134800</v>
          </cell>
          <cell r="J1891" t="str">
            <v>N</v>
          </cell>
        </row>
        <row r="1892">
          <cell r="D1892" t="str">
            <v>1134800</v>
          </cell>
          <cell r="J1892" t="str">
            <v>N</v>
          </cell>
        </row>
        <row r="1893">
          <cell r="D1893" t="str">
            <v>1134800</v>
          </cell>
          <cell r="J1893" t="str">
            <v>N</v>
          </cell>
        </row>
        <row r="1894">
          <cell r="D1894" t="str">
            <v>1134800</v>
          </cell>
          <cell r="J1894" t="str">
            <v>N</v>
          </cell>
        </row>
        <row r="1895">
          <cell r="D1895" t="str">
            <v>1134800</v>
          </cell>
          <cell r="J1895" t="str">
            <v>N</v>
          </cell>
        </row>
        <row r="1896">
          <cell r="D1896" t="str">
            <v>1136008</v>
          </cell>
          <cell r="J1896" t="str">
            <v>N</v>
          </cell>
        </row>
        <row r="1897">
          <cell r="D1897" t="str">
            <v>1136008</v>
          </cell>
          <cell r="J1897" t="str">
            <v>N</v>
          </cell>
        </row>
        <row r="1898">
          <cell r="D1898" t="str">
            <v>1136008</v>
          </cell>
          <cell r="J1898" t="str">
            <v>N</v>
          </cell>
        </row>
        <row r="1899">
          <cell r="D1899" t="str">
            <v>1136008</v>
          </cell>
          <cell r="J1899" t="str">
            <v>N</v>
          </cell>
        </row>
        <row r="1900">
          <cell r="D1900" t="str">
            <v>1136008</v>
          </cell>
          <cell r="J1900" t="str">
            <v>N</v>
          </cell>
        </row>
        <row r="1901">
          <cell r="D1901" t="str">
            <v>1136008</v>
          </cell>
          <cell r="J1901" t="str">
            <v>N</v>
          </cell>
        </row>
        <row r="1902">
          <cell r="D1902" t="str">
            <v>1136008</v>
          </cell>
          <cell r="J1902" t="str">
            <v>N</v>
          </cell>
        </row>
        <row r="1903">
          <cell r="D1903" t="str">
            <v>1136008</v>
          </cell>
          <cell r="J1903" t="str">
            <v>N</v>
          </cell>
        </row>
        <row r="1904">
          <cell r="D1904" t="str">
            <v>1136008</v>
          </cell>
          <cell r="J1904" t="str">
            <v>N</v>
          </cell>
        </row>
        <row r="1905">
          <cell r="D1905" t="str">
            <v>1136008</v>
          </cell>
          <cell r="J1905" t="str">
            <v>N</v>
          </cell>
        </row>
        <row r="1906">
          <cell r="D1906" t="str">
            <v>1136008</v>
          </cell>
          <cell r="J1906" t="str">
            <v>N</v>
          </cell>
        </row>
        <row r="1907">
          <cell r="D1907" t="str">
            <v>1136008</v>
          </cell>
          <cell r="J1907" t="str">
            <v>N</v>
          </cell>
        </row>
        <row r="1908">
          <cell r="D1908" t="str">
            <v>1136008</v>
          </cell>
          <cell r="J1908" t="str">
            <v>N</v>
          </cell>
        </row>
        <row r="1909">
          <cell r="D1909" t="str">
            <v>1136008</v>
          </cell>
          <cell r="J1909" t="str">
            <v>N</v>
          </cell>
        </row>
        <row r="1910">
          <cell r="D1910" t="str">
            <v>1136008</v>
          </cell>
          <cell r="J1910" t="str">
            <v>N</v>
          </cell>
        </row>
        <row r="1911">
          <cell r="D1911" t="str">
            <v>1136008</v>
          </cell>
          <cell r="J1911" t="str">
            <v>N</v>
          </cell>
        </row>
        <row r="1912">
          <cell r="D1912" t="str">
            <v>1136008</v>
          </cell>
          <cell r="J1912" t="str">
            <v>N</v>
          </cell>
        </row>
        <row r="1913">
          <cell r="D1913" t="str">
            <v>1136008</v>
          </cell>
          <cell r="J1913" t="str">
            <v>N</v>
          </cell>
        </row>
        <row r="1914">
          <cell r="D1914" t="str">
            <v>1136008</v>
          </cell>
          <cell r="J1914" t="str">
            <v>N</v>
          </cell>
        </row>
        <row r="1915">
          <cell r="D1915" t="str">
            <v>1136008</v>
          </cell>
          <cell r="J1915" t="str">
            <v>N</v>
          </cell>
        </row>
        <row r="1916">
          <cell r="D1916" t="str">
            <v>1136008</v>
          </cell>
          <cell r="J1916" t="str">
            <v>N</v>
          </cell>
        </row>
        <row r="1917">
          <cell r="D1917" t="str">
            <v>1136008</v>
          </cell>
          <cell r="J1917" t="str">
            <v>N</v>
          </cell>
        </row>
        <row r="1918">
          <cell r="D1918" t="str">
            <v>1136008</v>
          </cell>
          <cell r="J1918" t="str">
            <v>N</v>
          </cell>
        </row>
        <row r="1919">
          <cell r="D1919" t="str">
            <v>1136008</v>
          </cell>
          <cell r="J1919" t="str">
            <v>N</v>
          </cell>
        </row>
        <row r="1920">
          <cell r="D1920" t="str">
            <v>1136008</v>
          </cell>
          <cell r="J1920" t="str">
            <v>N</v>
          </cell>
        </row>
        <row r="1921">
          <cell r="D1921" t="str">
            <v>1136008</v>
          </cell>
          <cell r="J1921" t="str">
            <v>N</v>
          </cell>
        </row>
        <row r="1922">
          <cell r="D1922" t="str">
            <v>1136008</v>
          </cell>
          <cell r="J1922" t="str">
            <v>N</v>
          </cell>
        </row>
        <row r="1923">
          <cell r="D1923" t="str">
            <v>1136008</v>
          </cell>
          <cell r="J1923" t="str">
            <v>N</v>
          </cell>
        </row>
        <row r="1924">
          <cell r="D1924" t="str">
            <v>1136008</v>
          </cell>
          <cell r="J1924" t="str">
            <v>N</v>
          </cell>
        </row>
        <row r="1925">
          <cell r="D1925" t="str">
            <v>1136008</v>
          </cell>
          <cell r="J1925" t="str">
            <v>N</v>
          </cell>
        </row>
        <row r="1926">
          <cell r="D1926" t="str">
            <v>1136008</v>
          </cell>
          <cell r="J1926" t="str">
            <v>N</v>
          </cell>
        </row>
        <row r="1927">
          <cell r="D1927" t="str">
            <v>1136009</v>
          </cell>
          <cell r="J1927" t="str">
            <v>N</v>
          </cell>
        </row>
        <row r="1928">
          <cell r="D1928" t="str">
            <v>1136009</v>
          </cell>
          <cell r="J1928" t="str">
            <v>N</v>
          </cell>
        </row>
        <row r="1929">
          <cell r="D1929" t="str">
            <v>1136009</v>
          </cell>
          <cell r="J1929" t="str">
            <v>N</v>
          </cell>
        </row>
        <row r="1930">
          <cell r="D1930" t="str">
            <v>1136009</v>
          </cell>
          <cell r="J1930" t="str">
            <v>N</v>
          </cell>
        </row>
        <row r="1931">
          <cell r="D1931" t="str">
            <v>1136009</v>
          </cell>
          <cell r="J1931" t="str">
            <v>N</v>
          </cell>
        </row>
        <row r="1932">
          <cell r="D1932" t="str">
            <v>1136009</v>
          </cell>
          <cell r="J1932" t="str">
            <v>N</v>
          </cell>
        </row>
        <row r="1933">
          <cell r="D1933" t="str">
            <v>1136009</v>
          </cell>
          <cell r="J1933" t="str">
            <v>N</v>
          </cell>
        </row>
        <row r="1934">
          <cell r="D1934" t="str">
            <v>1136009</v>
          </cell>
          <cell r="J1934" t="str">
            <v>N</v>
          </cell>
        </row>
        <row r="1935">
          <cell r="D1935" t="str">
            <v>1136009</v>
          </cell>
          <cell r="J1935" t="str">
            <v>N</v>
          </cell>
        </row>
        <row r="1936">
          <cell r="D1936" t="str">
            <v>1136009</v>
          </cell>
          <cell r="J1936" t="str">
            <v>N</v>
          </cell>
        </row>
        <row r="1937">
          <cell r="D1937" t="str">
            <v>1136009</v>
          </cell>
          <cell r="J1937" t="str">
            <v>N</v>
          </cell>
        </row>
        <row r="1938">
          <cell r="D1938" t="str">
            <v>1136009</v>
          </cell>
          <cell r="J1938" t="str">
            <v>N</v>
          </cell>
        </row>
        <row r="1939">
          <cell r="D1939" t="str">
            <v>1136009</v>
          </cell>
          <cell r="J1939" t="str">
            <v>N</v>
          </cell>
        </row>
        <row r="1940">
          <cell r="D1940" t="str">
            <v>1136009</v>
          </cell>
          <cell r="J1940" t="str">
            <v>N</v>
          </cell>
        </row>
        <row r="1941">
          <cell r="D1941" t="str">
            <v>1136009</v>
          </cell>
          <cell r="J1941" t="str">
            <v>N</v>
          </cell>
        </row>
        <row r="1942">
          <cell r="D1942" t="str">
            <v>1136009</v>
          </cell>
          <cell r="J1942" t="str">
            <v>N</v>
          </cell>
        </row>
        <row r="1943">
          <cell r="D1943" t="str">
            <v>1136009</v>
          </cell>
          <cell r="J1943" t="str">
            <v>N</v>
          </cell>
        </row>
        <row r="1944">
          <cell r="D1944" t="str">
            <v>1136009</v>
          </cell>
          <cell r="J1944" t="str">
            <v>N</v>
          </cell>
        </row>
        <row r="1945">
          <cell r="D1945" t="str">
            <v>1136009</v>
          </cell>
          <cell r="J1945" t="str">
            <v>N</v>
          </cell>
        </row>
        <row r="1946">
          <cell r="D1946" t="str">
            <v>1136009</v>
          </cell>
          <cell r="J1946" t="str">
            <v>N</v>
          </cell>
        </row>
        <row r="1947">
          <cell r="D1947" t="str">
            <v>1136009</v>
          </cell>
          <cell r="J1947" t="str">
            <v>N</v>
          </cell>
        </row>
        <row r="1948">
          <cell r="D1948" t="str">
            <v>1136009</v>
          </cell>
          <cell r="J1948" t="str">
            <v>N</v>
          </cell>
        </row>
        <row r="1949">
          <cell r="D1949" t="str">
            <v>1136009</v>
          </cell>
          <cell r="J1949" t="str">
            <v>N</v>
          </cell>
        </row>
        <row r="1950">
          <cell r="D1950" t="str">
            <v>1136009</v>
          </cell>
          <cell r="J1950" t="str">
            <v>N</v>
          </cell>
        </row>
        <row r="1951">
          <cell r="D1951" t="str">
            <v>1136009</v>
          </cell>
          <cell r="J1951" t="str">
            <v>N</v>
          </cell>
        </row>
        <row r="1952">
          <cell r="D1952" t="str">
            <v>1136009</v>
          </cell>
          <cell r="J1952" t="str">
            <v>N</v>
          </cell>
        </row>
        <row r="1953">
          <cell r="D1953" t="str">
            <v>1136009</v>
          </cell>
          <cell r="J1953" t="str">
            <v>N</v>
          </cell>
        </row>
        <row r="1954">
          <cell r="D1954" t="str">
            <v>1136009</v>
          </cell>
          <cell r="J1954" t="str">
            <v>N</v>
          </cell>
        </row>
        <row r="1955">
          <cell r="D1955" t="str">
            <v>1136009</v>
          </cell>
          <cell r="J1955" t="str">
            <v>N</v>
          </cell>
        </row>
        <row r="1956">
          <cell r="D1956" t="str">
            <v>1136009</v>
          </cell>
          <cell r="J1956" t="str">
            <v>N</v>
          </cell>
        </row>
        <row r="1957">
          <cell r="D1957" t="str">
            <v>1136009</v>
          </cell>
          <cell r="J1957" t="str">
            <v>N</v>
          </cell>
        </row>
        <row r="1958">
          <cell r="D1958" t="str">
            <v>1137315</v>
          </cell>
          <cell r="J1958" t="str">
            <v>Y</v>
          </cell>
        </row>
        <row r="1959">
          <cell r="D1959" t="str">
            <v>1137315</v>
          </cell>
          <cell r="J1959" t="str">
            <v>Y</v>
          </cell>
        </row>
        <row r="1960">
          <cell r="D1960" t="str">
            <v>1137315</v>
          </cell>
          <cell r="J1960" t="str">
            <v>Y</v>
          </cell>
        </row>
        <row r="1961">
          <cell r="D1961" t="str">
            <v>1137315</v>
          </cell>
          <cell r="J1961" t="str">
            <v>Y</v>
          </cell>
        </row>
        <row r="1962">
          <cell r="D1962" t="str">
            <v>1137315</v>
          </cell>
          <cell r="J1962" t="str">
            <v>Y</v>
          </cell>
        </row>
        <row r="1963">
          <cell r="D1963" t="str">
            <v>1137315</v>
          </cell>
          <cell r="J1963" t="str">
            <v>Y</v>
          </cell>
        </row>
        <row r="1964">
          <cell r="D1964" t="str">
            <v>1137315</v>
          </cell>
          <cell r="J1964" t="str">
            <v>Y</v>
          </cell>
        </row>
        <row r="1965">
          <cell r="D1965" t="str">
            <v>1137315</v>
          </cell>
          <cell r="J1965" t="str">
            <v>Y</v>
          </cell>
        </row>
        <row r="1966">
          <cell r="D1966" t="str">
            <v>1142778</v>
          </cell>
          <cell r="J1966" t="str">
            <v>N</v>
          </cell>
        </row>
        <row r="1967">
          <cell r="D1967" t="str">
            <v>1142794</v>
          </cell>
          <cell r="J1967" t="str">
            <v>N</v>
          </cell>
        </row>
        <row r="1968">
          <cell r="D1968" t="str">
            <v>1142794</v>
          </cell>
          <cell r="J1968" t="str">
            <v>N</v>
          </cell>
        </row>
        <row r="1969">
          <cell r="D1969" t="str">
            <v>1142794</v>
          </cell>
          <cell r="J1969" t="str">
            <v>N</v>
          </cell>
        </row>
        <row r="1970">
          <cell r="D1970" t="str">
            <v>1142794</v>
          </cell>
          <cell r="J1970" t="str">
            <v>N</v>
          </cell>
        </row>
        <row r="1971">
          <cell r="D1971" t="str">
            <v>1142794</v>
          </cell>
          <cell r="J1971" t="str">
            <v>N</v>
          </cell>
        </row>
        <row r="1972">
          <cell r="D1972" t="str">
            <v>1142794</v>
          </cell>
          <cell r="J1972" t="str">
            <v>N</v>
          </cell>
        </row>
        <row r="1973">
          <cell r="D1973" t="str">
            <v>1142794</v>
          </cell>
          <cell r="J1973" t="str">
            <v>N</v>
          </cell>
        </row>
        <row r="1974">
          <cell r="D1974" t="str">
            <v>1142794</v>
          </cell>
          <cell r="J1974" t="str">
            <v>N</v>
          </cell>
        </row>
        <row r="1975">
          <cell r="D1975" t="str">
            <v>1142794</v>
          </cell>
          <cell r="J1975" t="str">
            <v>N</v>
          </cell>
        </row>
        <row r="1976">
          <cell r="D1976" t="str">
            <v>1142794</v>
          </cell>
          <cell r="J1976" t="str">
            <v>N</v>
          </cell>
        </row>
        <row r="1977">
          <cell r="D1977" t="str">
            <v>1143771</v>
          </cell>
          <cell r="J1977" t="str">
            <v>N</v>
          </cell>
        </row>
        <row r="1978">
          <cell r="D1978" t="str">
            <v>1143771</v>
          </cell>
          <cell r="J1978" t="str">
            <v>N</v>
          </cell>
        </row>
        <row r="1979">
          <cell r="D1979" t="str">
            <v>1143771</v>
          </cell>
          <cell r="J1979" t="str">
            <v>N</v>
          </cell>
        </row>
        <row r="1980">
          <cell r="D1980" t="str">
            <v>1143771</v>
          </cell>
          <cell r="J1980" t="str">
            <v>N</v>
          </cell>
        </row>
        <row r="1981">
          <cell r="D1981" t="str">
            <v>1143771</v>
          </cell>
          <cell r="J1981" t="str">
            <v>N</v>
          </cell>
        </row>
        <row r="1982">
          <cell r="D1982" t="str">
            <v>1143771</v>
          </cell>
          <cell r="J1982" t="str">
            <v>N</v>
          </cell>
        </row>
        <row r="1983">
          <cell r="D1983" t="str">
            <v>1143771</v>
          </cell>
          <cell r="J1983" t="str">
            <v>N</v>
          </cell>
        </row>
        <row r="1984">
          <cell r="D1984" t="str">
            <v>1143771</v>
          </cell>
          <cell r="J1984" t="str">
            <v>N</v>
          </cell>
        </row>
        <row r="1985">
          <cell r="D1985" t="str">
            <v>1143771</v>
          </cell>
          <cell r="J1985" t="str">
            <v>N</v>
          </cell>
        </row>
        <row r="1986">
          <cell r="D1986" t="str">
            <v>1143771</v>
          </cell>
          <cell r="J1986" t="str">
            <v>N</v>
          </cell>
        </row>
        <row r="1987">
          <cell r="D1987" t="str">
            <v>1143771</v>
          </cell>
          <cell r="J1987" t="str">
            <v>N</v>
          </cell>
        </row>
        <row r="1988">
          <cell r="D1988" t="str">
            <v>1143771</v>
          </cell>
          <cell r="J1988" t="str">
            <v>N</v>
          </cell>
        </row>
        <row r="1989">
          <cell r="D1989" t="str">
            <v>1143771</v>
          </cell>
          <cell r="J1989" t="str">
            <v>N</v>
          </cell>
        </row>
        <row r="1990">
          <cell r="D1990" t="str">
            <v>1143771</v>
          </cell>
          <cell r="J1990" t="str">
            <v>N</v>
          </cell>
        </row>
        <row r="1991">
          <cell r="D1991" t="str">
            <v>1143771</v>
          </cell>
          <cell r="J1991" t="str">
            <v>N</v>
          </cell>
        </row>
        <row r="1992">
          <cell r="D1992" t="str">
            <v>1143771</v>
          </cell>
          <cell r="J1992" t="str">
            <v>N</v>
          </cell>
        </row>
        <row r="1993">
          <cell r="D1993" t="str">
            <v>1143771</v>
          </cell>
          <cell r="J1993" t="str">
            <v>N</v>
          </cell>
        </row>
        <row r="1994">
          <cell r="D1994" t="str">
            <v>1143771</v>
          </cell>
          <cell r="J1994" t="str">
            <v>N</v>
          </cell>
        </row>
        <row r="1995">
          <cell r="D1995" t="str">
            <v>1143771</v>
          </cell>
          <cell r="J1995" t="str">
            <v>N</v>
          </cell>
        </row>
        <row r="1996">
          <cell r="D1996" t="str">
            <v>1143771</v>
          </cell>
          <cell r="J1996" t="str">
            <v>N</v>
          </cell>
        </row>
        <row r="1997">
          <cell r="D1997" t="str">
            <v>1143771</v>
          </cell>
          <cell r="J1997" t="str">
            <v>N</v>
          </cell>
        </row>
        <row r="1998">
          <cell r="D1998" t="str">
            <v>1143771</v>
          </cell>
          <cell r="J1998" t="str">
            <v>N</v>
          </cell>
        </row>
        <row r="1999">
          <cell r="D1999" t="str">
            <v>1143771</v>
          </cell>
          <cell r="J1999" t="str">
            <v>N</v>
          </cell>
        </row>
        <row r="2000">
          <cell r="D2000" t="str">
            <v>1143771</v>
          </cell>
          <cell r="J2000" t="str">
            <v>N</v>
          </cell>
        </row>
        <row r="2001">
          <cell r="D2001" t="str">
            <v>1143771</v>
          </cell>
          <cell r="J2001" t="str">
            <v>N</v>
          </cell>
        </row>
        <row r="2002">
          <cell r="D2002" t="str">
            <v>1143771</v>
          </cell>
          <cell r="J2002" t="str">
            <v>N</v>
          </cell>
        </row>
        <row r="2003">
          <cell r="D2003" t="str">
            <v>1143771</v>
          </cell>
          <cell r="J2003" t="str">
            <v>N</v>
          </cell>
        </row>
        <row r="2004">
          <cell r="D2004" t="str">
            <v>1143771</v>
          </cell>
          <cell r="J2004" t="str">
            <v>N</v>
          </cell>
        </row>
        <row r="2005">
          <cell r="D2005" t="str">
            <v>1143771</v>
          </cell>
          <cell r="J2005" t="str">
            <v>N</v>
          </cell>
        </row>
        <row r="2006">
          <cell r="D2006" t="str">
            <v>1143771</v>
          </cell>
          <cell r="J2006" t="str">
            <v>N</v>
          </cell>
        </row>
        <row r="2007">
          <cell r="D2007" t="str">
            <v>1143771</v>
          </cell>
          <cell r="J2007" t="str">
            <v>N</v>
          </cell>
        </row>
        <row r="2008">
          <cell r="D2008" t="str">
            <v>1143771</v>
          </cell>
          <cell r="J2008" t="str">
            <v>N</v>
          </cell>
        </row>
        <row r="2009">
          <cell r="D2009" t="str">
            <v>1143771</v>
          </cell>
          <cell r="J2009" t="str">
            <v>N</v>
          </cell>
        </row>
        <row r="2010">
          <cell r="D2010" t="str">
            <v>1145392</v>
          </cell>
          <cell r="J2010" t="str">
            <v>(blank)</v>
          </cell>
        </row>
        <row r="2011">
          <cell r="D2011" t="str">
            <v>1145392</v>
          </cell>
          <cell r="J2011" t="str">
            <v>Y</v>
          </cell>
        </row>
        <row r="2012">
          <cell r="D2012" t="str">
            <v>1145392</v>
          </cell>
          <cell r="J2012" t="str">
            <v>N</v>
          </cell>
        </row>
        <row r="2013">
          <cell r="D2013" t="str">
            <v>1145392</v>
          </cell>
          <cell r="J2013" t="str">
            <v>N</v>
          </cell>
        </row>
        <row r="2014">
          <cell r="D2014" t="str">
            <v>1145392</v>
          </cell>
          <cell r="J2014" t="str">
            <v>N</v>
          </cell>
        </row>
        <row r="2015">
          <cell r="D2015" t="str">
            <v>1145392</v>
          </cell>
          <cell r="J2015" t="str">
            <v>N</v>
          </cell>
        </row>
        <row r="2016">
          <cell r="D2016" t="str">
            <v>1145392</v>
          </cell>
          <cell r="J2016" t="str">
            <v>N</v>
          </cell>
        </row>
        <row r="2017">
          <cell r="D2017" t="str">
            <v>1145392</v>
          </cell>
          <cell r="J2017" t="str">
            <v>N</v>
          </cell>
        </row>
        <row r="2018">
          <cell r="D2018" t="str">
            <v>1145392</v>
          </cell>
          <cell r="J2018" t="str">
            <v>N</v>
          </cell>
        </row>
        <row r="2019">
          <cell r="D2019" t="str">
            <v>1145392</v>
          </cell>
          <cell r="J2019" t="str">
            <v>N</v>
          </cell>
        </row>
        <row r="2020">
          <cell r="D2020" t="str">
            <v>1145392</v>
          </cell>
          <cell r="J2020" t="str">
            <v>N</v>
          </cell>
        </row>
        <row r="2021">
          <cell r="D2021" t="str">
            <v>1145392</v>
          </cell>
          <cell r="J2021" t="str">
            <v>N</v>
          </cell>
        </row>
        <row r="2022">
          <cell r="D2022" t="str">
            <v>1145392</v>
          </cell>
          <cell r="J2022" t="str">
            <v>N</v>
          </cell>
        </row>
        <row r="2023">
          <cell r="D2023" t="str">
            <v>1145392</v>
          </cell>
          <cell r="J2023" t="str">
            <v>(blank)</v>
          </cell>
        </row>
        <row r="2024">
          <cell r="D2024" t="str">
            <v>1145392</v>
          </cell>
          <cell r="J2024" t="str">
            <v>Y</v>
          </cell>
        </row>
        <row r="2025">
          <cell r="D2025" t="str">
            <v>1145392</v>
          </cell>
          <cell r="J2025" t="str">
            <v>N</v>
          </cell>
        </row>
        <row r="2026">
          <cell r="D2026" t="str">
            <v>1145392</v>
          </cell>
          <cell r="J2026" t="str">
            <v>N</v>
          </cell>
        </row>
        <row r="2027">
          <cell r="D2027" t="str">
            <v>1145392</v>
          </cell>
          <cell r="J2027" t="str">
            <v>N</v>
          </cell>
        </row>
        <row r="2028">
          <cell r="D2028" t="str">
            <v>1145392</v>
          </cell>
          <cell r="J2028" t="str">
            <v>N</v>
          </cell>
        </row>
        <row r="2029">
          <cell r="D2029" t="str">
            <v>1145392</v>
          </cell>
          <cell r="J2029" t="str">
            <v>N</v>
          </cell>
        </row>
        <row r="2030">
          <cell r="D2030" t="str">
            <v>1145392</v>
          </cell>
          <cell r="J2030" t="str">
            <v>N</v>
          </cell>
        </row>
        <row r="2031">
          <cell r="D2031" t="str">
            <v>1145392</v>
          </cell>
          <cell r="J2031" t="str">
            <v>N</v>
          </cell>
        </row>
        <row r="2032">
          <cell r="D2032" t="str">
            <v>1145392</v>
          </cell>
          <cell r="J2032" t="str">
            <v>N</v>
          </cell>
        </row>
        <row r="2033">
          <cell r="D2033" t="str">
            <v>1145392</v>
          </cell>
          <cell r="J2033" t="str">
            <v>N</v>
          </cell>
        </row>
        <row r="2034">
          <cell r="D2034" t="str">
            <v>1145392</v>
          </cell>
          <cell r="J2034" t="str">
            <v>N</v>
          </cell>
        </row>
        <row r="2035">
          <cell r="D2035" t="str">
            <v>1145392</v>
          </cell>
          <cell r="J2035" t="str">
            <v>N</v>
          </cell>
        </row>
        <row r="2036">
          <cell r="D2036" t="str">
            <v>1145392</v>
          </cell>
          <cell r="J2036" t="str">
            <v>(blank)</v>
          </cell>
        </row>
        <row r="2037">
          <cell r="D2037" t="str">
            <v>1145392</v>
          </cell>
          <cell r="J2037" t="str">
            <v>Y</v>
          </cell>
        </row>
        <row r="2038">
          <cell r="D2038" t="str">
            <v>1145392</v>
          </cell>
          <cell r="J2038" t="str">
            <v>N</v>
          </cell>
        </row>
        <row r="2039">
          <cell r="D2039" t="str">
            <v>1145392</v>
          </cell>
          <cell r="J2039" t="str">
            <v>N</v>
          </cell>
        </row>
        <row r="2040">
          <cell r="D2040" t="str">
            <v>1145392</v>
          </cell>
          <cell r="J2040" t="str">
            <v>N</v>
          </cell>
        </row>
        <row r="2041">
          <cell r="D2041" t="str">
            <v>1145392</v>
          </cell>
          <cell r="J2041" t="str">
            <v>N</v>
          </cell>
        </row>
        <row r="2042">
          <cell r="D2042" t="str">
            <v>1145392</v>
          </cell>
          <cell r="J2042" t="str">
            <v>N</v>
          </cell>
        </row>
        <row r="2043">
          <cell r="D2043" t="str">
            <v>1145392</v>
          </cell>
          <cell r="J2043" t="str">
            <v>N</v>
          </cell>
        </row>
        <row r="2044">
          <cell r="D2044" t="str">
            <v>1145392</v>
          </cell>
          <cell r="J2044" t="str">
            <v>N</v>
          </cell>
        </row>
        <row r="2045">
          <cell r="D2045" t="str">
            <v>1145392</v>
          </cell>
          <cell r="J2045" t="str">
            <v>N</v>
          </cell>
        </row>
        <row r="2046">
          <cell r="D2046" t="str">
            <v>1145392</v>
          </cell>
          <cell r="J2046" t="str">
            <v>N</v>
          </cell>
        </row>
        <row r="2047">
          <cell r="D2047" t="str">
            <v>1145392</v>
          </cell>
          <cell r="J2047" t="str">
            <v>N</v>
          </cell>
        </row>
        <row r="2048">
          <cell r="D2048" t="str">
            <v>1145392</v>
          </cell>
          <cell r="J2048" t="str">
            <v>(blank)</v>
          </cell>
        </row>
        <row r="2049">
          <cell r="D2049" t="str">
            <v>1145392</v>
          </cell>
          <cell r="J2049" t="str">
            <v>Y</v>
          </cell>
        </row>
        <row r="2050">
          <cell r="D2050" t="str">
            <v>1145392</v>
          </cell>
          <cell r="J2050" t="str">
            <v>N</v>
          </cell>
        </row>
        <row r="2051">
          <cell r="D2051" t="str">
            <v>1145392</v>
          </cell>
          <cell r="J2051" t="str">
            <v>N</v>
          </cell>
        </row>
        <row r="2052">
          <cell r="D2052" t="str">
            <v>1145392</v>
          </cell>
          <cell r="J2052" t="str">
            <v>N</v>
          </cell>
        </row>
        <row r="2053">
          <cell r="D2053" t="str">
            <v>1145392</v>
          </cell>
          <cell r="J2053" t="str">
            <v>N</v>
          </cell>
        </row>
        <row r="2054">
          <cell r="D2054" t="str">
            <v>1145392</v>
          </cell>
          <cell r="J2054" t="str">
            <v>N</v>
          </cell>
        </row>
        <row r="2055">
          <cell r="D2055" t="str">
            <v>1145392</v>
          </cell>
          <cell r="J2055" t="str">
            <v>N</v>
          </cell>
        </row>
        <row r="2056">
          <cell r="D2056" t="str">
            <v>1145392</v>
          </cell>
          <cell r="J2056" t="str">
            <v>N</v>
          </cell>
        </row>
        <row r="2057">
          <cell r="D2057" t="str">
            <v>1145392</v>
          </cell>
          <cell r="J2057" t="str">
            <v>N</v>
          </cell>
        </row>
        <row r="2058">
          <cell r="D2058" t="str">
            <v>1145392</v>
          </cell>
          <cell r="J2058" t="str">
            <v>N</v>
          </cell>
        </row>
        <row r="2059">
          <cell r="D2059" t="str">
            <v>1145392</v>
          </cell>
          <cell r="J2059" t="str">
            <v>N</v>
          </cell>
        </row>
        <row r="2060">
          <cell r="D2060" t="str">
            <v>1145392</v>
          </cell>
          <cell r="J2060" t="str">
            <v>N</v>
          </cell>
        </row>
        <row r="2061">
          <cell r="D2061" t="str">
            <v>1145392</v>
          </cell>
          <cell r="J2061" t="str">
            <v>(blank)</v>
          </cell>
        </row>
        <row r="2062">
          <cell r="D2062" t="str">
            <v>1145392</v>
          </cell>
          <cell r="J2062" t="str">
            <v>Y</v>
          </cell>
        </row>
        <row r="2063">
          <cell r="D2063" t="str">
            <v>1145392</v>
          </cell>
          <cell r="J2063" t="str">
            <v>N</v>
          </cell>
        </row>
        <row r="2064">
          <cell r="D2064" t="str">
            <v>1145392</v>
          </cell>
          <cell r="J2064" t="str">
            <v>N</v>
          </cell>
        </row>
        <row r="2065">
          <cell r="D2065" t="str">
            <v>1145392</v>
          </cell>
          <cell r="J2065" t="str">
            <v>N</v>
          </cell>
        </row>
        <row r="2066">
          <cell r="D2066" t="str">
            <v>1145392</v>
          </cell>
          <cell r="J2066" t="str">
            <v>N</v>
          </cell>
        </row>
        <row r="2067">
          <cell r="D2067" t="str">
            <v>1145392</v>
          </cell>
          <cell r="J2067" t="str">
            <v>N</v>
          </cell>
        </row>
        <row r="2068">
          <cell r="D2068" t="str">
            <v>1145392</v>
          </cell>
          <cell r="J2068" t="str">
            <v>N</v>
          </cell>
        </row>
        <row r="2069">
          <cell r="D2069" t="str">
            <v>1145392</v>
          </cell>
          <cell r="J2069" t="str">
            <v>N</v>
          </cell>
        </row>
        <row r="2070">
          <cell r="D2070" t="str">
            <v>1145392</v>
          </cell>
          <cell r="J2070" t="str">
            <v>N</v>
          </cell>
        </row>
        <row r="2071">
          <cell r="D2071" t="str">
            <v>1145392</v>
          </cell>
          <cell r="J2071" t="str">
            <v>N</v>
          </cell>
        </row>
        <row r="2072">
          <cell r="D2072" t="str">
            <v>1145392</v>
          </cell>
          <cell r="J2072" t="str">
            <v>N</v>
          </cell>
        </row>
        <row r="2073">
          <cell r="D2073" t="str">
            <v>1145392</v>
          </cell>
          <cell r="J2073" t="str">
            <v>(blank)</v>
          </cell>
        </row>
        <row r="2074">
          <cell r="D2074" t="str">
            <v>1145392</v>
          </cell>
          <cell r="J2074" t="str">
            <v>Y</v>
          </cell>
        </row>
        <row r="2075">
          <cell r="D2075" t="str">
            <v>1145392</v>
          </cell>
          <cell r="J2075" t="str">
            <v>N</v>
          </cell>
        </row>
        <row r="2076">
          <cell r="D2076" t="str">
            <v>1145392</v>
          </cell>
          <cell r="J2076" t="str">
            <v>N</v>
          </cell>
        </row>
        <row r="2077">
          <cell r="D2077" t="str">
            <v>1145392</v>
          </cell>
          <cell r="J2077" t="str">
            <v>N</v>
          </cell>
        </row>
        <row r="2078">
          <cell r="D2078" t="str">
            <v>1145392</v>
          </cell>
          <cell r="J2078" t="str">
            <v>N</v>
          </cell>
        </row>
        <row r="2079">
          <cell r="D2079" t="str">
            <v>1145392</v>
          </cell>
          <cell r="J2079" t="str">
            <v>N</v>
          </cell>
        </row>
        <row r="2080">
          <cell r="D2080" t="str">
            <v>1145392</v>
          </cell>
          <cell r="J2080" t="str">
            <v>N</v>
          </cell>
        </row>
        <row r="2081">
          <cell r="D2081" t="str">
            <v>1145392</v>
          </cell>
          <cell r="J2081" t="str">
            <v>N</v>
          </cell>
        </row>
        <row r="2082">
          <cell r="D2082" t="str">
            <v>1145392</v>
          </cell>
          <cell r="J2082" t="str">
            <v>N</v>
          </cell>
        </row>
        <row r="2083">
          <cell r="D2083" t="str">
            <v>1145392</v>
          </cell>
          <cell r="J2083" t="str">
            <v>N</v>
          </cell>
        </row>
        <row r="2084">
          <cell r="D2084" t="str">
            <v>1145392</v>
          </cell>
          <cell r="J2084" t="str">
            <v>N</v>
          </cell>
        </row>
        <row r="2085">
          <cell r="D2085" t="str">
            <v>1145392</v>
          </cell>
          <cell r="J2085" t="str">
            <v>N</v>
          </cell>
        </row>
        <row r="2086">
          <cell r="D2086" t="str">
            <v>1145392</v>
          </cell>
          <cell r="J2086" t="str">
            <v>(blank)</v>
          </cell>
        </row>
        <row r="2087">
          <cell r="D2087" t="str">
            <v>1145392</v>
          </cell>
          <cell r="J2087" t="str">
            <v>Y</v>
          </cell>
        </row>
        <row r="2088">
          <cell r="D2088" t="str">
            <v>1145392</v>
          </cell>
          <cell r="J2088" t="str">
            <v>N</v>
          </cell>
        </row>
        <row r="2089">
          <cell r="D2089" t="str">
            <v>1145392</v>
          </cell>
          <cell r="J2089" t="str">
            <v>N</v>
          </cell>
        </row>
        <row r="2090">
          <cell r="D2090" t="str">
            <v>1145392</v>
          </cell>
          <cell r="J2090" t="str">
            <v>N</v>
          </cell>
        </row>
        <row r="2091">
          <cell r="D2091" t="str">
            <v>1145392</v>
          </cell>
          <cell r="J2091" t="str">
            <v>N</v>
          </cell>
        </row>
        <row r="2092">
          <cell r="D2092" t="str">
            <v>1145392</v>
          </cell>
          <cell r="J2092" t="str">
            <v>N</v>
          </cell>
        </row>
        <row r="2093">
          <cell r="D2093" t="str">
            <v>1145392</v>
          </cell>
          <cell r="J2093" t="str">
            <v>N</v>
          </cell>
        </row>
        <row r="2094">
          <cell r="D2094" t="str">
            <v>1145392</v>
          </cell>
          <cell r="J2094" t="str">
            <v>N</v>
          </cell>
        </row>
        <row r="2095">
          <cell r="D2095" t="str">
            <v>1145392</v>
          </cell>
          <cell r="J2095" t="str">
            <v>N</v>
          </cell>
        </row>
        <row r="2096">
          <cell r="D2096" t="str">
            <v>1145392</v>
          </cell>
          <cell r="J2096" t="str">
            <v>N</v>
          </cell>
        </row>
        <row r="2097">
          <cell r="D2097" t="str">
            <v>1145392</v>
          </cell>
          <cell r="J2097" t="str">
            <v>N</v>
          </cell>
        </row>
        <row r="2098">
          <cell r="D2098" t="str">
            <v>1145392</v>
          </cell>
          <cell r="J2098" t="str">
            <v>(blank)</v>
          </cell>
        </row>
        <row r="2099">
          <cell r="D2099" t="str">
            <v>1145392</v>
          </cell>
          <cell r="J2099" t="str">
            <v>Y</v>
          </cell>
        </row>
        <row r="2100">
          <cell r="D2100" t="str">
            <v>1145392</v>
          </cell>
          <cell r="J2100" t="str">
            <v>N</v>
          </cell>
        </row>
        <row r="2101">
          <cell r="D2101" t="str">
            <v>1145392</v>
          </cell>
          <cell r="J2101" t="str">
            <v>N</v>
          </cell>
        </row>
        <row r="2102">
          <cell r="D2102" t="str">
            <v>1145392</v>
          </cell>
          <cell r="J2102" t="str">
            <v>N</v>
          </cell>
        </row>
        <row r="2103">
          <cell r="D2103" t="str">
            <v>1145392</v>
          </cell>
          <cell r="J2103" t="str">
            <v>N</v>
          </cell>
        </row>
        <row r="2104">
          <cell r="D2104" t="str">
            <v>1145392</v>
          </cell>
          <cell r="J2104" t="str">
            <v>N</v>
          </cell>
        </row>
        <row r="2105">
          <cell r="D2105" t="str">
            <v>1145392</v>
          </cell>
          <cell r="J2105" t="str">
            <v>N</v>
          </cell>
        </row>
        <row r="2106">
          <cell r="D2106" t="str">
            <v>1145392</v>
          </cell>
          <cell r="J2106" t="str">
            <v>N</v>
          </cell>
        </row>
        <row r="2107">
          <cell r="D2107" t="str">
            <v>1145392</v>
          </cell>
          <cell r="J2107" t="str">
            <v>N</v>
          </cell>
        </row>
        <row r="2108">
          <cell r="D2108" t="str">
            <v>1145392</v>
          </cell>
          <cell r="J2108" t="str">
            <v>N</v>
          </cell>
        </row>
        <row r="2109">
          <cell r="D2109" t="str">
            <v>1145392</v>
          </cell>
          <cell r="J2109" t="str">
            <v>N</v>
          </cell>
        </row>
        <row r="2110">
          <cell r="D2110" t="str">
            <v>1147001</v>
          </cell>
          <cell r="J2110" t="str">
            <v>N</v>
          </cell>
        </row>
        <row r="2111">
          <cell r="D2111" t="str">
            <v>1147338</v>
          </cell>
          <cell r="J2111" t="str">
            <v>N</v>
          </cell>
        </row>
        <row r="2112">
          <cell r="D2112" t="str">
            <v>1147338</v>
          </cell>
          <cell r="J2112" t="str">
            <v>N</v>
          </cell>
        </row>
        <row r="2113">
          <cell r="D2113" t="str">
            <v>1147338</v>
          </cell>
          <cell r="J2113" t="str">
            <v>N</v>
          </cell>
        </row>
        <row r="2114">
          <cell r="D2114" t="str">
            <v>1147338</v>
          </cell>
          <cell r="J2114" t="str">
            <v>N</v>
          </cell>
        </row>
        <row r="2115">
          <cell r="D2115" t="str">
            <v>1147338</v>
          </cell>
          <cell r="J2115" t="str">
            <v>N</v>
          </cell>
        </row>
        <row r="2116">
          <cell r="D2116" t="str">
            <v>1147338</v>
          </cell>
          <cell r="J2116" t="str">
            <v>N</v>
          </cell>
        </row>
        <row r="2117">
          <cell r="D2117" t="str">
            <v>1147338</v>
          </cell>
          <cell r="J2117" t="str">
            <v>N</v>
          </cell>
        </row>
        <row r="2118">
          <cell r="D2118" t="str">
            <v>1147338</v>
          </cell>
          <cell r="J2118" t="str">
            <v>N</v>
          </cell>
        </row>
        <row r="2119">
          <cell r="D2119" t="str">
            <v>1147338</v>
          </cell>
          <cell r="J2119" t="str">
            <v>N</v>
          </cell>
        </row>
        <row r="2120">
          <cell r="D2120" t="str">
            <v>1147338</v>
          </cell>
          <cell r="J2120" t="str">
            <v>N</v>
          </cell>
        </row>
        <row r="2121">
          <cell r="D2121" t="str">
            <v>1147338</v>
          </cell>
          <cell r="J2121" t="str">
            <v>N</v>
          </cell>
        </row>
        <row r="2122">
          <cell r="D2122" t="str">
            <v>1147338</v>
          </cell>
          <cell r="J2122" t="str">
            <v>N</v>
          </cell>
        </row>
        <row r="2123">
          <cell r="D2123" t="str">
            <v>1147338</v>
          </cell>
          <cell r="J2123" t="str">
            <v>N</v>
          </cell>
        </row>
        <row r="2124">
          <cell r="D2124" t="str">
            <v>1147338</v>
          </cell>
          <cell r="J2124" t="str">
            <v>N</v>
          </cell>
        </row>
        <row r="2125">
          <cell r="D2125" t="str">
            <v>1147338</v>
          </cell>
          <cell r="J2125" t="str">
            <v>N</v>
          </cell>
        </row>
        <row r="2126">
          <cell r="D2126" t="str">
            <v>1147338</v>
          </cell>
          <cell r="J2126" t="str">
            <v>N</v>
          </cell>
        </row>
        <row r="2127">
          <cell r="D2127" t="str">
            <v>1147338</v>
          </cell>
          <cell r="J2127" t="str">
            <v>N</v>
          </cell>
        </row>
        <row r="2128">
          <cell r="D2128" t="str">
            <v>1147338</v>
          </cell>
          <cell r="J2128" t="str">
            <v>N</v>
          </cell>
        </row>
        <row r="2129">
          <cell r="D2129" t="str">
            <v>1147338</v>
          </cell>
          <cell r="J2129" t="str">
            <v>N</v>
          </cell>
        </row>
        <row r="2130">
          <cell r="D2130" t="str">
            <v>1147338</v>
          </cell>
          <cell r="J2130" t="str">
            <v>N</v>
          </cell>
        </row>
        <row r="2131">
          <cell r="D2131" t="str">
            <v>1147338</v>
          </cell>
          <cell r="J2131" t="str">
            <v>N</v>
          </cell>
        </row>
        <row r="2132">
          <cell r="D2132" t="str">
            <v>1147338</v>
          </cell>
          <cell r="J2132" t="str">
            <v>N</v>
          </cell>
        </row>
        <row r="2133">
          <cell r="D2133" t="str">
            <v>1147338</v>
          </cell>
          <cell r="J2133" t="str">
            <v>N</v>
          </cell>
        </row>
        <row r="2134">
          <cell r="D2134" t="str">
            <v>1147338</v>
          </cell>
          <cell r="J2134" t="str">
            <v>N</v>
          </cell>
        </row>
        <row r="2135">
          <cell r="D2135" t="str">
            <v>1147338</v>
          </cell>
          <cell r="J2135" t="str">
            <v>N</v>
          </cell>
        </row>
        <row r="2136">
          <cell r="D2136" t="str">
            <v>1147338</v>
          </cell>
          <cell r="J2136" t="str">
            <v>N</v>
          </cell>
        </row>
        <row r="2137">
          <cell r="D2137" t="str">
            <v>1147338</v>
          </cell>
          <cell r="J2137" t="str">
            <v>N</v>
          </cell>
        </row>
        <row r="2138">
          <cell r="D2138" t="str">
            <v>1147338</v>
          </cell>
          <cell r="J2138" t="str">
            <v>N</v>
          </cell>
        </row>
        <row r="2139">
          <cell r="D2139" t="str">
            <v>1147338</v>
          </cell>
          <cell r="J2139" t="str">
            <v>N</v>
          </cell>
        </row>
        <row r="2140">
          <cell r="D2140" t="str">
            <v>1147338</v>
          </cell>
          <cell r="J2140" t="str">
            <v>N</v>
          </cell>
        </row>
        <row r="2141">
          <cell r="D2141" t="str">
            <v>1147338</v>
          </cell>
          <cell r="J2141" t="str">
            <v>N</v>
          </cell>
        </row>
        <row r="2142">
          <cell r="D2142" t="str">
            <v>1147338</v>
          </cell>
          <cell r="J2142" t="str">
            <v>N</v>
          </cell>
        </row>
        <row r="2143">
          <cell r="D2143" t="str">
            <v>1147338</v>
          </cell>
          <cell r="J2143" t="str">
            <v>N</v>
          </cell>
        </row>
        <row r="2144">
          <cell r="D2144" t="str">
            <v>1147338</v>
          </cell>
          <cell r="J2144" t="str">
            <v>N</v>
          </cell>
        </row>
        <row r="2145">
          <cell r="D2145" t="str">
            <v>1147338</v>
          </cell>
          <cell r="J2145" t="str">
            <v>N</v>
          </cell>
        </row>
        <row r="2146">
          <cell r="D2146" t="str">
            <v>1147338</v>
          </cell>
          <cell r="J2146" t="str">
            <v>N</v>
          </cell>
        </row>
        <row r="2147">
          <cell r="D2147" t="str">
            <v>1147338</v>
          </cell>
          <cell r="J2147" t="str">
            <v>N</v>
          </cell>
        </row>
        <row r="2148">
          <cell r="D2148" t="str">
            <v>1147338</v>
          </cell>
          <cell r="J2148" t="str">
            <v>N</v>
          </cell>
        </row>
        <row r="2149">
          <cell r="D2149" t="str">
            <v>1147338</v>
          </cell>
          <cell r="J2149" t="str">
            <v>N</v>
          </cell>
        </row>
        <row r="2150">
          <cell r="D2150" t="str">
            <v>1147338</v>
          </cell>
          <cell r="J2150" t="str">
            <v>N</v>
          </cell>
        </row>
        <row r="2151">
          <cell r="D2151" t="str">
            <v>1147338</v>
          </cell>
          <cell r="J2151" t="str">
            <v>N</v>
          </cell>
        </row>
        <row r="2152">
          <cell r="D2152" t="str">
            <v>1147338</v>
          </cell>
          <cell r="J2152" t="str">
            <v>N</v>
          </cell>
        </row>
        <row r="2153">
          <cell r="D2153" t="str">
            <v>1147338</v>
          </cell>
          <cell r="J2153" t="str">
            <v>N</v>
          </cell>
        </row>
        <row r="2154">
          <cell r="D2154" t="str">
            <v>1147338</v>
          </cell>
          <cell r="J2154" t="str">
            <v>N</v>
          </cell>
        </row>
        <row r="2155">
          <cell r="D2155" t="str">
            <v>1147338</v>
          </cell>
          <cell r="J2155" t="str">
            <v>N</v>
          </cell>
        </row>
        <row r="2156">
          <cell r="D2156" t="str">
            <v>1147338</v>
          </cell>
          <cell r="J2156" t="str">
            <v>N</v>
          </cell>
        </row>
        <row r="2157">
          <cell r="D2157" t="str">
            <v>1147338</v>
          </cell>
          <cell r="J2157" t="str">
            <v>N</v>
          </cell>
        </row>
        <row r="2158">
          <cell r="D2158" t="str">
            <v>1147338</v>
          </cell>
          <cell r="J2158" t="str">
            <v>N</v>
          </cell>
        </row>
        <row r="2159">
          <cell r="D2159" t="str">
            <v>1147338</v>
          </cell>
          <cell r="J2159" t="str">
            <v>N</v>
          </cell>
        </row>
        <row r="2160">
          <cell r="D2160" t="str">
            <v>1147338</v>
          </cell>
          <cell r="J2160" t="str">
            <v>N</v>
          </cell>
        </row>
        <row r="2161">
          <cell r="D2161" t="str">
            <v>1147338</v>
          </cell>
          <cell r="J2161" t="str">
            <v>N</v>
          </cell>
        </row>
        <row r="2162">
          <cell r="D2162" t="str">
            <v>1147338</v>
          </cell>
          <cell r="J2162" t="str">
            <v>N</v>
          </cell>
        </row>
        <row r="2163">
          <cell r="D2163" t="str">
            <v>1147338</v>
          </cell>
          <cell r="J2163" t="str">
            <v>N</v>
          </cell>
        </row>
        <row r="2164">
          <cell r="D2164" t="str">
            <v>1147338</v>
          </cell>
          <cell r="J2164" t="str">
            <v>N</v>
          </cell>
        </row>
        <row r="2165">
          <cell r="D2165" t="str">
            <v>1147338</v>
          </cell>
          <cell r="J2165" t="str">
            <v>N</v>
          </cell>
        </row>
        <row r="2166">
          <cell r="D2166" t="str">
            <v>1147338</v>
          </cell>
          <cell r="J2166" t="str">
            <v>N</v>
          </cell>
        </row>
        <row r="2167">
          <cell r="D2167" t="str">
            <v>1147338</v>
          </cell>
          <cell r="J2167" t="str">
            <v>N</v>
          </cell>
        </row>
        <row r="2168">
          <cell r="D2168" t="str">
            <v>1147338</v>
          </cell>
          <cell r="J2168" t="str">
            <v>N</v>
          </cell>
        </row>
        <row r="2169">
          <cell r="D2169" t="str">
            <v>1147338</v>
          </cell>
          <cell r="J2169" t="str">
            <v>N</v>
          </cell>
        </row>
        <row r="2170">
          <cell r="D2170" t="str">
            <v>1147338</v>
          </cell>
          <cell r="J2170" t="str">
            <v>N</v>
          </cell>
        </row>
        <row r="2171">
          <cell r="D2171" t="str">
            <v>1147338</v>
          </cell>
          <cell r="J2171" t="str">
            <v>N</v>
          </cell>
        </row>
        <row r="2172">
          <cell r="D2172" t="str">
            <v>1147338</v>
          </cell>
          <cell r="J2172" t="str">
            <v>N</v>
          </cell>
        </row>
        <row r="2173">
          <cell r="D2173" t="str">
            <v>1147338</v>
          </cell>
          <cell r="J2173" t="str">
            <v>N</v>
          </cell>
        </row>
        <row r="2174">
          <cell r="D2174" t="str">
            <v>1147338</v>
          </cell>
          <cell r="J2174" t="str">
            <v>N</v>
          </cell>
        </row>
        <row r="2175">
          <cell r="D2175" t="str">
            <v>1147338</v>
          </cell>
          <cell r="J2175" t="str">
            <v>N</v>
          </cell>
        </row>
        <row r="2176">
          <cell r="D2176" t="str">
            <v>1147338</v>
          </cell>
          <cell r="J2176" t="str">
            <v>N</v>
          </cell>
        </row>
        <row r="2177">
          <cell r="D2177" t="str">
            <v>1147338</v>
          </cell>
          <cell r="J2177" t="str">
            <v>N</v>
          </cell>
        </row>
        <row r="2178">
          <cell r="D2178" t="str">
            <v>1147338</v>
          </cell>
          <cell r="J2178" t="str">
            <v>N</v>
          </cell>
        </row>
        <row r="2179">
          <cell r="D2179" t="str">
            <v>1147338</v>
          </cell>
          <cell r="J2179" t="str">
            <v>N</v>
          </cell>
        </row>
        <row r="2180">
          <cell r="D2180" t="str">
            <v>1147338</v>
          </cell>
          <cell r="J2180" t="str">
            <v>N</v>
          </cell>
        </row>
        <row r="2181">
          <cell r="D2181" t="str">
            <v>1147338</v>
          </cell>
          <cell r="J2181" t="str">
            <v>N</v>
          </cell>
        </row>
        <row r="2182">
          <cell r="D2182" t="str">
            <v>1147338</v>
          </cell>
          <cell r="J2182" t="str">
            <v>N</v>
          </cell>
        </row>
        <row r="2183">
          <cell r="D2183" t="str">
            <v>1147338</v>
          </cell>
          <cell r="J2183" t="str">
            <v>N</v>
          </cell>
        </row>
        <row r="2184">
          <cell r="D2184" t="str">
            <v>1147338</v>
          </cell>
          <cell r="J2184" t="str">
            <v>N</v>
          </cell>
        </row>
        <row r="2185">
          <cell r="D2185" t="str">
            <v>1147338</v>
          </cell>
          <cell r="J2185" t="str">
            <v>N</v>
          </cell>
        </row>
        <row r="2186">
          <cell r="D2186" t="str">
            <v>1147338</v>
          </cell>
          <cell r="J2186" t="str">
            <v>N</v>
          </cell>
        </row>
        <row r="2187">
          <cell r="D2187" t="str">
            <v>1147338</v>
          </cell>
          <cell r="J2187" t="str">
            <v>N</v>
          </cell>
        </row>
        <row r="2188">
          <cell r="D2188" t="str">
            <v>1147338</v>
          </cell>
          <cell r="J2188" t="str">
            <v>N</v>
          </cell>
        </row>
        <row r="2189">
          <cell r="D2189" t="str">
            <v>1147338</v>
          </cell>
          <cell r="J2189" t="str">
            <v>N</v>
          </cell>
        </row>
        <row r="2190">
          <cell r="D2190" t="str">
            <v>1147338</v>
          </cell>
          <cell r="J2190" t="str">
            <v>N</v>
          </cell>
        </row>
        <row r="2191">
          <cell r="D2191" t="str">
            <v>1147338</v>
          </cell>
          <cell r="J2191" t="str">
            <v>N</v>
          </cell>
        </row>
        <row r="2192">
          <cell r="D2192" t="str">
            <v>1147338</v>
          </cell>
          <cell r="J2192" t="str">
            <v>N</v>
          </cell>
        </row>
        <row r="2193">
          <cell r="D2193" t="str">
            <v>1147338</v>
          </cell>
          <cell r="J2193" t="str">
            <v>N</v>
          </cell>
        </row>
        <row r="2194">
          <cell r="D2194" t="str">
            <v>1147338</v>
          </cell>
          <cell r="J2194" t="str">
            <v>N</v>
          </cell>
        </row>
        <row r="2195">
          <cell r="D2195" t="str">
            <v>1147338</v>
          </cell>
          <cell r="J2195" t="str">
            <v>N</v>
          </cell>
        </row>
        <row r="2196">
          <cell r="D2196" t="str">
            <v>1147338</v>
          </cell>
          <cell r="J2196" t="str">
            <v>N</v>
          </cell>
        </row>
        <row r="2197">
          <cell r="D2197" t="str">
            <v>1147338</v>
          </cell>
          <cell r="J2197" t="str">
            <v>N</v>
          </cell>
        </row>
        <row r="2198">
          <cell r="D2198" t="str">
            <v>1147338</v>
          </cell>
          <cell r="J2198" t="str">
            <v>N</v>
          </cell>
        </row>
        <row r="2199">
          <cell r="D2199" t="str">
            <v>1147338</v>
          </cell>
          <cell r="J2199" t="str">
            <v>N</v>
          </cell>
        </row>
        <row r="2200">
          <cell r="D2200" t="str">
            <v>1147338</v>
          </cell>
          <cell r="J2200" t="str">
            <v>N</v>
          </cell>
        </row>
        <row r="2201">
          <cell r="D2201" t="str">
            <v>1147338</v>
          </cell>
          <cell r="J2201" t="str">
            <v>N</v>
          </cell>
        </row>
        <row r="2202">
          <cell r="D2202" t="str">
            <v>1147338</v>
          </cell>
          <cell r="J2202" t="str">
            <v>N</v>
          </cell>
        </row>
        <row r="2203">
          <cell r="D2203" t="str">
            <v>1147338</v>
          </cell>
          <cell r="J2203" t="str">
            <v>N</v>
          </cell>
        </row>
        <row r="2204">
          <cell r="D2204" t="str">
            <v>1147338</v>
          </cell>
          <cell r="J2204" t="str">
            <v>N</v>
          </cell>
        </row>
        <row r="2205">
          <cell r="D2205" t="str">
            <v>1147338</v>
          </cell>
          <cell r="J2205" t="str">
            <v>N</v>
          </cell>
        </row>
        <row r="2206">
          <cell r="D2206" t="str">
            <v>1147338</v>
          </cell>
          <cell r="J2206" t="str">
            <v>N</v>
          </cell>
        </row>
        <row r="2207">
          <cell r="D2207" t="str">
            <v>1147338</v>
          </cell>
          <cell r="J2207" t="str">
            <v>N</v>
          </cell>
        </row>
        <row r="2208">
          <cell r="D2208" t="str">
            <v>1147338</v>
          </cell>
          <cell r="J2208" t="str">
            <v>N</v>
          </cell>
        </row>
        <row r="2209">
          <cell r="D2209" t="str">
            <v>1147338</v>
          </cell>
          <cell r="J2209" t="str">
            <v>N</v>
          </cell>
        </row>
        <row r="2210">
          <cell r="D2210" t="str">
            <v>1147338</v>
          </cell>
          <cell r="J2210" t="str">
            <v>N</v>
          </cell>
        </row>
        <row r="2211">
          <cell r="D2211" t="str">
            <v>1147338</v>
          </cell>
          <cell r="J2211" t="str">
            <v>N</v>
          </cell>
        </row>
        <row r="2212">
          <cell r="D2212" t="str">
            <v>1147338</v>
          </cell>
          <cell r="J2212" t="str">
            <v>N</v>
          </cell>
        </row>
        <row r="2213">
          <cell r="D2213" t="str">
            <v>1147338</v>
          </cell>
          <cell r="J2213" t="str">
            <v>N</v>
          </cell>
        </row>
        <row r="2214">
          <cell r="D2214" t="str">
            <v>1147338</v>
          </cell>
          <cell r="J2214" t="str">
            <v>N</v>
          </cell>
        </row>
        <row r="2215">
          <cell r="D2215" t="str">
            <v>1147338</v>
          </cell>
          <cell r="J2215" t="str">
            <v>N</v>
          </cell>
        </row>
        <row r="2216">
          <cell r="D2216" t="str">
            <v>1147338</v>
          </cell>
          <cell r="J2216" t="str">
            <v>N</v>
          </cell>
        </row>
        <row r="2217">
          <cell r="D2217" t="str">
            <v>1147338</v>
          </cell>
          <cell r="J2217" t="str">
            <v>N</v>
          </cell>
        </row>
        <row r="2218">
          <cell r="D2218" t="str">
            <v>1147338</v>
          </cell>
          <cell r="J2218" t="str">
            <v>N</v>
          </cell>
        </row>
        <row r="2219">
          <cell r="D2219" t="str">
            <v>1147338</v>
          </cell>
          <cell r="J2219" t="str">
            <v>N</v>
          </cell>
        </row>
        <row r="2220">
          <cell r="D2220" t="str">
            <v>1147338</v>
          </cell>
          <cell r="J2220" t="str">
            <v>N</v>
          </cell>
        </row>
        <row r="2221">
          <cell r="D2221" t="str">
            <v>1147338</v>
          </cell>
          <cell r="J2221" t="str">
            <v>N</v>
          </cell>
        </row>
        <row r="2222">
          <cell r="D2222" t="str">
            <v>1147338</v>
          </cell>
          <cell r="J2222" t="str">
            <v>N</v>
          </cell>
        </row>
        <row r="2223">
          <cell r="D2223" t="str">
            <v>1147338</v>
          </cell>
          <cell r="J2223" t="str">
            <v>N</v>
          </cell>
        </row>
        <row r="2224">
          <cell r="D2224" t="str">
            <v>1147338</v>
          </cell>
          <cell r="J2224" t="str">
            <v>N</v>
          </cell>
        </row>
        <row r="2225">
          <cell r="D2225" t="str">
            <v>1147338</v>
          </cell>
          <cell r="J2225" t="str">
            <v>N</v>
          </cell>
        </row>
        <row r="2226">
          <cell r="D2226" t="str">
            <v>1147338</v>
          </cell>
          <cell r="J2226" t="str">
            <v>N</v>
          </cell>
        </row>
        <row r="2227">
          <cell r="D2227" t="str">
            <v>1147338</v>
          </cell>
          <cell r="J2227" t="str">
            <v>N</v>
          </cell>
        </row>
        <row r="2228">
          <cell r="D2228" t="str">
            <v>1147338</v>
          </cell>
          <cell r="J2228" t="str">
            <v>N</v>
          </cell>
        </row>
        <row r="2229">
          <cell r="D2229" t="str">
            <v>1147338</v>
          </cell>
          <cell r="J2229" t="str">
            <v>N</v>
          </cell>
        </row>
        <row r="2230">
          <cell r="D2230" t="str">
            <v>1147338</v>
          </cell>
          <cell r="J2230" t="str">
            <v>N</v>
          </cell>
        </row>
        <row r="2231">
          <cell r="D2231" t="str">
            <v>1147338</v>
          </cell>
          <cell r="J2231" t="str">
            <v>N</v>
          </cell>
        </row>
        <row r="2232">
          <cell r="D2232" t="str">
            <v>1147338</v>
          </cell>
          <cell r="J2232" t="str">
            <v>N</v>
          </cell>
        </row>
        <row r="2233">
          <cell r="D2233" t="str">
            <v>1147338</v>
          </cell>
          <cell r="J2233" t="str">
            <v>N</v>
          </cell>
        </row>
        <row r="2234">
          <cell r="D2234" t="str">
            <v>1147338</v>
          </cell>
          <cell r="J2234" t="str">
            <v>N</v>
          </cell>
        </row>
        <row r="2235">
          <cell r="D2235" t="str">
            <v>1147338</v>
          </cell>
          <cell r="J2235" t="str">
            <v>N</v>
          </cell>
        </row>
        <row r="2236">
          <cell r="D2236" t="str">
            <v>1147338</v>
          </cell>
          <cell r="J2236" t="str">
            <v>N</v>
          </cell>
        </row>
        <row r="2237">
          <cell r="D2237" t="str">
            <v>1147338</v>
          </cell>
          <cell r="J2237" t="str">
            <v>N</v>
          </cell>
        </row>
        <row r="2238">
          <cell r="D2238" t="str">
            <v>1147338</v>
          </cell>
          <cell r="J2238" t="str">
            <v>N</v>
          </cell>
        </row>
        <row r="2239">
          <cell r="D2239" t="str">
            <v>1147338</v>
          </cell>
          <cell r="J2239" t="str">
            <v>N</v>
          </cell>
        </row>
        <row r="2240">
          <cell r="D2240" t="str">
            <v>1147338</v>
          </cell>
          <cell r="J2240" t="str">
            <v>N</v>
          </cell>
        </row>
        <row r="2241">
          <cell r="D2241" t="str">
            <v>1147338</v>
          </cell>
          <cell r="J2241" t="str">
            <v>N</v>
          </cell>
        </row>
        <row r="2242">
          <cell r="D2242" t="str">
            <v>1147338</v>
          </cell>
          <cell r="J2242" t="str">
            <v>N</v>
          </cell>
        </row>
        <row r="2243">
          <cell r="D2243" t="str">
            <v>1147338</v>
          </cell>
          <cell r="J2243" t="str">
            <v>N</v>
          </cell>
        </row>
        <row r="2244">
          <cell r="D2244" t="str">
            <v>1147338</v>
          </cell>
          <cell r="J2244" t="str">
            <v>N</v>
          </cell>
        </row>
        <row r="2245">
          <cell r="D2245" t="str">
            <v>1147338</v>
          </cell>
          <cell r="J2245" t="str">
            <v>N</v>
          </cell>
        </row>
        <row r="2246">
          <cell r="D2246" t="str">
            <v>1147338</v>
          </cell>
          <cell r="J2246" t="str">
            <v>N</v>
          </cell>
        </row>
        <row r="2247">
          <cell r="D2247" t="str">
            <v>1147338</v>
          </cell>
          <cell r="J2247" t="str">
            <v>N</v>
          </cell>
        </row>
        <row r="2248">
          <cell r="D2248" t="str">
            <v>1147338</v>
          </cell>
          <cell r="J2248" t="str">
            <v>N</v>
          </cell>
        </row>
        <row r="2249">
          <cell r="D2249" t="str">
            <v>1147338</v>
          </cell>
          <cell r="J2249" t="str">
            <v>N</v>
          </cell>
        </row>
        <row r="2250">
          <cell r="D2250" t="str">
            <v>1147338</v>
          </cell>
          <cell r="J2250" t="str">
            <v>N</v>
          </cell>
        </row>
        <row r="2251">
          <cell r="D2251" t="str">
            <v>1147338</v>
          </cell>
          <cell r="J2251" t="str">
            <v>N</v>
          </cell>
        </row>
        <row r="2252">
          <cell r="D2252" t="str">
            <v>1147338</v>
          </cell>
          <cell r="J2252" t="str">
            <v>N</v>
          </cell>
        </row>
        <row r="2253">
          <cell r="D2253" t="str">
            <v>1147338</v>
          </cell>
          <cell r="J2253" t="str">
            <v>N</v>
          </cell>
        </row>
        <row r="2254">
          <cell r="D2254" t="str">
            <v>1147338</v>
          </cell>
          <cell r="J2254" t="str">
            <v>N</v>
          </cell>
        </row>
        <row r="2255">
          <cell r="D2255" t="str">
            <v>1147338</v>
          </cell>
          <cell r="J2255" t="str">
            <v>N</v>
          </cell>
        </row>
        <row r="2256">
          <cell r="D2256" t="str">
            <v>1147338</v>
          </cell>
          <cell r="J2256" t="str">
            <v>N</v>
          </cell>
        </row>
        <row r="2257">
          <cell r="D2257" t="str">
            <v>1147338</v>
          </cell>
          <cell r="J2257" t="str">
            <v>N</v>
          </cell>
        </row>
        <row r="2258">
          <cell r="D2258" t="str">
            <v>1147338</v>
          </cell>
          <cell r="J2258" t="str">
            <v>N</v>
          </cell>
        </row>
        <row r="2259">
          <cell r="D2259" t="str">
            <v>1147338</v>
          </cell>
          <cell r="J2259" t="str">
            <v>N</v>
          </cell>
        </row>
        <row r="2260">
          <cell r="D2260" t="str">
            <v>1147338</v>
          </cell>
          <cell r="J2260" t="str">
            <v>N</v>
          </cell>
        </row>
        <row r="2261">
          <cell r="D2261" t="str">
            <v>1147338</v>
          </cell>
          <cell r="J2261" t="str">
            <v>N</v>
          </cell>
        </row>
        <row r="2262">
          <cell r="D2262" t="str">
            <v>1147338</v>
          </cell>
          <cell r="J2262" t="str">
            <v>N</v>
          </cell>
        </row>
        <row r="2263">
          <cell r="D2263" t="str">
            <v>1147338</v>
          </cell>
          <cell r="J2263" t="str">
            <v>N</v>
          </cell>
        </row>
        <row r="2264">
          <cell r="D2264" t="str">
            <v>1147338</v>
          </cell>
          <cell r="J2264" t="str">
            <v>N</v>
          </cell>
        </row>
        <row r="2265">
          <cell r="D2265" t="str">
            <v>1147338</v>
          </cell>
          <cell r="J2265" t="str">
            <v>N</v>
          </cell>
        </row>
        <row r="2266">
          <cell r="D2266" t="str">
            <v>1147338</v>
          </cell>
          <cell r="J2266" t="str">
            <v>N</v>
          </cell>
        </row>
        <row r="2267">
          <cell r="D2267" t="str">
            <v>1147338</v>
          </cell>
          <cell r="J2267" t="str">
            <v>N</v>
          </cell>
        </row>
        <row r="2268">
          <cell r="D2268" t="str">
            <v>1147338</v>
          </cell>
          <cell r="J2268" t="str">
            <v>N</v>
          </cell>
        </row>
        <row r="2269">
          <cell r="D2269" t="str">
            <v>1147338</v>
          </cell>
          <cell r="J2269" t="str">
            <v>N</v>
          </cell>
        </row>
        <row r="2270">
          <cell r="D2270" t="str">
            <v>1147338</v>
          </cell>
          <cell r="J2270" t="str">
            <v>N</v>
          </cell>
        </row>
        <row r="2271">
          <cell r="D2271" t="str">
            <v>1147338</v>
          </cell>
          <cell r="J2271" t="str">
            <v>N</v>
          </cell>
        </row>
        <row r="2272">
          <cell r="D2272" t="str">
            <v>1147338</v>
          </cell>
          <cell r="J2272" t="str">
            <v>N</v>
          </cell>
        </row>
        <row r="2273">
          <cell r="D2273" t="str">
            <v>1147338</v>
          </cell>
          <cell r="J2273" t="str">
            <v>N</v>
          </cell>
        </row>
        <row r="2274">
          <cell r="D2274" t="str">
            <v>1147338</v>
          </cell>
          <cell r="J2274" t="str">
            <v>N</v>
          </cell>
        </row>
        <row r="2275">
          <cell r="D2275" t="str">
            <v>1147338</v>
          </cell>
          <cell r="J2275" t="str">
            <v>N</v>
          </cell>
        </row>
        <row r="2276">
          <cell r="D2276" t="str">
            <v>1147338</v>
          </cell>
          <cell r="J2276" t="str">
            <v>N</v>
          </cell>
        </row>
        <row r="2277">
          <cell r="D2277" t="str">
            <v>1147338</v>
          </cell>
          <cell r="J2277" t="str">
            <v>N</v>
          </cell>
        </row>
        <row r="2278">
          <cell r="D2278" t="str">
            <v>1147338</v>
          </cell>
          <cell r="J2278" t="str">
            <v>N</v>
          </cell>
        </row>
        <row r="2279">
          <cell r="D2279" t="str">
            <v>1147338</v>
          </cell>
          <cell r="J2279" t="str">
            <v>N</v>
          </cell>
        </row>
        <row r="2280">
          <cell r="D2280" t="str">
            <v>1147338</v>
          </cell>
          <cell r="J2280" t="str">
            <v>N</v>
          </cell>
        </row>
        <row r="2281">
          <cell r="D2281" t="str">
            <v>1147338</v>
          </cell>
          <cell r="J2281" t="str">
            <v>N</v>
          </cell>
        </row>
        <row r="2282">
          <cell r="D2282" t="str">
            <v>1147338</v>
          </cell>
          <cell r="J2282" t="str">
            <v>N</v>
          </cell>
        </row>
        <row r="2283">
          <cell r="D2283" t="str">
            <v>1147338</v>
          </cell>
          <cell r="J2283" t="str">
            <v>N</v>
          </cell>
        </row>
        <row r="2284">
          <cell r="D2284" t="str">
            <v>1147338</v>
          </cell>
          <cell r="J2284" t="str">
            <v>N</v>
          </cell>
        </row>
        <row r="2285">
          <cell r="D2285" t="str">
            <v>1147338</v>
          </cell>
          <cell r="J2285" t="str">
            <v>N</v>
          </cell>
        </row>
        <row r="2286">
          <cell r="D2286" t="str">
            <v>1147338</v>
          </cell>
          <cell r="J2286" t="str">
            <v>N</v>
          </cell>
        </row>
        <row r="2287">
          <cell r="D2287" t="str">
            <v>1147338</v>
          </cell>
          <cell r="J2287" t="str">
            <v>N</v>
          </cell>
        </row>
        <row r="2288">
          <cell r="D2288" t="str">
            <v>1147338</v>
          </cell>
          <cell r="J2288" t="str">
            <v>N</v>
          </cell>
        </row>
        <row r="2289">
          <cell r="D2289" t="str">
            <v>1147338</v>
          </cell>
          <cell r="J2289" t="str">
            <v>N</v>
          </cell>
        </row>
        <row r="2290">
          <cell r="D2290" t="str">
            <v>1147338</v>
          </cell>
          <cell r="J2290" t="str">
            <v>N</v>
          </cell>
        </row>
        <row r="2291">
          <cell r="D2291" t="str">
            <v>1147338</v>
          </cell>
          <cell r="J2291" t="str">
            <v>N</v>
          </cell>
        </row>
        <row r="2292">
          <cell r="D2292" t="str">
            <v>1147338</v>
          </cell>
          <cell r="J2292" t="str">
            <v>N</v>
          </cell>
        </row>
        <row r="2293">
          <cell r="D2293" t="str">
            <v>1147338</v>
          </cell>
          <cell r="J2293" t="str">
            <v>N</v>
          </cell>
        </row>
        <row r="2294">
          <cell r="D2294" t="str">
            <v>1147338</v>
          </cell>
          <cell r="J2294" t="str">
            <v>N</v>
          </cell>
        </row>
        <row r="2295">
          <cell r="D2295" t="str">
            <v>1147338</v>
          </cell>
          <cell r="J2295" t="str">
            <v>N</v>
          </cell>
        </row>
        <row r="2296">
          <cell r="D2296" t="str">
            <v>1148867</v>
          </cell>
          <cell r="J2296" t="str">
            <v>Y</v>
          </cell>
        </row>
        <row r="2297">
          <cell r="D2297" t="str">
            <v>1148867</v>
          </cell>
          <cell r="J2297" t="str">
            <v>Y</v>
          </cell>
        </row>
        <row r="2298">
          <cell r="D2298" t="str">
            <v>1148867</v>
          </cell>
          <cell r="J2298" t="str">
            <v>Y</v>
          </cell>
        </row>
        <row r="2299">
          <cell r="D2299" t="str">
            <v>1148867</v>
          </cell>
          <cell r="J2299" t="str">
            <v>Y</v>
          </cell>
        </row>
        <row r="2300">
          <cell r="D2300" t="str">
            <v>1148867</v>
          </cell>
          <cell r="J2300" t="str">
            <v>Y</v>
          </cell>
        </row>
        <row r="2301">
          <cell r="D2301" t="str">
            <v>1148867</v>
          </cell>
          <cell r="J2301" t="str">
            <v>Y</v>
          </cell>
        </row>
        <row r="2302">
          <cell r="D2302" t="str">
            <v>1148867</v>
          </cell>
          <cell r="J2302" t="str">
            <v>Y</v>
          </cell>
        </row>
        <row r="2303">
          <cell r="D2303" t="str">
            <v>1148867</v>
          </cell>
          <cell r="J2303" t="str">
            <v>Y</v>
          </cell>
        </row>
        <row r="2304">
          <cell r="D2304" t="str">
            <v>1148867</v>
          </cell>
          <cell r="J2304" t="str">
            <v>Y</v>
          </cell>
        </row>
        <row r="2305">
          <cell r="D2305" t="str">
            <v>1148867</v>
          </cell>
          <cell r="J2305" t="str">
            <v>Y</v>
          </cell>
        </row>
        <row r="2306">
          <cell r="D2306" t="str">
            <v>1148867</v>
          </cell>
          <cell r="J2306" t="str">
            <v>Y</v>
          </cell>
        </row>
        <row r="2307">
          <cell r="D2307" t="str">
            <v>1148867</v>
          </cell>
          <cell r="J2307" t="str">
            <v>Y</v>
          </cell>
        </row>
        <row r="2308">
          <cell r="D2308" t="str">
            <v>1148867</v>
          </cell>
          <cell r="J2308" t="str">
            <v>Y</v>
          </cell>
        </row>
        <row r="2309">
          <cell r="D2309" t="str">
            <v>1148867</v>
          </cell>
          <cell r="J2309" t="str">
            <v>Y</v>
          </cell>
        </row>
        <row r="2310">
          <cell r="D2310" t="str">
            <v>1148867</v>
          </cell>
          <cell r="J2310" t="str">
            <v>Y</v>
          </cell>
        </row>
        <row r="2311">
          <cell r="D2311" t="str">
            <v>1148867</v>
          </cell>
          <cell r="J2311" t="str">
            <v>Y</v>
          </cell>
        </row>
        <row r="2312">
          <cell r="D2312" t="str">
            <v>1148867</v>
          </cell>
          <cell r="J2312" t="str">
            <v>Y</v>
          </cell>
        </row>
        <row r="2313">
          <cell r="D2313" t="str">
            <v>1148867</v>
          </cell>
          <cell r="J2313" t="str">
            <v>Y</v>
          </cell>
        </row>
        <row r="2314">
          <cell r="D2314" t="str">
            <v>1148867</v>
          </cell>
          <cell r="J2314" t="str">
            <v>Y</v>
          </cell>
        </row>
        <row r="2315">
          <cell r="D2315" t="str">
            <v>1148867</v>
          </cell>
          <cell r="J2315" t="str">
            <v>Y</v>
          </cell>
        </row>
        <row r="2316">
          <cell r="D2316" t="str">
            <v>1148867</v>
          </cell>
          <cell r="J2316" t="str">
            <v>Y</v>
          </cell>
        </row>
        <row r="2317">
          <cell r="D2317" t="str">
            <v>1148867</v>
          </cell>
          <cell r="J2317" t="str">
            <v>Y</v>
          </cell>
        </row>
        <row r="2318">
          <cell r="D2318" t="str">
            <v>1148867</v>
          </cell>
          <cell r="J2318" t="str">
            <v>Y</v>
          </cell>
        </row>
        <row r="2319">
          <cell r="D2319" t="str">
            <v>1148867</v>
          </cell>
          <cell r="J2319" t="str">
            <v>Y</v>
          </cell>
        </row>
        <row r="2320">
          <cell r="D2320" t="str">
            <v>1151222</v>
          </cell>
          <cell r="J2320" t="str">
            <v>Y</v>
          </cell>
        </row>
        <row r="2321">
          <cell r="D2321" t="str">
            <v>1151222</v>
          </cell>
          <cell r="J2321" t="str">
            <v>Y</v>
          </cell>
        </row>
        <row r="2322">
          <cell r="D2322" t="str">
            <v>1151222</v>
          </cell>
          <cell r="J2322" t="str">
            <v>Y</v>
          </cell>
        </row>
        <row r="2323">
          <cell r="D2323" t="str">
            <v>1151222</v>
          </cell>
          <cell r="J2323" t="str">
            <v>Y</v>
          </cell>
        </row>
        <row r="2324">
          <cell r="D2324" t="str">
            <v>1151222</v>
          </cell>
          <cell r="J2324" t="str">
            <v>Y</v>
          </cell>
        </row>
        <row r="2325">
          <cell r="D2325" t="str">
            <v>1151222</v>
          </cell>
          <cell r="J2325" t="str">
            <v>Y</v>
          </cell>
        </row>
        <row r="2326">
          <cell r="D2326" t="str">
            <v>1151222</v>
          </cell>
          <cell r="J2326" t="str">
            <v>Y</v>
          </cell>
        </row>
        <row r="2327">
          <cell r="D2327" t="str">
            <v>1151222</v>
          </cell>
          <cell r="J2327" t="str">
            <v>Y</v>
          </cell>
        </row>
        <row r="2328">
          <cell r="D2328" t="str">
            <v>1151222</v>
          </cell>
          <cell r="J2328" t="str">
            <v>Y</v>
          </cell>
        </row>
        <row r="2329">
          <cell r="D2329" t="str">
            <v>1151222</v>
          </cell>
          <cell r="J2329" t="str">
            <v>Y</v>
          </cell>
        </row>
        <row r="2330">
          <cell r="D2330" t="str">
            <v>1151222</v>
          </cell>
          <cell r="J2330" t="str">
            <v>Y</v>
          </cell>
        </row>
        <row r="2331">
          <cell r="D2331" t="str">
            <v>1151222</v>
          </cell>
          <cell r="J2331" t="str">
            <v>Y</v>
          </cell>
        </row>
        <row r="2332">
          <cell r="D2332" t="str">
            <v>1151222</v>
          </cell>
          <cell r="J2332" t="str">
            <v>Y</v>
          </cell>
        </row>
        <row r="2333">
          <cell r="D2333" t="str">
            <v>1151222</v>
          </cell>
          <cell r="J2333" t="str">
            <v>Y</v>
          </cell>
        </row>
        <row r="2334">
          <cell r="D2334" t="str">
            <v>1151222</v>
          </cell>
          <cell r="J2334" t="str">
            <v>Y</v>
          </cell>
        </row>
        <row r="2335">
          <cell r="D2335" t="str">
            <v>1151222</v>
          </cell>
          <cell r="J2335" t="str">
            <v>Y</v>
          </cell>
        </row>
        <row r="2336">
          <cell r="D2336" t="str">
            <v>1151222</v>
          </cell>
          <cell r="J2336" t="str">
            <v>Y</v>
          </cell>
        </row>
        <row r="2337">
          <cell r="D2337" t="str">
            <v>1151222</v>
          </cell>
          <cell r="J2337" t="str">
            <v>Y</v>
          </cell>
        </row>
        <row r="2338">
          <cell r="D2338" t="str">
            <v>1151222</v>
          </cell>
          <cell r="J2338" t="str">
            <v>Y</v>
          </cell>
        </row>
        <row r="2339">
          <cell r="D2339" t="str">
            <v>1151222</v>
          </cell>
          <cell r="J2339" t="str">
            <v>Y</v>
          </cell>
        </row>
        <row r="2340">
          <cell r="D2340" t="str">
            <v>1151222</v>
          </cell>
          <cell r="J2340" t="str">
            <v>Y</v>
          </cell>
        </row>
        <row r="2341">
          <cell r="D2341" t="str">
            <v>1151222</v>
          </cell>
          <cell r="J2341" t="str">
            <v>Y</v>
          </cell>
        </row>
        <row r="2342">
          <cell r="D2342" t="str">
            <v>1151222</v>
          </cell>
          <cell r="J2342" t="str">
            <v>Y</v>
          </cell>
        </row>
        <row r="2343">
          <cell r="D2343" t="str">
            <v>1151222</v>
          </cell>
          <cell r="J2343" t="str">
            <v>Y</v>
          </cell>
        </row>
        <row r="2344">
          <cell r="D2344" t="str">
            <v>1151222</v>
          </cell>
          <cell r="J2344" t="str">
            <v>Y</v>
          </cell>
        </row>
        <row r="2345">
          <cell r="D2345" t="str">
            <v>1151222</v>
          </cell>
          <cell r="J2345" t="str">
            <v>Y</v>
          </cell>
        </row>
        <row r="2346">
          <cell r="D2346" t="str">
            <v>1151222</v>
          </cell>
          <cell r="J2346" t="str">
            <v>Y</v>
          </cell>
        </row>
        <row r="2347">
          <cell r="D2347" t="str">
            <v>1151222</v>
          </cell>
          <cell r="J2347" t="str">
            <v>Y</v>
          </cell>
        </row>
        <row r="2348">
          <cell r="D2348" t="str">
            <v>1151222</v>
          </cell>
          <cell r="J2348" t="str">
            <v>Y</v>
          </cell>
        </row>
        <row r="2349">
          <cell r="D2349" t="str">
            <v>1151222</v>
          </cell>
          <cell r="J2349" t="str">
            <v>Y</v>
          </cell>
        </row>
        <row r="2350">
          <cell r="D2350" t="str">
            <v>1151222</v>
          </cell>
          <cell r="J2350" t="str">
            <v>Y</v>
          </cell>
        </row>
        <row r="2351">
          <cell r="D2351" t="str">
            <v>1151222</v>
          </cell>
          <cell r="J2351" t="str">
            <v>Y</v>
          </cell>
        </row>
        <row r="2352">
          <cell r="D2352" t="str">
            <v>1151222</v>
          </cell>
          <cell r="J2352" t="str">
            <v>Y</v>
          </cell>
        </row>
        <row r="2353">
          <cell r="D2353" t="str">
            <v>1154758</v>
          </cell>
          <cell r="J2353" t="str">
            <v>N</v>
          </cell>
        </row>
        <row r="2354">
          <cell r="D2354" t="str">
            <v>1154758</v>
          </cell>
          <cell r="J2354" t="str">
            <v>N</v>
          </cell>
        </row>
        <row r="2355">
          <cell r="D2355" t="str">
            <v>1154758</v>
          </cell>
          <cell r="J2355" t="str">
            <v>N</v>
          </cell>
        </row>
        <row r="2356">
          <cell r="D2356" t="str">
            <v>1154758</v>
          </cell>
          <cell r="J2356" t="str">
            <v>N</v>
          </cell>
        </row>
        <row r="2357">
          <cell r="D2357" t="str">
            <v>1154758</v>
          </cell>
          <cell r="J2357" t="str">
            <v>N</v>
          </cell>
        </row>
        <row r="2358">
          <cell r="D2358" t="str">
            <v>1155824</v>
          </cell>
          <cell r="J2358" t="str">
            <v>N</v>
          </cell>
        </row>
        <row r="2359">
          <cell r="D2359" t="str">
            <v>1155824</v>
          </cell>
          <cell r="J2359" t="str">
            <v>N</v>
          </cell>
        </row>
        <row r="2360">
          <cell r="D2360" t="str">
            <v>1155824</v>
          </cell>
          <cell r="J2360" t="str">
            <v>N</v>
          </cell>
        </row>
        <row r="2361">
          <cell r="D2361" t="str">
            <v>1155824</v>
          </cell>
          <cell r="J2361" t="str">
            <v>N</v>
          </cell>
        </row>
        <row r="2362">
          <cell r="D2362" t="str">
            <v>1155824</v>
          </cell>
          <cell r="J2362" t="str">
            <v>N</v>
          </cell>
        </row>
        <row r="2363">
          <cell r="D2363" t="str">
            <v>1155824</v>
          </cell>
          <cell r="J2363" t="str">
            <v>N</v>
          </cell>
        </row>
        <row r="2364">
          <cell r="D2364" t="str">
            <v>1155824</v>
          </cell>
          <cell r="J2364" t="str">
            <v>N</v>
          </cell>
        </row>
        <row r="2365">
          <cell r="D2365" t="str">
            <v>1155824</v>
          </cell>
          <cell r="J2365" t="str">
            <v>N</v>
          </cell>
        </row>
        <row r="2366">
          <cell r="D2366" t="str">
            <v>1155824</v>
          </cell>
          <cell r="J2366" t="str">
            <v>N</v>
          </cell>
        </row>
        <row r="2367">
          <cell r="D2367" t="str">
            <v>1155824</v>
          </cell>
          <cell r="J2367" t="str">
            <v>N</v>
          </cell>
        </row>
        <row r="2368">
          <cell r="D2368" t="str">
            <v>1155824</v>
          </cell>
          <cell r="J2368" t="str">
            <v>N</v>
          </cell>
        </row>
        <row r="2369">
          <cell r="D2369" t="str">
            <v>1155824</v>
          </cell>
          <cell r="J2369" t="str">
            <v>N</v>
          </cell>
        </row>
        <row r="2370">
          <cell r="D2370" t="str">
            <v>1155824</v>
          </cell>
          <cell r="J2370" t="str">
            <v>N</v>
          </cell>
        </row>
        <row r="2371">
          <cell r="D2371" t="str">
            <v>1155824</v>
          </cell>
          <cell r="J2371" t="str">
            <v>N</v>
          </cell>
        </row>
        <row r="2372">
          <cell r="D2372" t="str">
            <v>1155824</v>
          </cell>
          <cell r="J2372" t="str">
            <v>N</v>
          </cell>
        </row>
        <row r="2373">
          <cell r="D2373" t="str">
            <v>1155824</v>
          </cell>
          <cell r="J2373" t="str">
            <v>N</v>
          </cell>
        </row>
        <row r="2374">
          <cell r="D2374" t="str">
            <v>1155824</v>
          </cell>
          <cell r="J2374" t="str">
            <v>N</v>
          </cell>
        </row>
        <row r="2375">
          <cell r="D2375" t="str">
            <v>1155824</v>
          </cell>
          <cell r="J2375" t="str">
            <v>N</v>
          </cell>
        </row>
        <row r="2376">
          <cell r="D2376" t="str">
            <v>1155824</v>
          </cell>
          <cell r="J2376" t="str">
            <v>N</v>
          </cell>
        </row>
        <row r="2377">
          <cell r="D2377" t="str">
            <v>1155824</v>
          </cell>
          <cell r="J2377" t="str">
            <v>N</v>
          </cell>
        </row>
        <row r="2378">
          <cell r="D2378" t="str">
            <v>1155824</v>
          </cell>
          <cell r="J2378" t="str">
            <v>N</v>
          </cell>
        </row>
        <row r="2379">
          <cell r="D2379" t="str">
            <v>1155824</v>
          </cell>
          <cell r="J2379" t="str">
            <v>N</v>
          </cell>
        </row>
        <row r="2380">
          <cell r="D2380" t="str">
            <v>1155824</v>
          </cell>
          <cell r="J2380" t="str">
            <v>N</v>
          </cell>
        </row>
        <row r="2381">
          <cell r="D2381" t="str">
            <v>1155824</v>
          </cell>
          <cell r="J2381" t="str">
            <v>N</v>
          </cell>
        </row>
        <row r="2382">
          <cell r="D2382" t="str">
            <v>1155824</v>
          </cell>
          <cell r="J2382" t="str">
            <v>N</v>
          </cell>
        </row>
        <row r="2383">
          <cell r="D2383" t="str">
            <v>1155824</v>
          </cell>
          <cell r="J2383" t="str">
            <v>N</v>
          </cell>
        </row>
        <row r="2384">
          <cell r="D2384" t="str">
            <v>1157273</v>
          </cell>
          <cell r="J2384" t="str">
            <v>N</v>
          </cell>
        </row>
        <row r="2385">
          <cell r="D2385" t="str">
            <v>1157273</v>
          </cell>
          <cell r="J2385" t="str">
            <v>N</v>
          </cell>
        </row>
        <row r="2386">
          <cell r="D2386" t="str">
            <v>1157273</v>
          </cell>
          <cell r="J2386" t="str">
            <v>N</v>
          </cell>
        </row>
        <row r="2387">
          <cell r="D2387" t="str">
            <v>1157273</v>
          </cell>
          <cell r="J2387" t="str">
            <v>N</v>
          </cell>
        </row>
        <row r="2388">
          <cell r="D2388" t="str">
            <v>1157273</v>
          </cell>
          <cell r="J2388" t="str">
            <v>N</v>
          </cell>
        </row>
        <row r="2389">
          <cell r="D2389" t="str">
            <v>1157273</v>
          </cell>
          <cell r="J2389" t="str">
            <v>N</v>
          </cell>
        </row>
        <row r="2390">
          <cell r="D2390" t="str">
            <v>1157273</v>
          </cell>
          <cell r="J2390" t="str">
            <v>N</v>
          </cell>
        </row>
        <row r="2391">
          <cell r="D2391" t="str">
            <v>1157273</v>
          </cell>
          <cell r="J2391" t="str">
            <v>N</v>
          </cell>
        </row>
        <row r="2392">
          <cell r="D2392" t="str">
            <v>1157273</v>
          </cell>
          <cell r="J2392" t="str">
            <v>N</v>
          </cell>
        </row>
        <row r="2393">
          <cell r="D2393" t="str">
            <v>1157273</v>
          </cell>
          <cell r="J2393" t="str">
            <v>N</v>
          </cell>
        </row>
        <row r="2394">
          <cell r="D2394" t="str">
            <v>1157273</v>
          </cell>
          <cell r="J2394" t="str">
            <v>N</v>
          </cell>
        </row>
        <row r="2395">
          <cell r="D2395" t="str">
            <v>1157273</v>
          </cell>
          <cell r="J2395" t="str">
            <v>N</v>
          </cell>
        </row>
        <row r="2396">
          <cell r="D2396" t="str">
            <v>1157273</v>
          </cell>
          <cell r="J2396" t="str">
            <v>N</v>
          </cell>
        </row>
        <row r="2397">
          <cell r="D2397" t="str">
            <v>1157273</v>
          </cell>
          <cell r="J2397" t="str">
            <v>N</v>
          </cell>
        </row>
        <row r="2398">
          <cell r="D2398" t="str">
            <v>1157273</v>
          </cell>
          <cell r="J2398" t="str">
            <v>N</v>
          </cell>
        </row>
        <row r="2399">
          <cell r="D2399" t="str">
            <v>1157273</v>
          </cell>
          <cell r="J2399" t="str">
            <v>N</v>
          </cell>
        </row>
        <row r="2400">
          <cell r="D2400" t="str">
            <v>1157273</v>
          </cell>
          <cell r="J2400" t="str">
            <v>N</v>
          </cell>
        </row>
        <row r="2401">
          <cell r="D2401" t="str">
            <v>1157273</v>
          </cell>
          <cell r="J2401" t="str">
            <v>N</v>
          </cell>
        </row>
        <row r="2402">
          <cell r="D2402" t="str">
            <v>1157273</v>
          </cell>
          <cell r="J2402" t="str">
            <v>N</v>
          </cell>
        </row>
        <row r="2403">
          <cell r="D2403" t="str">
            <v>1157273</v>
          </cell>
          <cell r="J2403" t="str">
            <v>N</v>
          </cell>
        </row>
        <row r="2404">
          <cell r="D2404" t="str">
            <v>1157273</v>
          </cell>
          <cell r="J2404" t="str">
            <v>N</v>
          </cell>
        </row>
        <row r="2405">
          <cell r="D2405" t="str">
            <v>1157273</v>
          </cell>
          <cell r="J2405" t="str">
            <v>N</v>
          </cell>
        </row>
        <row r="2406">
          <cell r="D2406" t="str">
            <v>1157273</v>
          </cell>
          <cell r="J2406" t="str">
            <v>N</v>
          </cell>
        </row>
        <row r="2407">
          <cell r="D2407" t="str">
            <v>1157273</v>
          </cell>
          <cell r="J2407" t="str">
            <v>N</v>
          </cell>
        </row>
        <row r="2408">
          <cell r="D2408" t="str">
            <v>1157273</v>
          </cell>
          <cell r="J2408" t="str">
            <v>N</v>
          </cell>
        </row>
        <row r="2409">
          <cell r="D2409" t="str">
            <v>1157838</v>
          </cell>
          <cell r="J2409" t="str">
            <v>N</v>
          </cell>
        </row>
        <row r="2410">
          <cell r="D2410" t="str">
            <v>1157838</v>
          </cell>
          <cell r="J2410" t="str">
            <v>N</v>
          </cell>
        </row>
        <row r="2411">
          <cell r="D2411" t="str">
            <v>1157838</v>
          </cell>
          <cell r="J2411" t="str">
            <v>N</v>
          </cell>
        </row>
        <row r="2412">
          <cell r="D2412" t="str">
            <v>1157838</v>
          </cell>
          <cell r="J2412" t="str">
            <v>N</v>
          </cell>
        </row>
        <row r="2413">
          <cell r="D2413" t="str">
            <v>1157838</v>
          </cell>
          <cell r="J2413" t="str">
            <v>N</v>
          </cell>
        </row>
        <row r="2414">
          <cell r="D2414" t="str">
            <v>1157838</v>
          </cell>
          <cell r="J2414" t="str">
            <v>N</v>
          </cell>
        </row>
        <row r="2415">
          <cell r="D2415" t="str">
            <v>1157838</v>
          </cell>
          <cell r="J2415" t="str">
            <v>N</v>
          </cell>
        </row>
        <row r="2416">
          <cell r="D2416" t="str">
            <v>1157838</v>
          </cell>
          <cell r="J2416" t="str">
            <v>N</v>
          </cell>
        </row>
        <row r="2417">
          <cell r="D2417" t="str">
            <v>1157838</v>
          </cell>
          <cell r="J2417" t="str">
            <v>N</v>
          </cell>
        </row>
        <row r="2418">
          <cell r="D2418" t="str">
            <v>1157838</v>
          </cell>
          <cell r="J2418" t="str">
            <v>N</v>
          </cell>
        </row>
        <row r="2419">
          <cell r="D2419" t="str">
            <v>1157838</v>
          </cell>
          <cell r="J2419" t="str">
            <v>N</v>
          </cell>
        </row>
        <row r="2420">
          <cell r="D2420" t="str">
            <v>1157838</v>
          </cell>
          <cell r="J2420" t="str">
            <v>N</v>
          </cell>
        </row>
        <row r="2421">
          <cell r="D2421" t="str">
            <v>1157838</v>
          </cell>
          <cell r="J2421" t="str">
            <v>N</v>
          </cell>
        </row>
        <row r="2422">
          <cell r="D2422" t="str">
            <v>1157838</v>
          </cell>
          <cell r="J2422" t="str">
            <v>N</v>
          </cell>
        </row>
        <row r="2423">
          <cell r="D2423" t="str">
            <v>1157838</v>
          </cell>
          <cell r="J2423" t="str">
            <v>N</v>
          </cell>
        </row>
        <row r="2424">
          <cell r="D2424" t="str">
            <v>1157838</v>
          </cell>
          <cell r="J2424" t="str">
            <v>N</v>
          </cell>
        </row>
        <row r="2425">
          <cell r="D2425" t="str">
            <v>1157838</v>
          </cell>
          <cell r="J2425" t="str">
            <v>N</v>
          </cell>
        </row>
        <row r="2426">
          <cell r="D2426" t="str">
            <v>1157838</v>
          </cell>
          <cell r="J2426" t="str">
            <v>N</v>
          </cell>
        </row>
        <row r="2427">
          <cell r="D2427" t="str">
            <v>1157838</v>
          </cell>
          <cell r="J2427" t="str">
            <v>N</v>
          </cell>
        </row>
        <row r="2428">
          <cell r="D2428" t="str">
            <v>1157838</v>
          </cell>
          <cell r="J2428" t="str">
            <v>N</v>
          </cell>
        </row>
        <row r="2429">
          <cell r="D2429" t="str">
            <v>1157838</v>
          </cell>
          <cell r="J2429" t="str">
            <v>N</v>
          </cell>
        </row>
        <row r="2430">
          <cell r="D2430" t="str">
            <v>1157838</v>
          </cell>
          <cell r="J2430" t="str">
            <v>N</v>
          </cell>
        </row>
        <row r="2431">
          <cell r="D2431" t="str">
            <v>1157838</v>
          </cell>
          <cell r="J2431" t="str">
            <v>N</v>
          </cell>
        </row>
        <row r="2432">
          <cell r="D2432" t="str">
            <v>1157838</v>
          </cell>
          <cell r="J2432" t="str">
            <v>N</v>
          </cell>
        </row>
        <row r="2433">
          <cell r="D2433" t="str">
            <v>1157838</v>
          </cell>
          <cell r="J2433" t="str">
            <v>N</v>
          </cell>
        </row>
        <row r="2434">
          <cell r="D2434" t="str">
            <v>1157838</v>
          </cell>
          <cell r="J2434" t="str">
            <v>N</v>
          </cell>
        </row>
        <row r="2435">
          <cell r="D2435" t="str">
            <v>1157838</v>
          </cell>
          <cell r="J2435" t="str">
            <v>N</v>
          </cell>
        </row>
        <row r="2436">
          <cell r="D2436" t="str">
            <v>1157838</v>
          </cell>
          <cell r="J2436" t="str">
            <v>N</v>
          </cell>
        </row>
        <row r="2437">
          <cell r="D2437" t="str">
            <v>1157838</v>
          </cell>
          <cell r="J2437" t="str">
            <v>N</v>
          </cell>
        </row>
        <row r="2438">
          <cell r="D2438" t="str">
            <v>1157838</v>
          </cell>
          <cell r="J2438" t="str">
            <v>N</v>
          </cell>
        </row>
        <row r="2439">
          <cell r="D2439" t="str">
            <v>1162535</v>
          </cell>
          <cell r="J2439" t="str">
            <v>N</v>
          </cell>
        </row>
        <row r="2440">
          <cell r="D2440" t="str">
            <v>1162535</v>
          </cell>
          <cell r="J2440" t="str">
            <v>N</v>
          </cell>
        </row>
        <row r="2441">
          <cell r="D2441" t="str">
            <v>1162535</v>
          </cell>
          <cell r="J2441" t="str">
            <v>N</v>
          </cell>
        </row>
        <row r="2442">
          <cell r="D2442" t="str">
            <v>1162535</v>
          </cell>
          <cell r="J2442" t="str">
            <v>N</v>
          </cell>
        </row>
        <row r="2443">
          <cell r="D2443" t="str">
            <v>1162535</v>
          </cell>
          <cell r="J2443" t="str">
            <v>N</v>
          </cell>
        </row>
        <row r="2444">
          <cell r="D2444" t="str">
            <v>1162535</v>
          </cell>
          <cell r="J2444" t="str">
            <v>N</v>
          </cell>
        </row>
        <row r="2445">
          <cell r="D2445" t="str">
            <v>1162535</v>
          </cell>
          <cell r="J2445" t="str">
            <v>N</v>
          </cell>
        </row>
        <row r="2446">
          <cell r="D2446" t="str">
            <v>1162535</v>
          </cell>
          <cell r="J2446" t="str">
            <v>N</v>
          </cell>
        </row>
        <row r="2447">
          <cell r="D2447" t="str">
            <v>1162535</v>
          </cell>
          <cell r="J2447" t="str">
            <v>N</v>
          </cell>
        </row>
        <row r="2448">
          <cell r="D2448" t="str">
            <v>1162535</v>
          </cell>
          <cell r="J2448" t="str">
            <v>N</v>
          </cell>
        </row>
        <row r="2449">
          <cell r="D2449" t="str">
            <v>1162650</v>
          </cell>
          <cell r="J2449" t="str">
            <v>N</v>
          </cell>
        </row>
        <row r="2450">
          <cell r="D2450" t="str">
            <v>1162650</v>
          </cell>
          <cell r="J2450" t="str">
            <v>N</v>
          </cell>
        </row>
        <row r="2451">
          <cell r="D2451" t="str">
            <v>1162650</v>
          </cell>
          <cell r="J2451" t="str">
            <v>N</v>
          </cell>
        </row>
        <row r="2452">
          <cell r="D2452" t="str">
            <v>1162650</v>
          </cell>
          <cell r="J2452" t="str">
            <v>N</v>
          </cell>
        </row>
        <row r="2453">
          <cell r="D2453" t="str">
            <v>1162650</v>
          </cell>
          <cell r="J2453" t="str">
            <v>N</v>
          </cell>
        </row>
        <row r="2454">
          <cell r="D2454" t="str">
            <v>1162650</v>
          </cell>
          <cell r="J2454" t="str">
            <v>N</v>
          </cell>
        </row>
        <row r="2455">
          <cell r="D2455" t="str">
            <v>1162650</v>
          </cell>
          <cell r="J2455" t="str">
            <v>N</v>
          </cell>
        </row>
        <row r="2456">
          <cell r="D2456" t="str">
            <v>1162650</v>
          </cell>
          <cell r="J2456" t="str">
            <v>N</v>
          </cell>
        </row>
        <row r="2457">
          <cell r="D2457" t="str">
            <v>1162650</v>
          </cell>
          <cell r="J2457" t="str">
            <v>N</v>
          </cell>
        </row>
        <row r="2458">
          <cell r="D2458" t="str">
            <v>1162650</v>
          </cell>
          <cell r="J2458" t="str">
            <v>N</v>
          </cell>
        </row>
        <row r="2459">
          <cell r="D2459" t="str">
            <v>1162650</v>
          </cell>
          <cell r="J2459" t="str">
            <v>N</v>
          </cell>
        </row>
        <row r="2460">
          <cell r="D2460" t="str">
            <v>1162650</v>
          </cell>
          <cell r="J2460" t="str">
            <v>N</v>
          </cell>
        </row>
        <row r="2461">
          <cell r="D2461" t="str">
            <v>1162650</v>
          </cell>
          <cell r="J2461" t="str">
            <v>N</v>
          </cell>
        </row>
        <row r="2462">
          <cell r="D2462" t="str">
            <v>1162650</v>
          </cell>
          <cell r="J2462" t="str">
            <v>N</v>
          </cell>
        </row>
        <row r="2463">
          <cell r="D2463" t="str">
            <v>1162650</v>
          </cell>
          <cell r="J2463" t="str">
            <v>N</v>
          </cell>
        </row>
        <row r="2464">
          <cell r="D2464" t="str">
            <v>1162650</v>
          </cell>
          <cell r="J2464" t="str">
            <v>N</v>
          </cell>
        </row>
        <row r="2465">
          <cell r="D2465" t="str">
            <v>1162671</v>
          </cell>
          <cell r="J2465" t="str">
            <v>N</v>
          </cell>
        </row>
        <row r="2466">
          <cell r="D2466" t="str">
            <v>1162671</v>
          </cell>
          <cell r="J2466" t="str">
            <v>N</v>
          </cell>
        </row>
        <row r="2467">
          <cell r="D2467" t="str">
            <v>1162671</v>
          </cell>
          <cell r="J2467" t="str">
            <v>N</v>
          </cell>
        </row>
        <row r="2468">
          <cell r="D2468" t="str">
            <v>1162671</v>
          </cell>
          <cell r="J2468" t="str">
            <v>N</v>
          </cell>
        </row>
        <row r="2469">
          <cell r="D2469" t="str">
            <v>1162671</v>
          </cell>
          <cell r="J2469" t="str">
            <v>N</v>
          </cell>
        </row>
        <row r="2470">
          <cell r="D2470" t="str">
            <v>1162671</v>
          </cell>
          <cell r="J2470" t="str">
            <v>N</v>
          </cell>
        </row>
        <row r="2471">
          <cell r="D2471" t="str">
            <v>1162671</v>
          </cell>
          <cell r="J2471" t="str">
            <v>N</v>
          </cell>
        </row>
        <row r="2472">
          <cell r="D2472" t="str">
            <v>1162671</v>
          </cell>
          <cell r="J2472" t="str">
            <v>N</v>
          </cell>
        </row>
        <row r="2473">
          <cell r="D2473" t="str">
            <v>1162671</v>
          </cell>
          <cell r="J2473" t="str">
            <v>N</v>
          </cell>
        </row>
        <row r="2474">
          <cell r="D2474" t="str">
            <v>1162671</v>
          </cell>
          <cell r="J2474" t="str">
            <v>N</v>
          </cell>
        </row>
        <row r="2475">
          <cell r="D2475" t="str">
            <v>1163707</v>
          </cell>
          <cell r="J2475" t="str">
            <v>N</v>
          </cell>
        </row>
        <row r="2476">
          <cell r="D2476" t="str">
            <v>1163707</v>
          </cell>
          <cell r="J2476" t="str">
            <v>N</v>
          </cell>
        </row>
        <row r="2477">
          <cell r="D2477" t="str">
            <v>1163707</v>
          </cell>
          <cell r="J2477" t="str">
            <v>N</v>
          </cell>
        </row>
        <row r="2478">
          <cell r="D2478" t="str">
            <v>1163707</v>
          </cell>
          <cell r="J2478" t="str">
            <v>N</v>
          </cell>
        </row>
        <row r="2479">
          <cell r="D2479" t="str">
            <v>1163707</v>
          </cell>
          <cell r="J2479" t="str">
            <v>N</v>
          </cell>
        </row>
        <row r="2480">
          <cell r="D2480" t="str">
            <v>1163707</v>
          </cell>
          <cell r="J2480" t="str">
            <v>N</v>
          </cell>
        </row>
        <row r="2481">
          <cell r="D2481" t="str">
            <v>1163707</v>
          </cell>
          <cell r="J2481" t="str">
            <v>N</v>
          </cell>
        </row>
        <row r="2482">
          <cell r="D2482" t="str">
            <v>1163707</v>
          </cell>
          <cell r="J2482" t="str">
            <v>N</v>
          </cell>
        </row>
        <row r="2483">
          <cell r="D2483" t="str">
            <v>1163707</v>
          </cell>
          <cell r="J2483" t="str">
            <v>N</v>
          </cell>
        </row>
        <row r="2484">
          <cell r="D2484" t="str">
            <v>1163707</v>
          </cell>
          <cell r="J2484" t="str">
            <v>N</v>
          </cell>
        </row>
        <row r="2485">
          <cell r="D2485" t="str">
            <v>1163707</v>
          </cell>
          <cell r="J2485" t="str">
            <v>N</v>
          </cell>
        </row>
        <row r="2486">
          <cell r="D2486" t="str">
            <v>1163707</v>
          </cell>
          <cell r="J2486" t="str">
            <v>N</v>
          </cell>
        </row>
        <row r="2487">
          <cell r="D2487" t="str">
            <v>1163707</v>
          </cell>
          <cell r="J2487" t="str">
            <v>N</v>
          </cell>
        </row>
        <row r="2488">
          <cell r="D2488" t="str">
            <v>1163707</v>
          </cell>
          <cell r="J2488" t="str">
            <v>N</v>
          </cell>
        </row>
        <row r="2489">
          <cell r="D2489" t="str">
            <v>1163707</v>
          </cell>
          <cell r="J2489" t="str">
            <v>N</v>
          </cell>
        </row>
        <row r="2490">
          <cell r="D2490" t="str">
            <v>1163707</v>
          </cell>
          <cell r="J2490" t="str">
            <v>N</v>
          </cell>
        </row>
        <row r="2491">
          <cell r="D2491" t="str">
            <v>1163707</v>
          </cell>
          <cell r="J2491" t="str">
            <v>N</v>
          </cell>
        </row>
        <row r="2492">
          <cell r="D2492" t="str">
            <v>1163707</v>
          </cell>
          <cell r="J2492" t="str">
            <v>N</v>
          </cell>
        </row>
        <row r="2493">
          <cell r="D2493" t="str">
            <v>1163707</v>
          </cell>
          <cell r="J2493" t="str">
            <v>N</v>
          </cell>
        </row>
        <row r="2494">
          <cell r="D2494" t="str">
            <v>1163707</v>
          </cell>
          <cell r="J2494" t="str">
            <v>N</v>
          </cell>
        </row>
        <row r="2495">
          <cell r="D2495" t="str">
            <v>1163707</v>
          </cell>
          <cell r="J2495" t="str">
            <v>N</v>
          </cell>
        </row>
        <row r="2496">
          <cell r="D2496" t="str">
            <v>1163707</v>
          </cell>
          <cell r="J2496" t="str">
            <v>N</v>
          </cell>
        </row>
        <row r="2497">
          <cell r="D2497" t="str">
            <v>1163707</v>
          </cell>
          <cell r="J2497" t="str">
            <v>N</v>
          </cell>
        </row>
        <row r="2498">
          <cell r="D2498" t="str">
            <v>1163707</v>
          </cell>
          <cell r="J2498" t="str">
            <v>N</v>
          </cell>
        </row>
        <row r="2499">
          <cell r="D2499" t="str">
            <v>1163707</v>
          </cell>
          <cell r="J2499" t="str">
            <v>N</v>
          </cell>
        </row>
        <row r="2500">
          <cell r="D2500" t="str">
            <v>1163707</v>
          </cell>
          <cell r="J2500" t="str">
            <v>N</v>
          </cell>
        </row>
        <row r="2501">
          <cell r="D2501" t="str">
            <v>1163707</v>
          </cell>
          <cell r="J2501" t="str">
            <v>N</v>
          </cell>
        </row>
        <row r="2502">
          <cell r="D2502" t="str">
            <v>1163707</v>
          </cell>
          <cell r="J2502" t="str">
            <v>N</v>
          </cell>
        </row>
        <row r="2503">
          <cell r="D2503" t="str">
            <v>1163707</v>
          </cell>
          <cell r="J2503" t="str">
            <v>N</v>
          </cell>
        </row>
        <row r="2504">
          <cell r="D2504" t="str">
            <v>1163707</v>
          </cell>
          <cell r="J2504" t="str">
            <v>N</v>
          </cell>
        </row>
        <row r="2505">
          <cell r="D2505" t="str">
            <v>1163707</v>
          </cell>
          <cell r="J2505" t="str">
            <v>N</v>
          </cell>
        </row>
        <row r="2506">
          <cell r="D2506" t="str">
            <v>1163707</v>
          </cell>
          <cell r="J2506" t="str">
            <v>N</v>
          </cell>
        </row>
        <row r="2507">
          <cell r="D2507" t="str">
            <v>1163707</v>
          </cell>
          <cell r="J2507" t="str">
            <v>N</v>
          </cell>
        </row>
        <row r="2508">
          <cell r="D2508" t="str">
            <v>1163707</v>
          </cell>
          <cell r="J2508" t="str">
            <v>N</v>
          </cell>
        </row>
        <row r="2509">
          <cell r="D2509" t="str">
            <v>1163707</v>
          </cell>
          <cell r="J2509" t="str">
            <v>N</v>
          </cell>
        </row>
        <row r="2510">
          <cell r="D2510" t="str">
            <v>1163707</v>
          </cell>
          <cell r="J2510" t="str">
            <v>N</v>
          </cell>
        </row>
        <row r="2511">
          <cell r="D2511" t="str">
            <v>1163707</v>
          </cell>
          <cell r="J2511" t="str">
            <v>N</v>
          </cell>
        </row>
        <row r="2512">
          <cell r="D2512" t="str">
            <v>1163707</v>
          </cell>
          <cell r="J2512" t="str">
            <v>N</v>
          </cell>
        </row>
        <row r="2513">
          <cell r="D2513" t="str">
            <v>1163707</v>
          </cell>
          <cell r="J2513" t="str">
            <v>N</v>
          </cell>
        </row>
        <row r="2514">
          <cell r="D2514" t="str">
            <v>1163707</v>
          </cell>
          <cell r="J2514" t="str">
            <v>N</v>
          </cell>
        </row>
        <row r="2515">
          <cell r="D2515" t="str">
            <v>1163707</v>
          </cell>
          <cell r="J2515" t="str">
            <v>N</v>
          </cell>
        </row>
        <row r="2516">
          <cell r="D2516" t="str">
            <v>1163707</v>
          </cell>
          <cell r="J2516" t="str">
            <v>N</v>
          </cell>
        </row>
        <row r="2517">
          <cell r="D2517" t="str">
            <v>1163707</v>
          </cell>
          <cell r="J2517" t="str">
            <v>N</v>
          </cell>
        </row>
        <row r="2518">
          <cell r="D2518" t="str">
            <v>1163707</v>
          </cell>
          <cell r="J2518" t="str">
            <v>N</v>
          </cell>
        </row>
        <row r="2519">
          <cell r="D2519" t="str">
            <v>1163707</v>
          </cell>
          <cell r="J2519" t="str">
            <v>N</v>
          </cell>
        </row>
        <row r="2520">
          <cell r="D2520" t="str">
            <v>1163707</v>
          </cell>
          <cell r="J2520" t="str">
            <v>N</v>
          </cell>
        </row>
        <row r="2521">
          <cell r="D2521" t="str">
            <v>1163707</v>
          </cell>
          <cell r="J2521" t="str">
            <v>N</v>
          </cell>
        </row>
        <row r="2522">
          <cell r="D2522" t="str">
            <v>1163707</v>
          </cell>
          <cell r="J2522" t="str">
            <v>N</v>
          </cell>
        </row>
        <row r="2523">
          <cell r="D2523" t="str">
            <v>1163707</v>
          </cell>
          <cell r="J2523" t="str">
            <v>N</v>
          </cell>
        </row>
        <row r="2524">
          <cell r="D2524" t="str">
            <v>1163707</v>
          </cell>
          <cell r="J2524" t="str">
            <v>N</v>
          </cell>
        </row>
        <row r="2525">
          <cell r="D2525" t="str">
            <v>1163707</v>
          </cell>
          <cell r="J2525" t="str">
            <v>N</v>
          </cell>
        </row>
        <row r="2526">
          <cell r="D2526" t="str">
            <v>1163707</v>
          </cell>
          <cell r="J2526" t="str">
            <v>N</v>
          </cell>
        </row>
        <row r="2527">
          <cell r="D2527" t="str">
            <v>1163707</v>
          </cell>
          <cell r="J2527" t="str">
            <v>N</v>
          </cell>
        </row>
        <row r="2528">
          <cell r="D2528" t="str">
            <v>1163707</v>
          </cell>
          <cell r="J2528" t="str">
            <v>N</v>
          </cell>
        </row>
        <row r="2529">
          <cell r="D2529" t="str">
            <v>1163707</v>
          </cell>
          <cell r="J2529" t="str">
            <v>N</v>
          </cell>
        </row>
        <row r="2530">
          <cell r="D2530" t="str">
            <v>1163711</v>
          </cell>
          <cell r="J2530" t="str">
            <v>N</v>
          </cell>
        </row>
        <row r="2531">
          <cell r="D2531" t="str">
            <v>1163711</v>
          </cell>
          <cell r="J2531" t="str">
            <v>N</v>
          </cell>
        </row>
        <row r="2532">
          <cell r="D2532" t="str">
            <v>1163711</v>
          </cell>
          <cell r="J2532" t="str">
            <v>N</v>
          </cell>
        </row>
        <row r="2533">
          <cell r="D2533" t="str">
            <v>1163711</v>
          </cell>
          <cell r="J2533" t="str">
            <v>N</v>
          </cell>
        </row>
        <row r="2534">
          <cell r="D2534" t="str">
            <v>1163711</v>
          </cell>
          <cell r="J2534" t="str">
            <v>N</v>
          </cell>
        </row>
        <row r="2535">
          <cell r="D2535" t="str">
            <v>1163711</v>
          </cell>
          <cell r="J2535" t="str">
            <v>N</v>
          </cell>
        </row>
        <row r="2536">
          <cell r="D2536" t="str">
            <v>1163711</v>
          </cell>
          <cell r="J2536" t="str">
            <v>N</v>
          </cell>
        </row>
        <row r="2537">
          <cell r="D2537" t="str">
            <v>1163711</v>
          </cell>
          <cell r="J2537" t="str">
            <v>N</v>
          </cell>
        </row>
        <row r="2538">
          <cell r="D2538" t="str">
            <v>1163711</v>
          </cell>
          <cell r="J2538" t="str">
            <v>N</v>
          </cell>
        </row>
        <row r="2539">
          <cell r="D2539" t="str">
            <v>1163711</v>
          </cell>
          <cell r="J2539" t="str">
            <v>N</v>
          </cell>
        </row>
        <row r="2540">
          <cell r="D2540" t="str">
            <v>1163711</v>
          </cell>
          <cell r="J2540" t="str">
            <v>N</v>
          </cell>
        </row>
        <row r="2541">
          <cell r="D2541" t="str">
            <v>1163711</v>
          </cell>
          <cell r="J2541" t="str">
            <v>N</v>
          </cell>
        </row>
        <row r="2542">
          <cell r="D2542" t="str">
            <v>1163711</v>
          </cell>
          <cell r="J2542" t="str">
            <v>N</v>
          </cell>
        </row>
        <row r="2543">
          <cell r="D2543" t="str">
            <v>1163711</v>
          </cell>
          <cell r="J2543" t="str">
            <v>N</v>
          </cell>
        </row>
        <row r="2544">
          <cell r="D2544" t="str">
            <v>1163711</v>
          </cell>
          <cell r="J2544" t="str">
            <v>N</v>
          </cell>
        </row>
        <row r="2545">
          <cell r="D2545" t="str">
            <v>1163711</v>
          </cell>
          <cell r="J2545" t="str">
            <v>N</v>
          </cell>
        </row>
        <row r="2546">
          <cell r="D2546" t="str">
            <v>1163711</v>
          </cell>
          <cell r="J2546" t="str">
            <v>N</v>
          </cell>
        </row>
        <row r="2547">
          <cell r="D2547" t="str">
            <v>1163711</v>
          </cell>
          <cell r="J2547" t="str">
            <v>N</v>
          </cell>
        </row>
        <row r="2548">
          <cell r="D2548" t="str">
            <v>1163711</v>
          </cell>
          <cell r="J2548" t="str">
            <v>N</v>
          </cell>
        </row>
        <row r="2549">
          <cell r="D2549" t="str">
            <v>1163711</v>
          </cell>
          <cell r="J2549" t="str">
            <v>N</v>
          </cell>
        </row>
        <row r="2550">
          <cell r="D2550" t="str">
            <v>1163711</v>
          </cell>
          <cell r="J2550" t="str">
            <v>N</v>
          </cell>
        </row>
        <row r="2551">
          <cell r="D2551" t="str">
            <v>1163711</v>
          </cell>
          <cell r="J2551" t="str">
            <v>N</v>
          </cell>
        </row>
        <row r="2552">
          <cell r="D2552" t="str">
            <v>1163711</v>
          </cell>
          <cell r="J2552" t="str">
            <v>N</v>
          </cell>
        </row>
        <row r="2553">
          <cell r="D2553" t="str">
            <v>1163711</v>
          </cell>
          <cell r="J2553" t="str">
            <v>N</v>
          </cell>
        </row>
        <row r="2554">
          <cell r="D2554" t="str">
            <v>1163711</v>
          </cell>
          <cell r="J2554" t="str">
            <v>N</v>
          </cell>
        </row>
        <row r="2555">
          <cell r="D2555" t="str">
            <v>1163711</v>
          </cell>
          <cell r="J2555" t="str">
            <v>N</v>
          </cell>
        </row>
        <row r="2556">
          <cell r="D2556" t="str">
            <v>1163711</v>
          </cell>
          <cell r="J2556" t="str">
            <v>N</v>
          </cell>
        </row>
        <row r="2557">
          <cell r="D2557" t="str">
            <v>1163711</v>
          </cell>
          <cell r="J2557" t="str">
            <v>N</v>
          </cell>
        </row>
        <row r="2558">
          <cell r="D2558" t="str">
            <v>1163711</v>
          </cell>
          <cell r="J2558" t="str">
            <v>N</v>
          </cell>
        </row>
        <row r="2559">
          <cell r="D2559" t="str">
            <v>1163711</v>
          </cell>
          <cell r="J2559" t="str">
            <v>N</v>
          </cell>
        </row>
        <row r="2560">
          <cell r="D2560" t="str">
            <v>1163711</v>
          </cell>
          <cell r="J2560" t="str">
            <v>N</v>
          </cell>
        </row>
        <row r="2561">
          <cell r="D2561" t="str">
            <v>1163711</v>
          </cell>
          <cell r="J2561" t="str">
            <v>N</v>
          </cell>
        </row>
        <row r="2562">
          <cell r="D2562" t="str">
            <v>1163711</v>
          </cell>
          <cell r="J2562" t="str">
            <v>N</v>
          </cell>
        </row>
        <row r="2563">
          <cell r="D2563" t="str">
            <v>1163711</v>
          </cell>
          <cell r="J2563" t="str">
            <v>N</v>
          </cell>
        </row>
        <row r="2564">
          <cell r="D2564" t="str">
            <v>1163711</v>
          </cell>
          <cell r="J2564" t="str">
            <v>N</v>
          </cell>
        </row>
        <row r="2565">
          <cell r="D2565" t="str">
            <v>1163711</v>
          </cell>
          <cell r="J2565" t="str">
            <v>N</v>
          </cell>
        </row>
        <row r="2566">
          <cell r="D2566" t="str">
            <v>1163711</v>
          </cell>
          <cell r="J2566" t="str">
            <v>N</v>
          </cell>
        </row>
        <row r="2567">
          <cell r="D2567" t="str">
            <v>1163711</v>
          </cell>
          <cell r="J2567" t="str">
            <v>N</v>
          </cell>
        </row>
        <row r="2568">
          <cell r="D2568" t="str">
            <v>1163711</v>
          </cell>
          <cell r="J2568" t="str">
            <v>N</v>
          </cell>
        </row>
        <row r="2569">
          <cell r="D2569" t="str">
            <v>1163711</v>
          </cell>
          <cell r="J2569" t="str">
            <v>N</v>
          </cell>
        </row>
        <row r="2570">
          <cell r="D2570" t="str">
            <v>1163711</v>
          </cell>
          <cell r="J2570" t="str">
            <v>N</v>
          </cell>
        </row>
        <row r="2571">
          <cell r="D2571" t="str">
            <v>1163711</v>
          </cell>
          <cell r="J2571" t="str">
            <v>N</v>
          </cell>
        </row>
        <row r="2572">
          <cell r="D2572" t="str">
            <v>1163711</v>
          </cell>
          <cell r="J2572" t="str">
            <v>N</v>
          </cell>
        </row>
        <row r="2573">
          <cell r="D2573" t="str">
            <v>1163711</v>
          </cell>
          <cell r="J2573" t="str">
            <v>N</v>
          </cell>
        </row>
        <row r="2574">
          <cell r="D2574" t="str">
            <v>1163711</v>
          </cell>
          <cell r="J2574" t="str">
            <v>N</v>
          </cell>
        </row>
        <row r="2575">
          <cell r="D2575" t="str">
            <v>1163711</v>
          </cell>
          <cell r="J2575" t="str">
            <v>N</v>
          </cell>
        </row>
        <row r="2576">
          <cell r="D2576" t="str">
            <v>1163711</v>
          </cell>
          <cell r="J2576" t="str">
            <v>N</v>
          </cell>
        </row>
        <row r="2577">
          <cell r="D2577" t="str">
            <v>1163711</v>
          </cell>
          <cell r="J2577" t="str">
            <v>N</v>
          </cell>
        </row>
        <row r="2578">
          <cell r="D2578" t="str">
            <v>1163711</v>
          </cell>
          <cell r="J2578" t="str">
            <v>N</v>
          </cell>
        </row>
        <row r="2579">
          <cell r="D2579" t="str">
            <v>1163711</v>
          </cell>
          <cell r="J2579" t="str">
            <v>N</v>
          </cell>
        </row>
        <row r="2580">
          <cell r="D2580" t="str">
            <v>1163711</v>
          </cell>
          <cell r="J2580" t="str">
            <v>N</v>
          </cell>
        </row>
        <row r="2581">
          <cell r="D2581" t="str">
            <v>1163711</v>
          </cell>
          <cell r="J2581" t="str">
            <v>N</v>
          </cell>
        </row>
        <row r="2582">
          <cell r="D2582" t="str">
            <v>1163711</v>
          </cell>
          <cell r="J2582" t="str">
            <v>N</v>
          </cell>
        </row>
        <row r="2583">
          <cell r="D2583" t="str">
            <v>1163711</v>
          </cell>
          <cell r="J2583" t="str">
            <v>N</v>
          </cell>
        </row>
        <row r="2584">
          <cell r="D2584" t="str">
            <v>1163711</v>
          </cell>
          <cell r="J2584" t="str">
            <v>N</v>
          </cell>
        </row>
        <row r="2585">
          <cell r="D2585" t="str">
            <v>1163711</v>
          </cell>
          <cell r="J2585" t="str">
            <v>N</v>
          </cell>
        </row>
        <row r="2586">
          <cell r="D2586" t="str">
            <v>1163711</v>
          </cell>
          <cell r="J2586" t="str">
            <v>N</v>
          </cell>
        </row>
        <row r="2587">
          <cell r="D2587" t="str">
            <v>1163711</v>
          </cell>
          <cell r="J2587" t="str">
            <v>N</v>
          </cell>
        </row>
        <row r="2588">
          <cell r="D2588" t="str">
            <v>1163711</v>
          </cell>
          <cell r="J2588" t="str">
            <v>N</v>
          </cell>
        </row>
        <row r="2589">
          <cell r="D2589" t="str">
            <v>1163711</v>
          </cell>
          <cell r="J2589" t="str">
            <v>N</v>
          </cell>
        </row>
        <row r="2590">
          <cell r="D2590" t="str">
            <v>1163711</v>
          </cell>
          <cell r="J2590" t="str">
            <v>N</v>
          </cell>
        </row>
        <row r="2591">
          <cell r="D2591" t="str">
            <v>1163711</v>
          </cell>
          <cell r="J2591" t="str">
            <v>N</v>
          </cell>
        </row>
        <row r="2592">
          <cell r="D2592" t="str">
            <v>1163711</v>
          </cell>
          <cell r="J2592" t="str">
            <v>N</v>
          </cell>
        </row>
        <row r="2593">
          <cell r="D2593" t="str">
            <v>1163711</v>
          </cell>
          <cell r="J2593" t="str">
            <v>N</v>
          </cell>
        </row>
        <row r="2594">
          <cell r="D2594" t="str">
            <v>1163711</v>
          </cell>
          <cell r="J2594" t="str">
            <v>N</v>
          </cell>
        </row>
        <row r="2595">
          <cell r="D2595" t="str">
            <v>1163711</v>
          </cell>
          <cell r="J2595" t="str">
            <v>N</v>
          </cell>
        </row>
        <row r="2596">
          <cell r="D2596" t="str">
            <v>1163711</v>
          </cell>
          <cell r="J2596" t="str">
            <v>N</v>
          </cell>
        </row>
        <row r="2597">
          <cell r="D2597" t="str">
            <v>1163711</v>
          </cell>
          <cell r="J2597" t="str">
            <v>N</v>
          </cell>
        </row>
        <row r="2598">
          <cell r="D2598" t="str">
            <v>1163711</v>
          </cell>
          <cell r="J2598" t="str">
            <v>N</v>
          </cell>
        </row>
        <row r="2599">
          <cell r="D2599" t="str">
            <v>1163711</v>
          </cell>
          <cell r="J2599" t="str">
            <v>N</v>
          </cell>
        </row>
        <row r="2600">
          <cell r="D2600" t="str">
            <v>1163711</v>
          </cell>
          <cell r="J2600" t="str">
            <v>N</v>
          </cell>
        </row>
        <row r="2601">
          <cell r="D2601" t="str">
            <v>1163711</v>
          </cell>
          <cell r="J2601" t="str">
            <v>N</v>
          </cell>
        </row>
        <row r="2602">
          <cell r="D2602" t="str">
            <v>1163711</v>
          </cell>
          <cell r="J2602" t="str">
            <v>N</v>
          </cell>
        </row>
        <row r="2603">
          <cell r="D2603" t="str">
            <v>1163711</v>
          </cell>
          <cell r="J2603" t="str">
            <v>N</v>
          </cell>
        </row>
        <row r="2604">
          <cell r="D2604" t="str">
            <v>1163711</v>
          </cell>
          <cell r="J2604" t="str">
            <v>N</v>
          </cell>
        </row>
        <row r="2605">
          <cell r="D2605" t="str">
            <v>1163711</v>
          </cell>
          <cell r="J2605" t="str">
            <v>N</v>
          </cell>
        </row>
        <row r="2606">
          <cell r="D2606" t="str">
            <v>1163711</v>
          </cell>
          <cell r="J2606" t="str">
            <v>N</v>
          </cell>
        </row>
        <row r="2607">
          <cell r="D2607" t="str">
            <v>1163711</v>
          </cell>
          <cell r="J2607" t="str">
            <v>N</v>
          </cell>
        </row>
        <row r="2608">
          <cell r="D2608" t="str">
            <v>1163711</v>
          </cell>
          <cell r="J2608" t="str">
            <v>N</v>
          </cell>
        </row>
        <row r="2609">
          <cell r="D2609" t="str">
            <v>1163711</v>
          </cell>
          <cell r="J2609" t="str">
            <v>N</v>
          </cell>
        </row>
        <row r="2610">
          <cell r="D2610" t="str">
            <v>1163711</v>
          </cell>
          <cell r="J2610" t="str">
            <v>N</v>
          </cell>
        </row>
        <row r="2611">
          <cell r="D2611" t="str">
            <v>1163711</v>
          </cell>
          <cell r="J2611" t="str">
            <v>N</v>
          </cell>
        </row>
        <row r="2612">
          <cell r="D2612" t="str">
            <v>1163711</v>
          </cell>
          <cell r="J2612" t="str">
            <v>N</v>
          </cell>
        </row>
        <row r="2613">
          <cell r="D2613" t="str">
            <v>1163711</v>
          </cell>
          <cell r="J2613" t="str">
            <v>N</v>
          </cell>
        </row>
        <row r="2614">
          <cell r="D2614" t="str">
            <v>1163711</v>
          </cell>
          <cell r="J2614" t="str">
            <v>N</v>
          </cell>
        </row>
        <row r="2615">
          <cell r="D2615" t="str">
            <v>1163711</v>
          </cell>
          <cell r="J2615" t="str">
            <v>N</v>
          </cell>
        </row>
        <row r="2616">
          <cell r="D2616" t="str">
            <v>1163711</v>
          </cell>
          <cell r="J2616" t="str">
            <v>N</v>
          </cell>
        </row>
        <row r="2617">
          <cell r="D2617" t="str">
            <v>1163711</v>
          </cell>
          <cell r="J2617" t="str">
            <v>N</v>
          </cell>
        </row>
        <row r="2618">
          <cell r="D2618" t="str">
            <v>1163711</v>
          </cell>
          <cell r="J2618" t="str">
            <v>N</v>
          </cell>
        </row>
        <row r="2619">
          <cell r="D2619" t="str">
            <v>1163711</v>
          </cell>
          <cell r="J2619" t="str">
            <v>N</v>
          </cell>
        </row>
        <row r="2620">
          <cell r="D2620" t="str">
            <v>1163711</v>
          </cell>
          <cell r="J2620" t="str">
            <v>N</v>
          </cell>
        </row>
        <row r="2621">
          <cell r="D2621" t="str">
            <v>1163711</v>
          </cell>
          <cell r="J2621" t="str">
            <v>N</v>
          </cell>
        </row>
        <row r="2622">
          <cell r="D2622" t="str">
            <v>1163711</v>
          </cell>
          <cell r="J2622" t="str">
            <v>N</v>
          </cell>
        </row>
        <row r="2623">
          <cell r="D2623" t="str">
            <v>1163711</v>
          </cell>
          <cell r="J2623" t="str">
            <v>N</v>
          </cell>
        </row>
        <row r="2624">
          <cell r="D2624" t="str">
            <v>1163711</v>
          </cell>
          <cell r="J2624" t="str">
            <v>N</v>
          </cell>
        </row>
        <row r="2625">
          <cell r="D2625" t="str">
            <v>1163711</v>
          </cell>
          <cell r="J2625" t="str">
            <v>N</v>
          </cell>
        </row>
        <row r="2626">
          <cell r="D2626" t="str">
            <v>1163711</v>
          </cell>
          <cell r="J2626" t="str">
            <v>N</v>
          </cell>
        </row>
        <row r="2627">
          <cell r="D2627" t="str">
            <v>1163711</v>
          </cell>
          <cell r="J2627" t="str">
            <v>N</v>
          </cell>
        </row>
        <row r="2628">
          <cell r="D2628" t="str">
            <v>1163711</v>
          </cell>
          <cell r="J2628" t="str">
            <v>N</v>
          </cell>
        </row>
        <row r="2629">
          <cell r="D2629" t="str">
            <v>1163711</v>
          </cell>
          <cell r="J2629" t="str">
            <v>N</v>
          </cell>
        </row>
        <row r="2630">
          <cell r="D2630" t="str">
            <v>1163711</v>
          </cell>
          <cell r="J2630" t="str">
            <v>N</v>
          </cell>
        </row>
        <row r="2631">
          <cell r="D2631" t="str">
            <v>1163711</v>
          </cell>
          <cell r="J2631" t="str">
            <v>N</v>
          </cell>
        </row>
        <row r="2632">
          <cell r="D2632" t="str">
            <v>1163711</v>
          </cell>
          <cell r="J2632" t="str">
            <v>N</v>
          </cell>
        </row>
        <row r="2633">
          <cell r="D2633" t="str">
            <v>1163711</v>
          </cell>
          <cell r="J2633" t="str">
            <v>N</v>
          </cell>
        </row>
        <row r="2634">
          <cell r="D2634" t="str">
            <v>1163711</v>
          </cell>
          <cell r="J2634" t="str">
            <v>N</v>
          </cell>
        </row>
        <row r="2635">
          <cell r="D2635" t="str">
            <v>1163711</v>
          </cell>
          <cell r="J2635" t="str">
            <v>N</v>
          </cell>
        </row>
        <row r="2636">
          <cell r="D2636" t="str">
            <v>1163711</v>
          </cell>
          <cell r="J2636" t="str">
            <v>N</v>
          </cell>
        </row>
        <row r="2637">
          <cell r="D2637" t="str">
            <v>1163711</v>
          </cell>
          <cell r="J2637" t="str">
            <v>N</v>
          </cell>
        </row>
        <row r="2638">
          <cell r="D2638" t="str">
            <v>1163711</v>
          </cell>
          <cell r="J2638" t="str">
            <v>N</v>
          </cell>
        </row>
        <row r="2639">
          <cell r="D2639" t="str">
            <v>1163711</v>
          </cell>
          <cell r="J2639" t="str">
            <v>N</v>
          </cell>
        </row>
        <row r="2640">
          <cell r="D2640" t="str">
            <v>1163711</v>
          </cell>
          <cell r="J2640" t="str">
            <v>N</v>
          </cell>
        </row>
        <row r="2641">
          <cell r="D2641" t="str">
            <v>1163711</v>
          </cell>
          <cell r="J2641" t="str">
            <v>N</v>
          </cell>
        </row>
        <row r="2642">
          <cell r="D2642" t="str">
            <v>1163711</v>
          </cell>
          <cell r="J2642" t="str">
            <v>N</v>
          </cell>
        </row>
        <row r="2643">
          <cell r="D2643" t="str">
            <v>1163711</v>
          </cell>
          <cell r="J2643" t="str">
            <v>N</v>
          </cell>
        </row>
        <row r="2644">
          <cell r="D2644" t="str">
            <v>1163711</v>
          </cell>
          <cell r="J2644" t="str">
            <v>N</v>
          </cell>
        </row>
        <row r="2645">
          <cell r="D2645" t="str">
            <v>1163711</v>
          </cell>
          <cell r="J2645" t="str">
            <v>N</v>
          </cell>
        </row>
        <row r="2646">
          <cell r="D2646" t="str">
            <v>1163711</v>
          </cell>
          <cell r="J2646" t="str">
            <v>N</v>
          </cell>
        </row>
        <row r="2647">
          <cell r="D2647" t="str">
            <v>1163711</v>
          </cell>
          <cell r="J2647" t="str">
            <v>N</v>
          </cell>
        </row>
        <row r="2648">
          <cell r="D2648" t="str">
            <v>1163711</v>
          </cell>
          <cell r="J2648" t="str">
            <v>N</v>
          </cell>
        </row>
        <row r="2649">
          <cell r="D2649" t="str">
            <v>1163711</v>
          </cell>
          <cell r="J2649" t="str">
            <v>N</v>
          </cell>
        </row>
        <row r="2650">
          <cell r="D2650" t="str">
            <v>1163711</v>
          </cell>
          <cell r="J2650" t="str">
            <v>N</v>
          </cell>
        </row>
        <row r="2651">
          <cell r="D2651" t="str">
            <v>1163711</v>
          </cell>
          <cell r="J2651" t="str">
            <v>N</v>
          </cell>
        </row>
        <row r="2652">
          <cell r="D2652" t="str">
            <v>1163711</v>
          </cell>
          <cell r="J2652" t="str">
            <v>N</v>
          </cell>
        </row>
        <row r="2653">
          <cell r="D2653" t="str">
            <v>1163819</v>
          </cell>
          <cell r="J2653" t="str">
            <v>N</v>
          </cell>
        </row>
        <row r="2654">
          <cell r="D2654" t="str">
            <v>1163819</v>
          </cell>
          <cell r="J2654" t="str">
            <v>N</v>
          </cell>
        </row>
        <row r="2655">
          <cell r="D2655" t="str">
            <v>1163819</v>
          </cell>
          <cell r="J2655" t="str">
            <v>N</v>
          </cell>
        </row>
        <row r="2656">
          <cell r="D2656" t="str">
            <v>1163819</v>
          </cell>
          <cell r="J2656" t="str">
            <v>N</v>
          </cell>
        </row>
        <row r="2657">
          <cell r="D2657" t="str">
            <v>1163819</v>
          </cell>
          <cell r="J2657" t="str">
            <v>N</v>
          </cell>
        </row>
        <row r="2658">
          <cell r="D2658" t="str">
            <v>1163819</v>
          </cell>
          <cell r="J2658" t="str">
            <v>N</v>
          </cell>
        </row>
        <row r="2659">
          <cell r="D2659" t="str">
            <v>1163819</v>
          </cell>
          <cell r="J2659" t="str">
            <v>N</v>
          </cell>
        </row>
        <row r="2660">
          <cell r="D2660" t="str">
            <v>1163819</v>
          </cell>
          <cell r="J2660" t="str">
            <v>N</v>
          </cell>
        </row>
        <row r="2661">
          <cell r="D2661" t="str">
            <v>1163819</v>
          </cell>
          <cell r="J2661" t="str">
            <v>N</v>
          </cell>
        </row>
        <row r="2662">
          <cell r="D2662" t="str">
            <v>1163819</v>
          </cell>
          <cell r="J2662" t="str">
            <v>N</v>
          </cell>
        </row>
        <row r="2663">
          <cell r="D2663" t="str">
            <v>1163819</v>
          </cell>
          <cell r="J2663" t="str">
            <v>N</v>
          </cell>
        </row>
        <row r="2664">
          <cell r="D2664" t="str">
            <v>1163819</v>
          </cell>
          <cell r="J2664" t="str">
            <v>N</v>
          </cell>
        </row>
        <row r="2665">
          <cell r="D2665" t="str">
            <v>1163819</v>
          </cell>
          <cell r="J2665" t="str">
            <v>N</v>
          </cell>
        </row>
        <row r="2666">
          <cell r="D2666" t="str">
            <v>1163819</v>
          </cell>
          <cell r="J2666" t="str">
            <v>N</v>
          </cell>
        </row>
        <row r="2667">
          <cell r="D2667" t="str">
            <v>1163819</v>
          </cell>
          <cell r="J2667" t="str">
            <v>N</v>
          </cell>
        </row>
        <row r="2668">
          <cell r="D2668" t="str">
            <v>1163819</v>
          </cell>
          <cell r="J2668" t="str">
            <v>N</v>
          </cell>
        </row>
        <row r="2669">
          <cell r="D2669" t="str">
            <v>1163819</v>
          </cell>
          <cell r="J2669" t="str">
            <v>N</v>
          </cell>
        </row>
        <row r="2670">
          <cell r="D2670" t="str">
            <v>1163819</v>
          </cell>
          <cell r="J2670" t="str">
            <v>N</v>
          </cell>
        </row>
        <row r="2671">
          <cell r="D2671" t="str">
            <v>1163819</v>
          </cell>
          <cell r="J2671" t="str">
            <v>N</v>
          </cell>
        </row>
        <row r="2672">
          <cell r="D2672" t="str">
            <v>1163819</v>
          </cell>
          <cell r="J2672" t="str">
            <v>N</v>
          </cell>
        </row>
        <row r="2673">
          <cell r="D2673" t="str">
            <v>1163819</v>
          </cell>
          <cell r="J2673" t="str">
            <v>N</v>
          </cell>
        </row>
        <row r="2674">
          <cell r="D2674" t="str">
            <v>1163819</v>
          </cell>
          <cell r="J2674" t="str">
            <v>N</v>
          </cell>
        </row>
        <row r="2675">
          <cell r="D2675" t="str">
            <v>1163819</v>
          </cell>
          <cell r="J2675" t="str">
            <v>N</v>
          </cell>
        </row>
        <row r="2676">
          <cell r="D2676" t="str">
            <v>1163819</v>
          </cell>
          <cell r="J2676" t="str">
            <v>N</v>
          </cell>
        </row>
        <row r="2677">
          <cell r="D2677" t="str">
            <v>1163819</v>
          </cell>
          <cell r="J2677" t="str">
            <v>N</v>
          </cell>
        </row>
        <row r="2678">
          <cell r="D2678" t="str">
            <v>1163819</v>
          </cell>
          <cell r="J2678" t="str">
            <v>N</v>
          </cell>
        </row>
        <row r="2679">
          <cell r="D2679" t="str">
            <v>1163819</v>
          </cell>
          <cell r="J2679" t="str">
            <v>N</v>
          </cell>
        </row>
        <row r="2680">
          <cell r="D2680" t="str">
            <v>1163819</v>
          </cell>
          <cell r="J2680" t="str">
            <v>N</v>
          </cell>
        </row>
        <row r="2681">
          <cell r="D2681" t="str">
            <v>1163819</v>
          </cell>
          <cell r="J2681" t="str">
            <v>N</v>
          </cell>
        </row>
        <row r="2682">
          <cell r="D2682" t="str">
            <v>1163819</v>
          </cell>
          <cell r="J2682" t="str">
            <v>N</v>
          </cell>
        </row>
        <row r="2683">
          <cell r="D2683" t="str">
            <v>1163819</v>
          </cell>
          <cell r="J2683" t="str">
            <v>N</v>
          </cell>
        </row>
        <row r="2684">
          <cell r="D2684" t="str">
            <v>1163819</v>
          </cell>
          <cell r="J2684" t="str">
            <v>N</v>
          </cell>
        </row>
        <row r="2685">
          <cell r="D2685" t="str">
            <v>1163819</v>
          </cell>
          <cell r="J2685" t="str">
            <v>N</v>
          </cell>
        </row>
        <row r="2686">
          <cell r="D2686" t="str">
            <v>1163819</v>
          </cell>
          <cell r="J2686" t="str">
            <v>N</v>
          </cell>
        </row>
        <row r="2687">
          <cell r="D2687" t="str">
            <v>1163819</v>
          </cell>
          <cell r="J2687" t="str">
            <v>N</v>
          </cell>
        </row>
        <row r="2688">
          <cell r="D2688" t="str">
            <v>1163819</v>
          </cell>
          <cell r="J2688" t="str">
            <v>N</v>
          </cell>
        </row>
        <row r="2689">
          <cell r="D2689" t="str">
            <v>1163819</v>
          </cell>
          <cell r="J2689" t="str">
            <v>N</v>
          </cell>
        </row>
        <row r="2690">
          <cell r="D2690" t="str">
            <v>1163819</v>
          </cell>
          <cell r="J2690" t="str">
            <v>N</v>
          </cell>
        </row>
        <row r="2691">
          <cell r="D2691" t="str">
            <v>1163819</v>
          </cell>
          <cell r="J2691" t="str">
            <v>N</v>
          </cell>
        </row>
        <row r="2692">
          <cell r="D2692" t="str">
            <v>1163819</v>
          </cell>
          <cell r="J2692" t="str">
            <v>N</v>
          </cell>
        </row>
        <row r="2693">
          <cell r="D2693" t="str">
            <v>1163819</v>
          </cell>
          <cell r="J2693" t="str">
            <v>N</v>
          </cell>
        </row>
        <row r="2694">
          <cell r="D2694" t="str">
            <v>1163819</v>
          </cell>
          <cell r="J2694" t="str">
            <v>N</v>
          </cell>
        </row>
        <row r="2695">
          <cell r="D2695" t="str">
            <v>1163819</v>
          </cell>
          <cell r="J2695" t="str">
            <v>N</v>
          </cell>
        </row>
        <row r="2696">
          <cell r="D2696" t="str">
            <v>1163819</v>
          </cell>
          <cell r="J2696" t="str">
            <v>N</v>
          </cell>
        </row>
        <row r="2697">
          <cell r="D2697" t="str">
            <v>1163819</v>
          </cell>
          <cell r="J2697" t="str">
            <v>N</v>
          </cell>
        </row>
        <row r="2698">
          <cell r="D2698" t="str">
            <v>1163819</v>
          </cell>
          <cell r="J2698" t="str">
            <v>N</v>
          </cell>
        </row>
        <row r="2699">
          <cell r="D2699" t="str">
            <v>1163819</v>
          </cell>
          <cell r="J2699" t="str">
            <v>N</v>
          </cell>
        </row>
        <row r="2700">
          <cell r="D2700" t="str">
            <v>1163819</v>
          </cell>
          <cell r="J2700" t="str">
            <v>N</v>
          </cell>
        </row>
        <row r="2701">
          <cell r="D2701" t="str">
            <v>1163819</v>
          </cell>
          <cell r="J2701" t="str">
            <v>N</v>
          </cell>
        </row>
        <row r="2702">
          <cell r="D2702" t="str">
            <v>1163819</v>
          </cell>
          <cell r="J2702" t="str">
            <v>N</v>
          </cell>
        </row>
        <row r="2703">
          <cell r="D2703" t="str">
            <v>1163819</v>
          </cell>
          <cell r="J2703" t="str">
            <v>N</v>
          </cell>
        </row>
        <row r="2704">
          <cell r="D2704" t="str">
            <v>1163819</v>
          </cell>
          <cell r="J2704" t="str">
            <v>N</v>
          </cell>
        </row>
        <row r="2705">
          <cell r="D2705" t="str">
            <v>1163819</v>
          </cell>
          <cell r="J2705" t="str">
            <v>N</v>
          </cell>
        </row>
        <row r="2706">
          <cell r="D2706" t="str">
            <v>1163819</v>
          </cell>
          <cell r="J2706" t="str">
            <v>N</v>
          </cell>
        </row>
        <row r="2707">
          <cell r="D2707" t="str">
            <v>1163819</v>
          </cell>
          <cell r="J2707" t="str">
            <v>N</v>
          </cell>
        </row>
        <row r="2708">
          <cell r="D2708" t="str">
            <v>1163819</v>
          </cell>
          <cell r="J2708" t="str">
            <v>N</v>
          </cell>
        </row>
        <row r="2709">
          <cell r="D2709" t="str">
            <v>1163819</v>
          </cell>
          <cell r="J2709" t="str">
            <v>N</v>
          </cell>
        </row>
        <row r="2710">
          <cell r="D2710" t="str">
            <v>1163819</v>
          </cell>
          <cell r="J2710" t="str">
            <v>N</v>
          </cell>
        </row>
        <row r="2711">
          <cell r="D2711" t="str">
            <v>1163819</v>
          </cell>
          <cell r="J2711" t="str">
            <v>N</v>
          </cell>
        </row>
        <row r="2712">
          <cell r="D2712" t="str">
            <v>1163819</v>
          </cell>
          <cell r="J2712" t="str">
            <v>N</v>
          </cell>
        </row>
        <row r="2713">
          <cell r="D2713" t="str">
            <v>1163819</v>
          </cell>
          <cell r="J2713" t="str">
            <v>N</v>
          </cell>
        </row>
        <row r="2714">
          <cell r="D2714" t="str">
            <v>1163819</v>
          </cell>
          <cell r="J2714" t="str">
            <v>N</v>
          </cell>
        </row>
        <row r="2715">
          <cell r="D2715" t="str">
            <v>1163819</v>
          </cell>
          <cell r="J2715" t="str">
            <v>N</v>
          </cell>
        </row>
        <row r="2716">
          <cell r="D2716" t="str">
            <v>1163819</v>
          </cell>
          <cell r="J2716" t="str">
            <v>N</v>
          </cell>
        </row>
        <row r="2717">
          <cell r="D2717" t="str">
            <v>1163819</v>
          </cell>
          <cell r="J2717" t="str">
            <v>N</v>
          </cell>
        </row>
        <row r="2718">
          <cell r="D2718" t="str">
            <v>1163819</v>
          </cell>
          <cell r="J2718" t="str">
            <v>N</v>
          </cell>
        </row>
        <row r="2719">
          <cell r="D2719" t="str">
            <v>1163819</v>
          </cell>
          <cell r="J2719" t="str">
            <v>N</v>
          </cell>
        </row>
        <row r="2720">
          <cell r="D2720" t="str">
            <v>1163819</v>
          </cell>
          <cell r="J2720" t="str">
            <v>N</v>
          </cell>
        </row>
        <row r="2721">
          <cell r="D2721" t="str">
            <v>1163819</v>
          </cell>
          <cell r="J2721" t="str">
            <v>N</v>
          </cell>
        </row>
        <row r="2722">
          <cell r="D2722" t="str">
            <v>1163819</v>
          </cell>
          <cell r="J2722" t="str">
            <v>N</v>
          </cell>
        </row>
        <row r="2723">
          <cell r="D2723" t="str">
            <v>1163819</v>
          </cell>
          <cell r="J2723" t="str">
            <v>N</v>
          </cell>
        </row>
        <row r="2724">
          <cell r="D2724" t="str">
            <v>1163819</v>
          </cell>
          <cell r="J2724" t="str">
            <v>N</v>
          </cell>
        </row>
        <row r="2725">
          <cell r="D2725" t="str">
            <v>1163819</v>
          </cell>
          <cell r="J2725" t="str">
            <v>N</v>
          </cell>
        </row>
        <row r="2726">
          <cell r="D2726" t="str">
            <v>1163819</v>
          </cell>
          <cell r="J2726" t="str">
            <v>N</v>
          </cell>
        </row>
        <row r="2727">
          <cell r="D2727" t="str">
            <v>1163819</v>
          </cell>
          <cell r="J2727" t="str">
            <v>N</v>
          </cell>
        </row>
        <row r="2728">
          <cell r="D2728" t="str">
            <v>1163819</v>
          </cell>
          <cell r="J2728" t="str">
            <v>N</v>
          </cell>
        </row>
        <row r="2729">
          <cell r="D2729" t="str">
            <v>1163819</v>
          </cell>
          <cell r="J2729" t="str">
            <v>N</v>
          </cell>
        </row>
        <row r="2730">
          <cell r="D2730" t="str">
            <v>1163819</v>
          </cell>
          <cell r="J2730" t="str">
            <v>N</v>
          </cell>
        </row>
        <row r="2731">
          <cell r="D2731" t="str">
            <v>1163819</v>
          </cell>
          <cell r="J2731" t="str">
            <v>N</v>
          </cell>
        </row>
        <row r="2732">
          <cell r="D2732" t="str">
            <v>1163819</v>
          </cell>
          <cell r="J2732" t="str">
            <v>N</v>
          </cell>
        </row>
        <row r="2733">
          <cell r="D2733" t="str">
            <v>1163819</v>
          </cell>
          <cell r="J2733" t="str">
            <v>N</v>
          </cell>
        </row>
        <row r="2734">
          <cell r="D2734" t="str">
            <v>1163819</v>
          </cell>
          <cell r="J2734" t="str">
            <v>N</v>
          </cell>
        </row>
        <row r="2735">
          <cell r="D2735" t="str">
            <v>1163819</v>
          </cell>
          <cell r="J2735" t="str">
            <v>N</v>
          </cell>
        </row>
        <row r="2736">
          <cell r="D2736" t="str">
            <v>1163819</v>
          </cell>
          <cell r="J2736" t="str">
            <v>N</v>
          </cell>
        </row>
        <row r="2737">
          <cell r="D2737" t="str">
            <v>1163819</v>
          </cell>
          <cell r="J2737" t="str">
            <v>N</v>
          </cell>
        </row>
        <row r="2738">
          <cell r="D2738" t="str">
            <v>1163819</v>
          </cell>
          <cell r="J2738" t="str">
            <v>N</v>
          </cell>
        </row>
        <row r="2739">
          <cell r="D2739" t="str">
            <v>1163819</v>
          </cell>
          <cell r="J2739" t="str">
            <v>N</v>
          </cell>
        </row>
        <row r="2740">
          <cell r="D2740" t="str">
            <v>1163819</v>
          </cell>
          <cell r="J2740" t="str">
            <v>N</v>
          </cell>
        </row>
        <row r="2741">
          <cell r="D2741" t="str">
            <v>1163819</v>
          </cell>
          <cell r="J2741" t="str">
            <v>N</v>
          </cell>
        </row>
        <row r="2742">
          <cell r="D2742" t="str">
            <v>1163819</v>
          </cell>
          <cell r="J2742" t="str">
            <v>N</v>
          </cell>
        </row>
        <row r="2743">
          <cell r="D2743" t="str">
            <v>1163819</v>
          </cell>
          <cell r="J2743" t="str">
            <v>N</v>
          </cell>
        </row>
        <row r="2744">
          <cell r="D2744" t="str">
            <v>1163819</v>
          </cell>
          <cell r="J2744" t="str">
            <v>N</v>
          </cell>
        </row>
        <row r="2745">
          <cell r="D2745" t="str">
            <v>1163819</v>
          </cell>
          <cell r="J2745" t="str">
            <v>N</v>
          </cell>
        </row>
        <row r="2746">
          <cell r="D2746" t="str">
            <v>1163819</v>
          </cell>
          <cell r="J2746" t="str">
            <v>N</v>
          </cell>
        </row>
        <row r="2747">
          <cell r="D2747" t="str">
            <v>1163819</v>
          </cell>
          <cell r="J2747" t="str">
            <v>N</v>
          </cell>
        </row>
        <row r="2748">
          <cell r="D2748" t="str">
            <v>1163819</v>
          </cell>
          <cell r="J2748" t="str">
            <v>N</v>
          </cell>
        </row>
        <row r="2749">
          <cell r="D2749" t="str">
            <v>1163819</v>
          </cell>
          <cell r="J2749" t="str">
            <v>N</v>
          </cell>
        </row>
        <row r="2750">
          <cell r="D2750" t="str">
            <v>1163819</v>
          </cell>
          <cell r="J2750" t="str">
            <v>N</v>
          </cell>
        </row>
        <row r="2751">
          <cell r="D2751" t="str">
            <v>1163819</v>
          </cell>
          <cell r="J2751" t="str">
            <v>N</v>
          </cell>
        </row>
        <row r="2752">
          <cell r="D2752" t="str">
            <v>1163819</v>
          </cell>
          <cell r="J2752" t="str">
            <v>N</v>
          </cell>
        </row>
        <row r="2753">
          <cell r="D2753" t="str">
            <v>1163819</v>
          </cell>
          <cell r="J2753" t="str">
            <v>N</v>
          </cell>
        </row>
        <row r="2754">
          <cell r="D2754" t="str">
            <v>1163819</v>
          </cell>
          <cell r="J2754" t="str">
            <v>N</v>
          </cell>
        </row>
        <row r="2755">
          <cell r="D2755" t="str">
            <v>1163819</v>
          </cell>
          <cell r="J2755" t="str">
            <v>N</v>
          </cell>
        </row>
        <row r="2756">
          <cell r="D2756" t="str">
            <v>1163819</v>
          </cell>
          <cell r="J2756" t="str">
            <v>N</v>
          </cell>
        </row>
        <row r="2757">
          <cell r="D2757" t="str">
            <v>1163819</v>
          </cell>
          <cell r="J2757" t="str">
            <v>N</v>
          </cell>
        </row>
        <row r="2758">
          <cell r="D2758" t="str">
            <v>1163819</v>
          </cell>
          <cell r="J2758" t="str">
            <v>N</v>
          </cell>
        </row>
        <row r="2759">
          <cell r="D2759" t="str">
            <v>1163819</v>
          </cell>
          <cell r="J2759" t="str">
            <v>N</v>
          </cell>
        </row>
        <row r="2760">
          <cell r="D2760" t="str">
            <v>1163819</v>
          </cell>
          <cell r="J2760" t="str">
            <v>N</v>
          </cell>
        </row>
        <row r="2761">
          <cell r="D2761" t="str">
            <v>1163819</v>
          </cell>
          <cell r="J2761" t="str">
            <v>N</v>
          </cell>
        </row>
        <row r="2762">
          <cell r="D2762" t="str">
            <v>1163819</v>
          </cell>
          <cell r="J2762" t="str">
            <v>N</v>
          </cell>
        </row>
        <row r="2763">
          <cell r="D2763" t="str">
            <v>1163819</v>
          </cell>
          <cell r="J2763" t="str">
            <v>N</v>
          </cell>
        </row>
        <row r="2764">
          <cell r="D2764" t="str">
            <v>1163819</v>
          </cell>
          <cell r="J2764" t="str">
            <v>N</v>
          </cell>
        </row>
        <row r="2765">
          <cell r="D2765" t="str">
            <v>1163819</v>
          </cell>
          <cell r="J2765" t="str">
            <v>N</v>
          </cell>
        </row>
        <row r="2766">
          <cell r="D2766" t="str">
            <v>1163819</v>
          </cell>
          <cell r="J2766" t="str">
            <v>N</v>
          </cell>
        </row>
        <row r="2767">
          <cell r="D2767" t="str">
            <v>1163819</v>
          </cell>
          <cell r="J2767" t="str">
            <v>N</v>
          </cell>
        </row>
        <row r="2768">
          <cell r="D2768" t="str">
            <v>1163819</v>
          </cell>
          <cell r="J2768" t="str">
            <v>N</v>
          </cell>
        </row>
        <row r="2769">
          <cell r="D2769" t="str">
            <v>1163819</v>
          </cell>
          <cell r="J2769" t="str">
            <v>N</v>
          </cell>
        </row>
        <row r="2770">
          <cell r="D2770" t="str">
            <v>1163819</v>
          </cell>
          <cell r="J2770" t="str">
            <v>N</v>
          </cell>
        </row>
        <row r="2771">
          <cell r="D2771" t="str">
            <v>1163819</v>
          </cell>
          <cell r="J2771" t="str">
            <v>N</v>
          </cell>
        </row>
        <row r="2772">
          <cell r="D2772" t="str">
            <v>1163819</v>
          </cell>
          <cell r="J2772" t="str">
            <v>N</v>
          </cell>
        </row>
        <row r="2773">
          <cell r="D2773" t="str">
            <v>1163819</v>
          </cell>
          <cell r="J2773" t="str">
            <v>N</v>
          </cell>
        </row>
        <row r="2774">
          <cell r="D2774" t="str">
            <v>1163819</v>
          </cell>
          <cell r="J2774" t="str">
            <v>N</v>
          </cell>
        </row>
        <row r="2775">
          <cell r="D2775" t="str">
            <v>1163819</v>
          </cell>
          <cell r="J2775" t="str">
            <v>N</v>
          </cell>
        </row>
        <row r="2776">
          <cell r="D2776" t="str">
            <v>1163819</v>
          </cell>
          <cell r="J2776" t="str">
            <v>N</v>
          </cell>
        </row>
        <row r="2777">
          <cell r="D2777" t="str">
            <v>1163819</v>
          </cell>
          <cell r="J2777" t="str">
            <v>N</v>
          </cell>
        </row>
        <row r="2778">
          <cell r="D2778" t="str">
            <v>1163819</v>
          </cell>
          <cell r="J2778" t="str">
            <v>N</v>
          </cell>
        </row>
        <row r="2779">
          <cell r="D2779" t="str">
            <v>1163819</v>
          </cell>
          <cell r="J2779" t="str">
            <v>N</v>
          </cell>
        </row>
        <row r="2780">
          <cell r="D2780" t="str">
            <v>1163819</v>
          </cell>
          <cell r="J2780" t="str">
            <v>N</v>
          </cell>
        </row>
        <row r="2781">
          <cell r="D2781" t="str">
            <v>1163819</v>
          </cell>
          <cell r="J2781" t="str">
            <v>N</v>
          </cell>
        </row>
        <row r="2782">
          <cell r="D2782" t="str">
            <v>1163819</v>
          </cell>
          <cell r="J2782" t="str">
            <v>N</v>
          </cell>
        </row>
        <row r="2783">
          <cell r="D2783" t="str">
            <v>1163819</v>
          </cell>
          <cell r="J2783" t="str">
            <v>N</v>
          </cell>
        </row>
        <row r="2784">
          <cell r="D2784" t="str">
            <v>1163819</v>
          </cell>
          <cell r="J2784" t="str">
            <v>N</v>
          </cell>
        </row>
        <row r="2785">
          <cell r="D2785" t="str">
            <v>1163819</v>
          </cell>
          <cell r="J2785" t="str">
            <v>N</v>
          </cell>
        </row>
        <row r="2786">
          <cell r="D2786" t="str">
            <v>1163819</v>
          </cell>
          <cell r="J2786" t="str">
            <v>N</v>
          </cell>
        </row>
        <row r="2787">
          <cell r="D2787" t="str">
            <v>1163819</v>
          </cell>
          <cell r="J2787" t="str">
            <v>N</v>
          </cell>
        </row>
        <row r="2788">
          <cell r="D2788" t="str">
            <v>1163819</v>
          </cell>
          <cell r="J2788" t="str">
            <v>N</v>
          </cell>
        </row>
        <row r="2789">
          <cell r="D2789" t="str">
            <v>1163819</v>
          </cell>
          <cell r="J2789" t="str">
            <v>N</v>
          </cell>
        </row>
        <row r="2790">
          <cell r="D2790" t="str">
            <v>1163819</v>
          </cell>
          <cell r="J2790" t="str">
            <v>N</v>
          </cell>
        </row>
        <row r="2791">
          <cell r="D2791" t="str">
            <v>1163819</v>
          </cell>
          <cell r="J2791" t="str">
            <v>N</v>
          </cell>
        </row>
        <row r="2792">
          <cell r="D2792" t="str">
            <v>1163819</v>
          </cell>
          <cell r="J2792" t="str">
            <v>N</v>
          </cell>
        </row>
        <row r="2793">
          <cell r="D2793" t="str">
            <v>1163819</v>
          </cell>
          <cell r="J2793" t="str">
            <v>N</v>
          </cell>
        </row>
        <row r="2794">
          <cell r="D2794" t="str">
            <v>1163819</v>
          </cell>
          <cell r="J2794" t="str">
            <v>N</v>
          </cell>
        </row>
        <row r="2795">
          <cell r="D2795" t="str">
            <v>1163819</v>
          </cell>
          <cell r="J2795" t="str">
            <v>N</v>
          </cell>
        </row>
        <row r="2796">
          <cell r="D2796" t="str">
            <v>1163819</v>
          </cell>
          <cell r="J2796" t="str">
            <v>N</v>
          </cell>
        </row>
        <row r="2797">
          <cell r="D2797" t="str">
            <v>1163819</v>
          </cell>
          <cell r="J2797" t="str">
            <v>N</v>
          </cell>
        </row>
        <row r="2798">
          <cell r="D2798" t="str">
            <v>1163819</v>
          </cell>
          <cell r="J2798" t="str">
            <v>N</v>
          </cell>
        </row>
        <row r="2799">
          <cell r="D2799" t="str">
            <v>1163819</v>
          </cell>
          <cell r="J2799" t="str">
            <v>N</v>
          </cell>
        </row>
        <row r="2800">
          <cell r="D2800" t="str">
            <v>1163819</v>
          </cell>
          <cell r="J2800" t="str">
            <v>N</v>
          </cell>
        </row>
        <row r="2801">
          <cell r="D2801" t="str">
            <v>1163819</v>
          </cell>
          <cell r="J2801" t="str">
            <v>N</v>
          </cell>
        </row>
        <row r="2802">
          <cell r="D2802" t="str">
            <v>1163819</v>
          </cell>
          <cell r="J2802" t="str">
            <v>N</v>
          </cell>
        </row>
        <row r="2803">
          <cell r="D2803" t="str">
            <v>1163819</v>
          </cell>
          <cell r="J2803" t="str">
            <v>N</v>
          </cell>
        </row>
        <row r="2804">
          <cell r="D2804" t="str">
            <v>1163819</v>
          </cell>
          <cell r="J2804" t="str">
            <v>N</v>
          </cell>
        </row>
        <row r="2805">
          <cell r="D2805" t="str">
            <v>1163819</v>
          </cell>
          <cell r="J2805" t="str">
            <v>N</v>
          </cell>
        </row>
        <row r="2806">
          <cell r="D2806" t="str">
            <v>1163819</v>
          </cell>
          <cell r="J2806" t="str">
            <v>N</v>
          </cell>
        </row>
        <row r="2807">
          <cell r="D2807" t="str">
            <v>1163819</v>
          </cell>
          <cell r="J2807" t="str">
            <v>N</v>
          </cell>
        </row>
        <row r="2808">
          <cell r="D2808" t="str">
            <v>1163819</v>
          </cell>
          <cell r="J2808" t="str">
            <v>N</v>
          </cell>
        </row>
        <row r="2809">
          <cell r="D2809" t="str">
            <v>1163819</v>
          </cell>
          <cell r="J2809" t="str">
            <v>N</v>
          </cell>
        </row>
        <row r="2810">
          <cell r="D2810" t="str">
            <v>1163819</v>
          </cell>
          <cell r="J2810" t="str">
            <v>N</v>
          </cell>
        </row>
        <row r="2811">
          <cell r="D2811" t="str">
            <v>1163819</v>
          </cell>
          <cell r="J2811" t="str">
            <v>N</v>
          </cell>
        </row>
        <row r="2812">
          <cell r="D2812" t="str">
            <v>1163819</v>
          </cell>
          <cell r="J2812" t="str">
            <v>N</v>
          </cell>
        </row>
        <row r="2813">
          <cell r="D2813" t="str">
            <v>1164328</v>
          </cell>
          <cell r="J2813" t="str">
            <v>N</v>
          </cell>
        </row>
        <row r="2814">
          <cell r="D2814" t="str">
            <v>1164328</v>
          </cell>
          <cell r="J2814" t="str">
            <v>N</v>
          </cell>
        </row>
        <row r="2815">
          <cell r="D2815" t="str">
            <v>1164328</v>
          </cell>
          <cell r="J2815" t="str">
            <v>N</v>
          </cell>
        </row>
        <row r="2816">
          <cell r="D2816" t="str">
            <v>1164328</v>
          </cell>
          <cell r="J2816" t="str">
            <v>N</v>
          </cell>
        </row>
        <row r="2817">
          <cell r="D2817" t="str">
            <v>1164328</v>
          </cell>
          <cell r="J2817" t="str">
            <v>N</v>
          </cell>
        </row>
        <row r="2818">
          <cell r="D2818" t="str">
            <v>1164328</v>
          </cell>
          <cell r="J2818" t="str">
            <v>N</v>
          </cell>
        </row>
        <row r="2819">
          <cell r="D2819" t="str">
            <v>1164328</v>
          </cell>
          <cell r="J2819" t="str">
            <v>N</v>
          </cell>
        </row>
        <row r="2820">
          <cell r="D2820" t="str">
            <v>1164328</v>
          </cell>
          <cell r="J2820" t="str">
            <v>N</v>
          </cell>
        </row>
        <row r="2821">
          <cell r="D2821" t="str">
            <v>1164328</v>
          </cell>
          <cell r="J2821" t="str">
            <v>N</v>
          </cell>
        </row>
        <row r="2822">
          <cell r="D2822" t="str">
            <v>1164328</v>
          </cell>
          <cell r="J2822" t="str">
            <v>N</v>
          </cell>
        </row>
        <row r="2823">
          <cell r="D2823" t="str">
            <v>1164659</v>
          </cell>
          <cell r="J2823" t="str">
            <v>N</v>
          </cell>
        </row>
        <row r="2824">
          <cell r="D2824" t="str">
            <v>1164659</v>
          </cell>
          <cell r="J2824" t="str">
            <v>N</v>
          </cell>
        </row>
        <row r="2825">
          <cell r="D2825" t="str">
            <v>1164659</v>
          </cell>
          <cell r="J2825" t="str">
            <v>N</v>
          </cell>
        </row>
        <row r="2826">
          <cell r="D2826" t="str">
            <v>1164659</v>
          </cell>
          <cell r="J2826" t="str">
            <v>N</v>
          </cell>
        </row>
        <row r="2827">
          <cell r="D2827" t="str">
            <v>1164659</v>
          </cell>
          <cell r="J2827" t="str">
            <v>N</v>
          </cell>
        </row>
        <row r="2828">
          <cell r="D2828" t="str">
            <v>1164659</v>
          </cell>
          <cell r="J2828" t="str">
            <v>N</v>
          </cell>
        </row>
        <row r="2829">
          <cell r="D2829" t="str">
            <v>1164659</v>
          </cell>
          <cell r="J2829" t="str">
            <v>N</v>
          </cell>
        </row>
        <row r="2830">
          <cell r="D2830" t="str">
            <v>1164659</v>
          </cell>
          <cell r="J2830" t="str">
            <v>N</v>
          </cell>
        </row>
        <row r="2831">
          <cell r="D2831" t="str">
            <v>1164659</v>
          </cell>
          <cell r="J2831" t="str">
            <v>N</v>
          </cell>
        </row>
        <row r="2832">
          <cell r="D2832" t="str">
            <v>1164659</v>
          </cell>
          <cell r="J2832" t="str">
            <v>N</v>
          </cell>
        </row>
        <row r="2833">
          <cell r="D2833" t="str">
            <v>1164659</v>
          </cell>
          <cell r="J2833" t="str">
            <v>N</v>
          </cell>
        </row>
        <row r="2834">
          <cell r="D2834" t="str">
            <v>1164659</v>
          </cell>
          <cell r="J2834" t="str">
            <v>N</v>
          </cell>
        </row>
        <row r="2835">
          <cell r="D2835" t="str">
            <v>1164659</v>
          </cell>
          <cell r="J2835" t="str">
            <v>N</v>
          </cell>
        </row>
        <row r="2836">
          <cell r="D2836" t="str">
            <v>1164659</v>
          </cell>
          <cell r="J2836" t="str">
            <v>N</v>
          </cell>
        </row>
        <row r="2837">
          <cell r="D2837" t="str">
            <v>1164659</v>
          </cell>
          <cell r="J2837" t="str">
            <v>N</v>
          </cell>
        </row>
        <row r="2838">
          <cell r="D2838" t="str">
            <v>1164659</v>
          </cell>
          <cell r="J2838" t="str">
            <v>N</v>
          </cell>
        </row>
        <row r="2839">
          <cell r="D2839" t="str">
            <v>1164659</v>
          </cell>
          <cell r="J2839" t="str">
            <v>N</v>
          </cell>
        </row>
        <row r="2840">
          <cell r="D2840" t="str">
            <v>1164659</v>
          </cell>
          <cell r="J2840" t="str">
            <v>N</v>
          </cell>
        </row>
        <row r="2841">
          <cell r="D2841" t="str">
            <v>1164659</v>
          </cell>
          <cell r="J2841" t="str">
            <v>N</v>
          </cell>
        </row>
        <row r="2842">
          <cell r="D2842" t="str">
            <v>1164659</v>
          </cell>
          <cell r="J2842" t="str">
            <v>N</v>
          </cell>
        </row>
        <row r="2843">
          <cell r="D2843" t="str">
            <v>1164659</v>
          </cell>
          <cell r="J2843" t="str">
            <v>N</v>
          </cell>
        </row>
        <row r="2844">
          <cell r="D2844" t="str">
            <v>1164659</v>
          </cell>
          <cell r="J2844" t="str">
            <v>N</v>
          </cell>
        </row>
        <row r="2845">
          <cell r="D2845" t="str">
            <v>1164659</v>
          </cell>
          <cell r="J2845" t="str">
            <v>N</v>
          </cell>
        </row>
        <row r="2846">
          <cell r="D2846" t="str">
            <v>1164659</v>
          </cell>
          <cell r="J2846" t="str">
            <v>N</v>
          </cell>
        </row>
        <row r="2847">
          <cell r="D2847" t="str">
            <v>1164659</v>
          </cell>
          <cell r="J2847" t="str">
            <v>N</v>
          </cell>
        </row>
        <row r="2848">
          <cell r="D2848" t="str">
            <v>1164659</v>
          </cell>
          <cell r="J2848" t="str">
            <v>N</v>
          </cell>
        </row>
        <row r="2849">
          <cell r="D2849" t="str">
            <v>1164659</v>
          </cell>
          <cell r="J2849" t="str">
            <v>N</v>
          </cell>
        </row>
        <row r="2850">
          <cell r="D2850" t="str">
            <v>1164659</v>
          </cell>
          <cell r="J2850" t="str">
            <v>N</v>
          </cell>
        </row>
        <row r="2851">
          <cell r="D2851" t="str">
            <v>1164659</v>
          </cell>
          <cell r="J2851" t="str">
            <v>N</v>
          </cell>
        </row>
        <row r="2852">
          <cell r="D2852" t="str">
            <v>1164659</v>
          </cell>
          <cell r="J2852" t="str">
            <v>N</v>
          </cell>
        </row>
        <row r="2853">
          <cell r="D2853" t="str">
            <v>1164659</v>
          </cell>
          <cell r="J2853" t="str">
            <v>N</v>
          </cell>
        </row>
        <row r="2854">
          <cell r="D2854" t="str">
            <v>1164659</v>
          </cell>
          <cell r="J2854" t="str">
            <v>N</v>
          </cell>
        </row>
        <row r="2855">
          <cell r="D2855" t="str">
            <v>1164659</v>
          </cell>
          <cell r="J2855" t="str">
            <v>N</v>
          </cell>
        </row>
        <row r="2856">
          <cell r="D2856" t="str">
            <v>1164661</v>
          </cell>
          <cell r="J2856" t="str">
            <v>N</v>
          </cell>
        </row>
        <row r="2857">
          <cell r="D2857" t="str">
            <v>1164661</v>
          </cell>
          <cell r="J2857" t="str">
            <v>N</v>
          </cell>
        </row>
        <row r="2858">
          <cell r="D2858" t="str">
            <v>1164661</v>
          </cell>
          <cell r="J2858" t="str">
            <v>N</v>
          </cell>
        </row>
        <row r="2859">
          <cell r="D2859" t="str">
            <v>1164661</v>
          </cell>
          <cell r="J2859" t="str">
            <v>N</v>
          </cell>
        </row>
        <row r="2860">
          <cell r="D2860" t="str">
            <v>1164661</v>
          </cell>
          <cell r="J2860" t="str">
            <v>N</v>
          </cell>
        </row>
        <row r="2861">
          <cell r="D2861" t="str">
            <v>1164661</v>
          </cell>
          <cell r="J2861" t="str">
            <v>N</v>
          </cell>
        </row>
        <row r="2862">
          <cell r="D2862" t="str">
            <v>1164661</v>
          </cell>
          <cell r="J2862" t="str">
            <v>N</v>
          </cell>
        </row>
        <row r="2863">
          <cell r="D2863" t="str">
            <v>1164661</v>
          </cell>
          <cell r="J2863" t="str">
            <v>N</v>
          </cell>
        </row>
        <row r="2864">
          <cell r="D2864" t="str">
            <v>1164661</v>
          </cell>
          <cell r="J2864" t="str">
            <v>N</v>
          </cell>
        </row>
        <row r="2865">
          <cell r="D2865" t="str">
            <v>1164661</v>
          </cell>
          <cell r="J2865" t="str">
            <v>N</v>
          </cell>
        </row>
        <row r="2866">
          <cell r="D2866" t="str">
            <v>1164661</v>
          </cell>
          <cell r="J2866" t="str">
            <v>N</v>
          </cell>
        </row>
        <row r="2867">
          <cell r="D2867" t="str">
            <v>1164661</v>
          </cell>
          <cell r="J2867" t="str">
            <v>N</v>
          </cell>
        </row>
        <row r="2868">
          <cell r="D2868" t="str">
            <v>1164661</v>
          </cell>
          <cell r="J2868" t="str">
            <v>N</v>
          </cell>
        </row>
        <row r="2869">
          <cell r="D2869" t="str">
            <v>1164661</v>
          </cell>
          <cell r="J2869" t="str">
            <v>N</v>
          </cell>
        </row>
        <row r="2870">
          <cell r="D2870" t="str">
            <v>1164661</v>
          </cell>
          <cell r="J2870" t="str">
            <v>N</v>
          </cell>
        </row>
        <row r="2871">
          <cell r="D2871" t="str">
            <v>1164661</v>
          </cell>
          <cell r="J2871" t="str">
            <v>N</v>
          </cell>
        </row>
        <row r="2872">
          <cell r="D2872" t="str">
            <v>1164661</v>
          </cell>
          <cell r="J2872" t="str">
            <v>N</v>
          </cell>
        </row>
        <row r="2873">
          <cell r="D2873" t="str">
            <v>1164661</v>
          </cell>
          <cell r="J2873" t="str">
            <v>N</v>
          </cell>
        </row>
        <row r="2874">
          <cell r="D2874" t="str">
            <v>1164661</v>
          </cell>
          <cell r="J2874" t="str">
            <v>N</v>
          </cell>
        </row>
        <row r="2875">
          <cell r="D2875" t="str">
            <v>1164661</v>
          </cell>
          <cell r="J2875" t="str">
            <v>N</v>
          </cell>
        </row>
        <row r="2876">
          <cell r="D2876" t="str">
            <v>1164661</v>
          </cell>
          <cell r="J2876" t="str">
            <v>N</v>
          </cell>
        </row>
        <row r="2877">
          <cell r="D2877" t="str">
            <v>1164661</v>
          </cell>
          <cell r="J2877" t="str">
            <v>N</v>
          </cell>
        </row>
        <row r="2878">
          <cell r="D2878" t="str">
            <v>1164661</v>
          </cell>
          <cell r="J2878" t="str">
            <v>N</v>
          </cell>
        </row>
        <row r="2879">
          <cell r="D2879" t="str">
            <v>1164661</v>
          </cell>
          <cell r="J2879" t="str">
            <v>N</v>
          </cell>
        </row>
        <row r="2880">
          <cell r="D2880" t="str">
            <v>1164661</v>
          </cell>
          <cell r="J2880" t="str">
            <v>N</v>
          </cell>
        </row>
        <row r="2881">
          <cell r="D2881" t="str">
            <v>1164661</v>
          </cell>
          <cell r="J2881" t="str">
            <v>N</v>
          </cell>
        </row>
        <row r="2882">
          <cell r="D2882" t="str">
            <v>1164661</v>
          </cell>
          <cell r="J2882" t="str">
            <v>N</v>
          </cell>
        </row>
        <row r="2883">
          <cell r="D2883" t="str">
            <v>1164661</v>
          </cell>
          <cell r="J2883" t="str">
            <v>N</v>
          </cell>
        </row>
        <row r="2884">
          <cell r="D2884" t="str">
            <v>1164661</v>
          </cell>
          <cell r="J2884" t="str">
            <v>N</v>
          </cell>
        </row>
        <row r="2885">
          <cell r="D2885" t="str">
            <v>1164661</v>
          </cell>
          <cell r="J2885" t="str">
            <v>N</v>
          </cell>
        </row>
        <row r="2886">
          <cell r="D2886" t="str">
            <v>1164661</v>
          </cell>
          <cell r="J2886" t="str">
            <v>N</v>
          </cell>
        </row>
        <row r="2887">
          <cell r="D2887" t="str">
            <v>1165163</v>
          </cell>
          <cell r="J2887" t="str">
            <v>N</v>
          </cell>
        </row>
        <row r="2888">
          <cell r="D2888" t="str">
            <v>1165163</v>
          </cell>
          <cell r="J2888" t="str">
            <v>N</v>
          </cell>
        </row>
        <row r="2889">
          <cell r="D2889" t="str">
            <v>1165163</v>
          </cell>
          <cell r="J2889" t="str">
            <v>N</v>
          </cell>
        </row>
        <row r="2890">
          <cell r="D2890" t="str">
            <v>1165163</v>
          </cell>
          <cell r="J2890" t="str">
            <v>N</v>
          </cell>
        </row>
        <row r="2891">
          <cell r="D2891" t="str">
            <v>1165163</v>
          </cell>
          <cell r="J2891" t="str">
            <v>N</v>
          </cell>
        </row>
        <row r="2892">
          <cell r="D2892" t="str">
            <v>1165163</v>
          </cell>
          <cell r="J2892" t="str">
            <v>N</v>
          </cell>
        </row>
        <row r="2893">
          <cell r="D2893" t="str">
            <v>1165163</v>
          </cell>
          <cell r="J2893" t="str">
            <v>N</v>
          </cell>
        </row>
        <row r="2894">
          <cell r="D2894" t="str">
            <v>1165163</v>
          </cell>
          <cell r="J2894" t="str">
            <v>N</v>
          </cell>
        </row>
        <row r="2895">
          <cell r="D2895" t="str">
            <v>1165163</v>
          </cell>
          <cell r="J2895" t="str">
            <v>N</v>
          </cell>
        </row>
        <row r="2896">
          <cell r="D2896" t="str">
            <v>1165163</v>
          </cell>
          <cell r="J2896" t="str">
            <v>N</v>
          </cell>
        </row>
        <row r="2897">
          <cell r="D2897" t="str">
            <v>1165163</v>
          </cell>
          <cell r="J2897" t="str">
            <v>N</v>
          </cell>
        </row>
        <row r="2898">
          <cell r="D2898" t="str">
            <v>1165163</v>
          </cell>
          <cell r="J2898" t="str">
            <v>N</v>
          </cell>
        </row>
        <row r="2899">
          <cell r="D2899" t="str">
            <v>1165163</v>
          </cell>
          <cell r="J2899" t="str">
            <v>N</v>
          </cell>
        </row>
        <row r="2900">
          <cell r="D2900" t="str">
            <v>1165163</v>
          </cell>
          <cell r="J2900" t="str">
            <v>N</v>
          </cell>
        </row>
        <row r="2901">
          <cell r="D2901" t="str">
            <v>1165163</v>
          </cell>
          <cell r="J2901" t="str">
            <v>N</v>
          </cell>
        </row>
        <row r="2902">
          <cell r="D2902" t="str">
            <v>1165163</v>
          </cell>
          <cell r="J2902" t="str">
            <v>N</v>
          </cell>
        </row>
        <row r="2903">
          <cell r="D2903" t="str">
            <v>1165163</v>
          </cell>
          <cell r="J2903" t="str">
            <v>N</v>
          </cell>
        </row>
        <row r="2904">
          <cell r="D2904" t="str">
            <v>1165163</v>
          </cell>
          <cell r="J2904" t="str">
            <v>N</v>
          </cell>
        </row>
        <row r="2905">
          <cell r="D2905" t="str">
            <v>1165163</v>
          </cell>
          <cell r="J2905" t="str">
            <v>N</v>
          </cell>
        </row>
        <row r="2906">
          <cell r="D2906" t="str">
            <v>1165163</v>
          </cell>
          <cell r="J2906" t="str">
            <v>N</v>
          </cell>
        </row>
        <row r="2907">
          <cell r="D2907" t="str">
            <v>1165163</v>
          </cell>
          <cell r="J2907" t="str">
            <v>N</v>
          </cell>
        </row>
        <row r="2908">
          <cell r="D2908" t="str">
            <v>1165163</v>
          </cell>
          <cell r="J2908" t="str">
            <v>N</v>
          </cell>
        </row>
        <row r="2909">
          <cell r="D2909" t="str">
            <v>1165163</v>
          </cell>
          <cell r="J2909" t="str">
            <v>N</v>
          </cell>
        </row>
        <row r="2910">
          <cell r="D2910" t="str">
            <v>1165163</v>
          </cell>
          <cell r="J2910" t="str">
            <v>N</v>
          </cell>
        </row>
        <row r="2911">
          <cell r="D2911" t="str">
            <v>1165163</v>
          </cell>
          <cell r="J2911" t="str">
            <v>N</v>
          </cell>
        </row>
        <row r="2912">
          <cell r="D2912" t="str">
            <v>1165163</v>
          </cell>
          <cell r="J2912" t="str">
            <v>N</v>
          </cell>
        </row>
        <row r="2913">
          <cell r="D2913" t="str">
            <v>1165163</v>
          </cell>
          <cell r="J2913" t="str">
            <v>N</v>
          </cell>
        </row>
        <row r="2914">
          <cell r="D2914" t="str">
            <v>1165163</v>
          </cell>
          <cell r="J2914" t="str">
            <v>N</v>
          </cell>
        </row>
        <row r="2915">
          <cell r="D2915" t="str">
            <v>1165163</v>
          </cell>
          <cell r="J2915" t="str">
            <v>N</v>
          </cell>
        </row>
        <row r="2916">
          <cell r="D2916" t="str">
            <v>1165163</v>
          </cell>
          <cell r="J2916" t="str">
            <v>N</v>
          </cell>
        </row>
        <row r="2917">
          <cell r="D2917" t="str">
            <v>1165163</v>
          </cell>
          <cell r="J2917" t="str">
            <v>N</v>
          </cell>
        </row>
        <row r="2918">
          <cell r="D2918" t="str">
            <v>1165163</v>
          </cell>
          <cell r="J2918" t="str">
            <v>N</v>
          </cell>
        </row>
        <row r="2919">
          <cell r="D2919" t="str">
            <v>1165163</v>
          </cell>
          <cell r="J2919" t="str">
            <v>N</v>
          </cell>
        </row>
        <row r="2920">
          <cell r="D2920" t="str">
            <v>1165163</v>
          </cell>
          <cell r="J2920" t="str">
            <v>N</v>
          </cell>
        </row>
        <row r="2921">
          <cell r="D2921" t="str">
            <v>1165163</v>
          </cell>
          <cell r="J2921" t="str">
            <v>N</v>
          </cell>
        </row>
        <row r="2922">
          <cell r="D2922" t="str">
            <v>1165163</v>
          </cell>
          <cell r="J2922" t="str">
            <v>N</v>
          </cell>
        </row>
        <row r="2923">
          <cell r="D2923" t="str">
            <v>1165163</v>
          </cell>
          <cell r="J2923" t="str">
            <v>N</v>
          </cell>
        </row>
        <row r="2924">
          <cell r="D2924" t="str">
            <v>1165163</v>
          </cell>
          <cell r="J2924" t="str">
            <v>N</v>
          </cell>
        </row>
        <row r="2925">
          <cell r="D2925" t="str">
            <v>1165163</v>
          </cell>
          <cell r="J2925" t="str">
            <v>N</v>
          </cell>
        </row>
        <row r="2926">
          <cell r="D2926" t="str">
            <v>1165163</v>
          </cell>
          <cell r="J2926" t="str">
            <v>N</v>
          </cell>
        </row>
        <row r="2927">
          <cell r="D2927" t="str">
            <v>1165163</v>
          </cell>
          <cell r="J2927" t="str">
            <v>N</v>
          </cell>
        </row>
        <row r="2928">
          <cell r="D2928" t="str">
            <v>1165163</v>
          </cell>
          <cell r="J2928" t="str">
            <v>N</v>
          </cell>
        </row>
        <row r="2929">
          <cell r="D2929" t="str">
            <v>1165163</v>
          </cell>
          <cell r="J2929" t="str">
            <v>N</v>
          </cell>
        </row>
        <row r="2930">
          <cell r="D2930" t="str">
            <v>1165163</v>
          </cell>
          <cell r="J2930" t="str">
            <v>N</v>
          </cell>
        </row>
        <row r="2931">
          <cell r="D2931" t="str">
            <v>1165163</v>
          </cell>
          <cell r="J2931" t="str">
            <v>N</v>
          </cell>
        </row>
        <row r="2932">
          <cell r="D2932" t="str">
            <v>1165163</v>
          </cell>
          <cell r="J2932" t="str">
            <v>N</v>
          </cell>
        </row>
        <row r="2933">
          <cell r="D2933" t="str">
            <v>1165163</v>
          </cell>
          <cell r="J2933" t="str">
            <v>N</v>
          </cell>
        </row>
        <row r="2934">
          <cell r="D2934" t="str">
            <v>1165163</v>
          </cell>
          <cell r="J2934" t="str">
            <v>N</v>
          </cell>
        </row>
        <row r="2935">
          <cell r="D2935" t="str">
            <v>1165163</v>
          </cell>
          <cell r="J2935" t="str">
            <v>N</v>
          </cell>
        </row>
        <row r="2936">
          <cell r="D2936" t="str">
            <v>1165163</v>
          </cell>
          <cell r="J2936" t="str">
            <v>N</v>
          </cell>
        </row>
        <row r="2937">
          <cell r="D2937" t="str">
            <v>1165163</v>
          </cell>
          <cell r="J2937" t="str">
            <v>N</v>
          </cell>
        </row>
        <row r="2938">
          <cell r="D2938" t="str">
            <v>1165163</v>
          </cell>
          <cell r="J2938" t="str">
            <v>N</v>
          </cell>
        </row>
        <row r="2939">
          <cell r="D2939" t="str">
            <v>1165163</v>
          </cell>
          <cell r="J2939" t="str">
            <v>N</v>
          </cell>
        </row>
        <row r="2940">
          <cell r="D2940" t="str">
            <v>1165163</v>
          </cell>
          <cell r="J2940" t="str">
            <v>N</v>
          </cell>
        </row>
        <row r="2941">
          <cell r="D2941" t="str">
            <v>1165163</v>
          </cell>
          <cell r="J2941" t="str">
            <v>N</v>
          </cell>
        </row>
        <row r="2942">
          <cell r="D2942" t="str">
            <v>1165163</v>
          </cell>
          <cell r="J2942" t="str">
            <v>N</v>
          </cell>
        </row>
        <row r="2943">
          <cell r="D2943" t="str">
            <v>1165163</v>
          </cell>
          <cell r="J2943" t="str">
            <v>N</v>
          </cell>
        </row>
        <row r="2944">
          <cell r="D2944" t="str">
            <v>1165163</v>
          </cell>
          <cell r="J2944" t="str">
            <v>N</v>
          </cell>
        </row>
        <row r="2945">
          <cell r="D2945" t="str">
            <v>1165163</v>
          </cell>
          <cell r="J2945" t="str">
            <v>N</v>
          </cell>
        </row>
        <row r="2946">
          <cell r="D2946" t="str">
            <v>1165163</v>
          </cell>
          <cell r="J2946" t="str">
            <v>N</v>
          </cell>
        </row>
        <row r="2947">
          <cell r="D2947" t="str">
            <v>1165163</v>
          </cell>
          <cell r="J2947" t="str">
            <v>N</v>
          </cell>
        </row>
        <row r="2948">
          <cell r="D2948" t="str">
            <v>1165163</v>
          </cell>
          <cell r="J2948" t="str">
            <v>N</v>
          </cell>
        </row>
        <row r="2949">
          <cell r="D2949" t="str">
            <v>1165163</v>
          </cell>
          <cell r="J2949" t="str">
            <v>N</v>
          </cell>
        </row>
        <row r="2950">
          <cell r="D2950" t="str">
            <v>1165163</v>
          </cell>
          <cell r="J2950" t="str">
            <v>N</v>
          </cell>
        </row>
        <row r="2951">
          <cell r="D2951" t="str">
            <v>1165163</v>
          </cell>
          <cell r="J2951" t="str">
            <v>N</v>
          </cell>
        </row>
        <row r="2952">
          <cell r="D2952" t="str">
            <v>1165163</v>
          </cell>
          <cell r="J2952" t="str">
            <v>N</v>
          </cell>
        </row>
        <row r="2953">
          <cell r="D2953" t="str">
            <v>1165163</v>
          </cell>
          <cell r="J2953" t="str">
            <v>N</v>
          </cell>
        </row>
        <row r="2954">
          <cell r="D2954" t="str">
            <v>1165163</v>
          </cell>
          <cell r="J2954" t="str">
            <v>N</v>
          </cell>
        </row>
        <row r="2955">
          <cell r="D2955" t="str">
            <v>1165163</v>
          </cell>
          <cell r="J2955" t="str">
            <v>N</v>
          </cell>
        </row>
        <row r="2956">
          <cell r="D2956" t="str">
            <v>1165163</v>
          </cell>
          <cell r="J2956" t="str">
            <v>N</v>
          </cell>
        </row>
        <row r="2957">
          <cell r="D2957" t="str">
            <v>1165163</v>
          </cell>
          <cell r="J2957" t="str">
            <v>N</v>
          </cell>
        </row>
        <row r="2958">
          <cell r="D2958" t="str">
            <v>1165163</v>
          </cell>
          <cell r="J2958" t="str">
            <v>N</v>
          </cell>
        </row>
        <row r="2959">
          <cell r="D2959" t="str">
            <v>1165163</v>
          </cell>
          <cell r="J2959" t="str">
            <v>N</v>
          </cell>
        </row>
        <row r="2960">
          <cell r="D2960" t="str">
            <v>1165163</v>
          </cell>
          <cell r="J2960" t="str">
            <v>N</v>
          </cell>
        </row>
        <row r="2961">
          <cell r="D2961" t="str">
            <v>1165163</v>
          </cell>
          <cell r="J2961" t="str">
            <v>N</v>
          </cell>
        </row>
        <row r="2962">
          <cell r="D2962" t="str">
            <v>1165163</v>
          </cell>
          <cell r="J2962" t="str">
            <v>N</v>
          </cell>
        </row>
        <row r="2963">
          <cell r="D2963" t="str">
            <v>1165163</v>
          </cell>
          <cell r="J2963" t="str">
            <v>N</v>
          </cell>
        </row>
        <row r="2964">
          <cell r="D2964" t="str">
            <v>1165163</v>
          </cell>
          <cell r="J2964" t="str">
            <v>N</v>
          </cell>
        </row>
        <row r="2965">
          <cell r="D2965" t="str">
            <v>1165163</v>
          </cell>
          <cell r="J2965" t="str">
            <v>N</v>
          </cell>
        </row>
        <row r="2966">
          <cell r="D2966" t="str">
            <v>1165163</v>
          </cell>
          <cell r="J2966" t="str">
            <v>N</v>
          </cell>
        </row>
        <row r="2967">
          <cell r="D2967" t="str">
            <v>1165163</v>
          </cell>
          <cell r="J2967" t="str">
            <v>N</v>
          </cell>
        </row>
        <row r="2968">
          <cell r="D2968" t="str">
            <v>1165163</v>
          </cell>
          <cell r="J2968" t="str">
            <v>N</v>
          </cell>
        </row>
        <row r="2969">
          <cell r="D2969" t="str">
            <v>1165163</v>
          </cell>
          <cell r="J2969" t="str">
            <v>N</v>
          </cell>
        </row>
        <row r="2970">
          <cell r="D2970" t="str">
            <v>1165163</v>
          </cell>
          <cell r="J2970" t="str">
            <v>N</v>
          </cell>
        </row>
        <row r="2971">
          <cell r="D2971" t="str">
            <v>1165163</v>
          </cell>
          <cell r="J2971" t="str">
            <v>N</v>
          </cell>
        </row>
        <row r="2972">
          <cell r="D2972" t="str">
            <v>1165163</v>
          </cell>
          <cell r="J2972" t="str">
            <v>N</v>
          </cell>
        </row>
        <row r="2973">
          <cell r="D2973" t="str">
            <v>1165163</v>
          </cell>
          <cell r="J2973" t="str">
            <v>N</v>
          </cell>
        </row>
        <row r="2974">
          <cell r="D2974" t="str">
            <v>1165163</v>
          </cell>
          <cell r="J2974" t="str">
            <v>N</v>
          </cell>
        </row>
        <row r="2975">
          <cell r="D2975" t="str">
            <v>1165163</v>
          </cell>
          <cell r="J2975" t="str">
            <v>N</v>
          </cell>
        </row>
        <row r="2976">
          <cell r="D2976" t="str">
            <v>1165163</v>
          </cell>
          <cell r="J2976" t="str">
            <v>N</v>
          </cell>
        </row>
        <row r="2977">
          <cell r="D2977" t="str">
            <v>1165163</v>
          </cell>
          <cell r="J2977" t="str">
            <v>N</v>
          </cell>
        </row>
        <row r="2978">
          <cell r="D2978" t="str">
            <v>1165163</v>
          </cell>
          <cell r="J2978" t="str">
            <v>N</v>
          </cell>
        </row>
        <row r="2979">
          <cell r="D2979" t="str">
            <v>1165163</v>
          </cell>
          <cell r="J2979" t="str">
            <v>N</v>
          </cell>
        </row>
        <row r="2980">
          <cell r="D2980" t="str">
            <v>1165163</v>
          </cell>
          <cell r="J2980" t="str">
            <v>N</v>
          </cell>
        </row>
        <row r="2981">
          <cell r="D2981" t="str">
            <v>1165163</v>
          </cell>
          <cell r="J2981" t="str">
            <v>N</v>
          </cell>
        </row>
        <row r="2982">
          <cell r="D2982" t="str">
            <v>1165163</v>
          </cell>
          <cell r="J2982" t="str">
            <v>N</v>
          </cell>
        </row>
        <row r="2983">
          <cell r="D2983" t="str">
            <v>1165163</v>
          </cell>
          <cell r="J2983" t="str">
            <v>N</v>
          </cell>
        </row>
        <row r="2984">
          <cell r="D2984" t="str">
            <v>1165163</v>
          </cell>
          <cell r="J2984" t="str">
            <v>N</v>
          </cell>
        </row>
        <row r="2985">
          <cell r="D2985" t="str">
            <v>1165163</v>
          </cell>
          <cell r="J2985" t="str">
            <v>N</v>
          </cell>
        </row>
        <row r="2986">
          <cell r="D2986" t="str">
            <v>1165163</v>
          </cell>
          <cell r="J2986" t="str">
            <v>N</v>
          </cell>
        </row>
        <row r="2987">
          <cell r="D2987" t="str">
            <v>1165163</v>
          </cell>
          <cell r="J2987" t="str">
            <v>N</v>
          </cell>
        </row>
        <row r="2988">
          <cell r="D2988" t="str">
            <v>1165163</v>
          </cell>
          <cell r="J2988" t="str">
            <v>N</v>
          </cell>
        </row>
        <row r="2989">
          <cell r="D2989" t="str">
            <v>1165163</v>
          </cell>
          <cell r="J2989" t="str">
            <v>N</v>
          </cell>
        </row>
        <row r="2990">
          <cell r="D2990" t="str">
            <v>1165163</v>
          </cell>
          <cell r="J2990" t="str">
            <v>N</v>
          </cell>
        </row>
        <row r="2991">
          <cell r="D2991" t="str">
            <v>1165166</v>
          </cell>
          <cell r="J2991" t="str">
            <v>N</v>
          </cell>
        </row>
        <row r="2992">
          <cell r="D2992" t="str">
            <v>1165166</v>
          </cell>
          <cell r="J2992" t="str">
            <v>N</v>
          </cell>
        </row>
        <row r="2993">
          <cell r="D2993" t="str">
            <v>1165166</v>
          </cell>
          <cell r="J2993" t="str">
            <v>N</v>
          </cell>
        </row>
        <row r="2994">
          <cell r="D2994" t="str">
            <v>1165166</v>
          </cell>
          <cell r="J2994" t="str">
            <v>N</v>
          </cell>
        </row>
        <row r="2995">
          <cell r="D2995" t="str">
            <v>1165166</v>
          </cell>
          <cell r="J2995" t="str">
            <v>N</v>
          </cell>
        </row>
        <row r="2996">
          <cell r="D2996" t="str">
            <v>1165166</v>
          </cell>
          <cell r="J2996" t="str">
            <v>N</v>
          </cell>
        </row>
        <row r="2997">
          <cell r="D2997" t="str">
            <v>1165166</v>
          </cell>
          <cell r="J2997" t="str">
            <v>N</v>
          </cell>
        </row>
        <row r="2998">
          <cell r="D2998" t="str">
            <v>1165166</v>
          </cell>
          <cell r="J2998" t="str">
            <v>N</v>
          </cell>
        </row>
        <row r="2999">
          <cell r="D2999" t="str">
            <v>1165166</v>
          </cell>
          <cell r="J2999" t="str">
            <v>N</v>
          </cell>
        </row>
        <row r="3000">
          <cell r="D3000" t="str">
            <v>1165166</v>
          </cell>
          <cell r="J3000" t="str">
            <v>N</v>
          </cell>
        </row>
        <row r="3001">
          <cell r="D3001" t="str">
            <v>1165166</v>
          </cell>
          <cell r="J3001" t="str">
            <v>N</v>
          </cell>
        </row>
        <row r="3002">
          <cell r="D3002" t="str">
            <v>1165166</v>
          </cell>
          <cell r="J3002" t="str">
            <v>N</v>
          </cell>
        </row>
        <row r="3003">
          <cell r="D3003" t="str">
            <v>1165166</v>
          </cell>
          <cell r="J3003" t="str">
            <v>N</v>
          </cell>
        </row>
        <row r="3004">
          <cell r="D3004" t="str">
            <v>1165166</v>
          </cell>
          <cell r="J3004" t="str">
            <v>N</v>
          </cell>
        </row>
        <row r="3005">
          <cell r="D3005" t="str">
            <v>1165167</v>
          </cell>
          <cell r="J3005" t="str">
            <v>N</v>
          </cell>
        </row>
        <row r="3006">
          <cell r="D3006" t="str">
            <v>1165167</v>
          </cell>
          <cell r="J3006" t="str">
            <v>N</v>
          </cell>
        </row>
        <row r="3007">
          <cell r="D3007" t="str">
            <v>1165167</v>
          </cell>
          <cell r="J3007" t="str">
            <v>N</v>
          </cell>
        </row>
        <row r="3008">
          <cell r="D3008" t="str">
            <v>1165167</v>
          </cell>
          <cell r="J3008" t="str">
            <v>N</v>
          </cell>
        </row>
        <row r="3009">
          <cell r="D3009" t="str">
            <v>1165167</v>
          </cell>
          <cell r="J3009" t="str">
            <v>N</v>
          </cell>
        </row>
        <row r="3010">
          <cell r="D3010" t="str">
            <v>1165167</v>
          </cell>
          <cell r="J3010" t="str">
            <v>N</v>
          </cell>
        </row>
        <row r="3011">
          <cell r="D3011" t="str">
            <v>1165167</v>
          </cell>
          <cell r="J3011" t="str">
            <v>N</v>
          </cell>
        </row>
        <row r="3012">
          <cell r="D3012" t="str">
            <v>1165167</v>
          </cell>
          <cell r="J3012" t="str">
            <v>N</v>
          </cell>
        </row>
        <row r="3013">
          <cell r="D3013" t="str">
            <v>1165167</v>
          </cell>
          <cell r="J3013" t="str">
            <v>N</v>
          </cell>
        </row>
        <row r="3014">
          <cell r="D3014" t="str">
            <v>1165167</v>
          </cell>
          <cell r="J3014" t="str">
            <v>N</v>
          </cell>
        </row>
        <row r="3015">
          <cell r="D3015" t="str">
            <v>1165167</v>
          </cell>
          <cell r="J3015" t="str">
            <v>N</v>
          </cell>
        </row>
        <row r="3016">
          <cell r="D3016" t="str">
            <v>1165167</v>
          </cell>
          <cell r="J3016" t="str">
            <v>N</v>
          </cell>
        </row>
        <row r="3017">
          <cell r="D3017" t="str">
            <v>1165167</v>
          </cell>
          <cell r="J3017" t="str">
            <v>N</v>
          </cell>
        </row>
        <row r="3018">
          <cell r="D3018" t="str">
            <v>1165167</v>
          </cell>
          <cell r="J3018" t="str">
            <v>N</v>
          </cell>
        </row>
        <row r="3019">
          <cell r="D3019" t="str">
            <v>1165168</v>
          </cell>
          <cell r="J3019" t="str">
            <v>N</v>
          </cell>
        </row>
        <row r="3020">
          <cell r="D3020" t="str">
            <v>1165168</v>
          </cell>
          <cell r="J3020" t="str">
            <v>N</v>
          </cell>
        </row>
        <row r="3021">
          <cell r="D3021" t="str">
            <v>1165168</v>
          </cell>
          <cell r="J3021" t="str">
            <v>N</v>
          </cell>
        </row>
        <row r="3022">
          <cell r="D3022" t="str">
            <v>1165168</v>
          </cell>
          <cell r="J3022" t="str">
            <v>N</v>
          </cell>
        </row>
        <row r="3023">
          <cell r="D3023" t="str">
            <v>1165168</v>
          </cell>
          <cell r="J3023" t="str">
            <v>N</v>
          </cell>
        </row>
        <row r="3024">
          <cell r="D3024" t="str">
            <v>1165168</v>
          </cell>
          <cell r="J3024" t="str">
            <v>N</v>
          </cell>
        </row>
        <row r="3025">
          <cell r="D3025" t="str">
            <v>1165168</v>
          </cell>
          <cell r="J3025" t="str">
            <v>N</v>
          </cell>
        </row>
        <row r="3026">
          <cell r="D3026" t="str">
            <v>1165168</v>
          </cell>
          <cell r="J3026" t="str">
            <v>N</v>
          </cell>
        </row>
        <row r="3027">
          <cell r="D3027" t="str">
            <v>1165168</v>
          </cell>
          <cell r="J3027" t="str">
            <v>N</v>
          </cell>
        </row>
        <row r="3028">
          <cell r="D3028" t="str">
            <v>1165168</v>
          </cell>
          <cell r="J3028" t="str">
            <v>N</v>
          </cell>
        </row>
        <row r="3029">
          <cell r="D3029" t="str">
            <v>1165168</v>
          </cell>
          <cell r="J3029" t="str">
            <v>N</v>
          </cell>
        </row>
        <row r="3030">
          <cell r="D3030" t="str">
            <v>1165168</v>
          </cell>
          <cell r="J3030" t="str">
            <v>N</v>
          </cell>
        </row>
        <row r="3031">
          <cell r="D3031" t="str">
            <v>1165168</v>
          </cell>
          <cell r="J3031" t="str">
            <v>N</v>
          </cell>
        </row>
        <row r="3032">
          <cell r="D3032" t="str">
            <v>1165168</v>
          </cell>
          <cell r="J3032" t="str">
            <v>N</v>
          </cell>
        </row>
        <row r="3033">
          <cell r="D3033" t="str">
            <v>1165168</v>
          </cell>
          <cell r="J3033" t="str">
            <v>N</v>
          </cell>
        </row>
        <row r="3034">
          <cell r="D3034" t="str">
            <v>1165168</v>
          </cell>
          <cell r="J3034" t="str">
            <v>N</v>
          </cell>
        </row>
        <row r="3035">
          <cell r="D3035" t="str">
            <v>1165168</v>
          </cell>
          <cell r="J3035" t="str">
            <v>N</v>
          </cell>
        </row>
        <row r="3036">
          <cell r="D3036" t="str">
            <v>1165168</v>
          </cell>
          <cell r="J3036" t="str">
            <v>N</v>
          </cell>
        </row>
        <row r="3037">
          <cell r="D3037" t="str">
            <v>1165168</v>
          </cell>
          <cell r="J3037" t="str">
            <v>N</v>
          </cell>
        </row>
        <row r="3038">
          <cell r="D3038" t="str">
            <v>1165168</v>
          </cell>
          <cell r="J3038" t="str">
            <v>N</v>
          </cell>
        </row>
        <row r="3039">
          <cell r="D3039" t="str">
            <v>1165168</v>
          </cell>
          <cell r="J3039" t="str">
            <v>N</v>
          </cell>
        </row>
        <row r="3040">
          <cell r="D3040" t="str">
            <v>1165168</v>
          </cell>
          <cell r="J3040" t="str">
            <v>N</v>
          </cell>
        </row>
        <row r="3041">
          <cell r="D3041" t="str">
            <v>1165168</v>
          </cell>
          <cell r="J3041" t="str">
            <v>N</v>
          </cell>
        </row>
        <row r="3042">
          <cell r="D3042" t="str">
            <v>1165168</v>
          </cell>
          <cell r="J3042" t="str">
            <v>N</v>
          </cell>
        </row>
        <row r="3043">
          <cell r="D3043" t="str">
            <v>1165168</v>
          </cell>
          <cell r="J3043" t="str">
            <v>N</v>
          </cell>
        </row>
        <row r="3044">
          <cell r="D3044" t="str">
            <v>1165168</v>
          </cell>
          <cell r="J3044" t="str">
            <v>N</v>
          </cell>
        </row>
        <row r="3045">
          <cell r="D3045" t="str">
            <v>1165168</v>
          </cell>
          <cell r="J3045" t="str">
            <v>N</v>
          </cell>
        </row>
        <row r="3046">
          <cell r="D3046" t="str">
            <v>1165168</v>
          </cell>
          <cell r="J3046" t="str">
            <v>N</v>
          </cell>
        </row>
        <row r="3047">
          <cell r="D3047" t="str">
            <v>1165168</v>
          </cell>
          <cell r="J3047" t="str">
            <v>N</v>
          </cell>
        </row>
        <row r="3048">
          <cell r="D3048" t="str">
            <v>1165168</v>
          </cell>
          <cell r="J3048" t="str">
            <v>N</v>
          </cell>
        </row>
        <row r="3049">
          <cell r="D3049" t="str">
            <v>1165168</v>
          </cell>
          <cell r="J3049" t="str">
            <v>N</v>
          </cell>
        </row>
        <row r="3050">
          <cell r="D3050" t="str">
            <v>1165168</v>
          </cell>
          <cell r="J3050" t="str">
            <v>N</v>
          </cell>
        </row>
        <row r="3051">
          <cell r="D3051" t="str">
            <v>1165168</v>
          </cell>
          <cell r="J3051" t="str">
            <v>N</v>
          </cell>
        </row>
        <row r="3052">
          <cell r="D3052" t="str">
            <v>1165168</v>
          </cell>
          <cell r="J3052" t="str">
            <v>N</v>
          </cell>
        </row>
        <row r="3053">
          <cell r="D3053" t="str">
            <v>1165168</v>
          </cell>
          <cell r="J3053" t="str">
            <v>N</v>
          </cell>
        </row>
        <row r="3054">
          <cell r="D3054" t="str">
            <v>1165168</v>
          </cell>
          <cell r="J3054" t="str">
            <v>N</v>
          </cell>
        </row>
        <row r="3055">
          <cell r="D3055" t="str">
            <v>1165168</v>
          </cell>
          <cell r="J3055" t="str">
            <v>N</v>
          </cell>
        </row>
        <row r="3056">
          <cell r="D3056" t="str">
            <v>1165168</v>
          </cell>
          <cell r="J3056" t="str">
            <v>N</v>
          </cell>
        </row>
        <row r="3057">
          <cell r="D3057" t="str">
            <v>1165168</v>
          </cell>
          <cell r="J3057" t="str">
            <v>N</v>
          </cell>
        </row>
        <row r="3058">
          <cell r="D3058" t="str">
            <v>1165168</v>
          </cell>
          <cell r="J3058" t="str">
            <v>N</v>
          </cell>
        </row>
        <row r="3059">
          <cell r="D3059" t="str">
            <v>1165168</v>
          </cell>
          <cell r="J3059" t="str">
            <v>N</v>
          </cell>
        </row>
        <row r="3060">
          <cell r="D3060" t="str">
            <v>1165168</v>
          </cell>
          <cell r="J3060" t="str">
            <v>N</v>
          </cell>
        </row>
        <row r="3061">
          <cell r="D3061" t="str">
            <v>1165168</v>
          </cell>
          <cell r="J3061" t="str">
            <v>N</v>
          </cell>
        </row>
        <row r="3062">
          <cell r="D3062" t="str">
            <v>1165168</v>
          </cell>
          <cell r="J3062" t="str">
            <v>N</v>
          </cell>
        </row>
        <row r="3063">
          <cell r="D3063" t="str">
            <v>1165168</v>
          </cell>
          <cell r="J3063" t="str">
            <v>N</v>
          </cell>
        </row>
        <row r="3064">
          <cell r="D3064" t="str">
            <v>1165168</v>
          </cell>
          <cell r="J3064" t="str">
            <v>N</v>
          </cell>
        </row>
        <row r="3065">
          <cell r="D3065" t="str">
            <v>1165168</v>
          </cell>
          <cell r="J3065" t="str">
            <v>N</v>
          </cell>
        </row>
        <row r="3066">
          <cell r="D3066" t="str">
            <v>1165168</v>
          </cell>
          <cell r="J3066" t="str">
            <v>N</v>
          </cell>
        </row>
        <row r="3067">
          <cell r="D3067" t="str">
            <v>1165168</v>
          </cell>
          <cell r="J3067" t="str">
            <v>N</v>
          </cell>
        </row>
        <row r="3068">
          <cell r="D3068" t="str">
            <v>1165168</v>
          </cell>
          <cell r="J3068" t="str">
            <v>N</v>
          </cell>
        </row>
        <row r="3069">
          <cell r="D3069" t="str">
            <v>1165168</v>
          </cell>
          <cell r="J3069" t="str">
            <v>N</v>
          </cell>
        </row>
        <row r="3070">
          <cell r="D3070" t="str">
            <v>1165168</v>
          </cell>
          <cell r="J3070" t="str">
            <v>N</v>
          </cell>
        </row>
        <row r="3071">
          <cell r="D3071" t="str">
            <v>1165168</v>
          </cell>
          <cell r="J3071" t="str">
            <v>N</v>
          </cell>
        </row>
        <row r="3072">
          <cell r="D3072" t="str">
            <v>1165168</v>
          </cell>
          <cell r="J3072" t="str">
            <v>N</v>
          </cell>
        </row>
        <row r="3073">
          <cell r="D3073" t="str">
            <v>1165168</v>
          </cell>
          <cell r="J3073" t="str">
            <v>N</v>
          </cell>
        </row>
        <row r="3074">
          <cell r="D3074" t="str">
            <v>1165168</v>
          </cell>
          <cell r="J3074" t="str">
            <v>N</v>
          </cell>
        </row>
        <row r="3075">
          <cell r="D3075" t="str">
            <v>1165168</v>
          </cell>
          <cell r="J3075" t="str">
            <v>N</v>
          </cell>
        </row>
        <row r="3076">
          <cell r="D3076" t="str">
            <v>1165168</v>
          </cell>
          <cell r="J3076" t="str">
            <v>N</v>
          </cell>
        </row>
        <row r="3077">
          <cell r="D3077" t="str">
            <v>1165168</v>
          </cell>
          <cell r="J3077" t="str">
            <v>N</v>
          </cell>
        </row>
        <row r="3078">
          <cell r="D3078" t="str">
            <v>1165168</v>
          </cell>
          <cell r="J3078" t="str">
            <v>N</v>
          </cell>
        </row>
        <row r="3079">
          <cell r="D3079" t="str">
            <v>1165168</v>
          </cell>
          <cell r="J3079" t="str">
            <v>N</v>
          </cell>
        </row>
        <row r="3080">
          <cell r="D3080" t="str">
            <v>1165168</v>
          </cell>
          <cell r="J3080" t="str">
            <v>N</v>
          </cell>
        </row>
        <row r="3081">
          <cell r="D3081" t="str">
            <v>1165168</v>
          </cell>
          <cell r="J3081" t="str">
            <v>N</v>
          </cell>
        </row>
        <row r="3082">
          <cell r="D3082" t="str">
            <v>1165168</v>
          </cell>
          <cell r="J3082" t="str">
            <v>N</v>
          </cell>
        </row>
        <row r="3083">
          <cell r="D3083" t="str">
            <v>1165168</v>
          </cell>
          <cell r="J3083" t="str">
            <v>N</v>
          </cell>
        </row>
        <row r="3084">
          <cell r="D3084" t="str">
            <v>1165168</v>
          </cell>
          <cell r="J3084" t="str">
            <v>N</v>
          </cell>
        </row>
        <row r="3085">
          <cell r="D3085" t="str">
            <v>1165168</v>
          </cell>
          <cell r="J3085" t="str">
            <v>N</v>
          </cell>
        </row>
        <row r="3086">
          <cell r="D3086" t="str">
            <v>1165168</v>
          </cell>
          <cell r="J3086" t="str">
            <v>N</v>
          </cell>
        </row>
        <row r="3087">
          <cell r="D3087" t="str">
            <v>1165168</v>
          </cell>
          <cell r="J3087" t="str">
            <v>N</v>
          </cell>
        </row>
        <row r="3088">
          <cell r="D3088" t="str">
            <v>1165168</v>
          </cell>
          <cell r="J3088" t="str">
            <v>N</v>
          </cell>
        </row>
        <row r="3089">
          <cell r="D3089" t="str">
            <v>1165168</v>
          </cell>
          <cell r="J3089" t="str">
            <v>N</v>
          </cell>
        </row>
        <row r="3090">
          <cell r="D3090" t="str">
            <v>1165168</v>
          </cell>
          <cell r="J3090" t="str">
            <v>N</v>
          </cell>
        </row>
        <row r="3091">
          <cell r="D3091" t="str">
            <v>1165168</v>
          </cell>
          <cell r="J3091" t="str">
            <v>N</v>
          </cell>
        </row>
        <row r="3092">
          <cell r="D3092" t="str">
            <v>1165168</v>
          </cell>
          <cell r="J3092" t="str">
            <v>N</v>
          </cell>
        </row>
        <row r="3093">
          <cell r="D3093" t="str">
            <v>1165168</v>
          </cell>
          <cell r="J3093" t="str">
            <v>N</v>
          </cell>
        </row>
        <row r="3094">
          <cell r="D3094" t="str">
            <v>1165168</v>
          </cell>
          <cell r="J3094" t="str">
            <v>N</v>
          </cell>
        </row>
        <row r="3095">
          <cell r="D3095" t="str">
            <v>1165168</v>
          </cell>
          <cell r="J3095" t="str">
            <v>N</v>
          </cell>
        </row>
        <row r="3096">
          <cell r="D3096" t="str">
            <v>1165168</v>
          </cell>
          <cell r="J3096" t="str">
            <v>N</v>
          </cell>
        </row>
        <row r="3097">
          <cell r="D3097" t="str">
            <v>1165168</v>
          </cell>
          <cell r="J3097" t="str">
            <v>N</v>
          </cell>
        </row>
        <row r="3098">
          <cell r="D3098" t="str">
            <v>1165168</v>
          </cell>
          <cell r="J3098" t="str">
            <v>N</v>
          </cell>
        </row>
        <row r="3099">
          <cell r="D3099" t="str">
            <v>1165168</v>
          </cell>
          <cell r="J3099" t="str">
            <v>N</v>
          </cell>
        </row>
        <row r="3100">
          <cell r="D3100" t="str">
            <v>1165168</v>
          </cell>
          <cell r="J3100" t="str">
            <v>N</v>
          </cell>
        </row>
        <row r="3101">
          <cell r="D3101" t="str">
            <v>1165168</v>
          </cell>
          <cell r="J3101" t="str">
            <v>N</v>
          </cell>
        </row>
        <row r="3102">
          <cell r="D3102" t="str">
            <v>1165168</v>
          </cell>
          <cell r="J3102" t="str">
            <v>N</v>
          </cell>
        </row>
        <row r="3103">
          <cell r="D3103" t="str">
            <v>1165168</v>
          </cell>
          <cell r="J3103" t="str">
            <v>N</v>
          </cell>
        </row>
        <row r="3104">
          <cell r="D3104" t="str">
            <v>1165168</v>
          </cell>
          <cell r="J3104" t="str">
            <v>N</v>
          </cell>
        </row>
        <row r="3105">
          <cell r="D3105" t="str">
            <v>1165168</v>
          </cell>
          <cell r="J3105" t="str">
            <v>N</v>
          </cell>
        </row>
        <row r="3106">
          <cell r="D3106" t="str">
            <v>1165168</v>
          </cell>
          <cell r="J3106" t="str">
            <v>N</v>
          </cell>
        </row>
        <row r="3107">
          <cell r="D3107" t="str">
            <v>1165168</v>
          </cell>
          <cell r="J3107" t="str">
            <v>N</v>
          </cell>
        </row>
        <row r="3108">
          <cell r="D3108" t="str">
            <v>1165168</v>
          </cell>
          <cell r="J3108" t="str">
            <v>N</v>
          </cell>
        </row>
        <row r="3109">
          <cell r="D3109" t="str">
            <v>1165168</v>
          </cell>
          <cell r="J3109" t="str">
            <v>N</v>
          </cell>
        </row>
        <row r="3110">
          <cell r="D3110" t="str">
            <v>1165168</v>
          </cell>
          <cell r="J3110" t="str">
            <v>N</v>
          </cell>
        </row>
        <row r="3111">
          <cell r="D3111" t="str">
            <v>1165168</v>
          </cell>
          <cell r="J3111" t="str">
            <v>N</v>
          </cell>
        </row>
        <row r="3112">
          <cell r="D3112" t="str">
            <v>1165168</v>
          </cell>
          <cell r="J3112" t="str">
            <v>N</v>
          </cell>
        </row>
        <row r="3113">
          <cell r="D3113" t="str">
            <v>1165168</v>
          </cell>
          <cell r="J3113" t="str">
            <v>N</v>
          </cell>
        </row>
        <row r="3114">
          <cell r="D3114" t="str">
            <v>1165168</v>
          </cell>
          <cell r="J3114" t="str">
            <v>N</v>
          </cell>
        </row>
        <row r="3115">
          <cell r="D3115" t="str">
            <v>1165168</v>
          </cell>
          <cell r="J3115" t="str">
            <v>N</v>
          </cell>
        </row>
        <row r="3116">
          <cell r="D3116" t="str">
            <v>1165168</v>
          </cell>
          <cell r="J3116" t="str">
            <v>N</v>
          </cell>
        </row>
        <row r="3117">
          <cell r="D3117" t="str">
            <v>1165168</v>
          </cell>
          <cell r="J3117" t="str">
            <v>N</v>
          </cell>
        </row>
        <row r="3118">
          <cell r="D3118" t="str">
            <v>1165168</v>
          </cell>
          <cell r="J3118" t="str">
            <v>N</v>
          </cell>
        </row>
        <row r="3119">
          <cell r="D3119" t="str">
            <v>1165168</v>
          </cell>
          <cell r="J3119" t="str">
            <v>N</v>
          </cell>
        </row>
        <row r="3120">
          <cell r="D3120" t="str">
            <v>1165168</v>
          </cell>
          <cell r="J3120" t="str">
            <v>N</v>
          </cell>
        </row>
        <row r="3121">
          <cell r="D3121" t="str">
            <v>1165168</v>
          </cell>
          <cell r="J3121" t="str">
            <v>N</v>
          </cell>
        </row>
        <row r="3122">
          <cell r="D3122" t="str">
            <v>1165168</v>
          </cell>
          <cell r="J3122" t="str">
            <v>N</v>
          </cell>
        </row>
        <row r="3123">
          <cell r="D3123" t="str">
            <v>1165169</v>
          </cell>
          <cell r="J3123" t="str">
            <v>N</v>
          </cell>
        </row>
        <row r="3124">
          <cell r="D3124" t="str">
            <v>1165169</v>
          </cell>
          <cell r="J3124" t="str">
            <v>N</v>
          </cell>
        </row>
        <row r="3125">
          <cell r="D3125" t="str">
            <v>1165169</v>
          </cell>
          <cell r="J3125" t="str">
            <v>N</v>
          </cell>
        </row>
        <row r="3126">
          <cell r="D3126" t="str">
            <v>1165169</v>
          </cell>
          <cell r="J3126" t="str">
            <v>N</v>
          </cell>
        </row>
        <row r="3127">
          <cell r="D3127" t="str">
            <v>1165169</v>
          </cell>
          <cell r="J3127" t="str">
            <v>N</v>
          </cell>
        </row>
        <row r="3128">
          <cell r="D3128" t="str">
            <v>1165169</v>
          </cell>
          <cell r="J3128" t="str">
            <v>N</v>
          </cell>
        </row>
        <row r="3129">
          <cell r="D3129" t="str">
            <v>1165169</v>
          </cell>
          <cell r="J3129" t="str">
            <v>N</v>
          </cell>
        </row>
        <row r="3130">
          <cell r="D3130" t="str">
            <v>1165169</v>
          </cell>
          <cell r="J3130" t="str">
            <v>N</v>
          </cell>
        </row>
        <row r="3131">
          <cell r="D3131" t="str">
            <v>1165169</v>
          </cell>
          <cell r="J3131" t="str">
            <v>N</v>
          </cell>
        </row>
        <row r="3132">
          <cell r="D3132" t="str">
            <v>1165169</v>
          </cell>
          <cell r="J3132" t="str">
            <v>N</v>
          </cell>
        </row>
        <row r="3133">
          <cell r="D3133" t="str">
            <v>1165169</v>
          </cell>
          <cell r="J3133" t="str">
            <v>N</v>
          </cell>
        </row>
        <row r="3134">
          <cell r="D3134" t="str">
            <v>1165169</v>
          </cell>
          <cell r="J3134" t="str">
            <v>N</v>
          </cell>
        </row>
        <row r="3135">
          <cell r="D3135" t="str">
            <v>1165169</v>
          </cell>
          <cell r="J3135" t="str">
            <v>N</v>
          </cell>
        </row>
        <row r="3136">
          <cell r="D3136" t="str">
            <v>1165169</v>
          </cell>
          <cell r="J3136" t="str">
            <v>N</v>
          </cell>
        </row>
        <row r="3137">
          <cell r="D3137" t="str">
            <v>1165169</v>
          </cell>
          <cell r="J3137" t="str">
            <v>N</v>
          </cell>
        </row>
        <row r="3138">
          <cell r="D3138" t="str">
            <v>1165172</v>
          </cell>
          <cell r="J3138" t="str">
            <v>N</v>
          </cell>
        </row>
        <row r="3139">
          <cell r="D3139" t="str">
            <v>1165172</v>
          </cell>
          <cell r="J3139" t="str">
            <v>N</v>
          </cell>
        </row>
        <row r="3140">
          <cell r="D3140" t="str">
            <v>1165172</v>
          </cell>
          <cell r="J3140" t="str">
            <v>N</v>
          </cell>
        </row>
        <row r="3141">
          <cell r="D3141" t="str">
            <v>1165172</v>
          </cell>
          <cell r="J3141" t="str">
            <v>N</v>
          </cell>
        </row>
        <row r="3142">
          <cell r="D3142" t="str">
            <v>1165172</v>
          </cell>
          <cell r="J3142" t="str">
            <v>N</v>
          </cell>
        </row>
        <row r="3143">
          <cell r="D3143" t="str">
            <v>1165172</v>
          </cell>
          <cell r="J3143" t="str">
            <v>N</v>
          </cell>
        </row>
        <row r="3144">
          <cell r="D3144" t="str">
            <v>1165172</v>
          </cell>
          <cell r="J3144" t="str">
            <v>N</v>
          </cell>
        </row>
        <row r="3145">
          <cell r="D3145" t="str">
            <v>1165172</v>
          </cell>
          <cell r="J3145" t="str">
            <v>N</v>
          </cell>
        </row>
        <row r="3146">
          <cell r="D3146" t="str">
            <v>1165172</v>
          </cell>
          <cell r="J3146" t="str">
            <v>N</v>
          </cell>
        </row>
        <row r="3147">
          <cell r="D3147" t="str">
            <v>1165172</v>
          </cell>
          <cell r="J3147" t="str">
            <v>N</v>
          </cell>
        </row>
        <row r="3148">
          <cell r="D3148" t="str">
            <v>1165172</v>
          </cell>
          <cell r="J3148" t="str">
            <v>N</v>
          </cell>
        </row>
        <row r="3149">
          <cell r="D3149" t="str">
            <v>1165172</v>
          </cell>
          <cell r="J3149" t="str">
            <v>N</v>
          </cell>
        </row>
        <row r="3150">
          <cell r="D3150" t="str">
            <v>1165172</v>
          </cell>
          <cell r="J3150" t="str">
            <v>N</v>
          </cell>
        </row>
        <row r="3151">
          <cell r="D3151" t="str">
            <v>1165172</v>
          </cell>
          <cell r="J3151" t="str">
            <v>N</v>
          </cell>
        </row>
        <row r="3152">
          <cell r="D3152" t="str">
            <v>1165172</v>
          </cell>
          <cell r="J3152" t="str">
            <v>N</v>
          </cell>
        </row>
        <row r="3153">
          <cell r="D3153" t="str">
            <v>1165172</v>
          </cell>
          <cell r="J3153" t="str">
            <v>N</v>
          </cell>
        </row>
        <row r="3154">
          <cell r="D3154" t="str">
            <v>1165172</v>
          </cell>
          <cell r="J3154" t="str">
            <v>N</v>
          </cell>
        </row>
        <row r="3155">
          <cell r="D3155" t="str">
            <v>1165172</v>
          </cell>
          <cell r="J3155" t="str">
            <v>N</v>
          </cell>
        </row>
        <row r="3156">
          <cell r="D3156" t="str">
            <v>1165172</v>
          </cell>
          <cell r="J3156" t="str">
            <v>N</v>
          </cell>
        </row>
        <row r="3157">
          <cell r="D3157" t="str">
            <v>1165172</v>
          </cell>
          <cell r="J3157" t="str">
            <v>N</v>
          </cell>
        </row>
        <row r="3158">
          <cell r="D3158" t="str">
            <v>1165172</v>
          </cell>
          <cell r="J3158" t="str">
            <v>N</v>
          </cell>
        </row>
        <row r="3159">
          <cell r="D3159" t="str">
            <v>1165172</v>
          </cell>
          <cell r="J3159" t="str">
            <v>N</v>
          </cell>
        </row>
        <row r="3160">
          <cell r="D3160" t="str">
            <v>1165172</v>
          </cell>
          <cell r="J3160" t="str">
            <v>N</v>
          </cell>
        </row>
        <row r="3161">
          <cell r="D3161" t="str">
            <v>1165172</v>
          </cell>
          <cell r="J3161" t="str">
            <v>N</v>
          </cell>
        </row>
        <row r="3162">
          <cell r="D3162" t="str">
            <v>1165172</v>
          </cell>
          <cell r="J3162" t="str">
            <v>N</v>
          </cell>
        </row>
        <row r="3163">
          <cell r="D3163" t="str">
            <v>1165172</v>
          </cell>
          <cell r="J3163" t="str">
            <v>N</v>
          </cell>
        </row>
        <row r="3164">
          <cell r="D3164" t="str">
            <v>1165172</v>
          </cell>
          <cell r="J3164" t="str">
            <v>N</v>
          </cell>
        </row>
        <row r="3165">
          <cell r="D3165" t="str">
            <v>1165172</v>
          </cell>
          <cell r="J3165" t="str">
            <v>N</v>
          </cell>
        </row>
        <row r="3166">
          <cell r="D3166" t="str">
            <v>1165172</v>
          </cell>
          <cell r="J3166" t="str">
            <v>N</v>
          </cell>
        </row>
        <row r="3167">
          <cell r="D3167" t="str">
            <v>1165172</v>
          </cell>
          <cell r="J3167" t="str">
            <v>N</v>
          </cell>
        </row>
        <row r="3168">
          <cell r="D3168" t="str">
            <v>1165172</v>
          </cell>
          <cell r="J3168" t="str">
            <v>N</v>
          </cell>
        </row>
        <row r="3169">
          <cell r="D3169" t="str">
            <v>1165172</v>
          </cell>
          <cell r="J3169" t="str">
            <v>N</v>
          </cell>
        </row>
        <row r="3170">
          <cell r="D3170" t="str">
            <v>1165172</v>
          </cell>
          <cell r="J3170" t="str">
            <v>N</v>
          </cell>
        </row>
        <row r="3171">
          <cell r="D3171" t="str">
            <v>1165172</v>
          </cell>
          <cell r="J3171" t="str">
            <v>N</v>
          </cell>
        </row>
        <row r="3172">
          <cell r="D3172" t="str">
            <v>1165172</v>
          </cell>
          <cell r="J3172" t="str">
            <v>N</v>
          </cell>
        </row>
        <row r="3173">
          <cell r="D3173" t="str">
            <v>1165172</v>
          </cell>
          <cell r="J3173" t="str">
            <v>N</v>
          </cell>
        </row>
        <row r="3174">
          <cell r="D3174" t="str">
            <v>1165172</v>
          </cell>
          <cell r="J3174" t="str">
            <v>N</v>
          </cell>
        </row>
        <row r="3175">
          <cell r="D3175" t="str">
            <v>1165172</v>
          </cell>
          <cell r="J3175" t="str">
            <v>N</v>
          </cell>
        </row>
        <row r="3176">
          <cell r="D3176" t="str">
            <v>1165172</v>
          </cell>
          <cell r="J3176" t="str">
            <v>N</v>
          </cell>
        </row>
        <row r="3177">
          <cell r="D3177" t="str">
            <v>1165172</v>
          </cell>
          <cell r="J3177" t="str">
            <v>N</v>
          </cell>
        </row>
        <row r="3178">
          <cell r="D3178" t="str">
            <v>1165172</v>
          </cell>
          <cell r="J3178" t="str">
            <v>N</v>
          </cell>
        </row>
        <row r="3179">
          <cell r="D3179" t="str">
            <v>1165172</v>
          </cell>
          <cell r="J3179" t="str">
            <v>N</v>
          </cell>
        </row>
        <row r="3180">
          <cell r="D3180" t="str">
            <v>1165172</v>
          </cell>
          <cell r="J3180" t="str">
            <v>N</v>
          </cell>
        </row>
        <row r="3181">
          <cell r="D3181" t="str">
            <v>1165172</v>
          </cell>
          <cell r="J3181" t="str">
            <v>N</v>
          </cell>
        </row>
        <row r="3182">
          <cell r="D3182" t="str">
            <v>1165172</v>
          </cell>
          <cell r="J3182" t="str">
            <v>N</v>
          </cell>
        </row>
        <row r="3183">
          <cell r="D3183" t="str">
            <v>1165172</v>
          </cell>
          <cell r="J3183" t="str">
            <v>N</v>
          </cell>
        </row>
        <row r="3184">
          <cell r="D3184" t="str">
            <v>1165172</v>
          </cell>
          <cell r="J3184" t="str">
            <v>N</v>
          </cell>
        </row>
        <row r="3185">
          <cell r="D3185" t="str">
            <v>1165172</v>
          </cell>
          <cell r="J3185" t="str">
            <v>N</v>
          </cell>
        </row>
        <row r="3186">
          <cell r="D3186" t="str">
            <v>1165172</v>
          </cell>
          <cell r="J3186" t="str">
            <v>N</v>
          </cell>
        </row>
        <row r="3187">
          <cell r="D3187" t="str">
            <v>1165172</v>
          </cell>
          <cell r="J3187" t="str">
            <v>N</v>
          </cell>
        </row>
        <row r="3188">
          <cell r="D3188" t="str">
            <v>1165172</v>
          </cell>
          <cell r="J3188" t="str">
            <v>N</v>
          </cell>
        </row>
        <row r="3189">
          <cell r="D3189" t="str">
            <v>1165172</v>
          </cell>
          <cell r="J3189" t="str">
            <v>N</v>
          </cell>
        </row>
        <row r="3190">
          <cell r="D3190" t="str">
            <v>1165172</v>
          </cell>
          <cell r="J3190" t="str">
            <v>N</v>
          </cell>
        </row>
        <row r="3191">
          <cell r="D3191" t="str">
            <v>1165172</v>
          </cell>
          <cell r="J3191" t="str">
            <v>N</v>
          </cell>
        </row>
        <row r="3192">
          <cell r="D3192" t="str">
            <v>1165172</v>
          </cell>
          <cell r="J3192" t="str">
            <v>N</v>
          </cell>
        </row>
        <row r="3193">
          <cell r="D3193" t="str">
            <v>1165172</v>
          </cell>
          <cell r="J3193" t="str">
            <v>N</v>
          </cell>
        </row>
        <row r="3194">
          <cell r="D3194" t="str">
            <v>1165172</v>
          </cell>
          <cell r="J3194" t="str">
            <v>N</v>
          </cell>
        </row>
        <row r="3195">
          <cell r="D3195" t="str">
            <v>1165172</v>
          </cell>
          <cell r="J3195" t="str">
            <v>N</v>
          </cell>
        </row>
        <row r="3196">
          <cell r="D3196" t="str">
            <v>1165172</v>
          </cell>
          <cell r="J3196" t="str">
            <v>N</v>
          </cell>
        </row>
        <row r="3197">
          <cell r="D3197" t="str">
            <v>1165172</v>
          </cell>
          <cell r="J3197" t="str">
            <v>N</v>
          </cell>
        </row>
        <row r="3198">
          <cell r="D3198" t="str">
            <v>1165172</v>
          </cell>
          <cell r="J3198" t="str">
            <v>N</v>
          </cell>
        </row>
        <row r="3199">
          <cell r="D3199" t="str">
            <v>1165172</v>
          </cell>
          <cell r="J3199" t="str">
            <v>N</v>
          </cell>
        </row>
        <row r="3200">
          <cell r="D3200" t="str">
            <v>1165172</v>
          </cell>
          <cell r="J3200" t="str">
            <v>N</v>
          </cell>
        </row>
        <row r="3201">
          <cell r="D3201" t="str">
            <v>1165172</v>
          </cell>
          <cell r="J3201" t="str">
            <v>N</v>
          </cell>
        </row>
        <row r="3202">
          <cell r="D3202" t="str">
            <v>1165172</v>
          </cell>
          <cell r="J3202" t="str">
            <v>N</v>
          </cell>
        </row>
        <row r="3203">
          <cell r="D3203" t="str">
            <v>1165172</v>
          </cell>
          <cell r="J3203" t="str">
            <v>N</v>
          </cell>
        </row>
        <row r="3204">
          <cell r="D3204" t="str">
            <v>1165172</v>
          </cell>
          <cell r="J3204" t="str">
            <v>N</v>
          </cell>
        </row>
        <row r="3205">
          <cell r="D3205" t="str">
            <v>1165172</v>
          </cell>
          <cell r="J3205" t="str">
            <v>N</v>
          </cell>
        </row>
        <row r="3206">
          <cell r="D3206" t="str">
            <v>1165172</v>
          </cell>
          <cell r="J3206" t="str">
            <v>N</v>
          </cell>
        </row>
        <row r="3207">
          <cell r="D3207" t="str">
            <v>1165172</v>
          </cell>
          <cell r="J3207" t="str">
            <v>N</v>
          </cell>
        </row>
        <row r="3208">
          <cell r="D3208" t="str">
            <v>1165172</v>
          </cell>
          <cell r="J3208" t="str">
            <v>N</v>
          </cell>
        </row>
        <row r="3209">
          <cell r="D3209" t="str">
            <v>1165172</v>
          </cell>
          <cell r="J3209" t="str">
            <v>N</v>
          </cell>
        </row>
        <row r="3210">
          <cell r="D3210" t="str">
            <v>1165172</v>
          </cell>
          <cell r="J3210" t="str">
            <v>N</v>
          </cell>
        </row>
        <row r="3211">
          <cell r="D3211" t="str">
            <v>1165172</v>
          </cell>
          <cell r="J3211" t="str">
            <v>N</v>
          </cell>
        </row>
        <row r="3212">
          <cell r="D3212" t="str">
            <v>1165172</v>
          </cell>
          <cell r="J3212" t="str">
            <v>N</v>
          </cell>
        </row>
        <row r="3213">
          <cell r="D3213" t="str">
            <v>1165172</v>
          </cell>
          <cell r="J3213" t="str">
            <v>N</v>
          </cell>
        </row>
        <row r="3214">
          <cell r="D3214" t="str">
            <v>1165172</v>
          </cell>
          <cell r="J3214" t="str">
            <v>N</v>
          </cell>
        </row>
        <row r="3215">
          <cell r="D3215" t="str">
            <v>1165172</v>
          </cell>
          <cell r="J3215" t="str">
            <v>N</v>
          </cell>
        </row>
        <row r="3216">
          <cell r="D3216" t="str">
            <v>1165172</v>
          </cell>
          <cell r="J3216" t="str">
            <v>N</v>
          </cell>
        </row>
        <row r="3217">
          <cell r="D3217" t="str">
            <v>1165172</v>
          </cell>
          <cell r="J3217" t="str">
            <v>N</v>
          </cell>
        </row>
        <row r="3218">
          <cell r="D3218" t="str">
            <v>1165172</v>
          </cell>
          <cell r="J3218" t="str">
            <v>N</v>
          </cell>
        </row>
        <row r="3219">
          <cell r="D3219" t="str">
            <v>1165172</v>
          </cell>
          <cell r="J3219" t="str">
            <v>N</v>
          </cell>
        </row>
        <row r="3220">
          <cell r="D3220" t="str">
            <v>1165172</v>
          </cell>
          <cell r="J3220" t="str">
            <v>N</v>
          </cell>
        </row>
        <row r="3221">
          <cell r="D3221" t="str">
            <v>1165172</v>
          </cell>
          <cell r="J3221" t="str">
            <v>N</v>
          </cell>
        </row>
        <row r="3222">
          <cell r="D3222" t="str">
            <v>1165172</v>
          </cell>
          <cell r="J3222" t="str">
            <v>N</v>
          </cell>
        </row>
        <row r="3223">
          <cell r="D3223" t="str">
            <v>1165172</v>
          </cell>
          <cell r="J3223" t="str">
            <v>N</v>
          </cell>
        </row>
        <row r="3224">
          <cell r="D3224" t="str">
            <v>1165172</v>
          </cell>
          <cell r="J3224" t="str">
            <v>N</v>
          </cell>
        </row>
        <row r="3225">
          <cell r="D3225" t="str">
            <v>1165172</v>
          </cell>
          <cell r="J3225" t="str">
            <v>N</v>
          </cell>
        </row>
        <row r="3226">
          <cell r="D3226" t="str">
            <v>1165172</v>
          </cell>
          <cell r="J3226" t="str">
            <v>N</v>
          </cell>
        </row>
        <row r="3227">
          <cell r="D3227" t="str">
            <v>1165172</v>
          </cell>
          <cell r="J3227" t="str">
            <v>N</v>
          </cell>
        </row>
        <row r="3228">
          <cell r="D3228" t="str">
            <v>1165172</v>
          </cell>
          <cell r="J3228" t="str">
            <v>N</v>
          </cell>
        </row>
        <row r="3229">
          <cell r="D3229" t="str">
            <v>1165172</v>
          </cell>
          <cell r="J3229" t="str">
            <v>N</v>
          </cell>
        </row>
        <row r="3230">
          <cell r="D3230" t="str">
            <v>1165172</v>
          </cell>
          <cell r="J3230" t="str">
            <v>N</v>
          </cell>
        </row>
        <row r="3231">
          <cell r="D3231" t="str">
            <v>1165172</v>
          </cell>
          <cell r="J3231" t="str">
            <v>N</v>
          </cell>
        </row>
        <row r="3232">
          <cell r="D3232" t="str">
            <v>1165172</v>
          </cell>
          <cell r="J3232" t="str">
            <v>N</v>
          </cell>
        </row>
        <row r="3233">
          <cell r="D3233" t="str">
            <v>1165172</v>
          </cell>
          <cell r="J3233" t="str">
            <v>N</v>
          </cell>
        </row>
        <row r="3234">
          <cell r="D3234" t="str">
            <v>1165172</v>
          </cell>
          <cell r="J3234" t="str">
            <v>N</v>
          </cell>
        </row>
        <row r="3235">
          <cell r="D3235" t="str">
            <v>1165172</v>
          </cell>
          <cell r="J3235" t="str">
            <v>N</v>
          </cell>
        </row>
        <row r="3236">
          <cell r="D3236" t="str">
            <v>1165172</v>
          </cell>
          <cell r="J3236" t="str">
            <v>N</v>
          </cell>
        </row>
        <row r="3237">
          <cell r="D3237" t="str">
            <v>1165172</v>
          </cell>
          <cell r="J3237" t="str">
            <v>N</v>
          </cell>
        </row>
        <row r="3238">
          <cell r="D3238" t="str">
            <v>1165172</v>
          </cell>
          <cell r="J3238" t="str">
            <v>N</v>
          </cell>
        </row>
        <row r="3239">
          <cell r="D3239" t="str">
            <v>1165172</v>
          </cell>
          <cell r="J3239" t="str">
            <v>N</v>
          </cell>
        </row>
        <row r="3240">
          <cell r="D3240" t="str">
            <v>1165172</v>
          </cell>
          <cell r="J3240" t="str">
            <v>N</v>
          </cell>
        </row>
        <row r="3241">
          <cell r="D3241" t="str">
            <v>1165172</v>
          </cell>
          <cell r="J3241" t="str">
            <v>N</v>
          </cell>
        </row>
        <row r="3242">
          <cell r="D3242" t="str">
            <v>1165174</v>
          </cell>
          <cell r="J3242" t="str">
            <v>N</v>
          </cell>
        </row>
        <row r="3243">
          <cell r="D3243" t="str">
            <v>1165174</v>
          </cell>
          <cell r="J3243" t="str">
            <v>N</v>
          </cell>
        </row>
        <row r="3244">
          <cell r="D3244" t="str">
            <v>1165174</v>
          </cell>
          <cell r="J3244" t="str">
            <v>N</v>
          </cell>
        </row>
        <row r="3245">
          <cell r="D3245" t="str">
            <v>1165174</v>
          </cell>
          <cell r="J3245" t="str">
            <v>N</v>
          </cell>
        </row>
        <row r="3246">
          <cell r="D3246" t="str">
            <v>1165174</v>
          </cell>
          <cell r="J3246" t="str">
            <v>N</v>
          </cell>
        </row>
        <row r="3247">
          <cell r="D3247" t="str">
            <v>1165174</v>
          </cell>
          <cell r="J3247" t="str">
            <v>N</v>
          </cell>
        </row>
        <row r="3248">
          <cell r="D3248" t="str">
            <v>1165174</v>
          </cell>
          <cell r="J3248" t="str">
            <v>N</v>
          </cell>
        </row>
        <row r="3249">
          <cell r="D3249" t="str">
            <v>1165174</v>
          </cell>
          <cell r="J3249" t="str">
            <v>N</v>
          </cell>
        </row>
        <row r="3250">
          <cell r="D3250" t="str">
            <v>1165174</v>
          </cell>
          <cell r="J3250" t="str">
            <v>N</v>
          </cell>
        </row>
        <row r="3251">
          <cell r="D3251" t="str">
            <v>1165174</v>
          </cell>
          <cell r="J3251" t="str">
            <v>N</v>
          </cell>
        </row>
        <row r="3252">
          <cell r="D3252" t="str">
            <v>1165174</v>
          </cell>
          <cell r="J3252" t="str">
            <v>N</v>
          </cell>
        </row>
        <row r="3253">
          <cell r="D3253" t="str">
            <v>1165174</v>
          </cell>
          <cell r="J3253" t="str">
            <v>N</v>
          </cell>
        </row>
        <row r="3254">
          <cell r="D3254" t="str">
            <v>1165174</v>
          </cell>
          <cell r="J3254" t="str">
            <v>N</v>
          </cell>
        </row>
        <row r="3255">
          <cell r="D3255" t="str">
            <v>1165174</v>
          </cell>
          <cell r="J3255" t="str">
            <v>N</v>
          </cell>
        </row>
        <row r="3256">
          <cell r="D3256" t="str">
            <v>1166868</v>
          </cell>
          <cell r="J3256" t="str">
            <v>N</v>
          </cell>
        </row>
        <row r="3257">
          <cell r="D3257" t="str">
            <v>1166868</v>
          </cell>
          <cell r="J3257" t="str">
            <v>N</v>
          </cell>
        </row>
        <row r="3258">
          <cell r="D3258" t="str">
            <v>1166868</v>
          </cell>
          <cell r="J3258" t="str">
            <v>N</v>
          </cell>
        </row>
        <row r="3259">
          <cell r="D3259" t="str">
            <v>1166868</v>
          </cell>
          <cell r="J3259" t="str">
            <v>N</v>
          </cell>
        </row>
        <row r="3260">
          <cell r="D3260" t="str">
            <v>1166868</v>
          </cell>
          <cell r="J3260" t="str">
            <v>N</v>
          </cell>
        </row>
        <row r="3261">
          <cell r="D3261" t="str">
            <v>1166868</v>
          </cell>
          <cell r="J3261" t="str">
            <v>N</v>
          </cell>
        </row>
        <row r="3262">
          <cell r="D3262" t="str">
            <v>1166868</v>
          </cell>
          <cell r="J3262" t="str">
            <v>N</v>
          </cell>
        </row>
        <row r="3263">
          <cell r="D3263" t="str">
            <v>1166868</v>
          </cell>
          <cell r="J3263" t="str">
            <v>N</v>
          </cell>
        </row>
        <row r="3264">
          <cell r="D3264" t="str">
            <v>1166868</v>
          </cell>
          <cell r="J3264" t="str">
            <v>N</v>
          </cell>
        </row>
        <row r="3265">
          <cell r="D3265" t="str">
            <v>1166868</v>
          </cell>
          <cell r="J3265" t="str">
            <v>N</v>
          </cell>
        </row>
        <row r="3266">
          <cell r="D3266" t="str">
            <v>1166868</v>
          </cell>
          <cell r="J3266" t="str">
            <v>N</v>
          </cell>
        </row>
        <row r="3267">
          <cell r="D3267" t="str">
            <v>1166868</v>
          </cell>
          <cell r="J3267" t="str">
            <v>N</v>
          </cell>
        </row>
        <row r="3268">
          <cell r="D3268" t="str">
            <v>1166868</v>
          </cell>
          <cell r="J3268" t="str">
            <v>N</v>
          </cell>
        </row>
        <row r="3269">
          <cell r="D3269" t="str">
            <v>1166868</v>
          </cell>
          <cell r="J3269" t="str">
            <v>N</v>
          </cell>
        </row>
        <row r="3270">
          <cell r="D3270" t="str">
            <v>1166868</v>
          </cell>
          <cell r="J3270" t="str">
            <v>N</v>
          </cell>
        </row>
        <row r="3271">
          <cell r="D3271" t="str">
            <v>1166868</v>
          </cell>
          <cell r="J3271" t="str">
            <v>N</v>
          </cell>
        </row>
        <row r="3272">
          <cell r="D3272" t="str">
            <v>1166868</v>
          </cell>
          <cell r="J3272" t="str">
            <v>N</v>
          </cell>
        </row>
        <row r="3273">
          <cell r="D3273" t="str">
            <v>1166868</v>
          </cell>
          <cell r="J3273" t="str">
            <v>N</v>
          </cell>
        </row>
        <row r="3274">
          <cell r="D3274" t="str">
            <v>1166868</v>
          </cell>
          <cell r="J3274" t="str">
            <v>N</v>
          </cell>
        </row>
        <row r="3275">
          <cell r="D3275" t="str">
            <v>1166868</v>
          </cell>
          <cell r="J3275" t="str">
            <v>N</v>
          </cell>
        </row>
        <row r="3276">
          <cell r="D3276" t="str">
            <v>1166868</v>
          </cell>
          <cell r="J3276" t="str">
            <v>N</v>
          </cell>
        </row>
        <row r="3277">
          <cell r="D3277" t="str">
            <v>1166868</v>
          </cell>
          <cell r="J3277" t="str">
            <v>N</v>
          </cell>
        </row>
        <row r="3278">
          <cell r="D3278" t="str">
            <v>1166868</v>
          </cell>
          <cell r="J3278" t="str">
            <v>N</v>
          </cell>
        </row>
        <row r="3279">
          <cell r="D3279" t="str">
            <v>1166868</v>
          </cell>
          <cell r="J3279" t="str">
            <v>N</v>
          </cell>
        </row>
        <row r="3280">
          <cell r="D3280" t="str">
            <v>1166868</v>
          </cell>
          <cell r="J3280" t="str">
            <v>N</v>
          </cell>
        </row>
        <row r="3281">
          <cell r="D3281" t="str">
            <v>1166868</v>
          </cell>
          <cell r="J3281" t="str">
            <v>N</v>
          </cell>
        </row>
        <row r="3282">
          <cell r="D3282" t="str">
            <v>1166868</v>
          </cell>
          <cell r="J3282" t="str">
            <v>N</v>
          </cell>
        </row>
        <row r="3283">
          <cell r="D3283" t="str">
            <v>1166868</v>
          </cell>
          <cell r="J3283" t="str">
            <v>N</v>
          </cell>
        </row>
        <row r="3284">
          <cell r="D3284" t="str">
            <v>1166868</v>
          </cell>
          <cell r="J3284" t="str">
            <v>N</v>
          </cell>
        </row>
        <row r="3285">
          <cell r="D3285" t="str">
            <v>1166868</v>
          </cell>
          <cell r="J3285" t="str">
            <v>N</v>
          </cell>
        </row>
        <row r="3286">
          <cell r="D3286" t="str">
            <v>1166868</v>
          </cell>
          <cell r="J3286" t="str">
            <v>N</v>
          </cell>
        </row>
        <row r="3287">
          <cell r="D3287" t="str">
            <v>1166868</v>
          </cell>
          <cell r="J3287" t="str">
            <v>N</v>
          </cell>
        </row>
        <row r="3288">
          <cell r="D3288" t="str">
            <v>1166868</v>
          </cell>
          <cell r="J3288" t="str">
            <v>N</v>
          </cell>
        </row>
        <row r="3289">
          <cell r="D3289" t="str">
            <v>1166868</v>
          </cell>
          <cell r="J3289" t="str">
            <v>N</v>
          </cell>
        </row>
        <row r="3290">
          <cell r="D3290" t="str">
            <v>1166868</v>
          </cell>
          <cell r="J3290" t="str">
            <v>N</v>
          </cell>
        </row>
        <row r="3291">
          <cell r="D3291" t="str">
            <v>1166868</v>
          </cell>
          <cell r="J3291" t="str">
            <v>N</v>
          </cell>
        </row>
        <row r="3292">
          <cell r="D3292" t="str">
            <v>1166868</v>
          </cell>
          <cell r="J3292" t="str">
            <v>N</v>
          </cell>
        </row>
        <row r="3293">
          <cell r="D3293" t="str">
            <v>1166868</v>
          </cell>
          <cell r="J3293" t="str">
            <v>N</v>
          </cell>
        </row>
        <row r="3294">
          <cell r="D3294" t="str">
            <v>1166868</v>
          </cell>
          <cell r="J3294" t="str">
            <v>N</v>
          </cell>
        </row>
        <row r="3295">
          <cell r="D3295" t="str">
            <v>1166868</v>
          </cell>
          <cell r="J3295" t="str">
            <v>N</v>
          </cell>
        </row>
        <row r="3296">
          <cell r="D3296" t="str">
            <v>1166868</v>
          </cell>
          <cell r="J3296" t="str">
            <v>N</v>
          </cell>
        </row>
        <row r="3297">
          <cell r="D3297" t="str">
            <v>1166868</v>
          </cell>
          <cell r="J3297" t="str">
            <v>N</v>
          </cell>
        </row>
        <row r="3298">
          <cell r="D3298" t="str">
            <v>1166868</v>
          </cell>
          <cell r="J3298" t="str">
            <v>N</v>
          </cell>
        </row>
        <row r="3299">
          <cell r="D3299" t="str">
            <v>1166868</v>
          </cell>
          <cell r="J3299" t="str">
            <v>N</v>
          </cell>
        </row>
        <row r="3300">
          <cell r="D3300" t="str">
            <v>1166868</v>
          </cell>
          <cell r="J3300" t="str">
            <v>N</v>
          </cell>
        </row>
        <row r="3301">
          <cell r="D3301" t="str">
            <v>1166868</v>
          </cell>
          <cell r="J3301" t="str">
            <v>N</v>
          </cell>
        </row>
        <row r="3302">
          <cell r="D3302" t="str">
            <v>1166868</v>
          </cell>
          <cell r="J3302" t="str">
            <v>N</v>
          </cell>
        </row>
        <row r="3303">
          <cell r="D3303" t="str">
            <v>1166868</v>
          </cell>
          <cell r="J3303" t="str">
            <v>N</v>
          </cell>
        </row>
        <row r="3304">
          <cell r="D3304" t="str">
            <v>1166868</v>
          </cell>
          <cell r="J3304" t="str">
            <v>N</v>
          </cell>
        </row>
        <row r="3305">
          <cell r="D3305" t="str">
            <v>1166868</v>
          </cell>
          <cell r="J3305" t="str">
            <v>N</v>
          </cell>
        </row>
        <row r="3306">
          <cell r="D3306" t="str">
            <v>1166868</v>
          </cell>
          <cell r="J3306" t="str">
            <v>N</v>
          </cell>
        </row>
        <row r="3307">
          <cell r="D3307" t="str">
            <v>1166868</v>
          </cell>
          <cell r="J3307" t="str">
            <v>N</v>
          </cell>
        </row>
        <row r="3308">
          <cell r="D3308" t="str">
            <v>1166868</v>
          </cell>
          <cell r="J3308" t="str">
            <v>N</v>
          </cell>
        </row>
        <row r="3309">
          <cell r="D3309" t="str">
            <v>1166868</v>
          </cell>
          <cell r="J3309" t="str">
            <v>N</v>
          </cell>
        </row>
        <row r="3310">
          <cell r="D3310" t="str">
            <v>1166868</v>
          </cell>
          <cell r="J3310" t="str">
            <v>N</v>
          </cell>
        </row>
        <row r="3311">
          <cell r="D3311" t="str">
            <v>1166868</v>
          </cell>
          <cell r="J3311" t="str">
            <v>N</v>
          </cell>
        </row>
        <row r="3312">
          <cell r="D3312" t="str">
            <v>1166868</v>
          </cell>
          <cell r="J3312" t="str">
            <v>N</v>
          </cell>
        </row>
        <row r="3313">
          <cell r="D3313" t="str">
            <v>1166868</v>
          </cell>
          <cell r="J3313" t="str">
            <v>N</v>
          </cell>
        </row>
        <row r="3314">
          <cell r="D3314" t="str">
            <v>1166868</v>
          </cell>
          <cell r="J3314" t="str">
            <v>N</v>
          </cell>
        </row>
        <row r="3315">
          <cell r="D3315" t="str">
            <v>1166868</v>
          </cell>
          <cell r="J3315" t="str">
            <v>N</v>
          </cell>
        </row>
        <row r="3316">
          <cell r="D3316" t="str">
            <v>1166868</v>
          </cell>
          <cell r="J3316" t="str">
            <v>N</v>
          </cell>
        </row>
        <row r="3317">
          <cell r="D3317" t="str">
            <v>1166868</v>
          </cell>
          <cell r="J3317" t="str">
            <v>N</v>
          </cell>
        </row>
        <row r="3318">
          <cell r="D3318" t="str">
            <v>1166868</v>
          </cell>
          <cell r="J3318" t="str">
            <v>N</v>
          </cell>
        </row>
        <row r="3319">
          <cell r="D3319" t="str">
            <v>1166868</v>
          </cell>
          <cell r="J3319" t="str">
            <v>N</v>
          </cell>
        </row>
        <row r="3320">
          <cell r="D3320" t="str">
            <v>1166868</v>
          </cell>
          <cell r="J3320" t="str">
            <v>N</v>
          </cell>
        </row>
        <row r="3321">
          <cell r="D3321" t="str">
            <v>1166868</v>
          </cell>
          <cell r="J3321" t="str">
            <v>N</v>
          </cell>
        </row>
        <row r="3322">
          <cell r="D3322" t="str">
            <v>1166868</v>
          </cell>
          <cell r="J3322" t="str">
            <v>N</v>
          </cell>
        </row>
        <row r="3323">
          <cell r="D3323" t="str">
            <v>1166868</v>
          </cell>
          <cell r="J3323" t="str">
            <v>N</v>
          </cell>
        </row>
        <row r="3324">
          <cell r="D3324" t="str">
            <v>1166868</v>
          </cell>
          <cell r="J3324" t="str">
            <v>N</v>
          </cell>
        </row>
        <row r="3325">
          <cell r="D3325" t="str">
            <v>1166868</v>
          </cell>
          <cell r="J3325" t="str">
            <v>N</v>
          </cell>
        </row>
        <row r="3326">
          <cell r="D3326" t="str">
            <v>1166868</v>
          </cell>
          <cell r="J3326" t="str">
            <v>N</v>
          </cell>
        </row>
        <row r="3327">
          <cell r="D3327" t="str">
            <v>1166868</v>
          </cell>
          <cell r="J3327" t="str">
            <v>N</v>
          </cell>
        </row>
        <row r="3328">
          <cell r="D3328" t="str">
            <v>1166868</v>
          </cell>
          <cell r="J3328" t="str">
            <v>N</v>
          </cell>
        </row>
        <row r="3329">
          <cell r="D3329" t="str">
            <v>1166868</v>
          </cell>
          <cell r="J3329" t="str">
            <v>N</v>
          </cell>
        </row>
        <row r="3330">
          <cell r="D3330" t="str">
            <v>1166868</v>
          </cell>
          <cell r="J3330" t="str">
            <v>N</v>
          </cell>
        </row>
        <row r="3331">
          <cell r="D3331" t="str">
            <v>1166868</v>
          </cell>
          <cell r="J3331" t="str">
            <v>N</v>
          </cell>
        </row>
        <row r="3332">
          <cell r="D3332" t="str">
            <v>1166868</v>
          </cell>
          <cell r="J3332" t="str">
            <v>N</v>
          </cell>
        </row>
        <row r="3333">
          <cell r="D3333" t="str">
            <v>1166868</v>
          </cell>
          <cell r="J3333" t="str">
            <v>N</v>
          </cell>
        </row>
        <row r="3334">
          <cell r="D3334" t="str">
            <v>1166868</v>
          </cell>
          <cell r="J3334" t="str">
            <v>N</v>
          </cell>
        </row>
        <row r="3335">
          <cell r="D3335" t="str">
            <v>1166868</v>
          </cell>
          <cell r="J3335" t="str">
            <v>N</v>
          </cell>
        </row>
        <row r="3336">
          <cell r="D3336" t="str">
            <v>1166868</v>
          </cell>
          <cell r="J3336" t="str">
            <v>N</v>
          </cell>
        </row>
        <row r="3337">
          <cell r="D3337" t="str">
            <v>1166868</v>
          </cell>
          <cell r="J3337" t="str">
            <v>N</v>
          </cell>
        </row>
        <row r="3338">
          <cell r="D3338" t="str">
            <v>1166868</v>
          </cell>
          <cell r="J3338" t="str">
            <v>N</v>
          </cell>
        </row>
        <row r="3339">
          <cell r="D3339" t="str">
            <v>1166868</v>
          </cell>
          <cell r="J3339" t="str">
            <v>N</v>
          </cell>
        </row>
        <row r="3340">
          <cell r="D3340" t="str">
            <v>1166868</v>
          </cell>
          <cell r="J3340" t="str">
            <v>N</v>
          </cell>
        </row>
        <row r="3341">
          <cell r="D3341" t="str">
            <v>1166868</v>
          </cell>
          <cell r="J3341" t="str">
            <v>N</v>
          </cell>
        </row>
        <row r="3342">
          <cell r="D3342" t="str">
            <v>1166868</v>
          </cell>
          <cell r="J3342" t="str">
            <v>N</v>
          </cell>
        </row>
        <row r="3343">
          <cell r="D3343" t="str">
            <v>1166868</v>
          </cell>
          <cell r="J3343" t="str">
            <v>N</v>
          </cell>
        </row>
        <row r="3344">
          <cell r="D3344" t="str">
            <v>1166868</v>
          </cell>
          <cell r="J3344" t="str">
            <v>N</v>
          </cell>
        </row>
        <row r="3345">
          <cell r="D3345" t="str">
            <v>1166868</v>
          </cell>
          <cell r="J3345" t="str">
            <v>N</v>
          </cell>
        </row>
        <row r="3346">
          <cell r="D3346" t="str">
            <v>1166868</v>
          </cell>
          <cell r="J3346" t="str">
            <v>N</v>
          </cell>
        </row>
        <row r="3347">
          <cell r="D3347" t="str">
            <v>1166868</v>
          </cell>
          <cell r="J3347" t="str">
            <v>N</v>
          </cell>
        </row>
        <row r="3348">
          <cell r="D3348" t="str">
            <v>1166868</v>
          </cell>
          <cell r="J3348" t="str">
            <v>N</v>
          </cell>
        </row>
        <row r="3349">
          <cell r="D3349" t="str">
            <v>1166868</v>
          </cell>
          <cell r="J3349" t="str">
            <v>N</v>
          </cell>
        </row>
        <row r="3350">
          <cell r="D3350" t="str">
            <v>1166868</v>
          </cell>
          <cell r="J3350" t="str">
            <v>N</v>
          </cell>
        </row>
        <row r="3351">
          <cell r="D3351" t="str">
            <v>1166868</v>
          </cell>
          <cell r="J3351" t="str">
            <v>N</v>
          </cell>
        </row>
        <row r="3352">
          <cell r="D3352" t="str">
            <v>1166868</v>
          </cell>
          <cell r="J3352" t="str">
            <v>N</v>
          </cell>
        </row>
        <row r="3353">
          <cell r="D3353" t="str">
            <v>1166868</v>
          </cell>
          <cell r="J3353" t="str">
            <v>N</v>
          </cell>
        </row>
        <row r="3354">
          <cell r="D3354" t="str">
            <v>1166868</v>
          </cell>
          <cell r="J3354" t="str">
            <v>N</v>
          </cell>
        </row>
        <row r="3355">
          <cell r="D3355" t="str">
            <v>1166868</v>
          </cell>
          <cell r="J3355" t="str">
            <v>N</v>
          </cell>
        </row>
        <row r="3356">
          <cell r="D3356" t="str">
            <v>1166868</v>
          </cell>
          <cell r="J3356" t="str">
            <v>N</v>
          </cell>
        </row>
        <row r="3357">
          <cell r="D3357" t="str">
            <v>1166868</v>
          </cell>
          <cell r="J3357" t="str">
            <v>N</v>
          </cell>
        </row>
        <row r="3358">
          <cell r="D3358" t="str">
            <v>1166868</v>
          </cell>
          <cell r="J3358" t="str">
            <v>N</v>
          </cell>
        </row>
        <row r="3359">
          <cell r="D3359" t="str">
            <v>1166868</v>
          </cell>
          <cell r="J3359" t="str">
            <v>N</v>
          </cell>
        </row>
        <row r="3360">
          <cell r="D3360" t="str">
            <v>1166868</v>
          </cell>
          <cell r="J3360" t="str">
            <v>N</v>
          </cell>
        </row>
        <row r="3361">
          <cell r="D3361" t="str">
            <v>1166868</v>
          </cell>
          <cell r="J3361" t="str">
            <v>N</v>
          </cell>
        </row>
        <row r="3362">
          <cell r="D3362" t="str">
            <v>1166868</v>
          </cell>
          <cell r="J3362" t="str">
            <v>N</v>
          </cell>
        </row>
        <row r="3363">
          <cell r="D3363" t="str">
            <v>1166868</v>
          </cell>
          <cell r="J3363" t="str">
            <v>N</v>
          </cell>
        </row>
        <row r="3364">
          <cell r="D3364" t="str">
            <v>1166868</v>
          </cell>
          <cell r="J3364" t="str">
            <v>N</v>
          </cell>
        </row>
        <row r="3365">
          <cell r="D3365" t="str">
            <v>1166868</v>
          </cell>
          <cell r="J3365" t="str">
            <v>N</v>
          </cell>
        </row>
        <row r="3366">
          <cell r="D3366" t="str">
            <v>1166868</v>
          </cell>
          <cell r="J3366" t="str">
            <v>N</v>
          </cell>
        </row>
        <row r="3367">
          <cell r="D3367" t="str">
            <v>1166868</v>
          </cell>
          <cell r="J3367" t="str">
            <v>N</v>
          </cell>
        </row>
        <row r="3368">
          <cell r="D3368" t="str">
            <v>1166868</v>
          </cell>
          <cell r="J3368" t="str">
            <v>N</v>
          </cell>
        </row>
        <row r="3369">
          <cell r="D3369" t="str">
            <v>1166868</v>
          </cell>
          <cell r="J3369" t="str">
            <v>N</v>
          </cell>
        </row>
        <row r="3370">
          <cell r="D3370" t="str">
            <v>1166868</v>
          </cell>
          <cell r="J3370" t="str">
            <v>N</v>
          </cell>
        </row>
        <row r="3371">
          <cell r="D3371" t="str">
            <v>1166868</v>
          </cell>
          <cell r="J3371" t="str">
            <v>N</v>
          </cell>
        </row>
        <row r="3372">
          <cell r="D3372" t="str">
            <v>1166868</v>
          </cell>
          <cell r="J3372" t="str">
            <v>N</v>
          </cell>
        </row>
        <row r="3373">
          <cell r="D3373" t="str">
            <v>1166868</v>
          </cell>
          <cell r="J3373" t="str">
            <v>N</v>
          </cell>
        </row>
        <row r="3374">
          <cell r="D3374" t="str">
            <v>1166868</v>
          </cell>
          <cell r="J3374" t="str">
            <v>N</v>
          </cell>
        </row>
        <row r="3375">
          <cell r="D3375" t="str">
            <v>1166868</v>
          </cell>
          <cell r="J3375" t="str">
            <v>N</v>
          </cell>
        </row>
        <row r="3376">
          <cell r="D3376" t="str">
            <v>1166868</v>
          </cell>
          <cell r="J3376" t="str">
            <v>N</v>
          </cell>
        </row>
        <row r="3377">
          <cell r="D3377" t="str">
            <v>1166868</v>
          </cell>
          <cell r="J3377" t="str">
            <v>N</v>
          </cell>
        </row>
        <row r="3378">
          <cell r="D3378" t="str">
            <v>1166868</v>
          </cell>
          <cell r="J3378" t="str">
            <v>N</v>
          </cell>
        </row>
        <row r="3379">
          <cell r="D3379" t="str">
            <v>1166868</v>
          </cell>
          <cell r="J3379" t="str">
            <v>N</v>
          </cell>
        </row>
        <row r="3380">
          <cell r="D3380" t="str">
            <v>1166868</v>
          </cell>
          <cell r="J3380" t="str">
            <v>N</v>
          </cell>
        </row>
        <row r="3381">
          <cell r="D3381" t="str">
            <v>1166868</v>
          </cell>
          <cell r="J3381" t="str">
            <v>N</v>
          </cell>
        </row>
        <row r="3382">
          <cell r="D3382" t="str">
            <v>1166868</v>
          </cell>
          <cell r="J3382" t="str">
            <v>N</v>
          </cell>
        </row>
        <row r="3383">
          <cell r="D3383" t="str">
            <v>1166868</v>
          </cell>
          <cell r="J3383" t="str">
            <v>N</v>
          </cell>
        </row>
        <row r="3384">
          <cell r="D3384" t="str">
            <v>1166868</v>
          </cell>
          <cell r="J3384" t="str">
            <v>N</v>
          </cell>
        </row>
        <row r="3385">
          <cell r="D3385" t="str">
            <v>1166868</v>
          </cell>
          <cell r="J3385" t="str">
            <v>N</v>
          </cell>
        </row>
        <row r="3386">
          <cell r="D3386" t="str">
            <v>1166868</v>
          </cell>
          <cell r="J3386" t="str">
            <v>N</v>
          </cell>
        </row>
        <row r="3387">
          <cell r="D3387" t="str">
            <v>1166868</v>
          </cell>
          <cell r="J3387" t="str">
            <v>N</v>
          </cell>
        </row>
        <row r="3388">
          <cell r="D3388" t="str">
            <v>1166868</v>
          </cell>
          <cell r="J3388" t="str">
            <v>N</v>
          </cell>
        </row>
        <row r="3389">
          <cell r="D3389" t="str">
            <v>1166868</v>
          </cell>
          <cell r="J3389" t="str">
            <v>N</v>
          </cell>
        </row>
        <row r="3390">
          <cell r="D3390" t="str">
            <v>1166868</v>
          </cell>
          <cell r="J3390" t="str">
            <v>N</v>
          </cell>
        </row>
        <row r="3391">
          <cell r="D3391" t="str">
            <v>1166868</v>
          </cell>
          <cell r="J3391" t="str">
            <v>N</v>
          </cell>
        </row>
        <row r="3392">
          <cell r="D3392" t="str">
            <v>1166868</v>
          </cell>
          <cell r="J3392" t="str">
            <v>N</v>
          </cell>
        </row>
        <row r="3393">
          <cell r="D3393" t="str">
            <v>1166868</v>
          </cell>
          <cell r="J3393" t="str">
            <v>N</v>
          </cell>
        </row>
        <row r="3394">
          <cell r="D3394" t="str">
            <v>1166868</v>
          </cell>
          <cell r="J3394" t="str">
            <v>N</v>
          </cell>
        </row>
        <row r="3395">
          <cell r="D3395" t="str">
            <v>1166868</v>
          </cell>
          <cell r="J3395" t="str">
            <v>N</v>
          </cell>
        </row>
        <row r="3396">
          <cell r="D3396" t="str">
            <v>1166868</v>
          </cell>
          <cell r="J3396" t="str">
            <v>N</v>
          </cell>
        </row>
        <row r="3397">
          <cell r="D3397" t="str">
            <v>1166868</v>
          </cell>
          <cell r="J3397" t="str">
            <v>N</v>
          </cell>
        </row>
        <row r="3398">
          <cell r="D3398" t="str">
            <v>1166868</v>
          </cell>
          <cell r="J3398" t="str">
            <v>N</v>
          </cell>
        </row>
        <row r="3399">
          <cell r="D3399" t="str">
            <v>1166868</v>
          </cell>
          <cell r="J3399" t="str">
            <v>N</v>
          </cell>
        </row>
        <row r="3400">
          <cell r="D3400" t="str">
            <v>1166868</v>
          </cell>
          <cell r="J3400" t="str">
            <v>N</v>
          </cell>
        </row>
        <row r="3401">
          <cell r="D3401" t="str">
            <v>1166868</v>
          </cell>
          <cell r="J3401" t="str">
            <v>N</v>
          </cell>
        </row>
        <row r="3402">
          <cell r="D3402" t="str">
            <v>1166868</v>
          </cell>
          <cell r="J3402" t="str">
            <v>N</v>
          </cell>
        </row>
        <row r="3403">
          <cell r="D3403" t="str">
            <v>1166868</v>
          </cell>
          <cell r="J3403" t="str">
            <v>N</v>
          </cell>
        </row>
        <row r="3404">
          <cell r="D3404" t="str">
            <v>1166868</v>
          </cell>
          <cell r="J3404" t="str">
            <v>N</v>
          </cell>
        </row>
        <row r="3405">
          <cell r="D3405" t="str">
            <v>1166868</v>
          </cell>
          <cell r="J3405" t="str">
            <v>N</v>
          </cell>
        </row>
        <row r="3406">
          <cell r="D3406" t="str">
            <v>1166868</v>
          </cell>
          <cell r="J3406" t="str">
            <v>N</v>
          </cell>
        </row>
        <row r="3407">
          <cell r="D3407" t="str">
            <v>1166868</v>
          </cell>
          <cell r="J3407" t="str">
            <v>N</v>
          </cell>
        </row>
        <row r="3408">
          <cell r="D3408" t="str">
            <v>1166868</v>
          </cell>
          <cell r="J3408" t="str">
            <v>N</v>
          </cell>
        </row>
        <row r="3409">
          <cell r="D3409" t="str">
            <v>1166868</v>
          </cell>
          <cell r="J3409" t="str">
            <v>N</v>
          </cell>
        </row>
        <row r="3410">
          <cell r="D3410" t="str">
            <v>1166868</v>
          </cell>
          <cell r="J3410" t="str">
            <v>N</v>
          </cell>
        </row>
        <row r="3411">
          <cell r="D3411" t="str">
            <v>1166868</v>
          </cell>
          <cell r="J3411" t="str">
            <v>N</v>
          </cell>
        </row>
        <row r="3412">
          <cell r="D3412" t="str">
            <v>1166868</v>
          </cell>
          <cell r="J3412" t="str">
            <v>N</v>
          </cell>
        </row>
        <row r="3413">
          <cell r="D3413" t="str">
            <v>1166868</v>
          </cell>
          <cell r="J3413" t="str">
            <v>N</v>
          </cell>
        </row>
        <row r="3414">
          <cell r="D3414" t="str">
            <v>1166868</v>
          </cell>
          <cell r="J3414" t="str">
            <v>N</v>
          </cell>
        </row>
        <row r="3415">
          <cell r="D3415" t="str">
            <v>1166868</v>
          </cell>
          <cell r="J3415" t="str">
            <v>N</v>
          </cell>
        </row>
        <row r="3416">
          <cell r="D3416" t="str">
            <v>1166868</v>
          </cell>
          <cell r="J3416" t="str">
            <v>N</v>
          </cell>
        </row>
        <row r="3417">
          <cell r="D3417" t="str">
            <v>1166868</v>
          </cell>
          <cell r="J3417" t="str">
            <v>N</v>
          </cell>
        </row>
        <row r="3418">
          <cell r="D3418" t="str">
            <v>1166868</v>
          </cell>
          <cell r="J3418" t="str">
            <v>N</v>
          </cell>
        </row>
        <row r="3419">
          <cell r="D3419" t="str">
            <v>1166868</v>
          </cell>
          <cell r="J3419" t="str">
            <v>N</v>
          </cell>
        </row>
        <row r="3420">
          <cell r="D3420" t="str">
            <v>1166868</v>
          </cell>
          <cell r="J3420" t="str">
            <v>N</v>
          </cell>
        </row>
        <row r="3421">
          <cell r="D3421" t="str">
            <v>1166868</v>
          </cell>
          <cell r="J3421" t="str">
            <v>N</v>
          </cell>
        </row>
        <row r="3422">
          <cell r="D3422" t="str">
            <v>1166868</v>
          </cell>
          <cell r="J3422" t="str">
            <v>N</v>
          </cell>
        </row>
        <row r="3423">
          <cell r="D3423" t="str">
            <v>1166868</v>
          </cell>
          <cell r="J3423" t="str">
            <v>N</v>
          </cell>
        </row>
        <row r="3424">
          <cell r="D3424" t="str">
            <v>1166868</v>
          </cell>
          <cell r="J3424" t="str">
            <v>N</v>
          </cell>
        </row>
        <row r="3425">
          <cell r="D3425" t="str">
            <v>1166868</v>
          </cell>
          <cell r="J3425" t="str">
            <v>N</v>
          </cell>
        </row>
        <row r="3426">
          <cell r="D3426" t="str">
            <v>1166868</v>
          </cell>
          <cell r="J3426" t="str">
            <v>N</v>
          </cell>
        </row>
        <row r="3427">
          <cell r="D3427" t="str">
            <v>1166868</v>
          </cell>
          <cell r="J3427" t="str">
            <v>N</v>
          </cell>
        </row>
        <row r="3428">
          <cell r="D3428" t="str">
            <v>1166868</v>
          </cell>
          <cell r="J3428" t="str">
            <v>N</v>
          </cell>
        </row>
        <row r="3429">
          <cell r="D3429" t="str">
            <v>1166868</v>
          </cell>
          <cell r="J3429" t="str">
            <v>N</v>
          </cell>
        </row>
        <row r="3430">
          <cell r="D3430" t="str">
            <v>1166868</v>
          </cell>
          <cell r="J3430" t="str">
            <v>N</v>
          </cell>
        </row>
        <row r="3431">
          <cell r="D3431" t="str">
            <v>1166868</v>
          </cell>
          <cell r="J3431" t="str">
            <v>N</v>
          </cell>
        </row>
        <row r="3432">
          <cell r="D3432" t="str">
            <v>1166868</v>
          </cell>
          <cell r="J3432" t="str">
            <v>N</v>
          </cell>
        </row>
        <row r="3433">
          <cell r="D3433" t="str">
            <v>1166868</v>
          </cell>
          <cell r="J3433" t="str">
            <v>N</v>
          </cell>
        </row>
        <row r="3434">
          <cell r="D3434" t="str">
            <v>1166868</v>
          </cell>
          <cell r="J3434" t="str">
            <v>N</v>
          </cell>
        </row>
        <row r="3435">
          <cell r="D3435" t="str">
            <v>1166868</v>
          </cell>
          <cell r="J3435" t="str">
            <v>N</v>
          </cell>
        </row>
        <row r="3436">
          <cell r="D3436" t="str">
            <v>1166868</v>
          </cell>
          <cell r="J3436" t="str">
            <v>N</v>
          </cell>
        </row>
        <row r="3437">
          <cell r="D3437" t="str">
            <v>1166868</v>
          </cell>
          <cell r="J3437" t="str">
            <v>N</v>
          </cell>
        </row>
        <row r="3438">
          <cell r="D3438" t="str">
            <v>1166868</v>
          </cell>
          <cell r="J3438" t="str">
            <v>N</v>
          </cell>
        </row>
        <row r="3439">
          <cell r="D3439" t="str">
            <v>1166868</v>
          </cell>
          <cell r="J3439" t="str">
            <v>N</v>
          </cell>
        </row>
        <row r="3440">
          <cell r="D3440" t="str">
            <v>1166868</v>
          </cell>
          <cell r="J3440" t="str">
            <v>N</v>
          </cell>
        </row>
        <row r="3441">
          <cell r="D3441" t="str">
            <v>1172790</v>
          </cell>
          <cell r="J3441" t="str">
            <v>N</v>
          </cell>
        </row>
        <row r="3442">
          <cell r="D3442" t="str">
            <v>1172790</v>
          </cell>
          <cell r="J3442" t="str">
            <v>N</v>
          </cell>
        </row>
        <row r="3443">
          <cell r="D3443" t="str">
            <v>1172790</v>
          </cell>
          <cell r="J3443" t="str">
            <v>N</v>
          </cell>
        </row>
        <row r="3444">
          <cell r="D3444" t="str">
            <v>1172790</v>
          </cell>
          <cell r="J3444" t="str">
            <v>N</v>
          </cell>
        </row>
        <row r="3445">
          <cell r="D3445" t="str">
            <v>1172790</v>
          </cell>
          <cell r="J3445" t="str">
            <v>N</v>
          </cell>
        </row>
        <row r="3446">
          <cell r="D3446" t="str">
            <v>1172790</v>
          </cell>
          <cell r="J3446" t="str">
            <v>N</v>
          </cell>
        </row>
        <row r="3447">
          <cell r="D3447" t="str">
            <v>1172790</v>
          </cell>
          <cell r="J3447" t="str">
            <v>N</v>
          </cell>
        </row>
        <row r="3448">
          <cell r="D3448" t="str">
            <v>1172790</v>
          </cell>
          <cell r="J3448" t="str">
            <v>N</v>
          </cell>
        </row>
        <row r="3449">
          <cell r="D3449" t="str">
            <v>1172790</v>
          </cell>
          <cell r="J3449" t="str">
            <v>N</v>
          </cell>
        </row>
        <row r="3450">
          <cell r="D3450" t="str">
            <v>1172790</v>
          </cell>
          <cell r="J3450" t="str">
            <v>N</v>
          </cell>
        </row>
        <row r="3451">
          <cell r="D3451" t="str">
            <v>1172790</v>
          </cell>
          <cell r="J3451" t="str">
            <v>N</v>
          </cell>
        </row>
        <row r="3452">
          <cell r="D3452" t="str">
            <v>1172790</v>
          </cell>
          <cell r="J3452" t="str">
            <v>N</v>
          </cell>
        </row>
        <row r="3453">
          <cell r="D3453" t="str">
            <v>1172790</v>
          </cell>
          <cell r="J3453" t="str">
            <v>N</v>
          </cell>
        </row>
        <row r="3454">
          <cell r="D3454" t="str">
            <v>1172790</v>
          </cell>
          <cell r="J3454" t="str">
            <v>N</v>
          </cell>
        </row>
        <row r="3455">
          <cell r="D3455" t="str">
            <v>1172790</v>
          </cell>
          <cell r="J3455" t="str">
            <v>N</v>
          </cell>
        </row>
        <row r="3456">
          <cell r="D3456" t="str">
            <v>1172790</v>
          </cell>
          <cell r="J3456" t="str">
            <v>N</v>
          </cell>
        </row>
        <row r="3457">
          <cell r="D3457" t="str">
            <v>1172790</v>
          </cell>
          <cell r="J3457" t="str">
            <v>N</v>
          </cell>
        </row>
        <row r="3458">
          <cell r="D3458" t="str">
            <v>1172790</v>
          </cell>
          <cell r="J3458" t="str">
            <v>N</v>
          </cell>
        </row>
        <row r="3459">
          <cell r="D3459" t="str">
            <v>1172790</v>
          </cell>
          <cell r="J3459" t="str">
            <v>N</v>
          </cell>
        </row>
        <row r="3460">
          <cell r="D3460" t="str">
            <v>1172790</v>
          </cell>
          <cell r="J3460" t="str">
            <v>N</v>
          </cell>
        </row>
        <row r="3461">
          <cell r="D3461" t="str">
            <v>1172790</v>
          </cell>
          <cell r="J3461" t="str">
            <v>N</v>
          </cell>
        </row>
        <row r="3462">
          <cell r="D3462" t="str">
            <v>1172790</v>
          </cell>
          <cell r="J3462" t="str">
            <v>N</v>
          </cell>
        </row>
        <row r="3463">
          <cell r="D3463" t="str">
            <v>1172791</v>
          </cell>
          <cell r="J3463" t="str">
            <v>N</v>
          </cell>
        </row>
        <row r="3464">
          <cell r="D3464" t="str">
            <v>1172791</v>
          </cell>
          <cell r="J3464" t="str">
            <v>N</v>
          </cell>
        </row>
        <row r="3465">
          <cell r="D3465" t="str">
            <v>1172791</v>
          </cell>
          <cell r="J3465" t="str">
            <v>N</v>
          </cell>
        </row>
        <row r="3466">
          <cell r="D3466" t="str">
            <v>1172791</v>
          </cell>
          <cell r="J3466" t="str">
            <v>N</v>
          </cell>
        </row>
        <row r="3467">
          <cell r="D3467" t="str">
            <v>1172791</v>
          </cell>
          <cell r="J3467" t="str">
            <v>N</v>
          </cell>
        </row>
        <row r="3468">
          <cell r="D3468" t="str">
            <v>1172791</v>
          </cell>
          <cell r="J3468" t="str">
            <v>N</v>
          </cell>
        </row>
        <row r="3469">
          <cell r="D3469" t="str">
            <v>1172791</v>
          </cell>
          <cell r="J3469" t="str">
            <v>N</v>
          </cell>
        </row>
        <row r="3470">
          <cell r="D3470" t="str">
            <v>1172791</v>
          </cell>
          <cell r="J3470" t="str">
            <v>N</v>
          </cell>
        </row>
        <row r="3471">
          <cell r="D3471" t="str">
            <v>1172791</v>
          </cell>
          <cell r="J3471" t="str">
            <v>N</v>
          </cell>
        </row>
        <row r="3472">
          <cell r="D3472" t="str">
            <v>1172791</v>
          </cell>
          <cell r="J3472" t="str">
            <v>N</v>
          </cell>
        </row>
        <row r="3473">
          <cell r="D3473" t="str">
            <v>1172791</v>
          </cell>
          <cell r="J3473" t="str">
            <v>N</v>
          </cell>
        </row>
        <row r="3474">
          <cell r="D3474" t="str">
            <v>1172791</v>
          </cell>
          <cell r="J3474" t="str">
            <v>N</v>
          </cell>
        </row>
        <row r="3475">
          <cell r="D3475" t="str">
            <v>1172791</v>
          </cell>
          <cell r="J3475" t="str">
            <v>N</v>
          </cell>
        </row>
        <row r="3476">
          <cell r="D3476" t="str">
            <v>1172791</v>
          </cell>
          <cell r="J3476" t="str">
            <v>N</v>
          </cell>
        </row>
        <row r="3477">
          <cell r="D3477" t="str">
            <v>1172791</v>
          </cell>
          <cell r="J3477" t="str">
            <v>N</v>
          </cell>
        </row>
        <row r="3478">
          <cell r="D3478" t="str">
            <v>1172791</v>
          </cell>
          <cell r="J3478" t="str">
            <v>N</v>
          </cell>
        </row>
        <row r="3479">
          <cell r="D3479" t="str">
            <v>1172791</v>
          </cell>
          <cell r="J3479" t="str">
            <v>N</v>
          </cell>
        </row>
        <row r="3480">
          <cell r="D3480" t="str">
            <v>1172791</v>
          </cell>
          <cell r="J3480" t="str">
            <v>N</v>
          </cell>
        </row>
        <row r="3481">
          <cell r="D3481" t="str">
            <v>1172791</v>
          </cell>
          <cell r="J3481" t="str">
            <v>N</v>
          </cell>
        </row>
        <row r="3482">
          <cell r="D3482" t="str">
            <v>1172791</v>
          </cell>
          <cell r="J3482" t="str">
            <v>N</v>
          </cell>
        </row>
        <row r="3483">
          <cell r="D3483" t="str">
            <v>1172791</v>
          </cell>
          <cell r="J3483" t="str">
            <v>N</v>
          </cell>
        </row>
        <row r="3484">
          <cell r="D3484" t="str">
            <v>1172791</v>
          </cell>
          <cell r="J3484" t="str">
            <v>N</v>
          </cell>
        </row>
        <row r="3485">
          <cell r="D3485" t="str">
            <v>1172791</v>
          </cell>
          <cell r="J3485" t="str">
            <v>N</v>
          </cell>
        </row>
        <row r="3486">
          <cell r="D3486" t="str">
            <v>1172791</v>
          </cell>
          <cell r="J3486" t="str">
            <v>N</v>
          </cell>
        </row>
        <row r="3487">
          <cell r="D3487" t="str">
            <v>1172791</v>
          </cell>
          <cell r="J3487" t="str">
            <v>N</v>
          </cell>
        </row>
        <row r="3488">
          <cell r="D3488" t="str">
            <v>1172791</v>
          </cell>
          <cell r="J3488" t="str">
            <v>N</v>
          </cell>
        </row>
        <row r="3489">
          <cell r="D3489" t="str">
            <v>1172791</v>
          </cell>
          <cell r="J3489" t="str">
            <v>N</v>
          </cell>
        </row>
        <row r="3490">
          <cell r="D3490" t="str">
            <v>1172791</v>
          </cell>
          <cell r="J3490" t="str">
            <v>N</v>
          </cell>
        </row>
        <row r="3491">
          <cell r="D3491" t="str">
            <v>1172791</v>
          </cell>
          <cell r="J3491" t="str">
            <v>N</v>
          </cell>
        </row>
        <row r="3492">
          <cell r="D3492" t="str">
            <v>1172791</v>
          </cell>
          <cell r="J3492" t="str">
            <v>N</v>
          </cell>
        </row>
        <row r="3493">
          <cell r="D3493" t="str">
            <v>1172791</v>
          </cell>
          <cell r="J3493" t="str">
            <v>N</v>
          </cell>
        </row>
        <row r="3494">
          <cell r="D3494" t="str">
            <v>1172791</v>
          </cell>
          <cell r="J3494" t="str">
            <v>N</v>
          </cell>
        </row>
        <row r="3495">
          <cell r="D3495" t="str">
            <v>1172791</v>
          </cell>
          <cell r="J3495" t="str">
            <v>N</v>
          </cell>
        </row>
        <row r="3496">
          <cell r="D3496" t="str">
            <v>1172791</v>
          </cell>
          <cell r="J3496" t="str">
            <v>N</v>
          </cell>
        </row>
        <row r="3497">
          <cell r="D3497" t="str">
            <v>1172791</v>
          </cell>
          <cell r="J3497" t="str">
            <v>N</v>
          </cell>
        </row>
        <row r="3498">
          <cell r="D3498" t="str">
            <v>1172791</v>
          </cell>
          <cell r="J3498" t="str">
            <v>N</v>
          </cell>
        </row>
        <row r="3499">
          <cell r="D3499" t="str">
            <v>1172791</v>
          </cell>
          <cell r="J3499" t="str">
            <v>N</v>
          </cell>
        </row>
        <row r="3500">
          <cell r="D3500" t="str">
            <v>1172791</v>
          </cell>
          <cell r="J3500" t="str">
            <v>N</v>
          </cell>
        </row>
        <row r="3501">
          <cell r="D3501" t="str">
            <v>1172791</v>
          </cell>
          <cell r="J3501" t="str">
            <v>N</v>
          </cell>
        </row>
        <row r="3502">
          <cell r="D3502" t="str">
            <v>1172791</v>
          </cell>
          <cell r="J3502" t="str">
            <v>N</v>
          </cell>
        </row>
        <row r="3503">
          <cell r="D3503" t="str">
            <v>1172791</v>
          </cell>
          <cell r="J3503" t="str">
            <v>N</v>
          </cell>
        </row>
        <row r="3504">
          <cell r="D3504" t="str">
            <v>1172791</v>
          </cell>
          <cell r="J3504" t="str">
            <v>N</v>
          </cell>
        </row>
        <row r="3505">
          <cell r="D3505" t="str">
            <v>1172791</v>
          </cell>
          <cell r="J3505" t="str">
            <v>N</v>
          </cell>
        </row>
        <row r="3506">
          <cell r="D3506" t="str">
            <v>1172791</v>
          </cell>
          <cell r="J3506" t="str">
            <v>N</v>
          </cell>
        </row>
        <row r="3507">
          <cell r="D3507" t="str">
            <v>1172794</v>
          </cell>
          <cell r="J3507" t="str">
            <v>N</v>
          </cell>
        </row>
        <row r="3508">
          <cell r="D3508" t="str">
            <v>1172794</v>
          </cell>
          <cell r="J3508" t="str">
            <v>N</v>
          </cell>
        </row>
        <row r="3509">
          <cell r="D3509" t="str">
            <v>1172794</v>
          </cell>
          <cell r="J3509" t="str">
            <v>N</v>
          </cell>
        </row>
        <row r="3510">
          <cell r="D3510" t="str">
            <v>1172794</v>
          </cell>
          <cell r="J3510" t="str">
            <v>N</v>
          </cell>
        </row>
        <row r="3511">
          <cell r="D3511" t="str">
            <v>1172794</v>
          </cell>
          <cell r="J3511" t="str">
            <v>N</v>
          </cell>
        </row>
        <row r="3512">
          <cell r="D3512" t="str">
            <v>1172794</v>
          </cell>
          <cell r="J3512" t="str">
            <v>N</v>
          </cell>
        </row>
        <row r="3513">
          <cell r="D3513" t="str">
            <v>1172794</v>
          </cell>
          <cell r="J3513" t="str">
            <v>N</v>
          </cell>
        </row>
        <row r="3514">
          <cell r="D3514" t="str">
            <v>1172794</v>
          </cell>
          <cell r="J3514" t="str">
            <v>N</v>
          </cell>
        </row>
        <row r="3515">
          <cell r="D3515" t="str">
            <v>1172794</v>
          </cell>
          <cell r="J3515" t="str">
            <v>N</v>
          </cell>
        </row>
        <row r="3516">
          <cell r="D3516" t="str">
            <v>1172794</v>
          </cell>
          <cell r="J3516" t="str">
            <v>N</v>
          </cell>
        </row>
        <row r="3517">
          <cell r="D3517" t="str">
            <v>1172794</v>
          </cell>
          <cell r="J3517" t="str">
            <v>N</v>
          </cell>
        </row>
        <row r="3518">
          <cell r="D3518" t="str">
            <v>1172794</v>
          </cell>
          <cell r="J3518" t="str">
            <v>N</v>
          </cell>
        </row>
        <row r="3519">
          <cell r="D3519" t="str">
            <v>1172794</v>
          </cell>
          <cell r="J3519" t="str">
            <v>N</v>
          </cell>
        </row>
        <row r="3520">
          <cell r="D3520" t="str">
            <v>1172794</v>
          </cell>
          <cell r="J3520" t="str">
            <v>N</v>
          </cell>
        </row>
        <row r="3521">
          <cell r="D3521" t="str">
            <v>1172794</v>
          </cell>
          <cell r="J3521" t="str">
            <v>N</v>
          </cell>
        </row>
        <row r="3522">
          <cell r="D3522" t="str">
            <v>1172794</v>
          </cell>
          <cell r="J3522" t="str">
            <v>N</v>
          </cell>
        </row>
        <row r="3523">
          <cell r="D3523" t="str">
            <v>1172794</v>
          </cell>
          <cell r="J3523" t="str">
            <v>N</v>
          </cell>
        </row>
        <row r="3524">
          <cell r="D3524" t="str">
            <v>1172794</v>
          </cell>
          <cell r="J3524" t="str">
            <v>N</v>
          </cell>
        </row>
        <row r="3525">
          <cell r="D3525" t="str">
            <v>1172794</v>
          </cell>
          <cell r="J3525" t="str">
            <v>N</v>
          </cell>
        </row>
        <row r="3526">
          <cell r="D3526" t="str">
            <v>1172794</v>
          </cell>
          <cell r="J3526" t="str">
            <v>N</v>
          </cell>
        </row>
        <row r="3527">
          <cell r="D3527" t="str">
            <v>1172794</v>
          </cell>
          <cell r="J3527" t="str">
            <v>N</v>
          </cell>
        </row>
        <row r="3528">
          <cell r="D3528" t="str">
            <v>1172794</v>
          </cell>
          <cell r="J3528" t="str">
            <v>N</v>
          </cell>
        </row>
        <row r="3529">
          <cell r="D3529" t="str">
            <v>1172794</v>
          </cell>
          <cell r="J3529" t="str">
            <v>N</v>
          </cell>
        </row>
        <row r="3530">
          <cell r="D3530" t="str">
            <v>1172796</v>
          </cell>
          <cell r="J3530" t="str">
            <v>N</v>
          </cell>
        </row>
        <row r="3531">
          <cell r="D3531" t="str">
            <v>1172796</v>
          </cell>
          <cell r="J3531" t="str">
            <v>N</v>
          </cell>
        </row>
        <row r="3532">
          <cell r="D3532" t="str">
            <v>1172796</v>
          </cell>
          <cell r="J3532" t="str">
            <v>N</v>
          </cell>
        </row>
        <row r="3533">
          <cell r="D3533" t="str">
            <v>1172796</v>
          </cell>
          <cell r="J3533" t="str">
            <v>N</v>
          </cell>
        </row>
        <row r="3534">
          <cell r="D3534" t="str">
            <v>1172796</v>
          </cell>
          <cell r="J3534" t="str">
            <v>N</v>
          </cell>
        </row>
        <row r="3535">
          <cell r="D3535" t="str">
            <v>1172796</v>
          </cell>
          <cell r="J3535" t="str">
            <v>N</v>
          </cell>
        </row>
        <row r="3536">
          <cell r="D3536" t="str">
            <v>1172796</v>
          </cell>
          <cell r="J3536" t="str">
            <v>N</v>
          </cell>
        </row>
        <row r="3537">
          <cell r="D3537" t="str">
            <v>1172796</v>
          </cell>
          <cell r="J3537" t="str">
            <v>N</v>
          </cell>
        </row>
        <row r="3538">
          <cell r="D3538" t="str">
            <v>1172796</v>
          </cell>
          <cell r="J3538" t="str">
            <v>N</v>
          </cell>
        </row>
        <row r="3539">
          <cell r="D3539" t="str">
            <v>1172796</v>
          </cell>
          <cell r="J3539" t="str">
            <v>N</v>
          </cell>
        </row>
        <row r="3540">
          <cell r="D3540" t="str">
            <v>1172796</v>
          </cell>
          <cell r="J3540" t="str">
            <v>N</v>
          </cell>
        </row>
        <row r="3541">
          <cell r="D3541" t="str">
            <v>1172796</v>
          </cell>
          <cell r="J3541" t="str">
            <v>N</v>
          </cell>
        </row>
        <row r="3542">
          <cell r="D3542" t="str">
            <v>1172796</v>
          </cell>
          <cell r="J3542" t="str">
            <v>N</v>
          </cell>
        </row>
        <row r="3543">
          <cell r="D3543" t="str">
            <v>1172796</v>
          </cell>
          <cell r="J3543" t="str">
            <v>N</v>
          </cell>
        </row>
        <row r="3544">
          <cell r="D3544" t="str">
            <v>1172796</v>
          </cell>
          <cell r="J3544" t="str">
            <v>N</v>
          </cell>
        </row>
        <row r="3545">
          <cell r="D3545" t="str">
            <v>1172796</v>
          </cell>
          <cell r="J3545" t="str">
            <v>N</v>
          </cell>
        </row>
        <row r="3546">
          <cell r="D3546" t="str">
            <v>1172796</v>
          </cell>
          <cell r="J3546" t="str">
            <v>N</v>
          </cell>
        </row>
        <row r="3547">
          <cell r="D3547" t="str">
            <v>1172796</v>
          </cell>
          <cell r="J3547" t="str">
            <v>N</v>
          </cell>
        </row>
        <row r="3548">
          <cell r="D3548" t="str">
            <v>1172796</v>
          </cell>
          <cell r="J3548" t="str">
            <v>N</v>
          </cell>
        </row>
        <row r="3549">
          <cell r="D3549" t="str">
            <v>1172796</v>
          </cell>
          <cell r="J3549" t="str">
            <v>N</v>
          </cell>
        </row>
        <row r="3550">
          <cell r="D3550" t="str">
            <v>1172797</v>
          </cell>
          <cell r="J3550" t="str">
            <v>N</v>
          </cell>
        </row>
        <row r="3551">
          <cell r="D3551" t="str">
            <v>1172797</v>
          </cell>
          <cell r="J3551" t="str">
            <v>N</v>
          </cell>
        </row>
        <row r="3552">
          <cell r="D3552" t="str">
            <v>1172797</v>
          </cell>
          <cell r="J3552" t="str">
            <v>N</v>
          </cell>
        </row>
        <row r="3553">
          <cell r="D3553" t="str">
            <v>1172797</v>
          </cell>
          <cell r="J3553" t="str">
            <v>N</v>
          </cell>
        </row>
        <row r="3554">
          <cell r="D3554" t="str">
            <v>1172797</v>
          </cell>
          <cell r="J3554" t="str">
            <v>N</v>
          </cell>
        </row>
        <row r="3555">
          <cell r="D3555" t="str">
            <v>1172797</v>
          </cell>
          <cell r="J3555" t="str">
            <v>N</v>
          </cell>
        </row>
        <row r="3556">
          <cell r="D3556" t="str">
            <v>1172797</v>
          </cell>
          <cell r="J3556" t="str">
            <v>N</v>
          </cell>
        </row>
        <row r="3557">
          <cell r="D3557" t="str">
            <v>1172797</v>
          </cell>
          <cell r="J3557" t="str">
            <v>N</v>
          </cell>
        </row>
        <row r="3558">
          <cell r="D3558" t="str">
            <v>1172797</v>
          </cell>
          <cell r="J3558" t="str">
            <v>N</v>
          </cell>
        </row>
        <row r="3559">
          <cell r="D3559" t="str">
            <v>1172797</v>
          </cell>
          <cell r="J3559" t="str">
            <v>N</v>
          </cell>
        </row>
        <row r="3560">
          <cell r="D3560" t="str">
            <v>1172797</v>
          </cell>
          <cell r="J3560" t="str">
            <v>N</v>
          </cell>
        </row>
        <row r="3561">
          <cell r="D3561" t="str">
            <v>1172797</v>
          </cell>
          <cell r="J3561" t="str">
            <v>N</v>
          </cell>
        </row>
        <row r="3562">
          <cell r="D3562" t="str">
            <v>1172797</v>
          </cell>
          <cell r="J3562" t="str">
            <v>N</v>
          </cell>
        </row>
        <row r="3563">
          <cell r="D3563" t="str">
            <v>1172797</v>
          </cell>
          <cell r="J3563" t="str">
            <v>N</v>
          </cell>
        </row>
        <row r="3564">
          <cell r="D3564" t="str">
            <v>1172797</v>
          </cell>
          <cell r="J3564" t="str">
            <v>N</v>
          </cell>
        </row>
        <row r="3565">
          <cell r="D3565" t="str">
            <v>1172797</v>
          </cell>
          <cell r="J3565" t="str">
            <v>N</v>
          </cell>
        </row>
        <row r="3566">
          <cell r="D3566" t="str">
            <v>1172797</v>
          </cell>
          <cell r="J3566" t="str">
            <v>N</v>
          </cell>
        </row>
        <row r="3567">
          <cell r="D3567" t="str">
            <v>1172797</v>
          </cell>
          <cell r="J3567" t="str">
            <v>N</v>
          </cell>
        </row>
        <row r="3568">
          <cell r="D3568" t="str">
            <v>1172797</v>
          </cell>
          <cell r="J3568" t="str">
            <v>N</v>
          </cell>
        </row>
        <row r="3569">
          <cell r="D3569" t="str">
            <v>1172797</v>
          </cell>
          <cell r="J3569" t="str">
            <v>N</v>
          </cell>
        </row>
        <row r="3570">
          <cell r="D3570" t="str">
            <v>1172797</v>
          </cell>
          <cell r="J3570" t="str">
            <v>N</v>
          </cell>
        </row>
        <row r="3571">
          <cell r="D3571" t="str">
            <v>1172797</v>
          </cell>
          <cell r="J3571" t="str">
            <v>N</v>
          </cell>
        </row>
        <row r="3572">
          <cell r="D3572" t="str">
            <v>1172797</v>
          </cell>
          <cell r="J3572" t="str">
            <v>N</v>
          </cell>
        </row>
        <row r="3573">
          <cell r="D3573" t="str">
            <v>1172797</v>
          </cell>
          <cell r="J3573" t="str">
            <v>N</v>
          </cell>
        </row>
        <row r="3574">
          <cell r="D3574" t="str">
            <v>1178518</v>
          </cell>
          <cell r="J3574" t="str">
            <v>Y</v>
          </cell>
        </row>
        <row r="3575">
          <cell r="D3575" t="str">
            <v>1178518</v>
          </cell>
          <cell r="J3575" t="str">
            <v>Y</v>
          </cell>
        </row>
        <row r="3576">
          <cell r="D3576" t="str">
            <v>1178518</v>
          </cell>
          <cell r="J3576" t="str">
            <v>Y</v>
          </cell>
        </row>
        <row r="3577">
          <cell r="D3577" t="str">
            <v>1178518</v>
          </cell>
          <cell r="J3577" t="str">
            <v>Y</v>
          </cell>
        </row>
        <row r="3578">
          <cell r="D3578" t="str">
            <v>1178518</v>
          </cell>
          <cell r="J3578" t="str">
            <v>Y</v>
          </cell>
        </row>
        <row r="3579">
          <cell r="D3579" t="str">
            <v>1178518</v>
          </cell>
          <cell r="J3579" t="str">
            <v>Y</v>
          </cell>
        </row>
        <row r="3580">
          <cell r="D3580" t="str">
            <v>1178518</v>
          </cell>
          <cell r="J3580" t="str">
            <v>Y</v>
          </cell>
        </row>
        <row r="3581">
          <cell r="D3581" t="str">
            <v>1178518</v>
          </cell>
          <cell r="J3581" t="str">
            <v>Y</v>
          </cell>
        </row>
        <row r="3582">
          <cell r="D3582" t="str">
            <v>1178518</v>
          </cell>
          <cell r="J3582" t="str">
            <v>Y</v>
          </cell>
        </row>
        <row r="3583">
          <cell r="D3583" t="str">
            <v>1178518</v>
          </cell>
          <cell r="J3583" t="str">
            <v>N</v>
          </cell>
        </row>
        <row r="3584">
          <cell r="D3584" t="str">
            <v>1178518</v>
          </cell>
          <cell r="J3584" t="str">
            <v>N</v>
          </cell>
        </row>
        <row r="3585">
          <cell r="D3585" t="str">
            <v>1178518</v>
          </cell>
          <cell r="J3585" t="str">
            <v>N</v>
          </cell>
        </row>
        <row r="3586">
          <cell r="D3586" t="str">
            <v>1178518</v>
          </cell>
          <cell r="J3586" t="str">
            <v>N</v>
          </cell>
        </row>
        <row r="3587">
          <cell r="D3587" t="str">
            <v>1178518</v>
          </cell>
          <cell r="J3587" t="str">
            <v>N</v>
          </cell>
        </row>
        <row r="3588">
          <cell r="D3588" t="str">
            <v>1178556</v>
          </cell>
          <cell r="J3588" t="str">
            <v>N</v>
          </cell>
        </row>
        <row r="3589">
          <cell r="D3589" t="str">
            <v>1178556</v>
          </cell>
          <cell r="J3589" t="str">
            <v>N</v>
          </cell>
        </row>
        <row r="3590">
          <cell r="D3590" t="str">
            <v>1178556</v>
          </cell>
          <cell r="J3590" t="str">
            <v>N</v>
          </cell>
        </row>
        <row r="3591">
          <cell r="D3591" t="str">
            <v>1178556</v>
          </cell>
          <cell r="J3591" t="str">
            <v>N</v>
          </cell>
        </row>
        <row r="3592">
          <cell r="D3592" t="str">
            <v>1178556</v>
          </cell>
          <cell r="J3592" t="str">
            <v>N</v>
          </cell>
        </row>
        <row r="3593">
          <cell r="D3593" t="str">
            <v>1178556</v>
          </cell>
          <cell r="J3593" t="str">
            <v>N</v>
          </cell>
        </row>
        <row r="3594">
          <cell r="D3594" t="str">
            <v>1178556</v>
          </cell>
          <cell r="J3594" t="str">
            <v>N</v>
          </cell>
        </row>
        <row r="3595">
          <cell r="D3595" t="str">
            <v>1178556</v>
          </cell>
          <cell r="J3595" t="str">
            <v>N</v>
          </cell>
        </row>
        <row r="3596">
          <cell r="D3596" t="str">
            <v>1178556</v>
          </cell>
          <cell r="J3596" t="str">
            <v>N</v>
          </cell>
        </row>
        <row r="3597">
          <cell r="D3597" t="str">
            <v>1178556</v>
          </cell>
          <cell r="J3597" t="str">
            <v>N</v>
          </cell>
        </row>
        <row r="3598">
          <cell r="D3598" t="str">
            <v>1178556</v>
          </cell>
          <cell r="J3598" t="str">
            <v>N</v>
          </cell>
        </row>
        <row r="3599">
          <cell r="D3599" t="str">
            <v>1178556</v>
          </cell>
          <cell r="J3599" t="str">
            <v>N</v>
          </cell>
        </row>
        <row r="3600">
          <cell r="D3600" t="str">
            <v>1178556</v>
          </cell>
          <cell r="J3600" t="str">
            <v>N</v>
          </cell>
        </row>
        <row r="3601">
          <cell r="D3601" t="str">
            <v>1178556</v>
          </cell>
          <cell r="J3601" t="str">
            <v>N</v>
          </cell>
        </row>
        <row r="3602">
          <cell r="D3602" t="str">
            <v>1178556</v>
          </cell>
          <cell r="J3602" t="str">
            <v>N</v>
          </cell>
        </row>
        <row r="3603">
          <cell r="D3603" t="str">
            <v>1178556</v>
          </cell>
          <cell r="J3603" t="str">
            <v>N</v>
          </cell>
        </row>
        <row r="3604">
          <cell r="D3604" t="str">
            <v>1178556</v>
          </cell>
          <cell r="J3604" t="str">
            <v>N</v>
          </cell>
        </row>
        <row r="3605">
          <cell r="D3605" t="str">
            <v>1178556</v>
          </cell>
          <cell r="J3605" t="str">
            <v>N</v>
          </cell>
        </row>
        <row r="3606">
          <cell r="D3606" t="str">
            <v>1178556</v>
          </cell>
          <cell r="J3606" t="str">
            <v>N</v>
          </cell>
        </row>
        <row r="3607">
          <cell r="D3607" t="str">
            <v>1178556</v>
          </cell>
          <cell r="J3607" t="str">
            <v>N</v>
          </cell>
        </row>
        <row r="3608">
          <cell r="D3608" t="str">
            <v>1178556</v>
          </cell>
          <cell r="J3608" t="str">
            <v>N</v>
          </cell>
        </row>
        <row r="3609">
          <cell r="D3609" t="str">
            <v>1178556</v>
          </cell>
          <cell r="J3609" t="str">
            <v>N</v>
          </cell>
        </row>
        <row r="3610">
          <cell r="D3610" t="str">
            <v>1178556</v>
          </cell>
          <cell r="J3610" t="str">
            <v>N</v>
          </cell>
        </row>
        <row r="3611">
          <cell r="D3611" t="str">
            <v>1178556</v>
          </cell>
          <cell r="J3611" t="str">
            <v>N</v>
          </cell>
        </row>
        <row r="3612">
          <cell r="D3612" t="str">
            <v>1178556</v>
          </cell>
          <cell r="J3612" t="str">
            <v>N</v>
          </cell>
        </row>
        <row r="3613">
          <cell r="D3613" t="str">
            <v>1178556</v>
          </cell>
          <cell r="J3613" t="str">
            <v>N</v>
          </cell>
        </row>
        <row r="3614">
          <cell r="D3614" t="str">
            <v>1178556</v>
          </cell>
          <cell r="J3614" t="str">
            <v>N</v>
          </cell>
        </row>
        <row r="3615">
          <cell r="D3615" t="str">
            <v>1178556</v>
          </cell>
          <cell r="J3615" t="str">
            <v>N</v>
          </cell>
        </row>
        <row r="3616">
          <cell r="D3616" t="str">
            <v>1178556</v>
          </cell>
          <cell r="J3616" t="str">
            <v>N</v>
          </cell>
        </row>
        <row r="3617">
          <cell r="D3617" t="str">
            <v>1178556</v>
          </cell>
          <cell r="J3617" t="str">
            <v>N</v>
          </cell>
        </row>
        <row r="3618">
          <cell r="D3618" t="str">
            <v>1178556</v>
          </cell>
          <cell r="J3618" t="str">
            <v>N</v>
          </cell>
        </row>
        <row r="3619">
          <cell r="D3619" t="str">
            <v>1178556</v>
          </cell>
          <cell r="J3619" t="str">
            <v>N</v>
          </cell>
        </row>
        <row r="3620">
          <cell r="D3620" t="str">
            <v>1178556</v>
          </cell>
          <cell r="J3620" t="str">
            <v>N</v>
          </cell>
        </row>
        <row r="3621">
          <cell r="D3621" t="str">
            <v>1189662</v>
          </cell>
          <cell r="J3621" t="str">
            <v>N</v>
          </cell>
        </row>
        <row r="3622">
          <cell r="D3622" t="str">
            <v>1189662</v>
          </cell>
          <cell r="J3622" t="str">
            <v>N</v>
          </cell>
        </row>
        <row r="3623">
          <cell r="D3623" t="str">
            <v>1189662</v>
          </cell>
          <cell r="J3623" t="str">
            <v>N</v>
          </cell>
        </row>
        <row r="3624">
          <cell r="D3624" t="str">
            <v>1189662</v>
          </cell>
          <cell r="J3624" t="str">
            <v>N</v>
          </cell>
        </row>
        <row r="3625">
          <cell r="D3625" t="str">
            <v>1189662</v>
          </cell>
          <cell r="J3625" t="str">
            <v>N</v>
          </cell>
        </row>
        <row r="3626">
          <cell r="D3626" t="str">
            <v>1189662</v>
          </cell>
          <cell r="J3626" t="str">
            <v>N</v>
          </cell>
        </row>
        <row r="3627">
          <cell r="D3627" t="str">
            <v>1189662</v>
          </cell>
          <cell r="J3627" t="str">
            <v>N</v>
          </cell>
        </row>
        <row r="3628">
          <cell r="D3628" t="str">
            <v>1189662</v>
          </cell>
          <cell r="J3628" t="str">
            <v>N</v>
          </cell>
        </row>
        <row r="3629">
          <cell r="D3629" t="str">
            <v>1189662</v>
          </cell>
          <cell r="J3629" t="str">
            <v>N</v>
          </cell>
        </row>
        <row r="3630">
          <cell r="D3630" t="str">
            <v>1189662</v>
          </cell>
          <cell r="J3630" t="str">
            <v>N</v>
          </cell>
        </row>
        <row r="3631">
          <cell r="D3631" t="str">
            <v>1189662</v>
          </cell>
          <cell r="J3631" t="str">
            <v>N</v>
          </cell>
        </row>
        <row r="3632">
          <cell r="D3632" t="str">
            <v>1189662</v>
          </cell>
          <cell r="J3632" t="str">
            <v>N</v>
          </cell>
        </row>
        <row r="3633">
          <cell r="D3633" t="str">
            <v>1189662</v>
          </cell>
          <cell r="J3633" t="str">
            <v>N</v>
          </cell>
        </row>
        <row r="3634">
          <cell r="D3634" t="str">
            <v>1189662</v>
          </cell>
          <cell r="J3634" t="str">
            <v>N</v>
          </cell>
        </row>
        <row r="3635">
          <cell r="D3635" t="str">
            <v>1189662</v>
          </cell>
          <cell r="J3635" t="str">
            <v>N</v>
          </cell>
        </row>
        <row r="3636">
          <cell r="D3636" t="str">
            <v>1189662</v>
          </cell>
          <cell r="J3636" t="str">
            <v>N</v>
          </cell>
        </row>
        <row r="3637">
          <cell r="D3637" t="str">
            <v>1189662</v>
          </cell>
          <cell r="J3637" t="str">
            <v>N</v>
          </cell>
        </row>
        <row r="3638">
          <cell r="D3638" t="str">
            <v>1189662</v>
          </cell>
          <cell r="J3638" t="str">
            <v>N</v>
          </cell>
        </row>
        <row r="3639">
          <cell r="D3639" t="str">
            <v>1189662</v>
          </cell>
          <cell r="J3639" t="str">
            <v>N</v>
          </cell>
        </row>
        <row r="3640">
          <cell r="D3640" t="str">
            <v>1189662</v>
          </cell>
          <cell r="J3640" t="str">
            <v>N</v>
          </cell>
        </row>
        <row r="3641">
          <cell r="D3641" t="str">
            <v>1189662</v>
          </cell>
          <cell r="J3641" t="str">
            <v>N</v>
          </cell>
        </row>
        <row r="3642">
          <cell r="D3642" t="str">
            <v>1189674</v>
          </cell>
          <cell r="J3642" t="str">
            <v>N</v>
          </cell>
        </row>
        <row r="3643">
          <cell r="D3643" t="str">
            <v>1189674</v>
          </cell>
          <cell r="J3643" t="str">
            <v>N</v>
          </cell>
        </row>
        <row r="3644">
          <cell r="D3644" t="str">
            <v>1189674</v>
          </cell>
          <cell r="J3644" t="str">
            <v>N</v>
          </cell>
        </row>
        <row r="3645">
          <cell r="D3645" t="str">
            <v>1189674</v>
          </cell>
          <cell r="J3645" t="str">
            <v>N</v>
          </cell>
        </row>
        <row r="3646">
          <cell r="D3646" t="str">
            <v>1189674</v>
          </cell>
          <cell r="J3646" t="str">
            <v>N</v>
          </cell>
        </row>
        <row r="3647">
          <cell r="D3647" t="str">
            <v>1190691</v>
          </cell>
          <cell r="J3647" t="str">
            <v>N</v>
          </cell>
        </row>
        <row r="3648">
          <cell r="D3648" t="str">
            <v>1190691</v>
          </cell>
          <cell r="J3648" t="str">
            <v>N</v>
          </cell>
        </row>
        <row r="3649">
          <cell r="D3649" t="str">
            <v>1190691</v>
          </cell>
          <cell r="J3649" t="str">
            <v>N</v>
          </cell>
        </row>
        <row r="3650">
          <cell r="D3650" t="str">
            <v>1190691</v>
          </cell>
          <cell r="J3650" t="str">
            <v>N</v>
          </cell>
        </row>
        <row r="3651">
          <cell r="D3651" t="str">
            <v>1190691</v>
          </cell>
          <cell r="J3651" t="str">
            <v>N</v>
          </cell>
        </row>
        <row r="3652">
          <cell r="D3652" t="str">
            <v>1190691</v>
          </cell>
          <cell r="J3652" t="str">
            <v>N</v>
          </cell>
        </row>
        <row r="3653">
          <cell r="D3653" t="str">
            <v>1190691</v>
          </cell>
          <cell r="J3653" t="str">
            <v>N</v>
          </cell>
        </row>
        <row r="3654">
          <cell r="D3654" t="str">
            <v>1190691</v>
          </cell>
          <cell r="J3654" t="str">
            <v>N</v>
          </cell>
        </row>
        <row r="3655">
          <cell r="D3655" t="str">
            <v>1190691</v>
          </cell>
          <cell r="J3655" t="str">
            <v>N</v>
          </cell>
        </row>
        <row r="3656">
          <cell r="D3656" t="str">
            <v>1190691</v>
          </cell>
          <cell r="J3656" t="str">
            <v>N</v>
          </cell>
        </row>
        <row r="3657">
          <cell r="D3657" t="str">
            <v>1190691</v>
          </cell>
          <cell r="J3657" t="str">
            <v>N</v>
          </cell>
        </row>
        <row r="3658">
          <cell r="D3658" t="str">
            <v>1190691</v>
          </cell>
          <cell r="J3658" t="str">
            <v>N</v>
          </cell>
        </row>
        <row r="3659">
          <cell r="D3659" t="str">
            <v>1190691</v>
          </cell>
          <cell r="J3659" t="str">
            <v>N</v>
          </cell>
        </row>
        <row r="3660">
          <cell r="D3660" t="str">
            <v>1190691</v>
          </cell>
          <cell r="J3660" t="str">
            <v>N</v>
          </cell>
        </row>
        <row r="3661">
          <cell r="D3661" t="str">
            <v>1190691</v>
          </cell>
          <cell r="J3661" t="str">
            <v>N</v>
          </cell>
        </row>
        <row r="3662">
          <cell r="D3662" t="str">
            <v>1190691</v>
          </cell>
          <cell r="J3662" t="str">
            <v>N</v>
          </cell>
        </row>
        <row r="3663">
          <cell r="D3663" t="str">
            <v>1190691</v>
          </cell>
          <cell r="J3663" t="str">
            <v>N</v>
          </cell>
        </row>
        <row r="3664">
          <cell r="D3664" t="str">
            <v>1190691</v>
          </cell>
          <cell r="J3664" t="str">
            <v>N</v>
          </cell>
        </row>
        <row r="3665">
          <cell r="D3665" t="str">
            <v>1190691</v>
          </cell>
          <cell r="J3665" t="str">
            <v>N</v>
          </cell>
        </row>
        <row r="3666">
          <cell r="D3666" t="str">
            <v>1190691</v>
          </cell>
          <cell r="J3666" t="str">
            <v>N</v>
          </cell>
        </row>
        <row r="3667">
          <cell r="D3667" t="str">
            <v>1190691</v>
          </cell>
          <cell r="J3667" t="str">
            <v>N</v>
          </cell>
        </row>
        <row r="3668">
          <cell r="D3668" t="str">
            <v>1190691</v>
          </cell>
          <cell r="J3668" t="str">
            <v>N</v>
          </cell>
        </row>
        <row r="3669">
          <cell r="D3669" t="str">
            <v>1190691</v>
          </cell>
          <cell r="J3669" t="str">
            <v>N</v>
          </cell>
        </row>
        <row r="3670">
          <cell r="D3670" t="str">
            <v>1190691</v>
          </cell>
          <cell r="J3670" t="str">
            <v>N</v>
          </cell>
        </row>
        <row r="3671">
          <cell r="D3671" t="str">
            <v>1190691</v>
          </cell>
          <cell r="J3671" t="str">
            <v>N</v>
          </cell>
        </row>
        <row r="3672">
          <cell r="D3672" t="str">
            <v>1190691</v>
          </cell>
          <cell r="J3672" t="str">
            <v>N</v>
          </cell>
        </row>
        <row r="3673">
          <cell r="D3673" t="str">
            <v>1190691</v>
          </cell>
          <cell r="J3673" t="str">
            <v>N</v>
          </cell>
        </row>
        <row r="3674">
          <cell r="D3674" t="str">
            <v>1190691</v>
          </cell>
          <cell r="J3674" t="str">
            <v>N</v>
          </cell>
        </row>
        <row r="3675">
          <cell r="D3675" t="str">
            <v>1190691</v>
          </cell>
          <cell r="J3675" t="str">
            <v>N</v>
          </cell>
        </row>
        <row r="3676">
          <cell r="D3676" t="str">
            <v>1190691</v>
          </cell>
          <cell r="J3676" t="str">
            <v>N</v>
          </cell>
        </row>
        <row r="3677">
          <cell r="D3677" t="str">
            <v>1190691</v>
          </cell>
          <cell r="J3677" t="str">
            <v>N</v>
          </cell>
        </row>
        <row r="3678">
          <cell r="D3678" t="str">
            <v>1190691</v>
          </cell>
          <cell r="J3678" t="str">
            <v>N</v>
          </cell>
        </row>
        <row r="3679">
          <cell r="D3679" t="str">
            <v>1190691</v>
          </cell>
          <cell r="J3679" t="str">
            <v>N</v>
          </cell>
        </row>
        <row r="3680">
          <cell r="D3680" t="str">
            <v>1190697</v>
          </cell>
          <cell r="J3680" t="str">
            <v>N</v>
          </cell>
        </row>
        <row r="3681">
          <cell r="D3681" t="str">
            <v>1190697</v>
          </cell>
          <cell r="J3681" t="str">
            <v>N</v>
          </cell>
        </row>
        <row r="3682">
          <cell r="D3682" t="str">
            <v>1190697</v>
          </cell>
          <cell r="J3682" t="str">
            <v>N</v>
          </cell>
        </row>
        <row r="3683">
          <cell r="D3683" t="str">
            <v>1190697</v>
          </cell>
          <cell r="J3683" t="str">
            <v>N</v>
          </cell>
        </row>
        <row r="3684">
          <cell r="D3684" t="str">
            <v>1190697</v>
          </cell>
          <cell r="J3684" t="str">
            <v>N</v>
          </cell>
        </row>
        <row r="3685">
          <cell r="D3685" t="str">
            <v>1190697</v>
          </cell>
          <cell r="J3685" t="str">
            <v>N</v>
          </cell>
        </row>
        <row r="3686">
          <cell r="D3686" t="str">
            <v>1190697</v>
          </cell>
          <cell r="J3686" t="str">
            <v>N</v>
          </cell>
        </row>
        <row r="3687">
          <cell r="D3687" t="str">
            <v>1190697</v>
          </cell>
          <cell r="J3687" t="str">
            <v>N</v>
          </cell>
        </row>
        <row r="3688">
          <cell r="D3688" t="str">
            <v>1190697</v>
          </cell>
          <cell r="J3688" t="str">
            <v>N</v>
          </cell>
        </row>
        <row r="3689">
          <cell r="D3689" t="str">
            <v>1190697</v>
          </cell>
          <cell r="J3689" t="str">
            <v>N</v>
          </cell>
        </row>
        <row r="3690">
          <cell r="D3690" t="str">
            <v>1190697</v>
          </cell>
          <cell r="J3690" t="str">
            <v>N</v>
          </cell>
        </row>
        <row r="3691">
          <cell r="D3691" t="str">
            <v>1190697</v>
          </cell>
          <cell r="J3691" t="str">
            <v>N</v>
          </cell>
        </row>
        <row r="3692">
          <cell r="D3692" t="str">
            <v>1190697</v>
          </cell>
          <cell r="J3692" t="str">
            <v>N</v>
          </cell>
        </row>
        <row r="3693">
          <cell r="D3693" t="str">
            <v>1190697</v>
          </cell>
          <cell r="J3693" t="str">
            <v>N</v>
          </cell>
        </row>
        <row r="3694">
          <cell r="D3694" t="str">
            <v>1190697</v>
          </cell>
          <cell r="J3694" t="str">
            <v>N</v>
          </cell>
        </row>
        <row r="3695">
          <cell r="D3695" t="str">
            <v>1190697</v>
          </cell>
          <cell r="J3695" t="str">
            <v>N</v>
          </cell>
        </row>
        <row r="3696">
          <cell r="D3696" t="str">
            <v>1190697</v>
          </cell>
          <cell r="J3696" t="str">
            <v>N</v>
          </cell>
        </row>
        <row r="3697">
          <cell r="D3697" t="str">
            <v>1190697</v>
          </cell>
          <cell r="J3697" t="str">
            <v>N</v>
          </cell>
        </row>
        <row r="3698">
          <cell r="D3698" t="str">
            <v>1190697</v>
          </cell>
          <cell r="J3698" t="str">
            <v>N</v>
          </cell>
        </row>
        <row r="3699">
          <cell r="D3699" t="str">
            <v>1190697</v>
          </cell>
          <cell r="J3699" t="str">
            <v>N</v>
          </cell>
        </row>
        <row r="3700">
          <cell r="D3700" t="str">
            <v>1190697</v>
          </cell>
          <cell r="J3700" t="str">
            <v>N</v>
          </cell>
        </row>
        <row r="3701">
          <cell r="D3701" t="str">
            <v>1190697</v>
          </cell>
          <cell r="J3701" t="str">
            <v>N</v>
          </cell>
        </row>
        <row r="3702">
          <cell r="D3702" t="str">
            <v>1190697</v>
          </cell>
          <cell r="J3702" t="str">
            <v>N</v>
          </cell>
        </row>
        <row r="3703">
          <cell r="D3703" t="str">
            <v>1190697</v>
          </cell>
          <cell r="J3703" t="str">
            <v>N</v>
          </cell>
        </row>
        <row r="3704">
          <cell r="D3704" t="str">
            <v>1190697</v>
          </cell>
          <cell r="J3704" t="str">
            <v>N</v>
          </cell>
        </row>
        <row r="3705">
          <cell r="D3705" t="str">
            <v>1190697</v>
          </cell>
          <cell r="J3705" t="str">
            <v>N</v>
          </cell>
        </row>
        <row r="3706">
          <cell r="D3706" t="str">
            <v>1190697</v>
          </cell>
          <cell r="J3706" t="str">
            <v>N</v>
          </cell>
        </row>
        <row r="3707">
          <cell r="D3707" t="str">
            <v>1190697</v>
          </cell>
          <cell r="J3707" t="str">
            <v>N</v>
          </cell>
        </row>
        <row r="3708">
          <cell r="D3708" t="str">
            <v>1190697</v>
          </cell>
          <cell r="J3708" t="str">
            <v>N</v>
          </cell>
        </row>
        <row r="3709">
          <cell r="D3709" t="str">
            <v>1190697</v>
          </cell>
          <cell r="J3709" t="str">
            <v>N</v>
          </cell>
        </row>
        <row r="3710">
          <cell r="D3710" t="str">
            <v>1190697</v>
          </cell>
          <cell r="J3710" t="str">
            <v>N</v>
          </cell>
        </row>
        <row r="3711">
          <cell r="D3711" t="str">
            <v>1190697</v>
          </cell>
          <cell r="J3711" t="str">
            <v>N</v>
          </cell>
        </row>
        <row r="3712">
          <cell r="D3712" t="str">
            <v>1190697</v>
          </cell>
          <cell r="J3712" t="str">
            <v>N</v>
          </cell>
        </row>
        <row r="3713">
          <cell r="D3713" t="str">
            <v>1190697</v>
          </cell>
          <cell r="J3713" t="str">
            <v>N</v>
          </cell>
        </row>
        <row r="3714">
          <cell r="D3714" t="str">
            <v>1190697</v>
          </cell>
          <cell r="J3714" t="str">
            <v>N</v>
          </cell>
        </row>
        <row r="3715">
          <cell r="D3715" t="str">
            <v>1190697</v>
          </cell>
          <cell r="J3715" t="str">
            <v>N</v>
          </cell>
        </row>
        <row r="3716">
          <cell r="D3716" t="str">
            <v>1190697</v>
          </cell>
          <cell r="J3716" t="str">
            <v>N</v>
          </cell>
        </row>
        <row r="3717">
          <cell r="D3717" t="str">
            <v>1190697</v>
          </cell>
          <cell r="J3717" t="str">
            <v>N</v>
          </cell>
        </row>
        <row r="3718">
          <cell r="D3718" t="str">
            <v>1190697</v>
          </cell>
          <cell r="J3718" t="str">
            <v>N</v>
          </cell>
        </row>
        <row r="3719">
          <cell r="D3719" t="str">
            <v>1193138</v>
          </cell>
          <cell r="J3719" t="str">
            <v>N</v>
          </cell>
        </row>
        <row r="3720">
          <cell r="D3720" t="str">
            <v>1193138</v>
          </cell>
          <cell r="J3720" t="str">
            <v>N</v>
          </cell>
        </row>
        <row r="3721">
          <cell r="D3721" t="str">
            <v>1193138</v>
          </cell>
          <cell r="J3721" t="str">
            <v>N</v>
          </cell>
        </row>
        <row r="3722">
          <cell r="D3722" t="str">
            <v>1193138</v>
          </cell>
          <cell r="J3722" t="str">
            <v>N</v>
          </cell>
        </row>
        <row r="3723">
          <cell r="D3723" t="str">
            <v>1193138</v>
          </cell>
          <cell r="J3723" t="str">
            <v>N</v>
          </cell>
        </row>
        <row r="3724">
          <cell r="D3724" t="str">
            <v>1193138</v>
          </cell>
          <cell r="J3724" t="str">
            <v>N</v>
          </cell>
        </row>
        <row r="3725">
          <cell r="D3725" t="str">
            <v>1193138</v>
          </cell>
          <cell r="J3725" t="str">
            <v>N</v>
          </cell>
        </row>
        <row r="3726">
          <cell r="D3726" t="str">
            <v>1193138</v>
          </cell>
          <cell r="J3726" t="str">
            <v>N</v>
          </cell>
        </row>
        <row r="3727">
          <cell r="D3727" t="str">
            <v>1193138</v>
          </cell>
          <cell r="J3727" t="str">
            <v>N</v>
          </cell>
        </row>
        <row r="3728">
          <cell r="D3728" t="str">
            <v>1195855</v>
          </cell>
          <cell r="J3728" t="str">
            <v>N</v>
          </cell>
        </row>
        <row r="3729">
          <cell r="D3729" t="str">
            <v>1195855</v>
          </cell>
          <cell r="J3729" t="str">
            <v>N</v>
          </cell>
        </row>
        <row r="3730">
          <cell r="D3730" t="str">
            <v>1195855</v>
          </cell>
          <cell r="J3730" t="str">
            <v>N</v>
          </cell>
        </row>
        <row r="3731">
          <cell r="D3731" t="str">
            <v>1195855</v>
          </cell>
          <cell r="J3731" t="str">
            <v>N</v>
          </cell>
        </row>
        <row r="3732">
          <cell r="D3732" t="str">
            <v>1195855</v>
          </cell>
          <cell r="J3732" t="str">
            <v>N</v>
          </cell>
        </row>
        <row r="3733">
          <cell r="D3733" t="str">
            <v>1195855</v>
          </cell>
          <cell r="J3733" t="str">
            <v>N</v>
          </cell>
        </row>
        <row r="3734">
          <cell r="D3734" t="str">
            <v>1195866</v>
          </cell>
          <cell r="J3734" t="str">
            <v>N</v>
          </cell>
        </row>
        <row r="3735">
          <cell r="D3735" t="str">
            <v>1195866</v>
          </cell>
          <cell r="J3735" t="str">
            <v>N</v>
          </cell>
        </row>
        <row r="3736">
          <cell r="D3736" t="str">
            <v>1195866</v>
          </cell>
          <cell r="J3736" t="str">
            <v>N</v>
          </cell>
        </row>
        <row r="3737">
          <cell r="D3737" t="str">
            <v>1195866</v>
          </cell>
          <cell r="J3737" t="str">
            <v>N</v>
          </cell>
        </row>
        <row r="3738">
          <cell r="D3738" t="str">
            <v>1195866</v>
          </cell>
          <cell r="J3738" t="str">
            <v>N</v>
          </cell>
        </row>
        <row r="3739">
          <cell r="D3739" t="str">
            <v>1195866</v>
          </cell>
          <cell r="J3739" t="str">
            <v>N</v>
          </cell>
        </row>
        <row r="3740">
          <cell r="D3740" t="str">
            <v>1195866</v>
          </cell>
          <cell r="J3740" t="str">
            <v>N</v>
          </cell>
        </row>
        <row r="3741">
          <cell r="D3741" t="str">
            <v>1195866</v>
          </cell>
          <cell r="J3741" t="str">
            <v>N</v>
          </cell>
        </row>
        <row r="3742">
          <cell r="D3742" t="str">
            <v>1195866</v>
          </cell>
          <cell r="J3742" t="str">
            <v>N</v>
          </cell>
        </row>
        <row r="3743">
          <cell r="D3743" t="str">
            <v>1195866</v>
          </cell>
          <cell r="J3743" t="str">
            <v>N</v>
          </cell>
        </row>
        <row r="3744">
          <cell r="D3744" t="str">
            <v>1195866</v>
          </cell>
          <cell r="J3744" t="str">
            <v>N</v>
          </cell>
        </row>
        <row r="3745">
          <cell r="D3745" t="str">
            <v>1195866</v>
          </cell>
          <cell r="J3745" t="str">
            <v>N</v>
          </cell>
        </row>
        <row r="3746">
          <cell r="D3746" t="str">
            <v>1195866</v>
          </cell>
          <cell r="J3746" t="str">
            <v>N</v>
          </cell>
        </row>
        <row r="3747">
          <cell r="D3747" t="str">
            <v>1195866</v>
          </cell>
          <cell r="J3747" t="str">
            <v>N</v>
          </cell>
        </row>
        <row r="3748">
          <cell r="D3748" t="str">
            <v>1195866</v>
          </cell>
          <cell r="J3748" t="str">
            <v>N</v>
          </cell>
        </row>
        <row r="3749">
          <cell r="D3749" t="str">
            <v>1195866</v>
          </cell>
          <cell r="J3749" t="str">
            <v>N</v>
          </cell>
        </row>
        <row r="3750">
          <cell r="D3750" t="str">
            <v>1195866</v>
          </cell>
          <cell r="J3750" t="str">
            <v>N</v>
          </cell>
        </row>
        <row r="3751">
          <cell r="D3751" t="str">
            <v>1195866</v>
          </cell>
          <cell r="J3751" t="str">
            <v>N</v>
          </cell>
        </row>
        <row r="3752">
          <cell r="D3752" t="str">
            <v>1195866</v>
          </cell>
          <cell r="J3752" t="str">
            <v>N</v>
          </cell>
        </row>
        <row r="3753">
          <cell r="D3753" t="str">
            <v>1195866</v>
          </cell>
          <cell r="J3753" t="str">
            <v>N</v>
          </cell>
        </row>
        <row r="3754">
          <cell r="D3754" t="str">
            <v>1195866</v>
          </cell>
          <cell r="J3754" t="str">
            <v>N</v>
          </cell>
        </row>
        <row r="3755">
          <cell r="D3755" t="str">
            <v>1195866</v>
          </cell>
          <cell r="J3755" t="str">
            <v>N</v>
          </cell>
        </row>
        <row r="3756">
          <cell r="D3756" t="str">
            <v>1195866</v>
          </cell>
          <cell r="J3756" t="str">
            <v>N</v>
          </cell>
        </row>
        <row r="3757">
          <cell r="D3757" t="str">
            <v>1195866</v>
          </cell>
          <cell r="J3757" t="str">
            <v>N</v>
          </cell>
        </row>
        <row r="3758">
          <cell r="D3758" t="str">
            <v>1195866</v>
          </cell>
          <cell r="J3758" t="str">
            <v>N</v>
          </cell>
        </row>
        <row r="3759">
          <cell r="D3759" t="str">
            <v>1195866</v>
          </cell>
          <cell r="J3759" t="str">
            <v>N</v>
          </cell>
        </row>
        <row r="3760">
          <cell r="D3760" t="str">
            <v>1195866</v>
          </cell>
          <cell r="J3760" t="str">
            <v>N</v>
          </cell>
        </row>
        <row r="3761">
          <cell r="D3761" t="str">
            <v>1195866</v>
          </cell>
          <cell r="J3761" t="str">
            <v>N</v>
          </cell>
        </row>
        <row r="3762">
          <cell r="D3762" t="str">
            <v>1195866</v>
          </cell>
          <cell r="J3762" t="str">
            <v>N</v>
          </cell>
        </row>
        <row r="3763">
          <cell r="D3763" t="str">
            <v>1195866</v>
          </cell>
          <cell r="J3763" t="str">
            <v>N</v>
          </cell>
        </row>
        <row r="3764">
          <cell r="D3764" t="str">
            <v>1195866</v>
          </cell>
          <cell r="J3764" t="str">
            <v>(blank)</v>
          </cell>
        </row>
        <row r="3765">
          <cell r="D3765" t="str">
            <v>1195866</v>
          </cell>
          <cell r="J3765" t="str">
            <v>(blank)</v>
          </cell>
        </row>
        <row r="3766">
          <cell r="D3766" t="str">
            <v>1195866</v>
          </cell>
          <cell r="J3766" t="str">
            <v>N</v>
          </cell>
        </row>
        <row r="3767">
          <cell r="D3767" t="str">
            <v>1195866</v>
          </cell>
          <cell r="J3767" t="str">
            <v>N</v>
          </cell>
        </row>
        <row r="3768">
          <cell r="D3768" t="str">
            <v>1195866</v>
          </cell>
          <cell r="J3768" t="str">
            <v>N</v>
          </cell>
        </row>
        <row r="3769">
          <cell r="D3769" t="str">
            <v>1195866</v>
          </cell>
          <cell r="J3769" t="str">
            <v>N</v>
          </cell>
        </row>
        <row r="3770">
          <cell r="D3770" t="str">
            <v>1195866</v>
          </cell>
          <cell r="J3770" t="str">
            <v>N</v>
          </cell>
        </row>
        <row r="3771">
          <cell r="D3771" t="str">
            <v>1195866</v>
          </cell>
          <cell r="J3771" t="str">
            <v>N</v>
          </cell>
        </row>
        <row r="3772">
          <cell r="D3772" t="str">
            <v>1195866</v>
          </cell>
          <cell r="J3772" t="str">
            <v>N</v>
          </cell>
        </row>
        <row r="3773">
          <cell r="D3773" t="str">
            <v>1195866</v>
          </cell>
          <cell r="J3773" t="str">
            <v>N</v>
          </cell>
        </row>
        <row r="3774">
          <cell r="D3774" t="str">
            <v>1195866</v>
          </cell>
          <cell r="J3774" t="str">
            <v>N</v>
          </cell>
        </row>
        <row r="3775">
          <cell r="D3775" t="str">
            <v>1195866</v>
          </cell>
          <cell r="J3775" t="str">
            <v>N</v>
          </cell>
        </row>
        <row r="3776">
          <cell r="D3776" t="str">
            <v>1195866</v>
          </cell>
          <cell r="J3776" t="str">
            <v>N</v>
          </cell>
        </row>
        <row r="3777">
          <cell r="D3777" t="str">
            <v>1195866</v>
          </cell>
          <cell r="J3777" t="str">
            <v>N</v>
          </cell>
        </row>
        <row r="3778">
          <cell r="D3778" t="str">
            <v>1195866</v>
          </cell>
          <cell r="J3778" t="str">
            <v>N</v>
          </cell>
        </row>
        <row r="3779">
          <cell r="D3779" t="str">
            <v>1195866</v>
          </cell>
          <cell r="J3779" t="str">
            <v>N</v>
          </cell>
        </row>
        <row r="3780">
          <cell r="D3780" t="str">
            <v>1195866</v>
          </cell>
          <cell r="J3780" t="str">
            <v>N</v>
          </cell>
        </row>
        <row r="3781">
          <cell r="D3781" t="str">
            <v>1197240</v>
          </cell>
          <cell r="J3781" t="str">
            <v>N</v>
          </cell>
        </row>
        <row r="3782">
          <cell r="D3782" t="str">
            <v>1197240</v>
          </cell>
          <cell r="J3782" t="str">
            <v>N</v>
          </cell>
        </row>
        <row r="3783">
          <cell r="D3783" t="str">
            <v>1197240</v>
          </cell>
          <cell r="J3783" t="str">
            <v>N</v>
          </cell>
        </row>
        <row r="3784">
          <cell r="D3784" t="str">
            <v>1197240</v>
          </cell>
          <cell r="J3784" t="str">
            <v>N</v>
          </cell>
        </row>
        <row r="3785">
          <cell r="D3785" t="str">
            <v>1197240</v>
          </cell>
          <cell r="J3785" t="str">
            <v>N</v>
          </cell>
        </row>
        <row r="3786">
          <cell r="D3786" t="str">
            <v>1197240</v>
          </cell>
          <cell r="J3786" t="str">
            <v>N</v>
          </cell>
        </row>
        <row r="3787">
          <cell r="D3787" t="str">
            <v>1197240</v>
          </cell>
          <cell r="J3787" t="str">
            <v>N</v>
          </cell>
        </row>
        <row r="3788">
          <cell r="D3788" t="str">
            <v>1197240</v>
          </cell>
          <cell r="J3788" t="str">
            <v>N</v>
          </cell>
        </row>
        <row r="3789">
          <cell r="D3789" t="str">
            <v>1197240</v>
          </cell>
          <cell r="J3789" t="str">
            <v>N</v>
          </cell>
        </row>
        <row r="3790">
          <cell r="D3790" t="str">
            <v>1197240</v>
          </cell>
          <cell r="J3790" t="str">
            <v>N</v>
          </cell>
        </row>
        <row r="3791">
          <cell r="D3791" t="str">
            <v>1197240</v>
          </cell>
          <cell r="J3791" t="str">
            <v>N</v>
          </cell>
        </row>
        <row r="3792">
          <cell r="D3792" t="str">
            <v>1197240</v>
          </cell>
          <cell r="J3792" t="str">
            <v>N</v>
          </cell>
        </row>
        <row r="3793">
          <cell r="D3793" t="str">
            <v>1197240</v>
          </cell>
          <cell r="J3793" t="str">
            <v>N</v>
          </cell>
        </row>
        <row r="3794">
          <cell r="D3794" t="str">
            <v>1197240</v>
          </cell>
          <cell r="J3794" t="str">
            <v>N</v>
          </cell>
        </row>
        <row r="3795">
          <cell r="D3795" t="str">
            <v>1197240</v>
          </cell>
          <cell r="J3795" t="str">
            <v>N</v>
          </cell>
        </row>
        <row r="3796">
          <cell r="D3796" t="str">
            <v>1197240</v>
          </cell>
          <cell r="J3796" t="str">
            <v>N</v>
          </cell>
        </row>
        <row r="3797">
          <cell r="D3797" t="str">
            <v>1197240</v>
          </cell>
          <cell r="J3797" t="str">
            <v>N</v>
          </cell>
        </row>
        <row r="3798">
          <cell r="D3798" t="str">
            <v>1197240</v>
          </cell>
          <cell r="J3798" t="str">
            <v>N</v>
          </cell>
        </row>
        <row r="3799">
          <cell r="D3799" t="str">
            <v>1197240</v>
          </cell>
          <cell r="J3799" t="str">
            <v>N</v>
          </cell>
        </row>
        <row r="3800">
          <cell r="D3800" t="str">
            <v>1197240</v>
          </cell>
          <cell r="J3800" t="str">
            <v>N</v>
          </cell>
        </row>
        <row r="3801">
          <cell r="D3801" t="str">
            <v>1197240</v>
          </cell>
          <cell r="J3801" t="str">
            <v>N</v>
          </cell>
        </row>
        <row r="3802">
          <cell r="D3802" t="str">
            <v>1197240</v>
          </cell>
          <cell r="J3802" t="str">
            <v>N</v>
          </cell>
        </row>
        <row r="3803">
          <cell r="D3803" t="str">
            <v>1197240</v>
          </cell>
          <cell r="J3803" t="str">
            <v>N</v>
          </cell>
        </row>
        <row r="3804">
          <cell r="D3804" t="str">
            <v>1197240</v>
          </cell>
          <cell r="J3804" t="str">
            <v>N</v>
          </cell>
        </row>
        <row r="3805">
          <cell r="D3805" t="str">
            <v>1197240</v>
          </cell>
          <cell r="J3805" t="str">
            <v>N</v>
          </cell>
        </row>
        <row r="3806">
          <cell r="D3806" t="str">
            <v>1197240</v>
          </cell>
          <cell r="J3806" t="str">
            <v>N</v>
          </cell>
        </row>
        <row r="3807">
          <cell r="D3807" t="str">
            <v>1197240</v>
          </cell>
          <cell r="J3807" t="str">
            <v>N</v>
          </cell>
        </row>
        <row r="3808">
          <cell r="D3808" t="str">
            <v>1197240</v>
          </cell>
          <cell r="J3808" t="str">
            <v>N</v>
          </cell>
        </row>
        <row r="3809">
          <cell r="D3809" t="str">
            <v>1197240</v>
          </cell>
          <cell r="J3809" t="str">
            <v>N</v>
          </cell>
        </row>
        <row r="3810">
          <cell r="D3810" t="str">
            <v>1197240</v>
          </cell>
          <cell r="J3810" t="str">
            <v>N</v>
          </cell>
        </row>
        <row r="3811">
          <cell r="D3811" t="str">
            <v>1197240</v>
          </cell>
          <cell r="J3811" t="str">
            <v>N</v>
          </cell>
        </row>
        <row r="3812">
          <cell r="D3812" t="str">
            <v>1197240</v>
          </cell>
          <cell r="J3812" t="str">
            <v>N</v>
          </cell>
        </row>
        <row r="3813">
          <cell r="D3813" t="str">
            <v>1197240</v>
          </cell>
          <cell r="J3813" t="str">
            <v>N</v>
          </cell>
        </row>
        <row r="3814">
          <cell r="D3814" t="str">
            <v>1197240</v>
          </cell>
          <cell r="J3814" t="str">
            <v>N</v>
          </cell>
        </row>
        <row r="3815">
          <cell r="D3815" t="str">
            <v>1197240</v>
          </cell>
          <cell r="J3815" t="str">
            <v>N</v>
          </cell>
        </row>
        <row r="3816">
          <cell r="D3816" t="str">
            <v>1197240</v>
          </cell>
          <cell r="J3816" t="str">
            <v>N</v>
          </cell>
        </row>
        <row r="3817">
          <cell r="D3817" t="str">
            <v>1197240</v>
          </cell>
          <cell r="J3817" t="str">
            <v>N</v>
          </cell>
        </row>
        <row r="3818">
          <cell r="D3818" t="str">
            <v>1197240</v>
          </cell>
          <cell r="J3818" t="str">
            <v>N</v>
          </cell>
        </row>
        <row r="3819">
          <cell r="D3819" t="str">
            <v>1197240</v>
          </cell>
          <cell r="J3819" t="str">
            <v>N</v>
          </cell>
        </row>
        <row r="3820">
          <cell r="D3820" t="str">
            <v>1197240</v>
          </cell>
          <cell r="J3820" t="str">
            <v>N</v>
          </cell>
        </row>
        <row r="3821">
          <cell r="D3821" t="str">
            <v>1197240</v>
          </cell>
          <cell r="J3821" t="str">
            <v>N</v>
          </cell>
        </row>
        <row r="3822">
          <cell r="D3822" t="str">
            <v>1197240</v>
          </cell>
          <cell r="J3822" t="str">
            <v>N</v>
          </cell>
        </row>
        <row r="3823">
          <cell r="D3823" t="str">
            <v>1197240</v>
          </cell>
          <cell r="J3823" t="str">
            <v>N</v>
          </cell>
        </row>
        <row r="3824">
          <cell r="D3824" t="str">
            <v>1197240</v>
          </cell>
          <cell r="J3824" t="str">
            <v>N</v>
          </cell>
        </row>
        <row r="3825">
          <cell r="D3825" t="str">
            <v>1197240</v>
          </cell>
          <cell r="J3825" t="str">
            <v>N</v>
          </cell>
        </row>
        <row r="3826">
          <cell r="D3826" t="str">
            <v>1197240</v>
          </cell>
          <cell r="J3826" t="str">
            <v>N</v>
          </cell>
        </row>
        <row r="3827">
          <cell r="D3827" t="str">
            <v>1197240</v>
          </cell>
          <cell r="J3827" t="str">
            <v>N</v>
          </cell>
        </row>
        <row r="3828">
          <cell r="D3828" t="str">
            <v>1197240</v>
          </cell>
          <cell r="J3828" t="str">
            <v>N</v>
          </cell>
        </row>
        <row r="3829">
          <cell r="D3829" t="str">
            <v>1197240</v>
          </cell>
          <cell r="J3829" t="str">
            <v>N</v>
          </cell>
        </row>
        <row r="3830">
          <cell r="D3830" t="str">
            <v>1197240</v>
          </cell>
          <cell r="J3830" t="str">
            <v>N</v>
          </cell>
        </row>
        <row r="3831">
          <cell r="D3831" t="str">
            <v>1197240</v>
          </cell>
          <cell r="J3831" t="str">
            <v>N</v>
          </cell>
        </row>
        <row r="3832">
          <cell r="D3832" t="str">
            <v>1197240</v>
          </cell>
          <cell r="J3832" t="str">
            <v>N</v>
          </cell>
        </row>
        <row r="3833">
          <cell r="D3833" t="str">
            <v>1197240</v>
          </cell>
          <cell r="J3833" t="str">
            <v>N</v>
          </cell>
        </row>
        <row r="3834">
          <cell r="D3834" t="str">
            <v>1197240</v>
          </cell>
          <cell r="J3834" t="str">
            <v>N</v>
          </cell>
        </row>
        <row r="3835">
          <cell r="D3835" t="str">
            <v>1197240</v>
          </cell>
          <cell r="J3835" t="str">
            <v>N</v>
          </cell>
        </row>
        <row r="3836">
          <cell r="D3836" t="str">
            <v>1197240</v>
          </cell>
          <cell r="J3836" t="str">
            <v>N</v>
          </cell>
        </row>
        <row r="3837">
          <cell r="D3837" t="str">
            <v>1197240</v>
          </cell>
          <cell r="J3837" t="str">
            <v>N</v>
          </cell>
        </row>
        <row r="3838">
          <cell r="D3838" t="str">
            <v>1197240</v>
          </cell>
          <cell r="J3838" t="str">
            <v>N</v>
          </cell>
        </row>
        <row r="3839">
          <cell r="D3839" t="str">
            <v>1197240</v>
          </cell>
          <cell r="J3839" t="str">
            <v>N</v>
          </cell>
        </row>
        <row r="3840">
          <cell r="D3840" t="str">
            <v>1197240</v>
          </cell>
          <cell r="J3840" t="str">
            <v>N</v>
          </cell>
        </row>
        <row r="3841">
          <cell r="D3841" t="str">
            <v>1197240</v>
          </cell>
          <cell r="J3841" t="str">
            <v>N</v>
          </cell>
        </row>
        <row r="3842">
          <cell r="D3842" t="str">
            <v>1197240</v>
          </cell>
          <cell r="J3842" t="str">
            <v>N</v>
          </cell>
        </row>
        <row r="3843">
          <cell r="D3843" t="str">
            <v>1197240</v>
          </cell>
          <cell r="J3843" t="str">
            <v>N</v>
          </cell>
        </row>
        <row r="3844">
          <cell r="D3844" t="str">
            <v>1197240</v>
          </cell>
          <cell r="J3844" t="str">
            <v>N</v>
          </cell>
        </row>
        <row r="3845">
          <cell r="D3845" t="str">
            <v>1197240</v>
          </cell>
          <cell r="J3845" t="str">
            <v>N</v>
          </cell>
        </row>
        <row r="3846">
          <cell r="D3846" t="str">
            <v>1197240</v>
          </cell>
          <cell r="J3846" t="str">
            <v>N</v>
          </cell>
        </row>
        <row r="3847">
          <cell r="D3847" t="str">
            <v>1197240</v>
          </cell>
          <cell r="J3847" t="str">
            <v>N</v>
          </cell>
        </row>
        <row r="3848">
          <cell r="D3848" t="str">
            <v>1197240</v>
          </cell>
          <cell r="J3848" t="str">
            <v>N</v>
          </cell>
        </row>
        <row r="3849">
          <cell r="D3849" t="str">
            <v>1197240</v>
          </cell>
          <cell r="J3849" t="str">
            <v>N</v>
          </cell>
        </row>
        <row r="3850">
          <cell r="D3850" t="str">
            <v>1197240</v>
          </cell>
          <cell r="J3850" t="str">
            <v>N</v>
          </cell>
        </row>
        <row r="3851">
          <cell r="D3851" t="str">
            <v>1197240</v>
          </cell>
          <cell r="J3851" t="str">
            <v>N</v>
          </cell>
        </row>
        <row r="3852">
          <cell r="D3852" t="str">
            <v>1197240</v>
          </cell>
          <cell r="J3852" t="str">
            <v>N</v>
          </cell>
        </row>
        <row r="3853">
          <cell r="D3853" t="str">
            <v>1197240</v>
          </cell>
          <cell r="J3853" t="str">
            <v>N</v>
          </cell>
        </row>
        <row r="3854">
          <cell r="D3854" t="str">
            <v>1197240</v>
          </cell>
          <cell r="J3854" t="str">
            <v>N</v>
          </cell>
        </row>
        <row r="3855">
          <cell r="D3855" t="str">
            <v>1197240</v>
          </cell>
          <cell r="J3855" t="str">
            <v>N</v>
          </cell>
        </row>
        <row r="3856">
          <cell r="D3856" t="str">
            <v>1197240</v>
          </cell>
          <cell r="J3856" t="str">
            <v>N</v>
          </cell>
        </row>
        <row r="3857">
          <cell r="D3857" t="str">
            <v>1197240</v>
          </cell>
          <cell r="J3857" t="str">
            <v>N</v>
          </cell>
        </row>
        <row r="3858">
          <cell r="D3858" t="str">
            <v>1197240</v>
          </cell>
          <cell r="J3858" t="str">
            <v>N</v>
          </cell>
        </row>
        <row r="3859">
          <cell r="D3859" t="str">
            <v>1197240</v>
          </cell>
          <cell r="J3859" t="str">
            <v>N</v>
          </cell>
        </row>
        <row r="3860">
          <cell r="D3860" t="str">
            <v>1197240</v>
          </cell>
          <cell r="J3860" t="str">
            <v>N</v>
          </cell>
        </row>
        <row r="3861">
          <cell r="D3861" t="str">
            <v>1197240</v>
          </cell>
          <cell r="J3861" t="str">
            <v>N</v>
          </cell>
        </row>
        <row r="3862">
          <cell r="D3862" t="str">
            <v>1197240</v>
          </cell>
          <cell r="J3862" t="str">
            <v>N</v>
          </cell>
        </row>
        <row r="3863">
          <cell r="D3863" t="str">
            <v>1197240</v>
          </cell>
          <cell r="J3863" t="str">
            <v>N</v>
          </cell>
        </row>
        <row r="3864">
          <cell r="D3864" t="str">
            <v>1197240</v>
          </cell>
          <cell r="J3864" t="str">
            <v>N</v>
          </cell>
        </row>
        <row r="3865">
          <cell r="D3865" t="str">
            <v>1197240</v>
          </cell>
          <cell r="J3865" t="str">
            <v>N</v>
          </cell>
        </row>
        <row r="3866">
          <cell r="D3866" t="str">
            <v>1197240</v>
          </cell>
          <cell r="J3866" t="str">
            <v>N</v>
          </cell>
        </row>
        <row r="3867">
          <cell r="D3867" t="str">
            <v>1197240</v>
          </cell>
          <cell r="J3867" t="str">
            <v>N</v>
          </cell>
        </row>
        <row r="3868">
          <cell r="D3868" t="str">
            <v>1197240</v>
          </cell>
          <cell r="J3868" t="str">
            <v>N</v>
          </cell>
        </row>
        <row r="3869">
          <cell r="D3869" t="str">
            <v>1197240</v>
          </cell>
          <cell r="J3869" t="str">
            <v>N</v>
          </cell>
        </row>
        <row r="3870">
          <cell r="D3870" t="str">
            <v>1197240</v>
          </cell>
          <cell r="J3870" t="str">
            <v>N</v>
          </cell>
        </row>
        <row r="3871">
          <cell r="D3871" t="str">
            <v>1197240</v>
          </cell>
          <cell r="J3871" t="str">
            <v>N</v>
          </cell>
        </row>
        <row r="3872">
          <cell r="D3872" t="str">
            <v>1197240</v>
          </cell>
          <cell r="J3872" t="str">
            <v>N</v>
          </cell>
        </row>
        <row r="3873">
          <cell r="D3873" t="str">
            <v>1197240</v>
          </cell>
          <cell r="J3873" t="str">
            <v>N</v>
          </cell>
        </row>
        <row r="3874">
          <cell r="D3874" t="str">
            <v>1197240</v>
          </cell>
          <cell r="J3874" t="str">
            <v>N</v>
          </cell>
        </row>
        <row r="3875">
          <cell r="D3875" t="str">
            <v>1197240</v>
          </cell>
          <cell r="J3875" t="str">
            <v>N</v>
          </cell>
        </row>
        <row r="3876">
          <cell r="D3876" t="str">
            <v>1197240</v>
          </cell>
          <cell r="J3876" t="str">
            <v>N</v>
          </cell>
        </row>
        <row r="3877">
          <cell r="D3877" t="str">
            <v>1197240</v>
          </cell>
          <cell r="J3877" t="str">
            <v>N</v>
          </cell>
        </row>
        <row r="3878">
          <cell r="D3878" t="str">
            <v>1197240</v>
          </cell>
          <cell r="J3878" t="str">
            <v>N</v>
          </cell>
        </row>
        <row r="3879">
          <cell r="D3879" t="str">
            <v>1197240</v>
          </cell>
          <cell r="J3879" t="str">
            <v>N</v>
          </cell>
        </row>
        <row r="3880">
          <cell r="D3880" t="str">
            <v>1197240</v>
          </cell>
          <cell r="J3880" t="str">
            <v>N</v>
          </cell>
        </row>
        <row r="3881">
          <cell r="D3881" t="str">
            <v>1197240</v>
          </cell>
          <cell r="J3881" t="str">
            <v>N</v>
          </cell>
        </row>
        <row r="3882">
          <cell r="D3882" t="str">
            <v>1197240</v>
          </cell>
          <cell r="J3882" t="str">
            <v>N</v>
          </cell>
        </row>
        <row r="3883">
          <cell r="D3883" t="str">
            <v>1197240</v>
          </cell>
          <cell r="J3883" t="str">
            <v>N</v>
          </cell>
        </row>
        <row r="3884">
          <cell r="D3884" t="str">
            <v>1197240</v>
          </cell>
          <cell r="J3884" t="str">
            <v>N</v>
          </cell>
        </row>
        <row r="3885">
          <cell r="D3885" t="str">
            <v>1197240</v>
          </cell>
          <cell r="J3885" t="str">
            <v>N</v>
          </cell>
        </row>
        <row r="3886">
          <cell r="D3886" t="str">
            <v>1197240</v>
          </cell>
          <cell r="J3886" t="str">
            <v>N</v>
          </cell>
        </row>
        <row r="3887">
          <cell r="D3887" t="str">
            <v>1197240</v>
          </cell>
          <cell r="J3887" t="str">
            <v>N</v>
          </cell>
        </row>
        <row r="3888">
          <cell r="D3888" t="str">
            <v>1197240</v>
          </cell>
          <cell r="J3888" t="str">
            <v>N</v>
          </cell>
        </row>
        <row r="3889">
          <cell r="D3889" t="str">
            <v>1197240</v>
          </cell>
          <cell r="J3889" t="str">
            <v>N</v>
          </cell>
        </row>
        <row r="3890">
          <cell r="D3890" t="str">
            <v>1197240</v>
          </cell>
          <cell r="J3890" t="str">
            <v>N</v>
          </cell>
        </row>
        <row r="3891">
          <cell r="D3891" t="str">
            <v>1197240</v>
          </cell>
          <cell r="J3891" t="str">
            <v>N</v>
          </cell>
        </row>
        <row r="3892">
          <cell r="D3892" t="str">
            <v>1197240</v>
          </cell>
          <cell r="J3892" t="str">
            <v>N</v>
          </cell>
        </row>
        <row r="3893">
          <cell r="D3893" t="str">
            <v>1197240</v>
          </cell>
          <cell r="J3893" t="str">
            <v>N</v>
          </cell>
        </row>
        <row r="3894">
          <cell r="D3894" t="str">
            <v>1197240</v>
          </cell>
          <cell r="J3894" t="str">
            <v>N</v>
          </cell>
        </row>
        <row r="3895">
          <cell r="D3895" t="str">
            <v>1197240</v>
          </cell>
          <cell r="J3895" t="str">
            <v>N</v>
          </cell>
        </row>
        <row r="3896">
          <cell r="D3896" t="str">
            <v>1197240</v>
          </cell>
          <cell r="J3896" t="str">
            <v>N</v>
          </cell>
        </row>
        <row r="3897">
          <cell r="D3897" t="str">
            <v>1197240</v>
          </cell>
          <cell r="J3897" t="str">
            <v>N</v>
          </cell>
        </row>
        <row r="3898">
          <cell r="D3898" t="str">
            <v>1197240</v>
          </cell>
          <cell r="J3898" t="str">
            <v>N</v>
          </cell>
        </row>
        <row r="3899">
          <cell r="D3899" t="str">
            <v>1197240</v>
          </cell>
          <cell r="J3899" t="str">
            <v>N</v>
          </cell>
        </row>
        <row r="3900">
          <cell r="D3900" t="str">
            <v>1197240</v>
          </cell>
          <cell r="J3900" t="str">
            <v>N</v>
          </cell>
        </row>
        <row r="3901">
          <cell r="D3901" t="str">
            <v>1197240</v>
          </cell>
          <cell r="J3901" t="str">
            <v>N</v>
          </cell>
        </row>
        <row r="3902">
          <cell r="D3902" t="str">
            <v>1197240</v>
          </cell>
          <cell r="J3902" t="str">
            <v>N</v>
          </cell>
        </row>
        <row r="3903">
          <cell r="D3903" t="str">
            <v>1197240</v>
          </cell>
          <cell r="J3903" t="str">
            <v>N</v>
          </cell>
        </row>
        <row r="3904">
          <cell r="D3904" t="str">
            <v>1197240</v>
          </cell>
          <cell r="J3904" t="str">
            <v>N</v>
          </cell>
        </row>
        <row r="3905">
          <cell r="D3905" t="str">
            <v>1197240</v>
          </cell>
          <cell r="J3905" t="str">
            <v>N</v>
          </cell>
        </row>
        <row r="3906">
          <cell r="D3906" t="str">
            <v>1197240</v>
          </cell>
          <cell r="J3906" t="str">
            <v>N</v>
          </cell>
        </row>
        <row r="3907">
          <cell r="D3907" t="str">
            <v>1197240</v>
          </cell>
          <cell r="J3907" t="str">
            <v>N</v>
          </cell>
        </row>
        <row r="3908">
          <cell r="D3908" t="str">
            <v>1197240</v>
          </cell>
          <cell r="J3908" t="str">
            <v>N</v>
          </cell>
        </row>
        <row r="3909">
          <cell r="D3909" t="str">
            <v>1197240</v>
          </cell>
          <cell r="J3909" t="str">
            <v>N</v>
          </cell>
        </row>
        <row r="3910">
          <cell r="D3910" t="str">
            <v>1197240</v>
          </cell>
          <cell r="J3910" t="str">
            <v>N</v>
          </cell>
        </row>
        <row r="3911">
          <cell r="D3911" t="str">
            <v>1197240</v>
          </cell>
          <cell r="J3911" t="str">
            <v>N</v>
          </cell>
        </row>
        <row r="3912">
          <cell r="D3912" t="str">
            <v>1197240</v>
          </cell>
          <cell r="J3912" t="str">
            <v>N</v>
          </cell>
        </row>
        <row r="3913">
          <cell r="D3913" t="str">
            <v>1197240</v>
          </cell>
          <cell r="J3913" t="str">
            <v>N</v>
          </cell>
        </row>
        <row r="3914">
          <cell r="D3914" t="str">
            <v>1197240</v>
          </cell>
          <cell r="J3914" t="str">
            <v>N</v>
          </cell>
        </row>
        <row r="3915">
          <cell r="D3915" t="str">
            <v>1197240</v>
          </cell>
          <cell r="J3915" t="str">
            <v>N</v>
          </cell>
        </row>
        <row r="3916">
          <cell r="D3916" t="str">
            <v>1197240</v>
          </cell>
          <cell r="J3916" t="str">
            <v>N</v>
          </cell>
        </row>
        <row r="3917">
          <cell r="D3917" t="str">
            <v>1197240</v>
          </cell>
          <cell r="J3917" t="str">
            <v>N</v>
          </cell>
        </row>
        <row r="3918">
          <cell r="D3918" t="str">
            <v>1197240</v>
          </cell>
          <cell r="J3918" t="str">
            <v>N</v>
          </cell>
        </row>
        <row r="3919">
          <cell r="D3919" t="str">
            <v>1197240</v>
          </cell>
          <cell r="J3919" t="str">
            <v>N</v>
          </cell>
        </row>
        <row r="3920">
          <cell r="D3920" t="str">
            <v>1197240</v>
          </cell>
          <cell r="J3920" t="str">
            <v>N</v>
          </cell>
        </row>
        <row r="3921">
          <cell r="D3921" t="str">
            <v>1197240</v>
          </cell>
          <cell r="J3921" t="str">
            <v>N</v>
          </cell>
        </row>
        <row r="3922">
          <cell r="D3922" t="str">
            <v>1197240</v>
          </cell>
          <cell r="J3922" t="str">
            <v>N</v>
          </cell>
        </row>
        <row r="3923">
          <cell r="D3923" t="str">
            <v>1197240</v>
          </cell>
          <cell r="J3923" t="str">
            <v>N</v>
          </cell>
        </row>
        <row r="3924">
          <cell r="D3924" t="str">
            <v>1197240</v>
          </cell>
          <cell r="J3924" t="str">
            <v>N</v>
          </cell>
        </row>
        <row r="3925">
          <cell r="D3925" t="str">
            <v>1197240</v>
          </cell>
          <cell r="J3925" t="str">
            <v>N</v>
          </cell>
        </row>
        <row r="3926">
          <cell r="D3926" t="str">
            <v>1197240</v>
          </cell>
          <cell r="J3926" t="str">
            <v>N</v>
          </cell>
        </row>
        <row r="3927">
          <cell r="D3927" t="str">
            <v>1197240</v>
          </cell>
          <cell r="J3927" t="str">
            <v>N</v>
          </cell>
        </row>
        <row r="3928">
          <cell r="D3928" t="str">
            <v>1197240</v>
          </cell>
          <cell r="J3928" t="str">
            <v>N</v>
          </cell>
        </row>
        <row r="3929">
          <cell r="D3929" t="str">
            <v>1197240</v>
          </cell>
          <cell r="J3929" t="str">
            <v>N</v>
          </cell>
        </row>
        <row r="3930">
          <cell r="D3930" t="str">
            <v>1197240</v>
          </cell>
          <cell r="J3930" t="str">
            <v>N</v>
          </cell>
        </row>
        <row r="3931">
          <cell r="D3931" t="str">
            <v>1197240</v>
          </cell>
          <cell r="J3931" t="str">
            <v>N</v>
          </cell>
        </row>
        <row r="3932">
          <cell r="D3932" t="str">
            <v>1197240</v>
          </cell>
          <cell r="J3932" t="str">
            <v>N</v>
          </cell>
        </row>
        <row r="3933">
          <cell r="D3933" t="str">
            <v>1197240</v>
          </cell>
          <cell r="J3933" t="str">
            <v>N</v>
          </cell>
        </row>
        <row r="3934">
          <cell r="D3934" t="str">
            <v>1198177</v>
          </cell>
          <cell r="J3934" t="str">
            <v>Y</v>
          </cell>
        </row>
        <row r="3935">
          <cell r="D3935" t="str">
            <v>1198177</v>
          </cell>
          <cell r="J3935" t="str">
            <v>Y</v>
          </cell>
        </row>
        <row r="3936">
          <cell r="D3936" t="str">
            <v>1198177</v>
          </cell>
          <cell r="J3936" t="str">
            <v>Y</v>
          </cell>
        </row>
        <row r="3937">
          <cell r="D3937" t="str">
            <v>1198177</v>
          </cell>
          <cell r="J3937" t="str">
            <v>Y</v>
          </cell>
        </row>
        <row r="3938">
          <cell r="D3938" t="str">
            <v>1198177</v>
          </cell>
          <cell r="J3938" t="str">
            <v>Y</v>
          </cell>
        </row>
        <row r="3939">
          <cell r="D3939" t="str">
            <v>1198177</v>
          </cell>
          <cell r="J3939" t="str">
            <v>Y</v>
          </cell>
        </row>
        <row r="3940">
          <cell r="D3940" t="str">
            <v>1198177</v>
          </cell>
          <cell r="J3940" t="str">
            <v>Y</v>
          </cell>
        </row>
        <row r="3941">
          <cell r="D3941" t="str">
            <v>1198177</v>
          </cell>
          <cell r="J3941" t="str">
            <v>Y</v>
          </cell>
        </row>
        <row r="3942">
          <cell r="D3942" t="str">
            <v>1198177</v>
          </cell>
          <cell r="J3942" t="str">
            <v>Y</v>
          </cell>
        </row>
        <row r="3943">
          <cell r="D3943" t="str">
            <v>1198177</v>
          </cell>
          <cell r="J3943" t="str">
            <v>Y</v>
          </cell>
        </row>
        <row r="3944">
          <cell r="D3944" t="str">
            <v>1198177</v>
          </cell>
          <cell r="J3944" t="str">
            <v>Y</v>
          </cell>
        </row>
        <row r="3945">
          <cell r="D3945" t="str">
            <v>1198177</v>
          </cell>
          <cell r="J3945" t="str">
            <v>Y</v>
          </cell>
        </row>
        <row r="3946">
          <cell r="D3946" t="str">
            <v>1198177</v>
          </cell>
          <cell r="J3946" t="str">
            <v>Y</v>
          </cell>
        </row>
        <row r="3947">
          <cell r="D3947" t="str">
            <v>1198177</v>
          </cell>
          <cell r="J3947" t="str">
            <v>Y</v>
          </cell>
        </row>
        <row r="3948">
          <cell r="D3948" t="str">
            <v>1198177</v>
          </cell>
          <cell r="J3948" t="str">
            <v>Y</v>
          </cell>
        </row>
        <row r="3949">
          <cell r="D3949" t="str">
            <v>1198177</v>
          </cell>
          <cell r="J3949" t="str">
            <v>Y</v>
          </cell>
        </row>
        <row r="3950">
          <cell r="D3950" t="str">
            <v>1198177</v>
          </cell>
          <cell r="J3950" t="str">
            <v>Y</v>
          </cell>
        </row>
        <row r="3951">
          <cell r="D3951" t="str">
            <v>1198177</v>
          </cell>
          <cell r="J3951" t="str">
            <v>Y</v>
          </cell>
        </row>
        <row r="3952">
          <cell r="D3952" t="str">
            <v>1198177</v>
          </cell>
          <cell r="J3952" t="str">
            <v>Y</v>
          </cell>
        </row>
        <row r="3953">
          <cell r="D3953" t="str">
            <v>1198268</v>
          </cell>
          <cell r="J3953" t="str">
            <v>N</v>
          </cell>
        </row>
        <row r="3954">
          <cell r="D3954" t="str">
            <v>1198268</v>
          </cell>
          <cell r="J3954" t="str">
            <v>N</v>
          </cell>
        </row>
        <row r="3955">
          <cell r="D3955" t="str">
            <v>1198268</v>
          </cell>
          <cell r="J3955" t="str">
            <v>N</v>
          </cell>
        </row>
        <row r="3956">
          <cell r="D3956" t="str">
            <v>1198268</v>
          </cell>
          <cell r="J3956" t="str">
            <v>N</v>
          </cell>
        </row>
        <row r="3957">
          <cell r="D3957" t="str">
            <v>1198268</v>
          </cell>
          <cell r="J3957" t="str">
            <v>N</v>
          </cell>
        </row>
        <row r="3958">
          <cell r="D3958" t="str">
            <v>1198268</v>
          </cell>
          <cell r="J3958" t="str">
            <v>N</v>
          </cell>
        </row>
        <row r="3959">
          <cell r="D3959" t="str">
            <v>1198268</v>
          </cell>
          <cell r="J3959" t="str">
            <v>N</v>
          </cell>
        </row>
        <row r="3960">
          <cell r="D3960" t="str">
            <v>1198268</v>
          </cell>
          <cell r="J3960" t="str">
            <v>N</v>
          </cell>
        </row>
        <row r="3961">
          <cell r="D3961" t="str">
            <v>1198268</v>
          </cell>
          <cell r="J3961" t="str">
            <v>N</v>
          </cell>
        </row>
        <row r="3962">
          <cell r="D3962" t="str">
            <v>1198268</v>
          </cell>
          <cell r="J3962" t="str">
            <v>N</v>
          </cell>
        </row>
        <row r="3963">
          <cell r="D3963" t="str">
            <v>1198268</v>
          </cell>
          <cell r="J3963" t="str">
            <v>N</v>
          </cell>
        </row>
        <row r="3964">
          <cell r="D3964" t="str">
            <v>1198268</v>
          </cell>
          <cell r="J3964" t="str">
            <v>N</v>
          </cell>
        </row>
        <row r="3965">
          <cell r="D3965" t="str">
            <v>1198268</v>
          </cell>
          <cell r="J3965" t="str">
            <v>N</v>
          </cell>
        </row>
        <row r="3966">
          <cell r="D3966" t="str">
            <v>1198268</v>
          </cell>
          <cell r="J3966" t="str">
            <v>N</v>
          </cell>
        </row>
        <row r="3967">
          <cell r="D3967" t="str">
            <v>1198268</v>
          </cell>
          <cell r="J3967" t="str">
            <v>N</v>
          </cell>
        </row>
        <row r="3968">
          <cell r="D3968" t="str">
            <v>1198268</v>
          </cell>
          <cell r="J3968" t="str">
            <v>N</v>
          </cell>
        </row>
        <row r="3969">
          <cell r="D3969" t="str">
            <v>1198268</v>
          </cell>
          <cell r="J3969" t="str">
            <v>N</v>
          </cell>
        </row>
        <row r="3970">
          <cell r="D3970" t="str">
            <v>1198268</v>
          </cell>
          <cell r="J3970" t="str">
            <v>N</v>
          </cell>
        </row>
        <row r="3971">
          <cell r="D3971" t="str">
            <v>1198268</v>
          </cell>
          <cell r="J3971" t="str">
            <v>N</v>
          </cell>
        </row>
        <row r="3972">
          <cell r="D3972" t="str">
            <v>1198268</v>
          </cell>
          <cell r="J3972" t="str">
            <v>N</v>
          </cell>
        </row>
        <row r="3973">
          <cell r="D3973" t="str">
            <v>1198268</v>
          </cell>
          <cell r="J3973" t="str">
            <v>N</v>
          </cell>
        </row>
        <row r="3974">
          <cell r="D3974" t="str">
            <v>1198268</v>
          </cell>
          <cell r="J3974" t="str">
            <v>N</v>
          </cell>
        </row>
        <row r="3975">
          <cell r="D3975" t="str">
            <v>1198268</v>
          </cell>
          <cell r="J3975" t="str">
            <v>N</v>
          </cell>
        </row>
        <row r="3976">
          <cell r="D3976" t="str">
            <v>1198268</v>
          </cell>
          <cell r="J3976" t="str">
            <v>N</v>
          </cell>
        </row>
        <row r="3977">
          <cell r="D3977" t="str">
            <v>1198268</v>
          </cell>
          <cell r="J3977" t="str">
            <v>N</v>
          </cell>
        </row>
        <row r="3978">
          <cell r="D3978" t="str">
            <v>1198268</v>
          </cell>
          <cell r="J3978" t="str">
            <v>N</v>
          </cell>
        </row>
        <row r="3979">
          <cell r="D3979" t="str">
            <v>1198268</v>
          </cell>
          <cell r="J3979" t="str">
            <v>N</v>
          </cell>
        </row>
        <row r="3980">
          <cell r="D3980" t="str">
            <v>1198268</v>
          </cell>
          <cell r="J3980" t="str">
            <v>N</v>
          </cell>
        </row>
        <row r="3981">
          <cell r="D3981" t="str">
            <v>1198268</v>
          </cell>
          <cell r="J3981" t="str">
            <v>N</v>
          </cell>
        </row>
        <row r="3982">
          <cell r="D3982" t="str">
            <v>1198268</v>
          </cell>
          <cell r="J3982" t="str">
            <v>N</v>
          </cell>
        </row>
        <row r="3983">
          <cell r="D3983" t="str">
            <v>1198268</v>
          </cell>
          <cell r="J3983" t="str">
            <v>N</v>
          </cell>
        </row>
        <row r="3984">
          <cell r="D3984" t="str">
            <v>1198268</v>
          </cell>
          <cell r="J3984" t="str">
            <v>N</v>
          </cell>
        </row>
        <row r="3985">
          <cell r="D3985" t="str">
            <v>1198268</v>
          </cell>
          <cell r="J3985" t="str">
            <v>N</v>
          </cell>
        </row>
        <row r="3986">
          <cell r="D3986" t="str">
            <v>1198268</v>
          </cell>
          <cell r="J3986" t="str">
            <v>N</v>
          </cell>
        </row>
        <row r="3987">
          <cell r="D3987" t="str">
            <v>1198268</v>
          </cell>
          <cell r="J3987" t="str">
            <v>N</v>
          </cell>
        </row>
        <row r="3988">
          <cell r="D3988" t="str">
            <v>1198268</v>
          </cell>
          <cell r="J3988" t="str">
            <v>N</v>
          </cell>
        </row>
        <row r="3989">
          <cell r="D3989" t="str">
            <v>1198268</v>
          </cell>
          <cell r="J3989" t="str">
            <v>N</v>
          </cell>
        </row>
        <row r="3990">
          <cell r="D3990" t="str">
            <v>1198268</v>
          </cell>
          <cell r="J3990" t="str">
            <v>N</v>
          </cell>
        </row>
        <row r="3991">
          <cell r="D3991" t="str">
            <v>1198268</v>
          </cell>
          <cell r="J3991" t="str">
            <v>N</v>
          </cell>
        </row>
        <row r="3992">
          <cell r="D3992" t="str">
            <v>1198268</v>
          </cell>
          <cell r="J3992" t="str">
            <v>N</v>
          </cell>
        </row>
        <row r="3993">
          <cell r="D3993" t="str">
            <v>1198268</v>
          </cell>
          <cell r="J3993" t="str">
            <v>N</v>
          </cell>
        </row>
        <row r="3994">
          <cell r="D3994" t="str">
            <v>1198268</v>
          </cell>
          <cell r="J3994" t="str">
            <v>N</v>
          </cell>
        </row>
        <row r="3995">
          <cell r="D3995" t="str">
            <v>1198268</v>
          </cell>
          <cell r="J3995" t="str">
            <v>N</v>
          </cell>
        </row>
        <row r="3996">
          <cell r="D3996" t="str">
            <v>1198268</v>
          </cell>
          <cell r="J3996" t="str">
            <v>N</v>
          </cell>
        </row>
        <row r="3997">
          <cell r="D3997" t="str">
            <v>1198268</v>
          </cell>
          <cell r="J3997" t="str">
            <v>N</v>
          </cell>
        </row>
        <row r="3998">
          <cell r="D3998" t="str">
            <v>1198268</v>
          </cell>
          <cell r="J3998" t="str">
            <v>N</v>
          </cell>
        </row>
        <row r="3999">
          <cell r="D3999" t="str">
            <v>1198268</v>
          </cell>
          <cell r="J3999" t="str">
            <v>N</v>
          </cell>
        </row>
        <row r="4000">
          <cell r="D4000" t="str">
            <v>1198268</v>
          </cell>
          <cell r="J4000" t="str">
            <v>N</v>
          </cell>
        </row>
        <row r="4001">
          <cell r="D4001" t="str">
            <v>1198268</v>
          </cell>
          <cell r="J4001" t="str">
            <v>N</v>
          </cell>
        </row>
        <row r="4002">
          <cell r="D4002" t="str">
            <v>1198268</v>
          </cell>
          <cell r="J4002" t="str">
            <v>N</v>
          </cell>
        </row>
        <row r="4003">
          <cell r="D4003" t="str">
            <v>1198268</v>
          </cell>
          <cell r="J4003" t="str">
            <v>N</v>
          </cell>
        </row>
        <row r="4004">
          <cell r="D4004" t="str">
            <v>1198268</v>
          </cell>
          <cell r="J4004" t="str">
            <v>N</v>
          </cell>
        </row>
        <row r="4005">
          <cell r="D4005" t="str">
            <v>1198268</v>
          </cell>
          <cell r="J4005" t="str">
            <v>N</v>
          </cell>
        </row>
        <row r="4006">
          <cell r="D4006" t="str">
            <v>1198268</v>
          </cell>
          <cell r="J4006" t="str">
            <v>N</v>
          </cell>
        </row>
        <row r="4007">
          <cell r="D4007" t="str">
            <v>1198268</v>
          </cell>
          <cell r="J4007" t="str">
            <v>N</v>
          </cell>
        </row>
        <row r="4008">
          <cell r="D4008" t="str">
            <v>1198268</v>
          </cell>
          <cell r="J4008" t="str">
            <v>N</v>
          </cell>
        </row>
        <row r="4009">
          <cell r="D4009" t="str">
            <v>1198268</v>
          </cell>
          <cell r="J4009" t="str">
            <v>N</v>
          </cell>
        </row>
        <row r="4010">
          <cell r="D4010" t="str">
            <v>1198268</v>
          </cell>
          <cell r="J4010" t="str">
            <v>N</v>
          </cell>
        </row>
        <row r="4011">
          <cell r="D4011" t="str">
            <v>1198268</v>
          </cell>
          <cell r="J4011" t="str">
            <v>N</v>
          </cell>
        </row>
        <row r="4012">
          <cell r="D4012" t="str">
            <v>1198268</v>
          </cell>
          <cell r="J4012" t="str">
            <v>N</v>
          </cell>
        </row>
        <row r="4013">
          <cell r="D4013" t="str">
            <v>1198268</v>
          </cell>
          <cell r="J4013" t="str">
            <v>N</v>
          </cell>
        </row>
        <row r="4014">
          <cell r="D4014" t="str">
            <v>1198268</v>
          </cell>
          <cell r="J4014" t="str">
            <v>N</v>
          </cell>
        </row>
        <row r="4015">
          <cell r="D4015" t="str">
            <v>1198268</v>
          </cell>
          <cell r="J4015" t="str">
            <v>N</v>
          </cell>
        </row>
        <row r="4016">
          <cell r="D4016" t="str">
            <v>1198268</v>
          </cell>
          <cell r="J4016" t="str">
            <v>N</v>
          </cell>
        </row>
        <row r="4017">
          <cell r="D4017" t="str">
            <v>1198268</v>
          </cell>
          <cell r="J4017" t="str">
            <v>N</v>
          </cell>
        </row>
        <row r="4018">
          <cell r="D4018" t="str">
            <v>1198268</v>
          </cell>
          <cell r="J4018" t="str">
            <v>N</v>
          </cell>
        </row>
        <row r="4019">
          <cell r="D4019" t="str">
            <v>1198268</v>
          </cell>
          <cell r="J4019" t="str">
            <v>N</v>
          </cell>
        </row>
        <row r="4020">
          <cell r="D4020" t="str">
            <v>1198268</v>
          </cell>
          <cell r="J4020" t="str">
            <v>N</v>
          </cell>
        </row>
        <row r="4021">
          <cell r="D4021" t="str">
            <v>1198268</v>
          </cell>
          <cell r="J4021" t="str">
            <v>N</v>
          </cell>
        </row>
        <row r="4022">
          <cell r="D4022" t="str">
            <v>1198268</v>
          </cell>
          <cell r="J4022" t="str">
            <v>N</v>
          </cell>
        </row>
        <row r="4023">
          <cell r="D4023" t="str">
            <v>1198268</v>
          </cell>
          <cell r="J4023" t="str">
            <v>N</v>
          </cell>
        </row>
        <row r="4024">
          <cell r="D4024" t="str">
            <v>1198268</v>
          </cell>
          <cell r="J4024" t="str">
            <v>N</v>
          </cell>
        </row>
        <row r="4025">
          <cell r="D4025" t="str">
            <v>1198268</v>
          </cell>
          <cell r="J4025" t="str">
            <v>N</v>
          </cell>
        </row>
        <row r="4026">
          <cell r="D4026" t="str">
            <v>1198268</v>
          </cell>
          <cell r="J4026" t="str">
            <v>N</v>
          </cell>
        </row>
        <row r="4027">
          <cell r="D4027" t="str">
            <v>1198268</v>
          </cell>
          <cell r="J4027" t="str">
            <v>N</v>
          </cell>
        </row>
        <row r="4028">
          <cell r="D4028" t="str">
            <v>1198268</v>
          </cell>
          <cell r="J4028" t="str">
            <v>N</v>
          </cell>
        </row>
        <row r="4029">
          <cell r="D4029" t="str">
            <v>1198268</v>
          </cell>
          <cell r="J4029" t="str">
            <v>N</v>
          </cell>
        </row>
        <row r="4030">
          <cell r="D4030" t="str">
            <v>1198268</v>
          </cell>
          <cell r="J4030" t="str">
            <v>N</v>
          </cell>
        </row>
        <row r="4031">
          <cell r="D4031" t="str">
            <v>1198268</v>
          </cell>
          <cell r="J4031" t="str">
            <v>N</v>
          </cell>
        </row>
        <row r="4032">
          <cell r="D4032" t="str">
            <v>1198268</v>
          </cell>
          <cell r="J4032" t="str">
            <v>N</v>
          </cell>
        </row>
        <row r="4033">
          <cell r="D4033" t="str">
            <v>1198268</v>
          </cell>
          <cell r="J4033" t="str">
            <v>N</v>
          </cell>
        </row>
        <row r="4034">
          <cell r="D4034" t="str">
            <v>1198268</v>
          </cell>
          <cell r="J4034" t="str">
            <v>N</v>
          </cell>
        </row>
        <row r="4035">
          <cell r="D4035" t="str">
            <v>1198268</v>
          </cell>
          <cell r="J4035" t="str">
            <v>N</v>
          </cell>
        </row>
        <row r="4036">
          <cell r="D4036" t="str">
            <v>1198268</v>
          </cell>
          <cell r="J4036" t="str">
            <v>N</v>
          </cell>
        </row>
        <row r="4037">
          <cell r="D4037" t="str">
            <v>1198268</v>
          </cell>
          <cell r="J4037" t="str">
            <v>N</v>
          </cell>
        </row>
        <row r="4038">
          <cell r="D4038" t="str">
            <v>1198268</v>
          </cell>
          <cell r="J4038" t="str">
            <v>N</v>
          </cell>
        </row>
        <row r="4039">
          <cell r="D4039" t="str">
            <v>1198268</v>
          </cell>
          <cell r="J4039" t="str">
            <v>N</v>
          </cell>
        </row>
        <row r="4040">
          <cell r="D4040" t="str">
            <v>1199129</v>
          </cell>
          <cell r="J4040" t="str">
            <v>N</v>
          </cell>
        </row>
        <row r="4041">
          <cell r="D4041" t="str">
            <v>1199129</v>
          </cell>
          <cell r="J4041" t="str">
            <v>N</v>
          </cell>
        </row>
        <row r="4042">
          <cell r="D4042" t="str">
            <v>1199129</v>
          </cell>
          <cell r="J4042" t="str">
            <v>N</v>
          </cell>
        </row>
        <row r="4043">
          <cell r="D4043" t="str">
            <v>1199129</v>
          </cell>
          <cell r="J4043" t="str">
            <v>N</v>
          </cell>
        </row>
        <row r="4044">
          <cell r="D4044" t="str">
            <v>1199129</v>
          </cell>
          <cell r="J4044" t="str">
            <v>N</v>
          </cell>
        </row>
        <row r="4045">
          <cell r="D4045" t="str">
            <v>1199129</v>
          </cell>
          <cell r="J4045" t="str">
            <v>N</v>
          </cell>
        </row>
        <row r="4046">
          <cell r="D4046" t="str">
            <v>1199129</v>
          </cell>
          <cell r="J4046" t="str">
            <v>N</v>
          </cell>
        </row>
        <row r="4047">
          <cell r="D4047" t="str">
            <v>1199129</v>
          </cell>
          <cell r="J4047" t="str">
            <v>N</v>
          </cell>
        </row>
        <row r="4048">
          <cell r="D4048" t="str">
            <v>1199129</v>
          </cell>
          <cell r="J4048" t="str">
            <v>N</v>
          </cell>
        </row>
        <row r="4049">
          <cell r="D4049" t="str">
            <v>1199129</v>
          </cell>
          <cell r="J4049" t="str">
            <v>N</v>
          </cell>
        </row>
        <row r="4050">
          <cell r="D4050" t="str">
            <v>1200193</v>
          </cell>
          <cell r="J4050" t="str">
            <v>N</v>
          </cell>
        </row>
        <row r="4051">
          <cell r="D4051" t="str">
            <v>1200193</v>
          </cell>
          <cell r="J4051" t="str">
            <v>N</v>
          </cell>
        </row>
        <row r="4052">
          <cell r="D4052" t="str">
            <v>1200366</v>
          </cell>
          <cell r="J4052" t="str">
            <v>Y</v>
          </cell>
        </row>
        <row r="4053">
          <cell r="D4053" t="str">
            <v>1200366</v>
          </cell>
          <cell r="J4053" t="str">
            <v>Y</v>
          </cell>
        </row>
        <row r="4054">
          <cell r="D4054" t="str">
            <v>1200366</v>
          </cell>
          <cell r="J4054" t="str">
            <v>N</v>
          </cell>
        </row>
        <row r="4055">
          <cell r="D4055" t="str">
            <v>1200366</v>
          </cell>
          <cell r="J4055" t="str">
            <v>N</v>
          </cell>
        </row>
        <row r="4056">
          <cell r="D4056" t="str">
            <v>1200366</v>
          </cell>
          <cell r="J4056" t="str">
            <v>N</v>
          </cell>
        </row>
        <row r="4057">
          <cell r="D4057" t="str">
            <v>1200366</v>
          </cell>
          <cell r="J4057" t="str">
            <v>N</v>
          </cell>
        </row>
        <row r="4058">
          <cell r="D4058" t="str">
            <v>1200366</v>
          </cell>
          <cell r="J4058" t="str">
            <v>N</v>
          </cell>
        </row>
        <row r="4059">
          <cell r="D4059" t="str">
            <v>1200366</v>
          </cell>
          <cell r="J4059" t="str">
            <v>N</v>
          </cell>
        </row>
        <row r="4060">
          <cell r="D4060" t="str">
            <v>1200366</v>
          </cell>
          <cell r="J4060" t="str">
            <v>N</v>
          </cell>
        </row>
        <row r="4061">
          <cell r="D4061" t="str">
            <v>1200366</v>
          </cell>
          <cell r="J4061" t="str">
            <v>N</v>
          </cell>
        </row>
        <row r="4062">
          <cell r="D4062" t="str">
            <v>1200366</v>
          </cell>
          <cell r="J4062" t="str">
            <v>N</v>
          </cell>
        </row>
        <row r="4063">
          <cell r="D4063" t="str">
            <v>1200366</v>
          </cell>
          <cell r="J4063" t="str">
            <v>N</v>
          </cell>
        </row>
        <row r="4064">
          <cell r="D4064" t="str">
            <v>1200366</v>
          </cell>
          <cell r="J4064" t="str">
            <v>N</v>
          </cell>
        </row>
        <row r="4065">
          <cell r="D4065" t="str">
            <v>1200366</v>
          </cell>
          <cell r="J4065" t="str">
            <v>N</v>
          </cell>
        </row>
        <row r="4066">
          <cell r="D4066" t="str">
            <v>1200366</v>
          </cell>
          <cell r="J4066" t="str">
            <v>N</v>
          </cell>
        </row>
        <row r="4067">
          <cell r="D4067" t="str">
            <v>1200366</v>
          </cell>
          <cell r="J4067" t="str">
            <v>N</v>
          </cell>
        </row>
        <row r="4068">
          <cell r="D4068" t="str">
            <v>1200366</v>
          </cell>
          <cell r="J4068" t="str">
            <v>N</v>
          </cell>
        </row>
        <row r="4069">
          <cell r="D4069" t="str">
            <v>1200366</v>
          </cell>
          <cell r="J4069" t="str">
            <v>N</v>
          </cell>
        </row>
        <row r="4070">
          <cell r="D4070" t="str">
            <v>1206401</v>
          </cell>
          <cell r="J4070" t="str">
            <v>N</v>
          </cell>
        </row>
        <row r="4071">
          <cell r="D4071" t="str">
            <v>1206401</v>
          </cell>
          <cell r="J4071" t="str">
            <v>N</v>
          </cell>
        </row>
        <row r="4072">
          <cell r="D4072" t="str">
            <v>1211629</v>
          </cell>
          <cell r="J4072" t="str">
            <v>N</v>
          </cell>
        </row>
        <row r="4073">
          <cell r="D4073" t="str">
            <v>1211629</v>
          </cell>
          <cell r="J4073" t="str">
            <v>N</v>
          </cell>
        </row>
        <row r="4074">
          <cell r="D4074" t="str">
            <v>1211629</v>
          </cell>
          <cell r="J4074" t="str">
            <v>N</v>
          </cell>
        </row>
        <row r="4075">
          <cell r="D4075" t="str">
            <v>1211629</v>
          </cell>
          <cell r="J4075" t="str">
            <v>N</v>
          </cell>
        </row>
        <row r="4076">
          <cell r="D4076" t="str">
            <v>1211629</v>
          </cell>
          <cell r="J4076" t="str">
            <v>N</v>
          </cell>
        </row>
        <row r="4077">
          <cell r="D4077" t="str">
            <v>1211629</v>
          </cell>
          <cell r="J4077" t="str">
            <v>N</v>
          </cell>
        </row>
        <row r="4078">
          <cell r="D4078" t="str">
            <v>1211629</v>
          </cell>
          <cell r="J4078" t="str">
            <v>N</v>
          </cell>
        </row>
        <row r="4079">
          <cell r="D4079" t="str">
            <v>1211629</v>
          </cell>
          <cell r="J4079" t="str">
            <v>N</v>
          </cell>
        </row>
        <row r="4080">
          <cell r="D4080" t="str">
            <v>1211629</v>
          </cell>
          <cell r="J4080" t="str">
            <v>N</v>
          </cell>
        </row>
        <row r="4081">
          <cell r="D4081" t="str">
            <v>1211629</v>
          </cell>
          <cell r="J4081" t="str">
            <v>N</v>
          </cell>
        </row>
        <row r="4082">
          <cell r="D4082" t="str">
            <v>1211629</v>
          </cell>
          <cell r="J4082" t="str">
            <v>N</v>
          </cell>
        </row>
        <row r="4083">
          <cell r="D4083" t="str">
            <v>1211629</v>
          </cell>
          <cell r="J4083" t="str">
            <v>N</v>
          </cell>
        </row>
        <row r="4084">
          <cell r="D4084" t="str">
            <v>1211629</v>
          </cell>
          <cell r="J4084" t="str">
            <v>N</v>
          </cell>
        </row>
        <row r="4085">
          <cell r="D4085" t="str">
            <v>1211629</v>
          </cell>
          <cell r="J4085" t="str">
            <v>N</v>
          </cell>
        </row>
        <row r="4086">
          <cell r="D4086" t="str">
            <v>1211629</v>
          </cell>
          <cell r="J4086" t="str">
            <v>N</v>
          </cell>
        </row>
        <row r="4087">
          <cell r="D4087" t="str">
            <v>1211629</v>
          </cell>
          <cell r="J4087" t="str">
            <v>N</v>
          </cell>
        </row>
        <row r="4088">
          <cell r="D4088" t="str">
            <v>1211629</v>
          </cell>
          <cell r="J4088" t="str">
            <v>N</v>
          </cell>
        </row>
        <row r="4089">
          <cell r="D4089" t="str">
            <v>1211629</v>
          </cell>
          <cell r="J4089" t="str">
            <v>N</v>
          </cell>
        </row>
        <row r="4090">
          <cell r="D4090" t="str">
            <v>1211629</v>
          </cell>
          <cell r="J4090" t="str">
            <v>N</v>
          </cell>
        </row>
        <row r="4091">
          <cell r="D4091" t="str">
            <v>1211629</v>
          </cell>
          <cell r="J4091" t="str">
            <v>N</v>
          </cell>
        </row>
        <row r="4092">
          <cell r="D4092" t="str">
            <v>1211629</v>
          </cell>
          <cell r="J4092" t="str">
            <v>N</v>
          </cell>
        </row>
        <row r="4093">
          <cell r="D4093" t="str">
            <v>1211629</v>
          </cell>
          <cell r="J4093" t="str">
            <v>N</v>
          </cell>
        </row>
        <row r="4094">
          <cell r="D4094" t="str">
            <v>1212779</v>
          </cell>
          <cell r="J4094" t="str">
            <v>Y</v>
          </cell>
        </row>
        <row r="4095">
          <cell r="D4095" t="str">
            <v>1212779</v>
          </cell>
          <cell r="J4095" t="str">
            <v>Y</v>
          </cell>
        </row>
        <row r="4096">
          <cell r="D4096" t="str">
            <v>1212779</v>
          </cell>
          <cell r="J4096" t="str">
            <v>Y</v>
          </cell>
        </row>
        <row r="4097">
          <cell r="D4097" t="str">
            <v>1212779</v>
          </cell>
          <cell r="J4097" t="str">
            <v>Y</v>
          </cell>
        </row>
        <row r="4098">
          <cell r="D4098" t="str">
            <v>1212779</v>
          </cell>
          <cell r="J4098" t="str">
            <v>Y</v>
          </cell>
        </row>
        <row r="4099">
          <cell r="D4099" t="str">
            <v>1212779</v>
          </cell>
          <cell r="J4099" t="str">
            <v>Y</v>
          </cell>
        </row>
        <row r="4100">
          <cell r="D4100" t="str">
            <v>1212779</v>
          </cell>
          <cell r="J4100" t="str">
            <v>Y</v>
          </cell>
        </row>
        <row r="4101">
          <cell r="D4101" t="str">
            <v>1212779</v>
          </cell>
          <cell r="J4101" t="str">
            <v>Y</v>
          </cell>
        </row>
        <row r="4102">
          <cell r="D4102" t="str">
            <v>1212779</v>
          </cell>
          <cell r="J4102" t="str">
            <v>Y</v>
          </cell>
        </row>
        <row r="4103">
          <cell r="D4103" t="str">
            <v>1212779</v>
          </cell>
          <cell r="J4103" t="str">
            <v>Y</v>
          </cell>
        </row>
        <row r="4104">
          <cell r="D4104" t="str">
            <v>1213514</v>
          </cell>
          <cell r="J4104" t="str">
            <v>Y</v>
          </cell>
        </row>
        <row r="4105">
          <cell r="D4105" t="str">
            <v>1213514</v>
          </cell>
          <cell r="J4105" t="str">
            <v>Y</v>
          </cell>
        </row>
        <row r="4106">
          <cell r="D4106" t="str">
            <v>1213514</v>
          </cell>
          <cell r="J4106" t="str">
            <v>Y</v>
          </cell>
        </row>
        <row r="4107">
          <cell r="D4107" t="str">
            <v>1213514</v>
          </cell>
          <cell r="J4107" t="str">
            <v>Y</v>
          </cell>
        </row>
        <row r="4108">
          <cell r="D4108" t="str">
            <v>1213514</v>
          </cell>
          <cell r="J4108" t="str">
            <v>Y</v>
          </cell>
        </row>
        <row r="4109">
          <cell r="D4109" t="str">
            <v>1213514</v>
          </cell>
          <cell r="J4109" t="str">
            <v>Y</v>
          </cell>
        </row>
        <row r="4110">
          <cell r="D4110" t="str">
            <v>1213514</v>
          </cell>
          <cell r="J4110" t="str">
            <v>Y</v>
          </cell>
        </row>
        <row r="4111">
          <cell r="D4111" t="str">
            <v>1213514</v>
          </cell>
          <cell r="J4111" t="str">
            <v>Y</v>
          </cell>
        </row>
        <row r="4112">
          <cell r="D4112" t="str">
            <v>1213514</v>
          </cell>
          <cell r="J4112" t="str">
            <v>Y</v>
          </cell>
        </row>
        <row r="4113">
          <cell r="D4113" t="str">
            <v>1213514</v>
          </cell>
          <cell r="J4113" t="str">
            <v>Y</v>
          </cell>
        </row>
        <row r="4114">
          <cell r="D4114" t="str">
            <v>1213514</v>
          </cell>
          <cell r="J4114" t="str">
            <v>Y</v>
          </cell>
        </row>
        <row r="4115">
          <cell r="D4115" t="str">
            <v>1213514</v>
          </cell>
          <cell r="J4115" t="str">
            <v>Y</v>
          </cell>
        </row>
        <row r="4116">
          <cell r="D4116" t="str">
            <v>1213514</v>
          </cell>
          <cell r="J4116" t="str">
            <v>Y</v>
          </cell>
        </row>
        <row r="4117">
          <cell r="D4117" t="str">
            <v>1213514</v>
          </cell>
          <cell r="J4117" t="str">
            <v>Y</v>
          </cell>
        </row>
        <row r="4118">
          <cell r="D4118" t="str">
            <v>1213514</v>
          </cell>
          <cell r="J4118" t="str">
            <v>Y</v>
          </cell>
        </row>
        <row r="4119">
          <cell r="D4119" t="str">
            <v>1213514</v>
          </cell>
          <cell r="J4119" t="str">
            <v>Y</v>
          </cell>
        </row>
        <row r="4120">
          <cell r="D4120" t="str">
            <v>1213514</v>
          </cell>
          <cell r="J4120" t="str">
            <v>Y</v>
          </cell>
        </row>
        <row r="4121">
          <cell r="D4121" t="str">
            <v>1213514</v>
          </cell>
          <cell r="J4121" t="str">
            <v>Y</v>
          </cell>
        </row>
        <row r="4122">
          <cell r="D4122" t="str">
            <v>1213514</v>
          </cell>
          <cell r="J4122" t="str">
            <v>Y</v>
          </cell>
        </row>
        <row r="4123">
          <cell r="D4123" t="str">
            <v>1213514</v>
          </cell>
          <cell r="J4123" t="str">
            <v>Y</v>
          </cell>
        </row>
        <row r="4124">
          <cell r="D4124" t="str">
            <v>1213514</v>
          </cell>
          <cell r="J4124" t="str">
            <v>Y</v>
          </cell>
        </row>
        <row r="4125">
          <cell r="D4125" t="str">
            <v>1213514</v>
          </cell>
          <cell r="J4125" t="str">
            <v>Y</v>
          </cell>
        </row>
        <row r="4126">
          <cell r="D4126" t="str">
            <v>1217806</v>
          </cell>
          <cell r="J4126" t="str">
            <v>N</v>
          </cell>
        </row>
        <row r="4127">
          <cell r="D4127" t="str">
            <v>1217806</v>
          </cell>
          <cell r="J4127" t="str">
            <v>N</v>
          </cell>
        </row>
        <row r="4128">
          <cell r="D4128" t="str">
            <v>1217806</v>
          </cell>
          <cell r="J4128" t="str">
            <v>N</v>
          </cell>
        </row>
        <row r="4129">
          <cell r="D4129" t="str">
            <v>1217806</v>
          </cell>
          <cell r="J4129" t="str">
            <v>N</v>
          </cell>
        </row>
        <row r="4130">
          <cell r="D4130" t="str">
            <v>1217806</v>
          </cell>
          <cell r="J4130" t="str">
            <v>N</v>
          </cell>
        </row>
        <row r="4131">
          <cell r="D4131" t="str">
            <v>1217806</v>
          </cell>
          <cell r="J4131" t="str">
            <v>N</v>
          </cell>
        </row>
        <row r="4132">
          <cell r="D4132" t="str">
            <v>1217806</v>
          </cell>
          <cell r="J4132" t="str">
            <v>N</v>
          </cell>
        </row>
        <row r="4133">
          <cell r="D4133" t="str">
            <v>1217806</v>
          </cell>
          <cell r="J4133" t="str">
            <v>N</v>
          </cell>
        </row>
        <row r="4134">
          <cell r="D4134" t="str">
            <v>1217806</v>
          </cell>
          <cell r="J4134" t="str">
            <v>N</v>
          </cell>
        </row>
        <row r="4135">
          <cell r="D4135" t="str">
            <v>1217806</v>
          </cell>
          <cell r="J4135" t="str">
            <v>N</v>
          </cell>
        </row>
        <row r="4136">
          <cell r="D4136" t="str">
            <v>1217806</v>
          </cell>
          <cell r="J4136" t="str">
            <v>N</v>
          </cell>
        </row>
        <row r="4137">
          <cell r="D4137" t="str">
            <v>1217806</v>
          </cell>
          <cell r="J4137" t="str">
            <v>N</v>
          </cell>
        </row>
        <row r="4138">
          <cell r="D4138" t="str">
            <v>1217806</v>
          </cell>
          <cell r="J4138" t="str">
            <v>N</v>
          </cell>
        </row>
        <row r="4139">
          <cell r="D4139" t="str">
            <v>1217806</v>
          </cell>
          <cell r="J4139" t="str">
            <v>N</v>
          </cell>
        </row>
        <row r="4140">
          <cell r="D4140" t="str">
            <v>1217806</v>
          </cell>
          <cell r="J4140" t="str">
            <v>N</v>
          </cell>
        </row>
        <row r="4141">
          <cell r="D4141" t="str">
            <v>1217806</v>
          </cell>
          <cell r="J4141" t="str">
            <v>N</v>
          </cell>
        </row>
        <row r="4142">
          <cell r="D4142" t="str">
            <v>1217806</v>
          </cell>
          <cell r="J4142" t="str">
            <v>N</v>
          </cell>
        </row>
        <row r="4143">
          <cell r="D4143" t="str">
            <v>1217806</v>
          </cell>
          <cell r="J4143" t="str">
            <v>N</v>
          </cell>
        </row>
        <row r="4144">
          <cell r="D4144" t="str">
            <v>1217806</v>
          </cell>
          <cell r="J4144" t="str">
            <v>N</v>
          </cell>
        </row>
        <row r="4145">
          <cell r="D4145" t="str">
            <v>1217806</v>
          </cell>
          <cell r="J4145" t="str">
            <v>N</v>
          </cell>
        </row>
        <row r="4146">
          <cell r="D4146" t="str">
            <v>1217806</v>
          </cell>
          <cell r="J4146" t="str">
            <v>N</v>
          </cell>
        </row>
        <row r="4147">
          <cell r="D4147" t="str">
            <v>1217806</v>
          </cell>
          <cell r="J4147" t="str">
            <v>N</v>
          </cell>
        </row>
        <row r="4148">
          <cell r="D4148" t="str">
            <v>1217806</v>
          </cell>
          <cell r="J4148" t="str">
            <v>N</v>
          </cell>
        </row>
        <row r="4149">
          <cell r="D4149" t="str">
            <v>1217806</v>
          </cell>
          <cell r="J4149" t="str">
            <v>N</v>
          </cell>
        </row>
        <row r="4150">
          <cell r="D4150" t="str">
            <v>1217806</v>
          </cell>
          <cell r="J4150" t="str">
            <v>N</v>
          </cell>
        </row>
        <row r="4151">
          <cell r="D4151" t="str">
            <v>1217806</v>
          </cell>
          <cell r="J4151" t="str">
            <v>N</v>
          </cell>
        </row>
        <row r="4152">
          <cell r="D4152" t="str">
            <v>1217806</v>
          </cell>
          <cell r="J4152" t="str">
            <v>N</v>
          </cell>
        </row>
        <row r="4153">
          <cell r="D4153" t="str">
            <v>1217806</v>
          </cell>
          <cell r="J4153" t="str">
            <v>N</v>
          </cell>
        </row>
        <row r="4154">
          <cell r="D4154" t="str">
            <v>1217806</v>
          </cell>
          <cell r="J4154" t="str">
            <v>N</v>
          </cell>
        </row>
        <row r="4155">
          <cell r="D4155" t="str">
            <v>1217806</v>
          </cell>
          <cell r="J4155" t="str">
            <v>N</v>
          </cell>
        </row>
        <row r="4156">
          <cell r="D4156" t="str">
            <v>1217806</v>
          </cell>
          <cell r="J4156" t="str">
            <v>N</v>
          </cell>
        </row>
        <row r="4157">
          <cell r="D4157" t="str">
            <v>1217806</v>
          </cell>
          <cell r="J4157" t="str">
            <v>N</v>
          </cell>
        </row>
        <row r="4158">
          <cell r="D4158" t="str">
            <v>1217806</v>
          </cell>
          <cell r="J4158" t="str">
            <v>N</v>
          </cell>
        </row>
        <row r="4159">
          <cell r="D4159" t="str">
            <v>1220713</v>
          </cell>
          <cell r="J4159" t="str">
            <v>N</v>
          </cell>
        </row>
        <row r="4160">
          <cell r="D4160" t="str">
            <v>1220713</v>
          </cell>
          <cell r="J4160" t="str">
            <v>N</v>
          </cell>
        </row>
        <row r="4161">
          <cell r="D4161" t="str">
            <v>1220713</v>
          </cell>
          <cell r="J4161" t="str">
            <v>N</v>
          </cell>
        </row>
        <row r="4162">
          <cell r="D4162" t="str">
            <v>1220713</v>
          </cell>
          <cell r="J4162" t="str">
            <v>N</v>
          </cell>
        </row>
        <row r="4163">
          <cell r="D4163" t="str">
            <v>1220713</v>
          </cell>
          <cell r="J4163" t="str">
            <v>N</v>
          </cell>
        </row>
        <row r="4164">
          <cell r="D4164" t="str">
            <v>1220713</v>
          </cell>
          <cell r="J4164" t="str">
            <v>N</v>
          </cell>
        </row>
        <row r="4165">
          <cell r="D4165" t="str">
            <v>1220713</v>
          </cell>
          <cell r="J4165" t="str">
            <v>N</v>
          </cell>
        </row>
        <row r="4166">
          <cell r="D4166" t="str">
            <v>1220713</v>
          </cell>
          <cell r="J4166" t="str">
            <v>N</v>
          </cell>
        </row>
        <row r="4167">
          <cell r="D4167" t="str">
            <v>1220713</v>
          </cell>
          <cell r="J4167" t="str">
            <v>N</v>
          </cell>
        </row>
        <row r="4168">
          <cell r="D4168" t="str">
            <v>1220713</v>
          </cell>
          <cell r="J4168" t="str">
            <v>N</v>
          </cell>
        </row>
        <row r="4169">
          <cell r="D4169" t="str">
            <v>1220713</v>
          </cell>
          <cell r="J4169" t="str">
            <v>N</v>
          </cell>
        </row>
        <row r="4170">
          <cell r="D4170" t="str">
            <v>1220713</v>
          </cell>
          <cell r="J4170" t="str">
            <v>N</v>
          </cell>
        </row>
        <row r="4171">
          <cell r="D4171" t="str">
            <v>1220713</v>
          </cell>
          <cell r="J4171" t="str">
            <v>N</v>
          </cell>
        </row>
        <row r="4172">
          <cell r="D4172" t="str">
            <v>1220713</v>
          </cell>
          <cell r="J4172" t="str">
            <v>N</v>
          </cell>
        </row>
        <row r="4173">
          <cell r="D4173" t="str">
            <v>1220713</v>
          </cell>
          <cell r="J4173" t="str">
            <v>N</v>
          </cell>
        </row>
        <row r="4174">
          <cell r="D4174" t="str">
            <v>1220713</v>
          </cell>
          <cell r="J4174" t="str">
            <v>N</v>
          </cell>
        </row>
        <row r="4175">
          <cell r="D4175" t="str">
            <v>1220713</v>
          </cell>
          <cell r="J4175" t="str">
            <v>N</v>
          </cell>
        </row>
        <row r="4176">
          <cell r="D4176" t="str">
            <v>1220713</v>
          </cell>
          <cell r="J4176" t="str">
            <v>N</v>
          </cell>
        </row>
        <row r="4177">
          <cell r="D4177" t="str">
            <v>1220713</v>
          </cell>
          <cell r="J4177" t="str">
            <v>N</v>
          </cell>
        </row>
        <row r="4178">
          <cell r="D4178" t="str">
            <v>1220713</v>
          </cell>
          <cell r="J4178" t="str">
            <v>N</v>
          </cell>
        </row>
        <row r="4179">
          <cell r="D4179" t="str">
            <v>1220713</v>
          </cell>
          <cell r="J4179" t="str">
            <v>N</v>
          </cell>
        </row>
        <row r="4180">
          <cell r="D4180" t="str">
            <v>1220713</v>
          </cell>
          <cell r="J4180" t="str">
            <v>N</v>
          </cell>
        </row>
        <row r="4181">
          <cell r="D4181" t="str">
            <v>1220713</v>
          </cell>
          <cell r="J4181" t="str">
            <v>N</v>
          </cell>
        </row>
        <row r="4182">
          <cell r="D4182" t="str">
            <v>1220713</v>
          </cell>
          <cell r="J4182" t="str">
            <v>N</v>
          </cell>
        </row>
        <row r="4183">
          <cell r="D4183" t="str">
            <v>1220713</v>
          </cell>
          <cell r="J4183" t="str">
            <v>N</v>
          </cell>
        </row>
        <row r="4184">
          <cell r="D4184" t="str">
            <v>1220713</v>
          </cell>
          <cell r="J4184" t="str">
            <v>N</v>
          </cell>
        </row>
        <row r="4185">
          <cell r="D4185" t="str">
            <v>1220713</v>
          </cell>
          <cell r="J4185" t="str">
            <v>N</v>
          </cell>
        </row>
        <row r="4186">
          <cell r="D4186" t="str">
            <v>1220713</v>
          </cell>
          <cell r="J4186" t="str">
            <v>N</v>
          </cell>
        </row>
        <row r="4187">
          <cell r="D4187" t="str">
            <v>1220713</v>
          </cell>
          <cell r="J4187" t="str">
            <v>N</v>
          </cell>
        </row>
        <row r="4188">
          <cell r="D4188" t="str">
            <v>1220713</v>
          </cell>
          <cell r="J4188" t="str">
            <v>N</v>
          </cell>
        </row>
        <row r="4189">
          <cell r="D4189" t="str">
            <v>1220713</v>
          </cell>
          <cell r="J4189" t="str">
            <v>N</v>
          </cell>
        </row>
        <row r="4190">
          <cell r="D4190" t="str">
            <v>1220713</v>
          </cell>
          <cell r="J4190" t="str">
            <v>N</v>
          </cell>
        </row>
        <row r="4191">
          <cell r="D4191" t="str">
            <v>1220713</v>
          </cell>
          <cell r="J4191" t="str">
            <v>N</v>
          </cell>
        </row>
        <row r="4192">
          <cell r="D4192" t="str">
            <v>1220713</v>
          </cell>
          <cell r="J4192" t="str">
            <v>N</v>
          </cell>
        </row>
        <row r="4193">
          <cell r="D4193" t="str">
            <v>1220713</v>
          </cell>
          <cell r="J4193" t="str">
            <v>N</v>
          </cell>
        </row>
        <row r="4194">
          <cell r="D4194" t="str">
            <v>1220713</v>
          </cell>
          <cell r="J4194" t="str">
            <v>N</v>
          </cell>
        </row>
        <row r="4195">
          <cell r="D4195" t="str">
            <v>1220713</v>
          </cell>
          <cell r="J4195" t="str">
            <v>N</v>
          </cell>
        </row>
        <row r="4196">
          <cell r="D4196" t="str">
            <v>1220713</v>
          </cell>
          <cell r="J4196" t="str">
            <v>N</v>
          </cell>
        </row>
        <row r="4197">
          <cell r="D4197" t="str">
            <v>1220713</v>
          </cell>
          <cell r="J4197" t="str">
            <v>N</v>
          </cell>
        </row>
        <row r="4198">
          <cell r="D4198" t="str">
            <v>1220713</v>
          </cell>
          <cell r="J4198" t="str">
            <v>N</v>
          </cell>
        </row>
        <row r="4199">
          <cell r="D4199" t="str">
            <v>1220713</v>
          </cell>
          <cell r="J4199" t="str">
            <v>N</v>
          </cell>
        </row>
        <row r="4200">
          <cell r="D4200" t="str">
            <v>1220713</v>
          </cell>
          <cell r="J4200" t="str">
            <v>N</v>
          </cell>
        </row>
        <row r="4201">
          <cell r="D4201" t="str">
            <v>1220713</v>
          </cell>
          <cell r="J4201" t="str">
            <v>N</v>
          </cell>
        </row>
        <row r="4202">
          <cell r="D4202" t="str">
            <v>1220713</v>
          </cell>
          <cell r="J4202" t="str">
            <v>N</v>
          </cell>
        </row>
        <row r="4203">
          <cell r="D4203" t="str">
            <v>1220713</v>
          </cell>
          <cell r="J4203" t="str">
            <v>N</v>
          </cell>
        </row>
        <row r="4204">
          <cell r="D4204" t="str">
            <v>1220713</v>
          </cell>
          <cell r="J4204" t="str">
            <v>N</v>
          </cell>
        </row>
        <row r="4205">
          <cell r="D4205" t="str">
            <v>1220713</v>
          </cell>
          <cell r="J4205" t="str">
            <v>N</v>
          </cell>
        </row>
        <row r="4206">
          <cell r="D4206" t="str">
            <v>1220713</v>
          </cell>
          <cell r="J4206" t="str">
            <v>N</v>
          </cell>
        </row>
        <row r="4207">
          <cell r="D4207" t="str">
            <v>1220713</v>
          </cell>
          <cell r="J4207" t="str">
            <v>N</v>
          </cell>
        </row>
        <row r="4208">
          <cell r="D4208" t="str">
            <v>1220713</v>
          </cell>
          <cell r="J4208" t="str">
            <v>N</v>
          </cell>
        </row>
        <row r="4209">
          <cell r="D4209" t="str">
            <v>1220713</v>
          </cell>
          <cell r="J4209" t="str">
            <v>N</v>
          </cell>
        </row>
        <row r="4210">
          <cell r="D4210" t="str">
            <v>1220713</v>
          </cell>
          <cell r="J4210" t="str">
            <v>N</v>
          </cell>
        </row>
        <row r="4211">
          <cell r="D4211" t="str">
            <v>1220713</v>
          </cell>
          <cell r="J4211" t="str">
            <v>N</v>
          </cell>
        </row>
        <row r="4212">
          <cell r="D4212" t="str">
            <v>1220713</v>
          </cell>
          <cell r="J4212" t="str">
            <v>N</v>
          </cell>
        </row>
        <row r="4213">
          <cell r="D4213" t="str">
            <v>1220713</v>
          </cell>
          <cell r="J4213" t="str">
            <v>N</v>
          </cell>
        </row>
        <row r="4214">
          <cell r="D4214" t="str">
            <v>1220713</v>
          </cell>
          <cell r="J4214" t="str">
            <v>N</v>
          </cell>
        </row>
        <row r="4215">
          <cell r="D4215" t="str">
            <v>1220713</v>
          </cell>
          <cell r="J4215" t="str">
            <v>N</v>
          </cell>
        </row>
        <row r="4216">
          <cell r="D4216" t="str">
            <v>1220713</v>
          </cell>
          <cell r="J4216" t="str">
            <v>N</v>
          </cell>
        </row>
        <row r="4217">
          <cell r="D4217" t="str">
            <v>1220713</v>
          </cell>
          <cell r="J4217" t="str">
            <v>N</v>
          </cell>
        </row>
        <row r="4218">
          <cell r="D4218" t="str">
            <v>1220713</v>
          </cell>
          <cell r="J4218" t="str">
            <v>N</v>
          </cell>
        </row>
        <row r="4219">
          <cell r="D4219" t="str">
            <v>1220713</v>
          </cell>
          <cell r="J4219" t="str">
            <v>N</v>
          </cell>
        </row>
        <row r="4220">
          <cell r="D4220" t="str">
            <v>1220713</v>
          </cell>
          <cell r="J4220" t="str">
            <v>N</v>
          </cell>
        </row>
        <row r="4221">
          <cell r="D4221" t="str">
            <v>1220713</v>
          </cell>
          <cell r="J4221" t="str">
            <v>N</v>
          </cell>
        </row>
        <row r="4222">
          <cell r="D4222" t="str">
            <v>1220713</v>
          </cell>
          <cell r="J4222" t="str">
            <v>N</v>
          </cell>
        </row>
        <row r="4223">
          <cell r="D4223" t="str">
            <v>1220713</v>
          </cell>
          <cell r="J4223" t="str">
            <v>N</v>
          </cell>
        </row>
        <row r="4224">
          <cell r="D4224" t="str">
            <v>1220713</v>
          </cell>
          <cell r="J4224" t="str">
            <v>N</v>
          </cell>
        </row>
        <row r="4225">
          <cell r="D4225" t="str">
            <v>1220713</v>
          </cell>
          <cell r="J4225" t="str">
            <v>N</v>
          </cell>
        </row>
        <row r="4226">
          <cell r="D4226" t="str">
            <v>1220713</v>
          </cell>
          <cell r="J4226" t="str">
            <v>N</v>
          </cell>
        </row>
        <row r="4227">
          <cell r="D4227" t="str">
            <v>1220713</v>
          </cell>
          <cell r="J4227" t="str">
            <v>N</v>
          </cell>
        </row>
        <row r="4228">
          <cell r="D4228" t="str">
            <v>1220713</v>
          </cell>
          <cell r="J4228" t="str">
            <v>N</v>
          </cell>
        </row>
        <row r="4229">
          <cell r="D4229" t="str">
            <v>1220713</v>
          </cell>
          <cell r="J4229" t="str">
            <v>N</v>
          </cell>
        </row>
        <row r="4230">
          <cell r="D4230" t="str">
            <v>1220713</v>
          </cell>
          <cell r="J4230" t="str">
            <v>N</v>
          </cell>
        </row>
        <row r="4231">
          <cell r="D4231" t="str">
            <v>1220713</v>
          </cell>
          <cell r="J4231" t="str">
            <v>N</v>
          </cell>
        </row>
        <row r="4232">
          <cell r="D4232" t="str">
            <v>1220713</v>
          </cell>
          <cell r="J4232" t="str">
            <v>N</v>
          </cell>
        </row>
        <row r="4233">
          <cell r="D4233" t="str">
            <v>1220713</v>
          </cell>
          <cell r="J4233" t="str">
            <v>N</v>
          </cell>
        </row>
        <row r="4234">
          <cell r="D4234" t="str">
            <v>1220713</v>
          </cell>
          <cell r="J4234" t="str">
            <v>N</v>
          </cell>
        </row>
        <row r="4235">
          <cell r="D4235" t="str">
            <v>1220713</v>
          </cell>
          <cell r="J4235" t="str">
            <v>N</v>
          </cell>
        </row>
        <row r="4236">
          <cell r="D4236" t="str">
            <v>1220713</v>
          </cell>
          <cell r="J4236" t="str">
            <v>N</v>
          </cell>
        </row>
        <row r="4237">
          <cell r="D4237" t="str">
            <v>1220713</v>
          </cell>
          <cell r="J4237" t="str">
            <v>N</v>
          </cell>
        </row>
        <row r="4238">
          <cell r="D4238" t="str">
            <v>1220713</v>
          </cell>
          <cell r="J4238" t="str">
            <v>N</v>
          </cell>
        </row>
        <row r="4239">
          <cell r="D4239" t="str">
            <v>1220713</v>
          </cell>
          <cell r="J4239" t="str">
            <v>N</v>
          </cell>
        </row>
        <row r="4240">
          <cell r="D4240" t="str">
            <v>1220713</v>
          </cell>
          <cell r="J4240" t="str">
            <v>N</v>
          </cell>
        </row>
        <row r="4241">
          <cell r="D4241" t="str">
            <v>1220713</v>
          </cell>
          <cell r="J4241" t="str">
            <v>N</v>
          </cell>
        </row>
        <row r="4242">
          <cell r="D4242" t="str">
            <v>1220713</v>
          </cell>
          <cell r="J4242" t="str">
            <v>N</v>
          </cell>
        </row>
        <row r="4243">
          <cell r="D4243" t="str">
            <v>1220713</v>
          </cell>
          <cell r="J4243" t="str">
            <v>N</v>
          </cell>
        </row>
        <row r="4244">
          <cell r="D4244" t="str">
            <v>1220713</v>
          </cell>
          <cell r="J4244" t="str">
            <v>N</v>
          </cell>
        </row>
        <row r="4245">
          <cell r="D4245" t="str">
            <v>1220713</v>
          </cell>
          <cell r="J4245" t="str">
            <v>N</v>
          </cell>
        </row>
        <row r="4246">
          <cell r="D4246" t="str">
            <v>1220713</v>
          </cell>
          <cell r="J4246" t="str">
            <v>N</v>
          </cell>
        </row>
        <row r="4247">
          <cell r="D4247" t="str">
            <v>1220713</v>
          </cell>
          <cell r="J4247" t="str">
            <v>N</v>
          </cell>
        </row>
        <row r="4248">
          <cell r="D4248" t="str">
            <v>1220713</v>
          </cell>
          <cell r="J4248" t="str">
            <v>N</v>
          </cell>
        </row>
        <row r="4249">
          <cell r="D4249" t="str">
            <v>1220713</v>
          </cell>
          <cell r="J4249" t="str">
            <v>N</v>
          </cell>
        </row>
        <row r="4250">
          <cell r="D4250" t="str">
            <v>1220713</v>
          </cell>
          <cell r="J4250" t="str">
            <v>N</v>
          </cell>
        </row>
        <row r="4251">
          <cell r="D4251" t="str">
            <v>1220713</v>
          </cell>
          <cell r="J4251" t="str">
            <v>N</v>
          </cell>
        </row>
        <row r="4252">
          <cell r="D4252" t="str">
            <v>1220713</v>
          </cell>
          <cell r="J4252" t="str">
            <v>N</v>
          </cell>
        </row>
        <row r="4253">
          <cell r="D4253" t="str">
            <v>1220713</v>
          </cell>
          <cell r="J4253" t="str">
            <v>N</v>
          </cell>
        </row>
        <row r="4254">
          <cell r="D4254" t="str">
            <v>1220713</v>
          </cell>
          <cell r="J4254" t="str">
            <v>N</v>
          </cell>
        </row>
        <row r="4255">
          <cell r="D4255" t="str">
            <v>1220713</v>
          </cell>
          <cell r="J4255" t="str">
            <v>N</v>
          </cell>
        </row>
        <row r="4256">
          <cell r="D4256" t="str">
            <v>1220713</v>
          </cell>
          <cell r="J4256" t="str">
            <v>N</v>
          </cell>
        </row>
        <row r="4257">
          <cell r="D4257" t="str">
            <v>1220713</v>
          </cell>
          <cell r="J4257" t="str">
            <v>N</v>
          </cell>
        </row>
        <row r="4258">
          <cell r="D4258" t="str">
            <v>1220713</v>
          </cell>
          <cell r="J4258" t="str">
            <v>N</v>
          </cell>
        </row>
        <row r="4259">
          <cell r="D4259" t="str">
            <v>1220713</v>
          </cell>
          <cell r="J4259" t="str">
            <v>N</v>
          </cell>
        </row>
        <row r="4260">
          <cell r="D4260" t="str">
            <v>1220713</v>
          </cell>
          <cell r="J4260" t="str">
            <v>N</v>
          </cell>
        </row>
        <row r="4261">
          <cell r="D4261" t="str">
            <v>1220713</v>
          </cell>
          <cell r="J4261" t="str">
            <v>N</v>
          </cell>
        </row>
        <row r="4262">
          <cell r="D4262" t="str">
            <v>1220713</v>
          </cell>
          <cell r="J4262" t="str">
            <v>N</v>
          </cell>
        </row>
        <row r="4263">
          <cell r="D4263" t="str">
            <v>1220713</v>
          </cell>
          <cell r="J4263" t="str">
            <v>N</v>
          </cell>
        </row>
        <row r="4264">
          <cell r="D4264" t="str">
            <v>1220713</v>
          </cell>
          <cell r="J4264" t="str">
            <v>N</v>
          </cell>
        </row>
        <row r="4265">
          <cell r="D4265" t="str">
            <v>1220713</v>
          </cell>
          <cell r="J4265" t="str">
            <v>N</v>
          </cell>
        </row>
        <row r="4266">
          <cell r="D4266" t="str">
            <v>1220713</v>
          </cell>
          <cell r="J4266" t="str">
            <v>N</v>
          </cell>
        </row>
        <row r="4267">
          <cell r="D4267" t="str">
            <v>1220713</v>
          </cell>
          <cell r="J4267" t="str">
            <v>N</v>
          </cell>
        </row>
        <row r="4268">
          <cell r="D4268" t="str">
            <v>1220713</v>
          </cell>
          <cell r="J4268" t="str">
            <v>N</v>
          </cell>
        </row>
        <row r="4269">
          <cell r="D4269" t="str">
            <v>1220713</v>
          </cell>
          <cell r="J4269" t="str">
            <v>N</v>
          </cell>
        </row>
        <row r="4270">
          <cell r="D4270" t="str">
            <v>1220713</v>
          </cell>
          <cell r="J4270" t="str">
            <v>N</v>
          </cell>
        </row>
        <row r="4271">
          <cell r="D4271" t="str">
            <v>1220713</v>
          </cell>
          <cell r="J4271" t="str">
            <v>N</v>
          </cell>
        </row>
        <row r="4272">
          <cell r="D4272" t="str">
            <v>1220713</v>
          </cell>
          <cell r="J4272" t="str">
            <v>N</v>
          </cell>
        </row>
        <row r="4273">
          <cell r="D4273" t="str">
            <v>1220713</v>
          </cell>
          <cell r="J4273" t="str">
            <v>N</v>
          </cell>
        </row>
        <row r="4274">
          <cell r="D4274" t="str">
            <v>1220713</v>
          </cell>
          <cell r="J4274" t="str">
            <v>N</v>
          </cell>
        </row>
        <row r="4275">
          <cell r="D4275" t="str">
            <v>1220713</v>
          </cell>
          <cell r="J4275" t="str">
            <v>N</v>
          </cell>
        </row>
        <row r="4276">
          <cell r="D4276" t="str">
            <v>1220713</v>
          </cell>
          <cell r="J4276" t="str">
            <v>N</v>
          </cell>
        </row>
        <row r="4277">
          <cell r="D4277" t="str">
            <v>1220713</v>
          </cell>
          <cell r="J4277" t="str">
            <v>N</v>
          </cell>
        </row>
        <row r="4278">
          <cell r="D4278" t="str">
            <v>1220713</v>
          </cell>
          <cell r="J4278" t="str">
            <v>N</v>
          </cell>
        </row>
        <row r="4279">
          <cell r="D4279" t="str">
            <v>1220713</v>
          </cell>
          <cell r="J4279" t="str">
            <v>N</v>
          </cell>
        </row>
        <row r="4280">
          <cell r="D4280" t="str">
            <v>1220713</v>
          </cell>
          <cell r="J4280" t="str">
            <v>N</v>
          </cell>
        </row>
        <row r="4281">
          <cell r="D4281" t="str">
            <v>1220713</v>
          </cell>
          <cell r="J4281" t="str">
            <v>N</v>
          </cell>
        </row>
        <row r="4282">
          <cell r="D4282" t="str">
            <v>1220713</v>
          </cell>
          <cell r="J4282" t="str">
            <v>N</v>
          </cell>
        </row>
        <row r="4283">
          <cell r="D4283" t="str">
            <v>1220713</v>
          </cell>
          <cell r="J4283" t="str">
            <v>N</v>
          </cell>
        </row>
        <row r="4284">
          <cell r="D4284" t="str">
            <v>1220713</v>
          </cell>
          <cell r="J4284" t="str">
            <v>N</v>
          </cell>
        </row>
        <row r="4285">
          <cell r="D4285" t="str">
            <v>1220713</v>
          </cell>
          <cell r="J4285" t="str">
            <v>N</v>
          </cell>
        </row>
        <row r="4286">
          <cell r="D4286" t="str">
            <v>1220713</v>
          </cell>
          <cell r="J4286" t="str">
            <v>N</v>
          </cell>
        </row>
        <row r="4287">
          <cell r="D4287" t="str">
            <v>1220713</v>
          </cell>
          <cell r="J4287" t="str">
            <v>N</v>
          </cell>
        </row>
        <row r="4288">
          <cell r="D4288" t="str">
            <v>1220713</v>
          </cell>
          <cell r="J4288" t="str">
            <v>N</v>
          </cell>
        </row>
        <row r="4289">
          <cell r="D4289" t="str">
            <v>1220713</v>
          </cell>
          <cell r="J4289" t="str">
            <v>N</v>
          </cell>
        </row>
        <row r="4290">
          <cell r="D4290" t="str">
            <v>1220713</v>
          </cell>
          <cell r="J4290" t="str">
            <v>N</v>
          </cell>
        </row>
        <row r="4291">
          <cell r="D4291" t="str">
            <v>1220713</v>
          </cell>
          <cell r="J4291" t="str">
            <v>N</v>
          </cell>
        </row>
        <row r="4292">
          <cell r="D4292" t="str">
            <v>1220713</v>
          </cell>
          <cell r="J4292" t="str">
            <v>N</v>
          </cell>
        </row>
        <row r="4293">
          <cell r="D4293" t="str">
            <v>1220713</v>
          </cell>
          <cell r="J4293" t="str">
            <v>N</v>
          </cell>
        </row>
        <row r="4294">
          <cell r="D4294" t="str">
            <v>1220713</v>
          </cell>
          <cell r="J4294" t="str">
            <v>N</v>
          </cell>
        </row>
        <row r="4295">
          <cell r="D4295" t="str">
            <v>1220713</v>
          </cell>
          <cell r="J4295" t="str">
            <v>N</v>
          </cell>
        </row>
        <row r="4296">
          <cell r="D4296" t="str">
            <v>1220713</v>
          </cell>
          <cell r="J4296" t="str">
            <v>N</v>
          </cell>
        </row>
        <row r="4297">
          <cell r="D4297" t="str">
            <v>1220713</v>
          </cell>
          <cell r="J4297" t="str">
            <v>N</v>
          </cell>
        </row>
        <row r="4298">
          <cell r="D4298" t="str">
            <v>1220713</v>
          </cell>
          <cell r="J4298" t="str">
            <v>N</v>
          </cell>
        </row>
        <row r="4299">
          <cell r="D4299" t="str">
            <v>1220713</v>
          </cell>
          <cell r="J4299" t="str">
            <v>N</v>
          </cell>
        </row>
        <row r="4300">
          <cell r="D4300" t="str">
            <v>1220713</v>
          </cell>
          <cell r="J4300" t="str">
            <v>N</v>
          </cell>
        </row>
        <row r="4301">
          <cell r="D4301" t="str">
            <v>1220713</v>
          </cell>
          <cell r="J4301" t="str">
            <v>N</v>
          </cell>
        </row>
        <row r="4302">
          <cell r="D4302" t="str">
            <v>1221232</v>
          </cell>
          <cell r="J4302" t="str">
            <v>N</v>
          </cell>
        </row>
        <row r="4303">
          <cell r="D4303" t="str">
            <v>1221232</v>
          </cell>
          <cell r="J4303" t="str">
            <v>N</v>
          </cell>
        </row>
        <row r="4304">
          <cell r="D4304" t="str">
            <v>1221232</v>
          </cell>
          <cell r="J4304" t="str">
            <v>N</v>
          </cell>
        </row>
        <row r="4305">
          <cell r="D4305" t="str">
            <v>1221232</v>
          </cell>
          <cell r="J4305" t="str">
            <v>N</v>
          </cell>
        </row>
        <row r="4306">
          <cell r="D4306" t="str">
            <v>1221232</v>
          </cell>
          <cell r="J4306" t="str">
            <v>N</v>
          </cell>
        </row>
        <row r="4307">
          <cell r="D4307" t="str">
            <v>1221232</v>
          </cell>
          <cell r="J4307" t="str">
            <v>N</v>
          </cell>
        </row>
        <row r="4308">
          <cell r="D4308" t="str">
            <v>1221232</v>
          </cell>
          <cell r="J4308" t="str">
            <v>N</v>
          </cell>
        </row>
        <row r="4309">
          <cell r="D4309" t="str">
            <v>1221232</v>
          </cell>
          <cell r="J4309" t="str">
            <v>N</v>
          </cell>
        </row>
        <row r="4310">
          <cell r="D4310" t="str">
            <v>1221232</v>
          </cell>
          <cell r="J4310" t="str">
            <v>N</v>
          </cell>
        </row>
        <row r="4311">
          <cell r="D4311" t="str">
            <v>1221232</v>
          </cell>
          <cell r="J4311" t="str">
            <v>N</v>
          </cell>
        </row>
        <row r="4312">
          <cell r="D4312" t="str">
            <v>1221232</v>
          </cell>
          <cell r="J4312" t="str">
            <v>N</v>
          </cell>
        </row>
        <row r="4313">
          <cell r="D4313" t="str">
            <v>1221232</v>
          </cell>
          <cell r="J4313" t="str">
            <v>N</v>
          </cell>
        </row>
        <row r="4314">
          <cell r="D4314" t="str">
            <v>1221232</v>
          </cell>
          <cell r="J4314" t="str">
            <v>N</v>
          </cell>
        </row>
        <row r="4315">
          <cell r="D4315" t="str">
            <v>1221232</v>
          </cell>
          <cell r="J4315" t="str">
            <v>N</v>
          </cell>
        </row>
        <row r="4316">
          <cell r="D4316" t="str">
            <v>1221232</v>
          </cell>
          <cell r="J4316" t="str">
            <v>N</v>
          </cell>
        </row>
        <row r="4317">
          <cell r="D4317" t="str">
            <v>1221232</v>
          </cell>
          <cell r="J4317" t="str">
            <v>N</v>
          </cell>
        </row>
        <row r="4318">
          <cell r="D4318" t="str">
            <v>1221232</v>
          </cell>
          <cell r="J4318" t="str">
            <v>N</v>
          </cell>
        </row>
        <row r="4319">
          <cell r="D4319" t="str">
            <v>1221232</v>
          </cell>
          <cell r="J4319" t="str">
            <v>N</v>
          </cell>
        </row>
        <row r="4320">
          <cell r="D4320" t="str">
            <v>1221232</v>
          </cell>
          <cell r="J4320" t="str">
            <v>N</v>
          </cell>
        </row>
        <row r="4321">
          <cell r="D4321" t="str">
            <v>1221232</v>
          </cell>
          <cell r="J4321" t="str">
            <v>N</v>
          </cell>
        </row>
        <row r="4322">
          <cell r="D4322" t="str">
            <v>1221232</v>
          </cell>
          <cell r="J4322" t="str">
            <v>N</v>
          </cell>
        </row>
        <row r="4323">
          <cell r="D4323" t="str">
            <v>1221232</v>
          </cell>
          <cell r="J4323" t="str">
            <v>N</v>
          </cell>
        </row>
        <row r="4324">
          <cell r="D4324" t="str">
            <v>1221232</v>
          </cell>
          <cell r="J4324" t="str">
            <v>N</v>
          </cell>
        </row>
        <row r="4325">
          <cell r="D4325" t="str">
            <v>1221232</v>
          </cell>
          <cell r="J4325" t="str">
            <v>N</v>
          </cell>
        </row>
        <row r="4326">
          <cell r="D4326" t="str">
            <v>1221232</v>
          </cell>
          <cell r="J4326" t="str">
            <v>N</v>
          </cell>
        </row>
        <row r="4327">
          <cell r="D4327" t="str">
            <v>1221232</v>
          </cell>
          <cell r="J4327" t="str">
            <v>N</v>
          </cell>
        </row>
        <row r="4328">
          <cell r="D4328" t="str">
            <v>1221232</v>
          </cell>
          <cell r="J4328" t="str">
            <v>N</v>
          </cell>
        </row>
        <row r="4329">
          <cell r="D4329" t="str">
            <v>1221232</v>
          </cell>
          <cell r="J4329" t="str">
            <v>N</v>
          </cell>
        </row>
        <row r="4330">
          <cell r="D4330" t="str">
            <v>1221232</v>
          </cell>
          <cell r="J4330" t="str">
            <v>N</v>
          </cell>
        </row>
        <row r="4331">
          <cell r="D4331" t="str">
            <v>1221232</v>
          </cell>
          <cell r="J4331" t="str">
            <v>N</v>
          </cell>
        </row>
        <row r="4332">
          <cell r="D4332" t="str">
            <v>1221232</v>
          </cell>
          <cell r="J4332" t="str">
            <v>N</v>
          </cell>
        </row>
        <row r="4333">
          <cell r="D4333" t="str">
            <v>1221232</v>
          </cell>
          <cell r="J4333" t="str">
            <v>N</v>
          </cell>
        </row>
        <row r="4334">
          <cell r="D4334" t="str">
            <v>1221232</v>
          </cell>
          <cell r="J4334" t="str">
            <v>N</v>
          </cell>
        </row>
        <row r="4335">
          <cell r="D4335" t="str">
            <v>1221232</v>
          </cell>
          <cell r="J4335" t="str">
            <v>N</v>
          </cell>
        </row>
        <row r="4336">
          <cell r="D4336" t="str">
            <v>1221232</v>
          </cell>
          <cell r="J4336" t="str">
            <v>N</v>
          </cell>
        </row>
        <row r="4337">
          <cell r="D4337" t="str">
            <v>1221232</v>
          </cell>
          <cell r="J4337" t="str">
            <v>N</v>
          </cell>
        </row>
        <row r="4338">
          <cell r="D4338" t="str">
            <v>1221232</v>
          </cell>
          <cell r="J4338" t="str">
            <v>N</v>
          </cell>
        </row>
        <row r="4339">
          <cell r="D4339" t="str">
            <v>1221232</v>
          </cell>
          <cell r="J4339" t="str">
            <v>N</v>
          </cell>
        </row>
        <row r="4340">
          <cell r="D4340" t="str">
            <v>1221232</v>
          </cell>
          <cell r="J4340" t="str">
            <v>N</v>
          </cell>
        </row>
        <row r="4341">
          <cell r="D4341" t="str">
            <v>1221232</v>
          </cell>
          <cell r="J4341" t="str">
            <v>N</v>
          </cell>
        </row>
        <row r="4342">
          <cell r="D4342" t="str">
            <v>1221232</v>
          </cell>
          <cell r="J4342" t="str">
            <v>N</v>
          </cell>
        </row>
        <row r="4343">
          <cell r="D4343" t="str">
            <v>1221232</v>
          </cell>
          <cell r="J4343" t="str">
            <v>N</v>
          </cell>
        </row>
        <row r="4344">
          <cell r="D4344" t="str">
            <v>1221232</v>
          </cell>
          <cell r="J4344" t="str">
            <v>N</v>
          </cell>
        </row>
        <row r="4345">
          <cell r="D4345" t="str">
            <v>1221232</v>
          </cell>
          <cell r="J4345" t="str">
            <v>N</v>
          </cell>
        </row>
        <row r="4346">
          <cell r="D4346" t="str">
            <v>1221232</v>
          </cell>
          <cell r="J4346" t="str">
            <v>N</v>
          </cell>
        </row>
        <row r="4347">
          <cell r="D4347" t="str">
            <v>1221232</v>
          </cell>
          <cell r="J4347" t="str">
            <v>N</v>
          </cell>
        </row>
        <row r="4348">
          <cell r="D4348" t="str">
            <v>1221232</v>
          </cell>
          <cell r="J4348" t="str">
            <v>N</v>
          </cell>
        </row>
        <row r="4349">
          <cell r="D4349" t="str">
            <v>1221232</v>
          </cell>
          <cell r="J4349" t="str">
            <v>N</v>
          </cell>
        </row>
        <row r="4350">
          <cell r="D4350" t="str">
            <v>1221232</v>
          </cell>
          <cell r="J4350" t="str">
            <v>N</v>
          </cell>
        </row>
        <row r="4351">
          <cell r="D4351" t="str">
            <v>1221232</v>
          </cell>
          <cell r="J4351" t="str">
            <v>N</v>
          </cell>
        </row>
        <row r="4352">
          <cell r="D4352" t="str">
            <v>1221232</v>
          </cell>
          <cell r="J4352" t="str">
            <v>N</v>
          </cell>
        </row>
        <row r="4353">
          <cell r="D4353" t="str">
            <v>1221232</v>
          </cell>
          <cell r="J4353" t="str">
            <v>N</v>
          </cell>
        </row>
        <row r="4354">
          <cell r="D4354" t="str">
            <v>1221232</v>
          </cell>
          <cell r="J4354" t="str">
            <v>N</v>
          </cell>
        </row>
        <row r="4355">
          <cell r="D4355" t="str">
            <v>1221232</v>
          </cell>
          <cell r="J4355" t="str">
            <v>N</v>
          </cell>
        </row>
        <row r="4356">
          <cell r="D4356" t="str">
            <v>1221232</v>
          </cell>
          <cell r="J4356" t="str">
            <v>N</v>
          </cell>
        </row>
        <row r="4357">
          <cell r="D4357" t="str">
            <v>1221232</v>
          </cell>
          <cell r="J4357" t="str">
            <v>N</v>
          </cell>
        </row>
        <row r="4358">
          <cell r="D4358" t="str">
            <v>1221232</v>
          </cell>
          <cell r="J4358" t="str">
            <v>N</v>
          </cell>
        </row>
        <row r="4359">
          <cell r="D4359" t="str">
            <v>1221232</v>
          </cell>
          <cell r="J4359" t="str">
            <v>N</v>
          </cell>
        </row>
        <row r="4360">
          <cell r="D4360" t="str">
            <v>1221232</v>
          </cell>
          <cell r="J4360" t="str">
            <v>N</v>
          </cell>
        </row>
        <row r="4361">
          <cell r="D4361" t="str">
            <v>1221232</v>
          </cell>
          <cell r="J4361" t="str">
            <v>N</v>
          </cell>
        </row>
        <row r="4362">
          <cell r="D4362" t="str">
            <v>1221232</v>
          </cell>
          <cell r="J4362" t="str">
            <v>N</v>
          </cell>
        </row>
        <row r="4363">
          <cell r="D4363" t="str">
            <v>1221232</v>
          </cell>
          <cell r="J4363" t="str">
            <v>N</v>
          </cell>
        </row>
        <row r="4364">
          <cell r="D4364" t="str">
            <v>1221232</v>
          </cell>
          <cell r="J4364" t="str">
            <v>N</v>
          </cell>
        </row>
        <row r="4365">
          <cell r="D4365" t="str">
            <v>1221232</v>
          </cell>
          <cell r="J4365" t="str">
            <v>N</v>
          </cell>
        </row>
        <row r="4366">
          <cell r="D4366" t="str">
            <v>1221232</v>
          </cell>
          <cell r="J4366" t="str">
            <v>N</v>
          </cell>
        </row>
        <row r="4367">
          <cell r="D4367" t="str">
            <v>1221232</v>
          </cell>
          <cell r="J4367" t="str">
            <v>N</v>
          </cell>
        </row>
        <row r="4368">
          <cell r="D4368" t="str">
            <v>1221232</v>
          </cell>
          <cell r="J4368" t="str">
            <v>N</v>
          </cell>
        </row>
        <row r="4369">
          <cell r="D4369" t="str">
            <v>1221232</v>
          </cell>
          <cell r="J4369" t="str">
            <v>N</v>
          </cell>
        </row>
        <row r="4370">
          <cell r="D4370" t="str">
            <v>1221232</v>
          </cell>
          <cell r="J4370" t="str">
            <v>N</v>
          </cell>
        </row>
        <row r="4371">
          <cell r="D4371" t="str">
            <v>1221232</v>
          </cell>
          <cell r="J4371" t="str">
            <v>N</v>
          </cell>
        </row>
        <row r="4372">
          <cell r="D4372" t="str">
            <v>1221232</v>
          </cell>
          <cell r="J4372" t="str">
            <v>N</v>
          </cell>
        </row>
        <row r="4373">
          <cell r="D4373" t="str">
            <v>1221232</v>
          </cell>
          <cell r="J4373" t="str">
            <v>N</v>
          </cell>
        </row>
        <row r="4374">
          <cell r="D4374" t="str">
            <v>1221232</v>
          </cell>
          <cell r="J4374" t="str">
            <v>N</v>
          </cell>
        </row>
        <row r="4375">
          <cell r="D4375" t="str">
            <v>1221232</v>
          </cell>
          <cell r="J4375" t="str">
            <v>N</v>
          </cell>
        </row>
        <row r="4376">
          <cell r="D4376" t="str">
            <v>1221232</v>
          </cell>
          <cell r="J4376" t="str">
            <v>N</v>
          </cell>
        </row>
        <row r="4377">
          <cell r="D4377" t="str">
            <v>1221232</v>
          </cell>
          <cell r="J4377" t="str">
            <v>N</v>
          </cell>
        </row>
        <row r="4378">
          <cell r="D4378" t="str">
            <v>1221232</v>
          </cell>
          <cell r="J4378" t="str">
            <v>N</v>
          </cell>
        </row>
        <row r="4379">
          <cell r="D4379" t="str">
            <v>1221232</v>
          </cell>
          <cell r="J4379" t="str">
            <v>N</v>
          </cell>
        </row>
        <row r="4380">
          <cell r="D4380" t="str">
            <v>1221232</v>
          </cell>
          <cell r="J4380" t="str">
            <v>N</v>
          </cell>
        </row>
        <row r="4381">
          <cell r="D4381" t="str">
            <v>1221232</v>
          </cell>
          <cell r="J4381" t="str">
            <v>N</v>
          </cell>
        </row>
        <row r="4382">
          <cell r="D4382" t="str">
            <v>1221232</v>
          </cell>
          <cell r="J4382" t="str">
            <v>N</v>
          </cell>
        </row>
        <row r="4383">
          <cell r="D4383" t="str">
            <v>1221232</v>
          </cell>
          <cell r="J4383" t="str">
            <v>N</v>
          </cell>
        </row>
        <row r="4384">
          <cell r="D4384" t="str">
            <v>1221232</v>
          </cell>
          <cell r="J4384" t="str">
            <v>N</v>
          </cell>
        </row>
        <row r="4385">
          <cell r="D4385" t="str">
            <v>1221232</v>
          </cell>
          <cell r="J4385" t="str">
            <v>N</v>
          </cell>
        </row>
        <row r="4386">
          <cell r="D4386" t="str">
            <v>1221232</v>
          </cell>
          <cell r="J4386" t="str">
            <v>N</v>
          </cell>
        </row>
        <row r="4387">
          <cell r="D4387" t="str">
            <v>1221232</v>
          </cell>
          <cell r="J4387" t="str">
            <v>N</v>
          </cell>
        </row>
        <row r="4388">
          <cell r="D4388" t="str">
            <v>1221232</v>
          </cell>
          <cell r="J4388" t="str">
            <v>N</v>
          </cell>
        </row>
        <row r="4389">
          <cell r="D4389" t="str">
            <v>1221232</v>
          </cell>
          <cell r="J4389" t="str">
            <v>N</v>
          </cell>
        </row>
        <row r="4390">
          <cell r="D4390" t="str">
            <v>1221232</v>
          </cell>
          <cell r="J4390" t="str">
            <v>N</v>
          </cell>
        </row>
        <row r="4391">
          <cell r="D4391" t="str">
            <v>1221232</v>
          </cell>
          <cell r="J4391" t="str">
            <v>N</v>
          </cell>
        </row>
        <row r="4392">
          <cell r="D4392" t="str">
            <v>1221232</v>
          </cell>
          <cell r="J4392" t="str">
            <v>N</v>
          </cell>
        </row>
        <row r="4393">
          <cell r="D4393" t="str">
            <v>1221232</v>
          </cell>
          <cell r="J4393" t="str">
            <v>N</v>
          </cell>
        </row>
        <row r="4394">
          <cell r="D4394" t="str">
            <v>1221232</v>
          </cell>
          <cell r="J4394" t="str">
            <v>N</v>
          </cell>
        </row>
        <row r="4395">
          <cell r="D4395" t="str">
            <v>1221232</v>
          </cell>
          <cell r="J4395" t="str">
            <v>N</v>
          </cell>
        </row>
        <row r="4396">
          <cell r="D4396" t="str">
            <v>1221232</v>
          </cell>
          <cell r="J4396" t="str">
            <v>N</v>
          </cell>
        </row>
        <row r="4397">
          <cell r="D4397" t="str">
            <v>1221232</v>
          </cell>
          <cell r="J4397" t="str">
            <v>N</v>
          </cell>
        </row>
        <row r="4398">
          <cell r="D4398" t="str">
            <v>1221232</v>
          </cell>
          <cell r="J4398" t="str">
            <v>N</v>
          </cell>
        </row>
        <row r="4399">
          <cell r="D4399" t="str">
            <v>1221232</v>
          </cell>
          <cell r="J4399" t="str">
            <v>N</v>
          </cell>
        </row>
        <row r="4400">
          <cell r="D4400" t="str">
            <v>1221232</v>
          </cell>
          <cell r="J4400" t="str">
            <v>N</v>
          </cell>
        </row>
        <row r="4401">
          <cell r="D4401" t="str">
            <v>1221232</v>
          </cell>
          <cell r="J4401" t="str">
            <v>N</v>
          </cell>
        </row>
        <row r="4402">
          <cell r="D4402" t="str">
            <v>1221232</v>
          </cell>
          <cell r="J4402" t="str">
            <v>N</v>
          </cell>
        </row>
        <row r="4403">
          <cell r="D4403" t="str">
            <v>1221232</v>
          </cell>
          <cell r="J4403" t="str">
            <v>N</v>
          </cell>
        </row>
        <row r="4404">
          <cell r="D4404" t="str">
            <v>1221232</v>
          </cell>
          <cell r="J4404" t="str">
            <v>N</v>
          </cell>
        </row>
        <row r="4405">
          <cell r="D4405" t="str">
            <v>1221232</v>
          </cell>
          <cell r="J4405" t="str">
            <v>N</v>
          </cell>
        </row>
        <row r="4406">
          <cell r="D4406" t="str">
            <v>1221232</v>
          </cell>
          <cell r="J4406" t="str">
            <v>N</v>
          </cell>
        </row>
        <row r="4407">
          <cell r="D4407" t="str">
            <v>1221232</v>
          </cell>
          <cell r="J4407" t="str">
            <v>N</v>
          </cell>
        </row>
        <row r="4408">
          <cell r="D4408" t="str">
            <v>1221232</v>
          </cell>
          <cell r="J4408" t="str">
            <v>N</v>
          </cell>
        </row>
        <row r="4409">
          <cell r="D4409" t="str">
            <v>1221232</v>
          </cell>
          <cell r="J4409" t="str">
            <v>N</v>
          </cell>
        </row>
        <row r="4410">
          <cell r="D4410" t="str">
            <v>1221232</v>
          </cell>
          <cell r="J4410" t="str">
            <v>N</v>
          </cell>
        </row>
        <row r="4411">
          <cell r="D4411" t="str">
            <v>1221232</v>
          </cell>
          <cell r="J4411" t="str">
            <v>N</v>
          </cell>
        </row>
        <row r="4412">
          <cell r="D4412" t="str">
            <v>1221232</v>
          </cell>
          <cell r="J4412" t="str">
            <v>N</v>
          </cell>
        </row>
        <row r="4413">
          <cell r="D4413" t="str">
            <v>1221232</v>
          </cell>
          <cell r="J4413" t="str">
            <v>N</v>
          </cell>
        </row>
        <row r="4414">
          <cell r="D4414" t="str">
            <v>1221232</v>
          </cell>
          <cell r="J4414" t="str">
            <v>N</v>
          </cell>
        </row>
        <row r="4415">
          <cell r="D4415" t="str">
            <v>1221232</v>
          </cell>
          <cell r="J4415" t="str">
            <v>N</v>
          </cell>
        </row>
        <row r="4416">
          <cell r="D4416" t="str">
            <v>1221232</v>
          </cell>
          <cell r="J4416" t="str">
            <v>N</v>
          </cell>
        </row>
        <row r="4417">
          <cell r="D4417" t="str">
            <v>1221232</v>
          </cell>
          <cell r="J4417" t="str">
            <v>N</v>
          </cell>
        </row>
        <row r="4418">
          <cell r="D4418" t="str">
            <v>1221232</v>
          </cell>
          <cell r="J4418" t="str">
            <v>N</v>
          </cell>
        </row>
        <row r="4419">
          <cell r="D4419" t="str">
            <v>1221232</v>
          </cell>
          <cell r="J4419" t="str">
            <v>N</v>
          </cell>
        </row>
        <row r="4420">
          <cell r="D4420" t="str">
            <v>1221232</v>
          </cell>
          <cell r="J4420" t="str">
            <v>N</v>
          </cell>
        </row>
        <row r="4421">
          <cell r="D4421" t="str">
            <v>1221232</v>
          </cell>
          <cell r="J4421" t="str">
            <v>N</v>
          </cell>
        </row>
        <row r="4422">
          <cell r="D4422" t="str">
            <v>1221232</v>
          </cell>
          <cell r="J4422" t="str">
            <v>N</v>
          </cell>
        </row>
        <row r="4423">
          <cell r="D4423" t="str">
            <v>1221232</v>
          </cell>
          <cell r="J4423" t="str">
            <v>N</v>
          </cell>
        </row>
        <row r="4424">
          <cell r="D4424" t="str">
            <v>1221232</v>
          </cell>
          <cell r="J4424" t="str">
            <v>N</v>
          </cell>
        </row>
        <row r="4425">
          <cell r="D4425" t="str">
            <v>1221232</v>
          </cell>
          <cell r="J4425" t="str">
            <v>N</v>
          </cell>
        </row>
        <row r="4426">
          <cell r="D4426" t="str">
            <v>1221232</v>
          </cell>
          <cell r="J4426" t="str">
            <v>N</v>
          </cell>
        </row>
        <row r="4427">
          <cell r="D4427" t="str">
            <v>1221232</v>
          </cell>
          <cell r="J4427" t="str">
            <v>N</v>
          </cell>
        </row>
        <row r="4428">
          <cell r="D4428" t="str">
            <v>1221232</v>
          </cell>
          <cell r="J4428" t="str">
            <v>N</v>
          </cell>
        </row>
        <row r="4429">
          <cell r="D4429" t="str">
            <v>1221232</v>
          </cell>
          <cell r="J4429" t="str">
            <v>N</v>
          </cell>
        </row>
        <row r="4430">
          <cell r="D4430" t="str">
            <v>1221232</v>
          </cell>
          <cell r="J4430" t="str">
            <v>N</v>
          </cell>
        </row>
        <row r="4431">
          <cell r="D4431" t="str">
            <v>1221232</v>
          </cell>
          <cell r="J4431" t="str">
            <v>N</v>
          </cell>
        </row>
        <row r="4432">
          <cell r="D4432" t="str">
            <v>1221232</v>
          </cell>
          <cell r="J4432" t="str">
            <v>N</v>
          </cell>
        </row>
        <row r="4433">
          <cell r="D4433" t="str">
            <v>1221232</v>
          </cell>
          <cell r="J4433" t="str">
            <v>N</v>
          </cell>
        </row>
        <row r="4434">
          <cell r="D4434" t="str">
            <v>1221232</v>
          </cell>
          <cell r="J4434" t="str">
            <v>N</v>
          </cell>
        </row>
        <row r="4435">
          <cell r="D4435" t="str">
            <v>1221232</v>
          </cell>
          <cell r="J4435" t="str">
            <v>N</v>
          </cell>
        </row>
        <row r="4436">
          <cell r="D4436" t="str">
            <v>1221232</v>
          </cell>
          <cell r="J4436" t="str">
            <v>N</v>
          </cell>
        </row>
        <row r="4437">
          <cell r="D4437" t="str">
            <v>1221232</v>
          </cell>
          <cell r="J4437" t="str">
            <v>N</v>
          </cell>
        </row>
        <row r="4438">
          <cell r="D4438" t="str">
            <v>1221232</v>
          </cell>
          <cell r="J4438" t="str">
            <v>N</v>
          </cell>
        </row>
        <row r="4439">
          <cell r="D4439" t="str">
            <v>1221232</v>
          </cell>
          <cell r="J4439" t="str">
            <v>N</v>
          </cell>
        </row>
        <row r="4440">
          <cell r="D4440" t="str">
            <v>1221232</v>
          </cell>
          <cell r="J4440" t="str">
            <v>N</v>
          </cell>
        </row>
        <row r="4441">
          <cell r="D4441" t="str">
            <v>1221232</v>
          </cell>
          <cell r="J4441" t="str">
            <v>N</v>
          </cell>
        </row>
        <row r="4442">
          <cell r="D4442" t="str">
            <v>1221232</v>
          </cell>
          <cell r="J4442" t="str">
            <v>N</v>
          </cell>
        </row>
        <row r="4443">
          <cell r="D4443" t="str">
            <v>1221232</v>
          </cell>
          <cell r="J4443" t="str">
            <v>N</v>
          </cell>
        </row>
        <row r="4444">
          <cell r="D4444" t="str">
            <v>1221232</v>
          </cell>
          <cell r="J4444" t="str">
            <v>N</v>
          </cell>
        </row>
        <row r="4445">
          <cell r="D4445" t="str">
            <v>1221232</v>
          </cell>
          <cell r="J4445" t="str">
            <v>N</v>
          </cell>
        </row>
        <row r="4446">
          <cell r="D4446" t="str">
            <v>1221232</v>
          </cell>
          <cell r="J4446" t="str">
            <v>N</v>
          </cell>
        </row>
        <row r="4447">
          <cell r="D4447" t="str">
            <v>1221232</v>
          </cell>
          <cell r="J4447" t="str">
            <v>N</v>
          </cell>
        </row>
        <row r="4448">
          <cell r="D4448" t="str">
            <v>1221232</v>
          </cell>
          <cell r="J4448" t="str">
            <v>N</v>
          </cell>
        </row>
        <row r="4449">
          <cell r="D4449" t="str">
            <v>1221232</v>
          </cell>
          <cell r="J4449" t="str">
            <v>N</v>
          </cell>
        </row>
        <row r="4450">
          <cell r="D4450" t="str">
            <v>1221232</v>
          </cell>
          <cell r="J4450" t="str">
            <v>N</v>
          </cell>
        </row>
        <row r="4451">
          <cell r="D4451" t="str">
            <v>1221232</v>
          </cell>
          <cell r="J4451" t="str">
            <v>N</v>
          </cell>
        </row>
        <row r="4452">
          <cell r="D4452" t="str">
            <v>1221232</v>
          </cell>
          <cell r="J4452" t="str">
            <v>N</v>
          </cell>
        </row>
        <row r="4453">
          <cell r="D4453" t="str">
            <v>1221232</v>
          </cell>
          <cell r="J4453" t="str">
            <v>N</v>
          </cell>
        </row>
        <row r="4454">
          <cell r="D4454" t="str">
            <v>1221232</v>
          </cell>
          <cell r="J4454" t="str">
            <v>N</v>
          </cell>
        </row>
        <row r="4455">
          <cell r="D4455" t="str">
            <v>1221232</v>
          </cell>
          <cell r="J4455" t="str">
            <v>N</v>
          </cell>
        </row>
        <row r="4456">
          <cell r="D4456" t="str">
            <v>1221232</v>
          </cell>
          <cell r="J4456" t="str">
            <v>N</v>
          </cell>
        </row>
        <row r="4457">
          <cell r="D4457" t="str">
            <v>1221232</v>
          </cell>
          <cell r="J4457" t="str">
            <v>N</v>
          </cell>
        </row>
        <row r="4458">
          <cell r="D4458" t="str">
            <v>1221232</v>
          </cell>
          <cell r="J4458" t="str">
            <v>N</v>
          </cell>
        </row>
        <row r="4459">
          <cell r="D4459" t="str">
            <v>1221232</v>
          </cell>
          <cell r="J4459" t="str">
            <v>N</v>
          </cell>
        </row>
        <row r="4460">
          <cell r="D4460" t="str">
            <v>1221232</v>
          </cell>
          <cell r="J4460" t="str">
            <v>N</v>
          </cell>
        </row>
        <row r="4461">
          <cell r="D4461" t="str">
            <v>1221232</v>
          </cell>
          <cell r="J4461" t="str">
            <v>N</v>
          </cell>
        </row>
        <row r="4462">
          <cell r="D4462" t="str">
            <v>1221232</v>
          </cell>
          <cell r="J4462" t="str">
            <v>N</v>
          </cell>
        </row>
        <row r="4463">
          <cell r="D4463" t="str">
            <v>1221232</v>
          </cell>
          <cell r="J4463" t="str">
            <v>N</v>
          </cell>
        </row>
        <row r="4464">
          <cell r="D4464" t="str">
            <v>1221232</v>
          </cell>
          <cell r="J4464" t="str">
            <v>N</v>
          </cell>
        </row>
        <row r="4465">
          <cell r="D4465" t="str">
            <v>1221232</v>
          </cell>
          <cell r="J4465" t="str">
            <v>N</v>
          </cell>
        </row>
        <row r="4466">
          <cell r="D4466" t="str">
            <v>1221232</v>
          </cell>
          <cell r="J4466" t="str">
            <v>N</v>
          </cell>
        </row>
        <row r="4467">
          <cell r="D4467" t="str">
            <v>1221232</v>
          </cell>
          <cell r="J4467" t="str">
            <v>N</v>
          </cell>
        </row>
        <row r="4468">
          <cell r="D4468" t="str">
            <v>1221232</v>
          </cell>
          <cell r="J4468" t="str">
            <v>N</v>
          </cell>
        </row>
        <row r="4469">
          <cell r="D4469" t="str">
            <v>1221232</v>
          </cell>
          <cell r="J4469" t="str">
            <v>N</v>
          </cell>
        </row>
        <row r="4470">
          <cell r="D4470" t="str">
            <v>1221232</v>
          </cell>
          <cell r="J4470" t="str">
            <v>N</v>
          </cell>
        </row>
        <row r="4471">
          <cell r="D4471" t="str">
            <v>1221232</v>
          </cell>
          <cell r="J4471" t="str">
            <v>N</v>
          </cell>
        </row>
        <row r="4472">
          <cell r="D4472" t="str">
            <v>1221232</v>
          </cell>
          <cell r="J4472" t="str">
            <v>N</v>
          </cell>
        </row>
        <row r="4473">
          <cell r="D4473" t="str">
            <v>1221232</v>
          </cell>
          <cell r="J4473" t="str">
            <v>N</v>
          </cell>
        </row>
        <row r="4474">
          <cell r="D4474" t="str">
            <v>1221232</v>
          </cell>
          <cell r="J4474" t="str">
            <v>N</v>
          </cell>
        </row>
        <row r="4475">
          <cell r="D4475" t="str">
            <v>1221232</v>
          </cell>
          <cell r="J4475" t="str">
            <v>N</v>
          </cell>
        </row>
        <row r="4476">
          <cell r="D4476" t="str">
            <v>1221232</v>
          </cell>
          <cell r="J4476" t="str">
            <v>N</v>
          </cell>
        </row>
        <row r="4477">
          <cell r="D4477" t="str">
            <v>1221232</v>
          </cell>
          <cell r="J4477" t="str">
            <v>N</v>
          </cell>
        </row>
        <row r="4478">
          <cell r="D4478" t="str">
            <v>1221232</v>
          </cell>
          <cell r="J4478" t="str">
            <v>N</v>
          </cell>
        </row>
        <row r="4479">
          <cell r="D4479" t="str">
            <v>1221232</v>
          </cell>
          <cell r="J4479" t="str">
            <v>N</v>
          </cell>
        </row>
        <row r="4480">
          <cell r="D4480" t="str">
            <v>1221232</v>
          </cell>
          <cell r="J4480" t="str">
            <v>N</v>
          </cell>
        </row>
        <row r="4481">
          <cell r="D4481" t="str">
            <v>1221232</v>
          </cell>
          <cell r="J4481" t="str">
            <v>N</v>
          </cell>
        </row>
        <row r="4482">
          <cell r="D4482" t="str">
            <v>1221232</v>
          </cell>
          <cell r="J4482" t="str">
            <v>N</v>
          </cell>
        </row>
        <row r="4483">
          <cell r="D4483" t="str">
            <v>1221232</v>
          </cell>
          <cell r="J4483" t="str">
            <v>N</v>
          </cell>
        </row>
        <row r="4484">
          <cell r="D4484" t="str">
            <v>1221232</v>
          </cell>
          <cell r="J4484" t="str">
            <v>N</v>
          </cell>
        </row>
        <row r="4485">
          <cell r="D4485" t="str">
            <v>1221232</v>
          </cell>
          <cell r="J4485" t="str">
            <v>N</v>
          </cell>
        </row>
        <row r="4486">
          <cell r="D4486" t="str">
            <v>1221232</v>
          </cell>
          <cell r="J4486" t="str">
            <v>N</v>
          </cell>
        </row>
        <row r="4487">
          <cell r="D4487" t="str">
            <v>1221232</v>
          </cell>
          <cell r="J4487" t="str">
            <v>N</v>
          </cell>
        </row>
        <row r="4488">
          <cell r="D4488" t="str">
            <v>1221232</v>
          </cell>
          <cell r="J4488" t="str">
            <v>N</v>
          </cell>
        </row>
        <row r="4489">
          <cell r="D4489" t="str">
            <v>1221232</v>
          </cell>
          <cell r="J4489" t="str">
            <v>N</v>
          </cell>
        </row>
        <row r="4490">
          <cell r="D4490" t="str">
            <v>1221232</v>
          </cell>
          <cell r="J4490" t="str">
            <v>N</v>
          </cell>
        </row>
        <row r="4491">
          <cell r="D4491" t="str">
            <v>1221232</v>
          </cell>
          <cell r="J4491" t="str">
            <v>N</v>
          </cell>
        </row>
        <row r="4492">
          <cell r="D4492" t="str">
            <v>1221232</v>
          </cell>
          <cell r="J4492" t="str">
            <v>N</v>
          </cell>
        </row>
        <row r="4493">
          <cell r="D4493" t="str">
            <v>1221232</v>
          </cell>
          <cell r="J4493" t="str">
            <v>N</v>
          </cell>
        </row>
        <row r="4494">
          <cell r="D4494" t="str">
            <v>1221232</v>
          </cell>
          <cell r="J4494" t="str">
            <v>N</v>
          </cell>
        </row>
        <row r="4495">
          <cell r="D4495" t="str">
            <v>1221232</v>
          </cell>
          <cell r="J4495" t="str">
            <v>N</v>
          </cell>
        </row>
        <row r="4496">
          <cell r="D4496" t="str">
            <v>1221232</v>
          </cell>
          <cell r="J4496" t="str">
            <v>N</v>
          </cell>
        </row>
        <row r="4497">
          <cell r="D4497" t="str">
            <v>1221232</v>
          </cell>
          <cell r="J4497" t="str">
            <v>N</v>
          </cell>
        </row>
        <row r="4498">
          <cell r="D4498" t="str">
            <v>1221232</v>
          </cell>
          <cell r="J4498" t="str">
            <v>N</v>
          </cell>
        </row>
        <row r="4499">
          <cell r="D4499" t="str">
            <v>1221232</v>
          </cell>
          <cell r="J4499" t="str">
            <v>N</v>
          </cell>
        </row>
        <row r="4500">
          <cell r="D4500" t="str">
            <v>1221232</v>
          </cell>
          <cell r="J4500" t="str">
            <v>N</v>
          </cell>
        </row>
        <row r="4501">
          <cell r="D4501" t="str">
            <v>1221232</v>
          </cell>
          <cell r="J4501" t="str">
            <v>N</v>
          </cell>
        </row>
        <row r="4502">
          <cell r="D4502" t="str">
            <v>1221232</v>
          </cell>
          <cell r="J4502" t="str">
            <v>N</v>
          </cell>
        </row>
        <row r="4503">
          <cell r="D4503" t="str">
            <v>1221232</v>
          </cell>
          <cell r="J4503" t="str">
            <v>N</v>
          </cell>
        </row>
        <row r="4504">
          <cell r="D4504" t="str">
            <v>1221232</v>
          </cell>
          <cell r="J4504" t="str">
            <v>N</v>
          </cell>
        </row>
        <row r="4505">
          <cell r="D4505" t="str">
            <v>1221232</v>
          </cell>
          <cell r="J4505" t="str">
            <v>N</v>
          </cell>
        </row>
        <row r="4506">
          <cell r="D4506" t="str">
            <v>1221232</v>
          </cell>
          <cell r="J4506" t="str">
            <v>N</v>
          </cell>
        </row>
        <row r="4507">
          <cell r="D4507" t="str">
            <v>1221232</v>
          </cell>
          <cell r="J4507" t="str">
            <v>N</v>
          </cell>
        </row>
        <row r="4508">
          <cell r="D4508" t="str">
            <v>1221232</v>
          </cell>
          <cell r="J4508" t="str">
            <v>N</v>
          </cell>
        </row>
        <row r="4509">
          <cell r="D4509" t="str">
            <v>1221232</v>
          </cell>
          <cell r="J4509" t="str">
            <v>N</v>
          </cell>
        </row>
        <row r="4510">
          <cell r="D4510" t="str">
            <v>1221232</v>
          </cell>
          <cell r="J4510" t="str">
            <v>N</v>
          </cell>
        </row>
        <row r="4511">
          <cell r="D4511" t="str">
            <v>1221232</v>
          </cell>
          <cell r="J4511" t="str">
            <v>N</v>
          </cell>
        </row>
        <row r="4512">
          <cell r="D4512" t="str">
            <v>1221232</v>
          </cell>
          <cell r="J4512" t="str">
            <v>N</v>
          </cell>
        </row>
        <row r="4513">
          <cell r="D4513" t="str">
            <v>1221232</v>
          </cell>
          <cell r="J4513" t="str">
            <v>N</v>
          </cell>
        </row>
        <row r="4514">
          <cell r="D4514" t="str">
            <v>1223055</v>
          </cell>
          <cell r="J4514" t="str">
            <v>N</v>
          </cell>
        </row>
        <row r="4515">
          <cell r="D4515" t="str">
            <v>1223055</v>
          </cell>
          <cell r="J4515" t="str">
            <v>N</v>
          </cell>
        </row>
        <row r="4516">
          <cell r="D4516" t="str">
            <v>1223055</v>
          </cell>
          <cell r="J4516" t="str">
            <v>N</v>
          </cell>
        </row>
        <row r="4517">
          <cell r="D4517" t="str">
            <v>1223055</v>
          </cell>
          <cell r="J4517" t="str">
            <v>N</v>
          </cell>
        </row>
        <row r="4518">
          <cell r="D4518" t="str">
            <v>1223055</v>
          </cell>
          <cell r="J4518" t="str">
            <v>N</v>
          </cell>
        </row>
        <row r="4519">
          <cell r="D4519" t="str">
            <v>1223055</v>
          </cell>
          <cell r="J4519" t="str">
            <v>N</v>
          </cell>
        </row>
        <row r="4520">
          <cell r="D4520" t="str">
            <v>1223055</v>
          </cell>
          <cell r="J4520" t="str">
            <v>N</v>
          </cell>
        </row>
        <row r="4521">
          <cell r="D4521" t="str">
            <v>1223055</v>
          </cell>
          <cell r="J4521" t="str">
            <v>N</v>
          </cell>
        </row>
        <row r="4522">
          <cell r="D4522" t="str">
            <v>1223055</v>
          </cell>
          <cell r="J4522" t="str">
            <v>N</v>
          </cell>
        </row>
        <row r="4523">
          <cell r="D4523" t="str">
            <v>1223055</v>
          </cell>
          <cell r="J4523" t="str">
            <v>N</v>
          </cell>
        </row>
        <row r="4524">
          <cell r="D4524" t="str">
            <v>1223055</v>
          </cell>
          <cell r="J4524" t="str">
            <v>N</v>
          </cell>
        </row>
        <row r="4525">
          <cell r="D4525" t="str">
            <v>1223055</v>
          </cell>
          <cell r="J4525" t="str">
            <v>N</v>
          </cell>
        </row>
        <row r="4526">
          <cell r="D4526" t="str">
            <v>1223055</v>
          </cell>
          <cell r="J4526" t="str">
            <v>N</v>
          </cell>
        </row>
        <row r="4527">
          <cell r="D4527" t="str">
            <v>1223055</v>
          </cell>
          <cell r="J4527" t="str">
            <v>N</v>
          </cell>
        </row>
        <row r="4528">
          <cell r="D4528" t="str">
            <v>1223055</v>
          </cell>
          <cell r="J4528" t="str">
            <v>N</v>
          </cell>
        </row>
        <row r="4529">
          <cell r="D4529" t="str">
            <v>1223055</v>
          </cell>
          <cell r="J4529" t="str">
            <v>N</v>
          </cell>
        </row>
        <row r="4530">
          <cell r="D4530" t="str">
            <v>1223055</v>
          </cell>
          <cell r="J4530" t="str">
            <v>N</v>
          </cell>
        </row>
        <row r="4531">
          <cell r="D4531" t="str">
            <v>1223055</v>
          </cell>
          <cell r="J4531" t="str">
            <v>N</v>
          </cell>
        </row>
        <row r="4532">
          <cell r="D4532" t="str">
            <v>1223055</v>
          </cell>
          <cell r="J4532" t="str">
            <v>N</v>
          </cell>
        </row>
        <row r="4533">
          <cell r="D4533" t="str">
            <v>1223055</v>
          </cell>
          <cell r="J4533" t="str">
            <v>N</v>
          </cell>
        </row>
        <row r="4534">
          <cell r="D4534" t="str">
            <v>1223055</v>
          </cell>
          <cell r="J4534" t="str">
            <v>N</v>
          </cell>
        </row>
        <row r="4535">
          <cell r="D4535" t="str">
            <v>1223055</v>
          </cell>
          <cell r="J4535" t="str">
            <v>N</v>
          </cell>
        </row>
        <row r="4536">
          <cell r="D4536" t="str">
            <v>1223055</v>
          </cell>
          <cell r="J4536" t="str">
            <v>N</v>
          </cell>
        </row>
        <row r="4537">
          <cell r="D4537" t="str">
            <v>1223055</v>
          </cell>
          <cell r="J4537" t="str">
            <v>N</v>
          </cell>
        </row>
        <row r="4538">
          <cell r="D4538" t="str">
            <v>1223055</v>
          </cell>
          <cell r="J4538" t="str">
            <v>N</v>
          </cell>
        </row>
        <row r="4539">
          <cell r="D4539" t="str">
            <v>1223055</v>
          </cell>
          <cell r="J4539" t="str">
            <v>N</v>
          </cell>
        </row>
        <row r="4540">
          <cell r="D4540" t="str">
            <v>1223055</v>
          </cell>
          <cell r="J4540" t="str">
            <v>N</v>
          </cell>
        </row>
        <row r="4541">
          <cell r="D4541" t="str">
            <v>1223055</v>
          </cell>
          <cell r="J4541" t="str">
            <v>N</v>
          </cell>
        </row>
        <row r="4542">
          <cell r="D4542" t="str">
            <v>1223055</v>
          </cell>
          <cell r="J4542" t="str">
            <v>N</v>
          </cell>
        </row>
        <row r="4543">
          <cell r="D4543" t="str">
            <v>1223055</v>
          </cell>
          <cell r="J4543" t="str">
            <v>N</v>
          </cell>
        </row>
        <row r="4544">
          <cell r="D4544" t="str">
            <v>1223055</v>
          </cell>
          <cell r="J4544" t="str">
            <v>N</v>
          </cell>
        </row>
        <row r="4545">
          <cell r="D4545" t="str">
            <v>1223055</v>
          </cell>
          <cell r="J4545" t="str">
            <v>N</v>
          </cell>
        </row>
        <row r="4546">
          <cell r="D4546" t="str">
            <v>1223055</v>
          </cell>
          <cell r="J4546" t="str">
            <v>N</v>
          </cell>
        </row>
        <row r="4547">
          <cell r="D4547" t="str">
            <v>1223055</v>
          </cell>
          <cell r="J4547" t="str">
            <v>N</v>
          </cell>
        </row>
        <row r="4548">
          <cell r="D4548" t="str">
            <v>1223055</v>
          </cell>
          <cell r="J4548" t="str">
            <v>N</v>
          </cell>
        </row>
        <row r="4549">
          <cell r="D4549" t="str">
            <v>1223055</v>
          </cell>
          <cell r="J4549" t="str">
            <v>N</v>
          </cell>
        </row>
        <row r="4550">
          <cell r="D4550" t="str">
            <v>1223055</v>
          </cell>
          <cell r="J4550" t="str">
            <v>N</v>
          </cell>
        </row>
        <row r="4551">
          <cell r="D4551" t="str">
            <v>1223055</v>
          </cell>
          <cell r="J4551" t="str">
            <v>N</v>
          </cell>
        </row>
        <row r="4552">
          <cell r="D4552" t="str">
            <v>1223055</v>
          </cell>
          <cell r="J4552" t="str">
            <v>N</v>
          </cell>
        </row>
        <row r="4553">
          <cell r="D4553" t="str">
            <v>1223055</v>
          </cell>
          <cell r="J4553" t="str">
            <v>N</v>
          </cell>
        </row>
        <row r="4554">
          <cell r="D4554" t="str">
            <v>1223055</v>
          </cell>
          <cell r="J4554" t="str">
            <v>N</v>
          </cell>
        </row>
        <row r="4555">
          <cell r="D4555" t="str">
            <v>1223055</v>
          </cell>
          <cell r="J4555" t="str">
            <v>N</v>
          </cell>
        </row>
        <row r="4556">
          <cell r="D4556" t="str">
            <v>1223055</v>
          </cell>
          <cell r="J4556" t="str">
            <v>N</v>
          </cell>
        </row>
        <row r="4557">
          <cell r="D4557" t="str">
            <v>1223055</v>
          </cell>
          <cell r="J4557" t="str">
            <v>N</v>
          </cell>
        </row>
        <row r="4558">
          <cell r="D4558" t="str">
            <v>1223055</v>
          </cell>
          <cell r="J4558" t="str">
            <v>N</v>
          </cell>
        </row>
        <row r="4559">
          <cell r="D4559" t="str">
            <v>1223055</v>
          </cell>
          <cell r="J4559" t="str">
            <v>N</v>
          </cell>
        </row>
        <row r="4560">
          <cell r="D4560" t="str">
            <v>1223055</v>
          </cell>
          <cell r="J4560" t="str">
            <v>N</v>
          </cell>
        </row>
        <row r="4561">
          <cell r="D4561" t="str">
            <v>1223055</v>
          </cell>
          <cell r="J4561" t="str">
            <v>N</v>
          </cell>
        </row>
        <row r="4562">
          <cell r="D4562" t="str">
            <v>1223055</v>
          </cell>
          <cell r="J4562" t="str">
            <v>N</v>
          </cell>
        </row>
        <row r="4563">
          <cell r="D4563" t="str">
            <v>1223055</v>
          </cell>
          <cell r="J4563" t="str">
            <v>N</v>
          </cell>
        </row>
        <row r="4564">
          <cell r="D4564" t="str">
            <v>1223055</v>
          </cell>
          <cell r="J4564" t="str">
            <v>N</v>
          </cell>
        </row>
        <row r="4565">
          <cell r="D4565" t="str">
            <v>1223055</v>
          </cell>
          <cell r="J4565" t="str">
            <v>N</v>
          </cell>
        </row>
        <row r="4566">
          <cell r="D4566" t="str">
            <v>1223055</v>
          </cell>
          <cell r="J4566" t="str">
            <v>N</v>
          </cell>
        </row>
        <row r="4567">
          <cell r="D4567" t="str">
            <v>1223055</v>
          </cell>
          <cell r="J4567" t="str">
            <v>N</v>
          </cell>
        </row>
        <row r="4568">
          <cell r="D4568" t="str">
            <v>1223055</v>
          </cell>
          <cell r="J4568" t="str">
            <v>N</v>
          </cell>
        </row>
        <row r="4569">
          <cell r="D4569" t="str">
            <v>1223055</v>
          </cell>
          <cell r="J4569" t="str">
            <v>N</v>
          </cell>
        </row>
        <row r="4570">
          <cell r="D4570" t="str">
            <v>1223055</v>
          </cell>
          <cell r="J4570" t="str">
            <v>N</v>
          </cell>
        </row>
        <row r="4571">
          <cell r="D4571" t="str">
            <v>1223055</v>
          </cell>
          <cell r="J4571" t="str">
            <v>N</v>
          </cell>
        </row>
        <row r="4572">
          <cell r="D4572" t="str">
            <v>1223055</v>
          </cell>
          <cell r="J4572" t="str">
            <v>N</v>
          </cell>
        </row>
        <row r="4573">
          <cell r="D4573" t="str">
            <v>1223055</v>
          </cell>
          <cell r="J4573" t="str">
            <v>N</v>
          </cell>
        </row>
        <row r="4574">
          <cell r="D4574" t="str">
            <v>1223055</v>
          </cell>
          <cell r="J4574" t="str">
            <v>N</v>
          </cell>
        </row>
        <row r="4575">
          <cell r="D4575" t="str">
            <v>1223055</v>
          </cell>
          <cell r="J4575" t="str">
            <v>N</v>
          </cell>
        </row>
        <row r="4576">
          <cell r="D4576" t="str">
            <v>1223055</v>
          </cell>
          <cell r="J4576" t="str">
            <v>N</v>
          </cell>
        </row>
        <row r="4577">
          <cell r="D4577" t="str">
            <v>1223055</v>
          </cell>
          <cell r="J4577" t="str">
            <v>N</v>
          </cell>
        </row>
        <row r="4578">
          <cell r="D4578" t="str">
            <v>1223055</v>
          </cell>
          <cell r="J4578" t="str">
            <v>N</v>
          </cell>
        </row>
        <row r="4579">
          <cell r="D4579" t="str">
            <v>1223055</v>
          </cell>
          <cell r="J4579" t="str">
            <v>N</v>
          </cell>
        </row>
        <row r="4580">
          <cell r="D4580" t="str">
            <v>1223055</v>
          </cell>
          <cell r="J4580" t="str">
            <v>N</v>
          </cell>
        </row>
        <row r="4581">
          <cell r="D4581" t="str">
            <v>1223055</v>
          </cell>
          <cell r="J4581" t="str">
            <v>N</v>
          </cell>
        </row>
        <row r="4582">
          <cell r="D4582" t="str">
            <v>1223055</v>
          </cell>
          <cell r="J4582" t="str">
            <v>N</v>
          </cell>
        </row>
        <row r="4583">
          <cell r="D4583" t="str">
            <v>1223055</v>
          </cell>
          <cell r="J4583" t="str">
            <v>N</v>
          </cell>
        </row>
        <row r="4584">
          <cell r="D4584" t="str">
            <v>1223055</v>
          </cell>
          <cell r="J4584" t="str">
            <v>N</v>
          </cell>
        </row>
        <row r="4585">
          <cell r="D4585" t="str">
            <v>1223055</v>
          </cell>
          <cell r="J4585" t="str">
            <v>N</v>
          </cell>
        </row>
        <row r="4586">
          <cell r="D4586" t="str">
            <v>1223055</v>
          </cell>
          <cell r="J4586" t="str">
            <v>N</v>
          </cell>
        </row>
        <row r="4587">
          <cell r="D4587" t="str">
            <v>1223055</v>
          </cell>
          <cell r="J4587" t="str">
            <v>N</v>
          </cell>
        </row>
        <row r="4588">
          <cell r="D4588" t="str">
            <v>1223055</v>
          </cell>
          <cell r="J4588" t="str">
            <v>N</v>
          </cell>
        </row>
        <row r="4589">
          <cell r="D4589" t="str">
            <v>1223055</v>
          </cell>
          <cell r="J4589" t="str">
            <v>N</v>
          </cell>
        </row>
        <row r="4590">
          <cell r="D4590" t="str">
            <v>1223055</v>
          </cell>
          <cell r="J4590" t="str">
            <v>N</v>
          </cell>
        </row>
        <row r="4591">
          <cell r="D4591" t="str">
            <v>1223055</v>
          </cell>
          <cell r="J4591" t="str">
            <v>N</v>
          </cell>
        </row>
        <row r="4592">
          <cell r="D4592" t="str">
            <v>1223055</v>
          </cell>
          <cell r="J4592" t="str">
            <v>N</v>
          </cell>
        </row>
        <row r="4593">
          <cell r="D4593" t="str">
            <v>1223055</v>
          </cell>
          <cell r="J4593" t="str">
            <v>N</v>
          </cell>
        </row>
        <row r="4594">
          <cell r="D4594" t="str">
            <v>1223055</v>
          </cell>
          <cell r="J4594" t="str">
            <v>N</v>
          </cell>
        </row>
        <row r="4595">
          <cell r="D4595" t="str">
            <v>1223055</v>
          </cell>
          <cell r="J4595" t="str">
            <v>N</v>
          </cell>
        </row>
        <row r="4596">
          <cell r="D4596" t="str">
            <v>1223055</v>
          </cell>
          <cell r="J4596" t="str">
            <v>N</v>
          </cell>
        </row>
        <row r="4597">
          <cell r="D4597" t="str">
            <v>1223055</v>
          </cell>
          <cell r="J4597" t="str">
            <v>N</v>
          </cell>
        </row>
        <row r="4598">
          <cell r="D4598" t="str">
            <v>1223055</v>
          </cell>
          <cell r="J4598" t="str">
            <v>N</v>
          </cell>
        </row>
        <row r="4599">
          <cell r="D4599" t="str">
            <v>1223055</v>
          </cell>
          <cell r="J4599" t="str">
            <v>N</v>
          </cell>
        </row>
        <row r="4600">
          <cell r="D4600" t="str">
            <v>1223055</v>
          </cell>
          <cell r="J4600" t="str">
            <v>N</v>
          </cell>
        </row>
        <row r="4601">
          <cell r="D4601" t="str">
            <v>1223055</v>
          </cell>
          <cell r="J4601" t="str">
            <v>N</v>
          </cell>
        </row>
        <row r="4602">
          <cell r="D4602" t="str">
            <v>1223055</v>
          </cell>
          <cell r="J4602" t="str">
            <v>N</v>
          </cell>
        </row>
        <row r="4603">
          <cell r="D4603" t="str">
            <v>1223055</v>
          </cell>
          <cell r="J4603" t="str">
            <v>N</v>
          </cell>
        </row>
        <row r="4604">
          <cell r="D4604" t="str">
            <v>1223055</v>
          </cell>
          <cell r="J4604" t="str">
            <v>N</v>
          </cell>
        </row>
        <row r="4605">
          <cell r="D4605" t="str">
            <v>1223055</v>
          </cell>
          <cell r="J4605" t="str">
            <v>N</v>
          </cell>
        </row>
        <row r="4606">
          <cell r="D4606" t="str">
            <v>1223055</v>
          </cell>
          <cell r="J4606" t="str">
            <v>N</v>
          </cell>
        </row>
        <row r="4607">
          <cell r="D4607" t="str">
            <v>1223055</v>
          </cell>
          <cell r="J4607" t="str">
            <v>N</v>
          </cell>
        </row>
        <row r="4608">
          <cell r="D4608" t="str">
            <v>1223055</v>
          </cell>
          <cell r="J4608" t="str">
            <v>N</v>
          </cell>
        </row>
        <row r="4609">
          <cell r="D4609" t="str">
            <v>1223055</v>
          </cell>
          <cell r="J4609" t="str">
            <v>N</v>
          </cell>
        </row>
        <row r="4610">
          <cell r="D4610" t="str">
            <v>1223055</v>
          </cell>
          <cell r="J4610" t="str">
            <v>N</v>
          </cell>
        </row>
        <row r="4611">
          <cell r="D4611" t="str">
            <v>1223055</v>
          </cell>
          <cell r="J4611" t="str">
            <v>N</v>
          </cell>
        </row>
        <row r="4612">
          <cell r="D4612" t="str">
            <v>1223055</v>
          </cell>
          <cell r="J4612" t="str">
            <v>N</v>
          </cell>
        </row>
        <row r="4613">
          <cell r="D4613" t="str">
            <v>1223055</v>
          </cell>
          <cell r="J4613" t="str">
            <v>N</v>
          </cell>
        </row>
        <row r="4614">
          <cell r="D4614" t="str">
            <v>1223055</v>
          </cell>
          <cell r="J4614" t="str">
            <v>N</v>
          </cell>
        </row>
        <row r="4615">
          <cell r="D4615" t="str">
            <v>1223055</v>
          </cell>
          <cell r="J4615" t="str">
            <v>N</v>
          </cell>
        </row>
        <row r="4616">
          <cell r="D4616" t="str">
            <v>1223055</v>
          </cell>
          <cell r="J4616" t="str">
            <v>N</v>
          </cell>
        </row>
        <row r="4617">
          <cell r="D4617" t="str">
            <v>1223055</v>
          </cell>
          <cell r="J4617" t="str">
            <v>N</v>
          </cell>
        </row>
        <row r="4618">
          <cell r="D4618" t="str">
            <v>1223055</v>
          </cell>
          <cell r="J4618" t="str">
            <v>N</v>
          </cell>
        </row>
        <row r="4619">
          <cell r="D4619" t="str">
            <v>1223055</v>
          </cell>
          <cell r="J4619" t="str">
            <v>N</v>
          </cell>
        </row>
        <row r="4620">
          <cell r="D4620" t="str">
            <v>1223055</v>
          </cell>
          <cell r="J4620" t="str">
            <v>N</v>
          </cell>
        </row>
        <row r="4621">
          <cell r="D4621" t="str">
            <v>1223055</v>
          </cell>
          <cell r="J4621" t="str">
            <v>N</v>
          </cell>
        </row>
        <row r="4622">
          <cell r="D4622" t="str">
            <v>1223055</v>
          </cell>
          <cell r="J4622" t="str">
            <v>N</v>
          </cell>
        </row>
        <row r="4623">
          <cell r="D4623" t="str">
            <v>1223055</v>
          </cell>
          <cell r="J4623" t="str">
            <v>N</v>
          </cell>
        </row>
        <row r="4624">
          <cell r="D4624" t="str">
            <v>1223055</v>
          </cell>
          <cell r="J4624" t="str">
            <v>N</v>
          </cell>
        </row>
        <row r="4625">
          <cell r="D4625" t="str">
            <v>1223055</v>
          </cell>
          <cell r="J4625" t="str">
            <v>N</v>
          </cell>
        </row>
        <row r="4626">
          <cell r="D4626" t="str">
            <v>1223055</v>
          </cell>
          <cell r="J4626" t="str">
            <v>N</v>
          </cell>
        </row>
        <row r="4627">
          <cell r="D4627" t="str">
            <v>1223055</v>
          </cell>
          <cell r="J4627" t="str">
            <v>N</v>
          </cell>
        </row>
        <row r="4628">
          <cell r="D4628" t="str">
            <v>1223055</v>
          </cell>
          <cell r="J4628" t="str">
            <v>N</v>
          </cell>
        </row>
        <row r="4629">
          <cell r="D4629" t="str">
            <v>1223055</v>
          </cell>
          <cell r="J4629" t="str">
            <v>N</v>
          </cell>
        </row>
        <row r="4630">
          <cell r="D4630" t="str">
            <v>1223055</v>
          </cell>
          <cell r="J4630" t="str">
            <v>N</v>
          </cell>
        </row>
        <row r="4631">
          <cell r="D4631" t="str">
            <v>1223055</v>
          </cell>
          <cell r="J4631" t="str">
            <v>N</v>
          </cell>
        </row>
        <row r="4632">
          <cell r="D4632" t="str">
            <v>1223055</v>
          </cell>
          <cell r="J4632" t="str">
            <v>N</v>
          </cell>
        </row>
        <row r="4633">
          <cell r="D4633" t="str">
            <v>1223055</v>
          </cell>
          <cell r="J4633" t="str">
            <v>N</v>
          </cell>
        </row>
        <row r="4634">
          <cell r="D4634" t="str">
            <v>1223055</v>
          </cell>
          <cell r="J4634" t="str">
            <v>N</v>
          </cell>
        </row>
        <row r="4635">
          <cell r="D4635" t="str">
            <v>1223055</v>
          </cell>
          <cell r="J4635" t="str">
            <v>N</v>
          </cell>
        </row>
        <row r="4636">
          <cell r="D4636" t="str">
            <v>1223055</v>
          </cell>
          <cell r="J4636" t="str">
            <v>N</v>
          </cell>
        </row>
        <row r="4637">
          <cell r="D4637" t="str">
            <v>1223055</v>
          </cell>
          <cell r="J4637" t="str">
            <v>N</v>
          </cell>
        </row>
        <row r="4638">
          <cell r="D4638" t="str">
            <v>1223055</v>
          </cell>
          <cell r="J4638" t="str">
            <v>N</v>
          </cell>
        </row>
        <row r="4639">
          <cell r="D4639" t="str">
            <v>1223055</v>
          </cell>
          <cell r="J4639" t="str">
            <v>N</v>
          </cell>
        </row>
        <row r="4640">
          <cell r="D4640" t="str">
            <v>1223055</v>
          </cell>
          <cell r="J4640" t="str">
            <v>N</v>
          </cell>
        </row>
        <row r="4641">
          <cell r="D4641" t="str">
            <v>1223055</v>
          </cell>
          <cell r="J4641" t="str">
            <v>N</v>
          </cell>
        </row>
        <row r="4642">
          <cell r="D4642" t="str">
            <v>1223055</v>
          </cell>
          <cell r="J4642" t="str">
            <v>N</v>
          </cell>
        </row>
        <row r="4643">
          <cell r="D4643" t="str">
            <v>1223055</v>
          </cell>
          <cell r="J4643" t="str">
            <v>N</v>
          </cell>
        </row>
        <row r="4644">
          <cell r="D4644" t="str">
            <v>1223055</v>
          </cell>
          <cell r="J4644" t="str">
            <v>N</v>
          </cell>
        </row>
        <row r="4645">
          <cell r="D4645" t="str">
            <v>1223055</v>
          </cell>
          <cell r="J4645" t="str">
            <v>N</v>
          </cell>
        </row>
        <row r="4646">
          <cell r="D4646" t="str">
            <v>1223055</v>
          </cell>
          <cell r="J4646" t="str">
            <v>N</v>
          </cell>
        </row>
        <row r="4647">
          <cell r="D4647" t="str">
            <v>1223055</v>
          </cell>
          <cell r="J4647" t="str">
            <v>N</v>
          </cell>
        </row>
        <row r="4648">
          <cell r="D4648" t="str">
            <v>1223055</v>
          </cell>
          <cell r="J4648" t="str">
            <v>N</v>
          </cell>
        </row>
        <row r="4649">
          <cell r="D4649" t="str">
            <v>1223055</v>
          </cell>
          <cell r="J4649" t="str">
            <v>N</v>
          </cell>
        </row>
        <row r="4650">
          <cell r="D4650" t="str">
            <v>1223055</v>
          </cell>
          <cell r="J4650" t="str">
            <v>N</v>
          </cell>
        </row>
        <row r="4651">
          <cell r="D4651" t="str">
            <v>1223055</v>
          </cell>
          <cell r="J4651" t="str">
            <v>N</v>
          </cell>
        </row>
        <row r="4652">
          <cell r="D4652" t="str">
            <v>1223055</v>
          </cell>
          <cell r="J4652" t="str">
            <v>N</v>
          </cell>
        </row>
        <row r="4653">
          <cell r="D4653" t="str">
            <v>1223055</v>
          </cell>
          <cell r="J4653" t="str">
            <v>N</v>
          </cell>
        </row>
        <row r="4654">
          <cell r="D4654" t="str">
            <v>1223055</v>
          </cell>
          <cell r="J4654" t="str">
            <v>N</v>
          </cell>
        </row>
        <row r="4655">
          <cell r="D4655" t="str">
            <v>1223055</v>
          </cell>
          <cell r="J4655" t="str">
            <v>N</v>
          </cell>
        </row>
        <row r="4656">
          <cell r="D4656" t="str">
            <v>1223055</v>
          </cell>
          <cell r="J4656" t="str">
            <v>N</v>
          </cell>
        </row>
        <row r="4657">
          <cell r="D4657" t="str">
            <v>1223055</v>
          </cell>
          <cell r="J4657" t="str">
            <v>N</v>
          </cell>
        </row>
        <row r="4658">
          <cell r="D4658" t="str">
            <v>1223055</v>
          </cell>
          <cell r="J4658" t="str">
            <v>N</v>
          </cell>
        </row>
        <row r="4659">
          <cell r="D4659" t="str">
            <v>1223055</v>
          </cell>
          <cell r="J4659" t="str">
            <v>N</v>
          </cell>
        </row>
        <row r="4660">
          <cell r="D4660" t="str">
            <v>1223055</v>
          </cell>
          <cell r="J4660" t="str">
            <v>N</v>
          </cell>
        </row>
        <row r="4661">
          <cell r="D4661" t="str">
            <v>1223055</v>
          </cell>
          <cell r="J4661" t="str">
            <v>N</v>
          </cell>
        </row>
        <row r="4662">
          <cell r="D4662" t="str">
            <v>1223055</v>
          </cell>
          <cell r="J4662" t="str">
            <v>N</v>
          </cell>
        </row>
        <row r="4663">
          <cell r="D4663" t="str">
            <v>1223055</v>
          </cell>
          <cell r="J4663" t="str">
            <v>N</v>
          </cell>
        </row>
        <row r="4664">
          <cell r="D4664" t="str">
            <v>1223055</v>
          </cell>
          <cell r="J4664" t="str">
            <v>N</v>
          </cell>
        </row>
        <row r="4665">
          <cell r="D4665" t="str">
            <v>1223055</v>
          </cell>
          <cell r="J4665" t="str">
            <v>N</v>
          </cell>
        </row>
        <row r="4666">
          <cell r="D4666" t="str">
            <v>1223055</v>
          </cell>
          <cell r="J4666" t="str">
            <v>N</v>
          </cell>
        </row>
        <row r="4667">
          <cell r="D4667" t="str">
            <v>1223055</v>
          </cell>
          <cell r="J4667" t="str">
            <v>N</v>
          </cell>
        </row>
        <row r="4668">
          <cell r="D4668" t="str">
            <v>1223055</v>
          </cell>
          <cell r="J4668" t="str">
            <v>N</v>
          </cell>
        </row>
        <row r="4669">
          <cell r="D4669" t="str">
            <v>1223055</v>
          </cell>
          <cell r="J4669" t="str">
            <v>N</v>
          </cell>
        </row>
        <row r="4670">
          <cell r="D4670" t="str">
            <v>1223055</v>
          </cell>
          <cell r="J4670" t="str">
            <v>N</v>
          </cell>
        </row>
        <row r="4671">
          <cell r="D4671" t="str">
            <v>1223055</v>
          </cell>
          <cell r="J4671" t="str">
            <v>N</v>
          </cell>
        </row>
        <row r="4672">
          <cell r="D4672" t="str">
            <v>1223055</v>
          </cell>
          <cell r="J4672" t="str">
            <v>N</v>
          </cell>
        </row>
        <row r="4673">
          <cell r="D4673" t="str">
            <v>1223055</v>
          </cell>
          <cell r="J4673" t="str">
            <v>N</v>
          </cell>
        </row>
        <row r="4674">
          <cell r="D4674" t="str">
            <v>1223055</v>
          </cell>
          <cell r="J4674" t="str">
            <v>N</v>
          </cell>
        </row>
        <row r="4675">
          <cell r="D4675" t="str">
            <v>1223055</v>
          </cell>
          <cell r="J4675" t="str">
            <v>N</v>
          </cell>
        </row>
        <row r="4676">
          <cell r="D4676" t="str">
            <v>1223055</v>
          </cell>
          <cell r="J4676" t="str">
            <v>N</v>
          </cell>
        </row>
        <row r="4677">
          <cell r="D4677" t="str">
            <v>1223055</v>
          </cell>
          <cell r="J4677" t="str">
            <v>N</v>
          </cell>
        </row>
        <row r="4678">
          <cell r="D4678" t="str">
            <v>1223055</v>
          </cell>
          <cell r="J4678" t="str">
            <v>N</v>
          </cell>
        </row>
        <row r="4679">
          <cell r="D4679" t="str">
            <v>1223055</v>
          </cell>
          <cell r="J4679" t="str">
            <v>N</v>
          </cell>
        </row>
        <row r="4680">
          <cell r="D4680" t="str">
            <v>1223055</v>
          </cell>
          <cell r="J4680" t="str">
            <v>N</v>
          </cell>
        </row>
        <row r="4681">
          <cell r="D4681" t="str">
            <v>1223055</v>
          </cell>
          <cell r="J4681" t="str">
            <v>N</v>
          </cell>
        </row>
        <row r="4682">
          <cell r="D4682" t="str">
            <v>1223055</v>
          </cell>
          <cell r="J4682" t="str">
            <v>N</v>
          </cell>
        </row>
        <row r="4683">
          <cell r="D4683" t="str">
            <v>1223055</v>
          </cell>
          <cell r="J4683" t="str">
            <v>N</v>
          </cell>
        </row>
        <row r="4684">
          <cell r="D4684" t="str">
            <v>1223055</v>
          </cell>
          <cell r="J4684" t="str">
            <v>N</v>
          </cell>
        </row>
        <row r="4685">
          <cell r="D4685" t="str">
            <v>1223055</v>
          </cell>
          <cell r="J4685" t="str">
            <v>N</v>
          </cell>
        </row>
        <row r="4686">
          <cell r="D4686" t="str">
            <v>1223055</v>
          </cell>
          <cell r="J4686" t="str">
            <v>N</v>
          </cell>
        </row>
        <row r="4687">
          <cell r="D4687" t="str">
            <v>1223055</v>
          </cell>
          <cell r="J4687" t="str">
            <v>N</v>
          </cell>
        </row>
        <row r="4688">
          <cell r="D4688" t="str">
            <v>1223055</v>
          </cell>
          <cell r="J4688" t="str">
            <v>N</v>
          </cell>
        </row>
        <row r="4689">
          <cell r="D4689" t="str">
            <v>1223055</v>
          </cell>
          <cell r="J4689" t="str">
            <v>N</v>
          </cell>
        </row>
        <row r="4690">
          <cell r="D4690" t="str">
            <v>1223055</v>
          </cell>
          <cell r="J4690" t="str">
            <v>N</v>
          </cell>
        </row>
        <row r="4691">
          <cell r="D4691" t="str">
            <v>1223055</v>
          </cell>
          <cell r="J4691" t="str">
            <v>N</v>
          </cell>
        </row>
        <row r="4692">
          <cell r="D4692" t="str">
            <v>1223055</v>
          </cell>
          <cell r="J4692" t="str">
            <v>N</v>
          </cell>
        </row>
        <row r="4693">
          <cell r="D4693" t="str">
            <v>1223055</v>
          </cell>
          <cell r="J4693" t="str">
            <v>N</v>
          </cell>
        </row>
        <row r="4694">
          <cell r="D4694" t="str">
            <v>1223055</v>
          </cell>
          <cell r="J4694" t="str">
            <v>N</v>
          </cell>
        </row>
        <row r="4695">
          <cell r="D4695" t="str">
            <v>1223055</v>
          </cell>
          <cell r="J4695" t="str">
            <v>N</v>
          </cell>
        </row>
        <row r="4696">
          <cell r="D4696" t="str">
            <v>1223055</v>
          </cell>
          <cell r="J4696" t="str">
            <v>N</v>
          </cell>
        </row>
        <row r="4697">
          <cell r="D4697" t="str">
            <v>1223055</v>
          </cell>
          <cell r="J4697" t="str">
            <v>N</v>
          </cell>
        </row>
        <row r="4698">
          <cell r="D4698" t="str">
            <v>1223055</v>
          </cell>
          <cell r="J4698" t="str">
            <v>N</v>
          </cell>
        </row>
        <row r="4699">
          <cell r="D4699" t="str">
            <v>1223055</v>
          </cell>
          <cell r="J4699" t="str">
            <v>N</v>
          </cell>
        </row>
        <row r="4700">
          <cell r="D4700" t="str">
            <v>1223055</v>
          </cell>
          <cell r="J4700" t="str">
            <v>N</v>
          </cell>
        </row>
        <row r="4701">
          <cell r="D4701" t="str">
            <v>1223055</v>
          </cell>
          <cell r="J4701" t="str">
            <v>N</v>
          </cell>
        </row>
        <row r="4702">
          <cell r="D4702" t="str">
            <v>1223055</v>
          </cell>
          <cell r="J4702" t="str">
            <v>N</v>
          </cell>
        </row>
        <row r="4703">
          <cell r="D4703" t="str">
            <v>1223055</v>
          </cell>
          <cell r="J4703" t="str">
            <v>N</v>
          </cell>
        </row>
        <row r="4704">
          <cell r="D4704" t="str">
            <v>1223055</v>
          </cell>
          <cell r="J4704" t="str">
            <v>N</v>
          </cell>
        </row>
        <row r="4705">
          <cell r="D4705" t="str">
            <v>1223055</v>
          </cell>
          <cell r="J4705" t="str">
            <v>N</v>
          </cell>
        </row>
        <row r="4706">
          <cell r="D4706" t="str">
            <v>1223055</v>
          </cell>
          <cell r="J4706" t="str">
            <v>N</v>
          </cell>
        </row>
        <row r="4707">
          <cell r="D4707" t="str">
            <v>1223055</v>
          </cell>
          <cell r="J4707" t="str">
            <v>N</v>
          </cell>
        </row>
        <row r="4708">
          <cell r="D4708" t="str">
            <v>1223057</v>
          </cell>
          <cell r="J4708" t="str">
            <v>N</v>
          </cell>
        </row>
        <row r="4709">
          <cell r="D4709" t="str">
            <v>1223057</v>
          </cell>
          <cell r="J4709" t="str">
            <v>N</v>
          </cell>
        </row>
        <row r="4710">
          <cell r="D4710" t="str">
            <v>1223057</v>
          </cell>
          <cell r="J4710" t="str">
            <v>N</v>
          </cell>
        </row>
        <row r="4711">
          <cell r="D4711" t="str">
            <v>1223057</v>
          </cell>
          <cell r="J4711" t="str">
            <v>N</v>
          </cell>
        </row>
        <row r="4712">
          <cell r="D4712" t="str">
            <v>1223057</v>
          </cell>
          <cell r="J4712" t="str">
            <v>N</v>
          </cell>
        </row>
        <row r="4713">
          <cell r="D4713" t="str">
            <v>1223057</v>
          </cell>
          <cell r="J4713" t="str">
            <v>N</v>
          </cell>
        </row>
        <row r="4714">
          <cell r="D4714" t="str">
            <v>1223057</v>
          </cell>
          <cell r="J4714" t="str">
            <v>N</v>
          </cell>
        </row>
        <row r="4715">
          <cell r="D4715" t="str">
            <v>1223057</v>
          </cell>
          <cell r="J4715" t="str">
            <v>N</v>
          </cell>
        </row>
        <row r="4716">
          <cell r="D4716" t="str">
            <v>1223057</v>
          </cell>
          <cell r="J4716" t="str">
            <v>N</v>
          </cell>
        </row>
        <row r="4717">
          <cell r="D4717" t="str">
            <v>1223057</v>
          </cell>
          <cell r="J4717" t="str">
            <v>N</v>
          </cell>
        </row>
        <row r="4718">
          <cell r="D4718" t="str">
            <v>1223057</v>
          </cell>
          <cell r="J4718" t="str">
            <v>N</v>
          </cell>
        </row>
        <row r="4719">
          <cell r="D4719" t="str">
            <v>1223057</v>
          </cell>
          <cell r="J4719" t="str">
            <v>N</v>
          </cell>
        </row>
        <row r="4720">
          <cell r="D4720" t="str">
            <v>1223057</v>
          </cell>
          <cell r="J4720" t="str">
            <v>N</v>
          </cell>
        </row>
        <row r="4721">
          <cell r="D4721" t="str">
            <v>1223057</v>
          </cell>
          <cell r="J4721" t="str">
            <v>N</v>
          </cell>
        </row>
        <row r="4722">
          <cell r="D4722" t="str">
            <v>1223057</v>
          </cell>
          <cell r="J4722" t="str">
            <v>N</v>
          </cell>
        </row>
        <row r="4723">
          <cell r="D4723" t="str">
            <v>1223057</v>
          </cell>
          <cell r="J4723" t="str">
            <v>N</v>
          </cell>
        </row>
        <row r="4724">
          <cell r="D4724" t="str">
            <v>1223057</v>
          </cell>
          <cell r="J4724" t="str">
            <v>N</v>
          </cell>
        </row>
        <row r="4725">
          <cell r="D4725" t="str">
            <v>1223057</v>
          </cell>
          <cell r="J4725" t="str">
            <v>N</v>
          </cell>
        </row>
        <row r="4726">
          <cell r="D4726" t="str">
            <v>1223057</v>
          </cell>
          <cell r="J4726" t="str">
            <v>N</v>
          </cell>
        </row>
        <row r="4727">
          <cell r="D4727" t="str">
            <v>1223057</v>
          </cell>
          <cell r="J4727" t="str">
            <v>N</v>
          </cell>
        </row>
        <row r="4728">
          <cell r="D4728" t="str">
            <v>1223057</v>
          </cell>
          <cell r="J4728" t="str">
            <v>N</v>
          </cell>
        </row>
        <row r="4729">
          <cell r="D4729" t="str">
            <v>1223057</v>
          </cell>
          <cell r="J4729" t="str">
            <v>N</v>
          </cell>
        </row>
        <row r="4730">
          <cell r="D4730" t="str">
            <v>1223057</v>
          </cell>
          <cell r="J4730" t="str">
            <v>N</v>
          </cell>
        </row>
        <row r="4731">
          <cell r="D4731" t="str">
            <v>1223057</v>
          </cell>
          <cell r="J4731" t="str">
            <v>N</v>
          </cell>
        </row>
        <row r="4732">
          <cell r="D4732" t="str">
            <v>1223057</v>
          </cell>
          <cell r="J4732" t="str">
            <v>N</v>
          </cell>
        </row>
        <row r="4733">
          <cell r="D4733" t="str">
            <v>1223057</v>
          </cell>
          <cell r="J4733" t="str">
            <v>N</v>
          </cell>
        </row>
        <row r="4734">
          <cell r="D4734" t="str">
            <v>1223057</v>
          </cell>
          <cell r="J4734" t="str">
            <v>N</v>
          </cell>
        </row>
        <row r="4735">
          <cell r="D4735" t="str">
            <v>1223057</v>
          </cell>
          <cell r="J4735" t="str">
            <v>N</v>
          </cell>
        </row>
        <row r="4736">
          <cell r="D4736" t="str">
            <v>1223057</v>
          </cell>
          <cell r="J4736" t="str">
            <v>N</v>
          </cell>
        </row>
        <row r="4737">
          <cell r="D4737" t="str">
            <v>1223057</v>
          </cell>
          <cell r="J4737" t="str">
            <v>N</v>
          </cell>
        </row>
        <row r="4738">
          <cell r="D4738" t="str">
            <v>1223057</v>
          </cell>
          <cell r="J4738" t="str">
            <v>N</v>
          </cell>
        </row>
        <row r="4739">
          <cell r="D4739" t="str">
            <v>1223057</v>
          </cell>
          <cell r="J4739" t="str">
            <v>N</v>
          </cell>
        </row>
        <row r="4740">
          <cell r="D4740" t="str">
            <v>1223057</v>
          </cell>
          <cell r="J4740" t="str">
            <v>N</v>
          </cell>
        </row>
        <row r="4741">
          <cell r="D4741" t="str">
            <v>1223057</v>
          </cell>
          <cell r="J4741" t="str">
            <v>N</v>
          </cell>
        </row>
        <row r="4742">
          <cell r="D4742" t="str">
            <v>1223057</v>
          </cell>
          <cell r="J4742" t="str">
            <v>N</v>
          </cell>
        </row>
        <row r="4743">
          <cell r="D4743" t="str">
            <v>1223057</v>
          </cell>
          <cell r="J4743" t="str">
            <v>N</v>
          </cell>
        </row>
        <row r="4744">
          <cell r="D4744" t="str">
            <v>1223057</v>
          </cell>
          <cell r="J4744" t="str">
            <v>N</v>
          </cell>
        </row>
        <row r="4745">
          <cell r="D4745" t="str">
            <v>1223057</v>
          </cell>
          <cell r="J4745" t="str">
            <v>N</v>
          </cell>
        </row>
        <row r="4746">
          <cell r="D4746" t="str">
            <v>1223057</v>
          </cell>
          <cell r="J4746" t="str">
            <v>N</v>
          </cell>
        </row>
        <row r="4747">
          <cell r="D4747" t="str">
            <v>1223057</v>
          </cell>
          <cell r="J4747" t="str">
            <v>N</v>
          </cell>
        </row>
        <row r="4748">
          <cell r="D4748" t="str">
            <v>1223057</v>
          </cell>
          <cell r="J4748" t="str">
            <v>N</v>
          </cell>
        </row>
        <row r="4749">
          <cell r="D4749" t="str">
            <v>1223057</v>
          </cell>
          <cell r="J4749" t="str">
            <v>N</v>
          </cell>
        </row>
        <row r="4750">
          <cell r="D4750" t="str">
            <v>1223057</v>
          </cell>
          <cell r="J4750" t="str">
            <v>N</v>
          </cell>
        </row>
        <row r="4751">
          <cell r="D4751" t="str">
            <v>1223057</v>
          </cell>
          <cell r="J4751" t="str">
            <v>N</v>
          </cell>
        </row>
        <row r="4752">
          <cell r="D4752" t="str">
            <v>1223057</v>
          </cell>
          <cell r="J4752" t="str">
            <v>N</v>
          </cell>
        </row>
        <row r="4753">
          <cell r="D4753" t="str">
            <v>1223057</v>
          </cell>
          <cell r="J4753" t="str">
            <v>N</v>
          </cell>
        </row>
        <row r="4754">
          <cell r="D4754" t="str">
            <v>1223057</v>
          </cell>
          <cell r="J4754" t="str">
            <v>N</v>
          </cell>
        </row>
        <row r="4755">
          <cell r="D4755" t="str">
            <v>1223057</v>
          </cell>
          <cell r="J4755" t="str">
            <v>N</v>
          </cell>
        </row>
        <row r="4756">
          <cell r="D4756" t="str">
            <v>1223057</v>
          </cell>
          <cell r="J4756" t="str">
            <v>N</v>
          </cell>
        </row>
        <row r="4757">
          <cell r="D4757" t="str">
            <v>1223057</v>
          </cell>
          <cell r="J4757" t="str">
            <v>N</v>
          </cell>
        </row>
        <row r="4758">
          <cell r="D4758" t="str">
            <v>1223057</v>
          </cell>
          <cell r="J4758" t="str">
            <v>N</v>
          </cell>
        </row>
        <row r="4759">
          <cell r="D4759" t="str">
            <v>1223057</v>
          </cell>
          <cell r="J4759" t="str">
            <v>N</v>
          </cell>
        </row>
        <row r="4760">
          <cell r="D4760" t="str">
            <v>1223057</v>
          </cell>
          <cell r="J4760" t="str">
            <v>N</v>
          </cell>
        </row>
        <row r="4761">
          <cell r="D4761" t="str">
            <v>1223057</v>
          </cell>
          <cell r="J4761" t="str">
            <v>N</v>
          </cell>
        </row>
        <row r="4762">
          <cell r="D4762" t="str">
            <v>1223057</v>
          </cell>
          <cell r="J4762" t="str">
            <v>N</v>
          </cell>
        </row>
        <row r="4763">
          <cell r="D4763" t="str">
            <v>1223057</v>
          </cell>
          <cell r="J4763" t="str">
            <v>N</v>
          </cell>
        </row>
        <row r="4764">
          <cell r="D4764" t="str">
            <v>1223057</v>
          </cell>
          <cell r="J4764" t="str">
            <v>N</v>
          </cell>
        </row>
        <row r="4765">
          <cell r="D4765" t="str">
            <v>1223057</v>
          </cell>
          <cell r="J4765" t="str">
            <v>N</v>
          </cell>
        </row>
        <row r="4766">
          <cell r="D4766" t="str">
            <v>1223057</v>
          </cell>
          <cell r="J4766" t="str">
            <v>N</v>
          </cell>
        </row>
        <row r="4767">
          <cell r="D4767" t="str">
            <v>1223057</v>
          </cell>
          <cell r="J4767" t="str">
            <v>N</v>
          </cell>
        </row>
        <row r="4768">
          <cell r="D4768" t="str">
            <v>1223057</v>
          </cell>
          <cell r="J4768" t="str">
            <v>N</v>
          </cell>
        </row>
        <row r="4769">
          <cell r="D4769" t="str">
            <v>1223057</v>
          </cell>
          <cell r="J4769" t="str">
            <v>N</v>
          </cell>
        </row>
        <row r="4770">
          <cell r="D4770" t="str">
            <v>1223057</v>
          </cell>
          <cell r="J4770" t="str">
            <v>N</v>
          </cell>
        </row>
        <row r="4771">
          <cell r="D4771" t="str">
            <v>1223057</v>
          </cell>
          <cell r="J4771" t="str">
            <v>N</v>
          </cell>
        </row>
        <row r="4772">
          <cell r="D4772" t="str">
            <v>1223057</v>
          </cell>
          <cell r="J4772" t="str">
            <v>N</v>
          </cell>
        </row>
        <row r="4773">
          <cell r="D4773" t="str">
            <v>1223057</v>
          </cell>
          <cell r="J4773" t="str">
            <v>N</v>
          </cell>
        </row>
        <row r="4774">
          <cell r="D4774" t="str">
            <v>1223057</v>
          </cell>
          <cell r="J4774" t="str">
            <v>N</v>
          </cell>
        </row>
        <row r="4775">
          <cell r="D4775" t="str">
            <v>1223057</v>
          </cell>
          <cell r="J4775" t="str">
            <v>N</v>
          </cell>
        </row>
        <row r="4776">
          <cell r="D4776" t="str">
            <v>1223057</v>
          </cell>
          <cell r="J4776" t="str">
            <v>N</v>
          </cell>
        </row>
        <row r="4777">
          <cell r="D4777" t="str">
            <v>1223057</v>
          </cell>
          <cell r="J4777" t="str">
            <v>N</v>
          </cell>
        </row>
        <row r="4778">
          <cell r="D4778" t="str">
            <v>1223057</v>
          </cell>
          <cell r="J4778" t="str">
            <v>N</v>
          </cell>
        </row>
        <row r="4779">
          <cell r="D4779" t="str">
            <v>1223057</v>
          </cell>
          <cell r="J4779" t="str">
            <v>N</v>
          </cell>
        </row>
        <row r="4780">
          <cell r="D4780" t="str">
            <v>1223057</v>
          </cell>
          <cell r="J4780" t="str">
            <v>N</v>
          </cell>
        </row>
        <row r="4781">
          <cell r="D4781" t="str">
            <v>1223057</v>
          </cell>
          <cell r="J4781" t="str">
            <v>N</v>
          </cell>
        </row>
        <row r="4782">
          <cell r="D4782" t="str">
            <v>1223057</v>
          </cell>
          <cell r="J4782" t="str">
            <v>N</v>
          </cell>
        </row>
        <row r="4783">
          <cell r="D4783" t="str">
            <v>1223057</v>
          </cell>
          <cell r="J4783" t="str">
            <v>N</v>
          </cell>
        </row>
        <row r="4784">
          <cell r="D4784" t="str">
            <v>1223057</v>
          </cell>
          <cell r="J4784" t="str">
            <v>N</v>
          </cell>
        </row>
        <row r="4785">
          <cell r="D4785" t="str">
            <v>1223057</v>
          </cell>
          <cell r="J4785" t="str">
            <v>N</v>
          </cell>
        </row>
        <row r="4786">
          <cell r="D4786" t="str">
            <v>1223057</v>
          </cell>
          <cell r="J4786" t="str">
            <v>N</v>
          </cell>
        </row>
        <row r="4787">
          <cell r="D4787" t="str">
            <v>1223057</v>
          </cell>
          <cell r="J4787" t="str">
            <v>N</v>
          </cell>
        </row>
        <row r="4788">
          <cell r="D4788" t="str">
            <v>1223057</v>
          </cell>
          <cell r="J4788" t="str">
            <v>N</v>
          </cell>
        </row>
        <row r="4789">
          <cell r="D4789" t="str">
            <v>1223057</v>
          </cell>
          <cell r="J4789" t="str">
            <v>N</v>
          </cell>
        </row>
        <row r="4790">
          <cell r="D4790" t="str">
            <v>1223057</v>
          </cell>
          <cell r="J4790" t="str">
            <v>N</v>
          </cell>
        </row>
        <row r="4791">
          <cell r="D4791" t="str">
            <v>1223057</v>
          </cell>
          <cell r="J4791" t="str">
            <v>N</v>
          </cell>
        </row>
        <row r="4792">
          <cell r="D4792" t="str">
            <v>1223057</v>
          </cell>
          <cell r="J4792" t="str">
            <v>N</v>
          </cell>
        </row>
        <row r="4793">
          <cell r="D4793" t="str">
            <v>1223057</v>
          </cell>
          <cell r="J4793" t="str">
            <v>N</v>
          </cell>
        </row>
        <row r="4794">
          <cell r="D4794" t="str">
            <v>1223057</v>
          </cell>
          <cell r="J4794" t="str">
            <v>N</v>
          </cell>
        </row>
        <row r="4795">
          <cell r="D4795" t="str">
            <v>1223057</v>
          </cell>
          <cell r="J4795" t="str">
            <v>N</v>
          </cell>
        </row>
        <row r="4796">
          <cell r="D4796" t="str">
            <v>1223057</v>
          </cell>
          <cell r="J4796" t="str">
            <v>N</v>
          </cell>
        </row>
        <row r="4797">
          <cell r="D4797" t="str">
            <v>1223057</v>
          </cell>
          <cell r="J4797" t="str">
            <v>N</v>
          </cell>
        </row>
        <row r="4798">
          <cell r="D4798" t="str">
            <v>1223057</v>
          </cell>
          <cell r="J4798" t="str">
            <v>N</v>
          </cell>
        </row>
        <row r="4799">
          <cell r="D4799" t="str">
            <v>1223057</v>
          </cell>
          <cell r="J4799" t="str">
            <v>N</v>
          </cell>
        </row>
        <row r="4800">
          <cell r="D4800" t="str">
            <v>1223057</v>
          </cell>
          <cell r="J4800" t="str">
            <v>N</v>
          </cell>
        </row>
        <row r="4801">
          <cell r="D4801" t="str">
            <v>1223057</v>
          </cell>
          <cell r="J4801" t="str">
            <v>N</v>
          </cell>
        </row>
        <row r="4802">
          <cell r="D4802" t="str">
            <v>1223057</v>
          </cell>
          <cell r="J4802" t="str">
            <v>N</v>
          </cell>
        </row>
        <row r="4803">
          <cell r="D4803" t="str">
            <v>1223057</v>
          </cell>
          <cell r="J4803" t="str">
            <v>N</v>
          </cell>
        </row>
        <row r="4804">
          <cell r="D4804" t="str">
            <v>1223057</v>
          </cell>
          <cell r="J4804" t="str">
            <v>N</v>
          </cell>
        </row>
        <row r="4805">
          <cell r="D4805" t="str">
            <v>1223057</v>
          </cell>
          <cell r="J4805" t="str">
            <v>N</v>
          </cell>
        </row>
        <row r="4806">
          <cell r="D4806" t="str">
            <v>1223057</v>
          </cell>
          <cell r="J4806" t="str">
            <v>N</v>
          </cell>
        </row>
        <row r="4807">
          <cell r="D4807" t="str">
            <v>1223057</v>
          </cell>
          <cell r="J4807" t="str">
            <v>N</v>
          </cell>
        </row>
        <row r="4808">
          <cell r="D4808" t="str">
            <v>1223057</v>
          </cell>
          <cell r="J4808" t="str">
            <v>N</v>
          </cell>
        </row>
        <row r="4809">
          <cell r="D4809" t="str">
            <v>1223057</v>
          </cell>
          <cell r="J4809" t="str">
            <v>N</v>
          </cell>
        </row>
        <row r="4810">
          <cell r="D4810" t="str">
            <v>1223057</v>
          </cell>
          <cell r="J4810" t="str">
            <v>N</v>
          </cell>
        </row>
        <row r="4811">
          <cell r="D4811" t="str">
            <v>1223057</v>
          </cell>
          <cell r="J4811" t="str">
            <v>N</v>
          </cell>
        </row>
        <row r="4812">
          <cell r="D4812" t="str">
            <v>1223057</v>
          </cell>
          <cell r="J4812" t="str">
            <v>N</v>
          </cell>
        </row>
        <row r="4813">
          <cell r="D4813" t="str">
            <v>1223057</v>
          </cell>
          <cell r="J4813" t="str">
            <v>N</v>
          </cell>
        </row>
        <row r="4814">
          <cell r="D4814" t="str">
            <v>1223057</v>
          </cell>
          <cell r="J4814" t="str">
            <v>N</v>
          </cell>
        </row>
        <row r="4815">
          <cell r="D4815" t="str">
            <v>1223057</v>
          </cell>
          <cell r="J4815" t="str">
            <v>N</v>
          </cell>
        </row>
        <row r="4816">
          <cell r="D4816" t="str">
            <v>1223057</v>
          </cell>
          <cell r="J4816" t="str">
            <v>N</v>
          </cell>
        </row>
        <row r="4817">
          <cell r="D4817" t="str">
            <v>1223057</v>
          </cell>
          <cell r="J4817" t="str">
            <v>N</v>
          </cell>
        </row>
        <row r="4818">
          <cell r="D4818" t="str">
            <v>1223057</v>
          </cell>
          <cell r="J4818" t="str">
            <v>N</v>
          </cell>
        </row>
        <row r="4819">
          <cell r="D4819" t="str">
            <v>1223057</v>
          </cell>
          <cell r="J4819" t="str">
            <v>N</v>
          </cell>
        </row>
        <row r="4820">
          <cell r="D4820" t="str">
            <v>1223057</v>
          </cell>
          <cell r="J4820" t="str">
            <v>N</v>
          </cell>
        </row>
        <row r="4821">
          <cell r="D4821" t="str">
            <v>1223057</v>
          </cell>
          <cell r="J4821" t="str">
            <v>N</v>
          </cell>
        </row>
        <row r="4822">
          <cell r="D4822" t="str">
            <v>1223057</v>
          </cell>
          <cell r="J4822" t="str">
            <v>N</v>
          </cell>
        </row>
        <row r="4823">
          <cell r="D4823" t="str">
            <v>1223057</v>
          </cell>
          <cell r="J4823" t="str">
            <v>N</v>
          </cell>
        </row>
        <row r="4824">
          <cell r="D4824" t="str">
            <v>1223057</v>
          </cell>
          <cell r="J4824" t="str">
            <v>N</v>
          </cell>
        </row>
        <row r="4825">
          <cell r="D4825" t="str">
            <v>1223057</v>
          </cell>
          <cell r="J4825" t="str">
            <v>N</v>
          </cell>
        </row>
        <row r="4826">
          <cell r="D4826" t="str">
            <v>1223057</v>
          </cell>
          <cell r="J4826" t="str">
            <v>N</v>
          </cell>
        </row>
        <row r="4827">
          <cell r="D4827" t="str">
            <v>1223057</v>
          </cell>
          <cell r="J4827" t="str">
            <v>N</v>
          </cell>
        </row>
        <row r="4828">
          <cell r="D4828" t="str">
            <v>1223057</v>
          </cell>
          <cell r="J4828" t="str">
            <v>N</v>
          </cell>
        </row>
        <row r="4829">
          <cell r="D4829" t="str">
            <v>1223057</v>
          </cell>
          <cell r="J4829" t="str">
            <v>N</v>
          </cell>
        </row>
        <row r="4830">
          <cell r="D4830" t="str">
            <v>1223057</v>
          </cell>
          <cell r="J4830" t="str">
            <v>N</v>
          </cell>
        </row>
        <row r="4831">
          <cell r="D4831" t="str">
            <v>1223059</v>
          </cell>
          <cell r="J4831" t="str">
            <v>N</v>
          </cell>
        </row>
        <row r="4832">
          <cell r="D4832" t="str">
            <v>1223059</v>
          </cell>
          <cell r="J4832" t="str">
            <v>N</v>
          </cell>
        </row>
        <row r="4833">
          <cell r="D4833" t="str">
            <v>1223059</v>
          </cell>
          <cell r="J4833" t="str">
            <v>N</v>
          </cell>
        </row>
        <row r="4834">
          <cell r="D4834" t="str">
            <v>1223059</v>
          </cell>
          <cell r="J4834" t="str">
            <v>N</v>
          </cell>
        </row>
        <row r="4835">
          <cell r="D4835" t="str">
            <v>1223059</v>
          </cell>
          <cell r="J4835" t="str">
            <v>N</v>
          </cell>
        </row>
        <row r="4836">
          <cell r="D4836" t="str">
            <v>1223059</v>
          </cell>
          <cell r="J4836" t="str">
            <v>N</v>
          </cell>
        </row>
        <row r="4837">
          <cell r="D4837" t="str">
            <v>1223059</v>
          </cell>
          <cell r="J4837" t="str">
            <v>N</v>
          </cell>
        </row>
        <row r="4838">
          <cell r="D4838" t="str">
            <v>1223059</v>
          </cell>
          <cell r="J4838" t="str">
            <v>N</v>
          </cell>
        </row>
        <row r="4839">
          <cell r="D4839" t="str">
            <v>1223059</v>
          </cell>
          <cell r="J4839" t="str">
            <v>N</v>
          </cell>
        </row>
        <row r="4840">
          <cell r="D4840" t="str">
            <v>1223059</v>
          </cell>
          <cell r="J4840" t="str">
            <v>N</v>
          </cell>
        </row>
        <row r="4841">
          <cell r="D4841" t="str">
            <v>1223059</v>
          </cell>
          <cell r="J4841" t="str">
            <v>N</v>
          </cell>
        </row>
        <row r="4842">
          <cell r="D4842" t="str">
            <v>1223059</v>
          </cell>
          <cell r="J4842" t="str">
            <v>N</v>
          </cell>
        </row>
        <row r="4843">
          <cell r="D4843" t="str">
            <v>1223059</v>
          </cell>
          <cell r="J4843" t="str">
            <v>N</v>
          </cell>
        </row>
        <row r="4844">
          <cell r="D4844" t="str">
            <v>1223059</v>
          </cell>
          <cell r="J4844" t="str">
            <v>N</v>
          </cell>
        </row>
        <row r="4845">
          <cell r="D4845" t="str">
            <v>1223059</v>
          </cell>
          <cell r="J4845" t="str">
            <v>N</v>
          </cell>
        </row>
        <row r="4846">
          <cell r="D4846" t="str">
            <v>1223059</v>
          </cell>
          <cell r="J4846" t="str">
            <v>N</v>
          </cell>
        </row>
        <row r="4847">
          <cell r="D4847" t="str">
            <v>1223059</v>
          </cell>
          <cell r="J4847" t="str">
            <v>N</v>
          </cell>
        </row>
        <row r="4848">
          <cell r="D4848" t="str">
            <v>1223059</v>
          </cell>
          <cell r="J4848" t="str">
            <v>N</v>
          </cell>
        </row>
        <row r="4849">
          <cell r="D4849" t="str">
            <v>1223059</v>
          </cell>
          <cell r="J4849" t="str">
            <v>N</v>
          </cell>
        </row>
        <row r="4850">
          <cell r="D4850" t="str">
            <v>1223059</v>
          </cell>
          <cell r="J4850" t="str">
            <v>N</v>
          </cell>
        </row>
        <row r="4851">
          <cell r="D4851" t="str">
            <v>1223059</v>
          </cell>
          <cell r="J4851" t="str">
            <v>N</v>
          </cell>
        </row>
        <row r="4852">
          <cell r="D4852" t="str">
            <v>1223059</v>
          </cell>
          <cell r="J4852" t="str">
            <v>N</v>
          </cell>
        </row>
        <row r="4853">
          <cell r="D4853" t="str">
            <v>1223059</v>
          </cell>
          <cell r="J4853" t="str">
            <v>N</v>
          </cell>
        </row>
        <row r="4854">
          <cell r="D4854" t="str">
            <v>1223059</v>
          </cell>
          <cell r="J4854" t="str">
            <v>N</v>
          </cell>
        </row>
        <row r="4855">
          <cell r="D4855" t="str">
            <v>1223059</v>
          </cell>
          <cell r="J4855" t="str">
            <v>N</v>
          </cell>
        </row>
        <row r="4856">
          <cell r="D4856" t="str">
            <v>1223059</v>
          </cell>
          <cell r="J4856" t="str">
            <v>N</v>
          </cell>
        </row>
        <row r="4857">
          <cell r="D4857" t="str">
            <v>1223059</v>
          </cell>
          <cell r="J4857" t="str">
            <v>N</v>
          </cell>
        </row>
        <row r="4858">
          <cell r="D4858" t="str">
            <v>1223059</v>
          </cell>
          <cell r="J4858" t="str">
            <v>N</v>
          </cell>
        </row>
        <row r="4859">
          <cell r="D4859" t="str">
            <v>1223059</v>
          </cell>
          <cell r="J4859" t="str">
            <v>N</v>
          </cell>
        </row>
        <row r="4860">
          <cell r="D4860" t="str">
            <v>1223059</v>
          </cell>
          <cell r="J4860" t="str">
            <v>N</v>
          </cell>
        </row>
        <row r="4861">
          <cell r="D4861" t="str">
            <v>1223059</v>
          </cell>
          <cell r="J4861" t="str">
            <v>N</v>
          </cell>
        </row>
        <row r="4862">
          <cell r="D4862" t="str">
            <v>1223059</v>
          </cell>
          <cell r="J4862" t="str">
            <v>N</v>
          </cell>
        </row>
        <row r="4863">
          <cell r="D4863" t="str">
            <v>1223059</v>
          </cell>
          <cell r="J4863" t="str">
            <v>N</v>
          </cell>
        </row>
        <row r="4864">
          <cell r="D4864" t="str">
            <v>1223059</v>
          </cell>
          <cell r="J4864" t="str">
            <v>N</v>
          </cell>
        </row>
        <row r="4865">
          <cell r="D4865" t="str">
            <v>1223059</v>
          </cell>
          <cell r="J4865" t="str">
            <v>N</v>
          </cell>
        </row>
        <row r="4866">
          <cell r="D4866" t="str">
            <v>1223059</v>
          </cell>
          <cell r="J4866" t="str">
            <v>N</v>
          </cell>
        </row>
        <row r="4867">
          <cell r="D4867" t="str">
            <v>1223059</v>
          </cell>
          <cell r="J4867" t="str">
            <v>N</v>
          </cell>
        </row>
        <row r="4868">
          <cell r="D4868" t="str">
            <v>1223059</v>
          </cell>
          <cell r="J4868" t="str">
            <v>N</v>
          </cell>
        </row>
        <row r="4869">
          <cell r="D4869" t="str">
            <v>1223059</v>
          </cell>
          <cell r="J4869" t="str">
            <v>N</v>
          </cell>
        </row>
        <row r="4870">
          <cell r="D4870" t="str">
            <v>1223059</v>
          </cell>
          <cell r="J4870" t="str">
            <v>N</v>
          </cell>
        </row>
        <row r="4871">
          <cell r="D4871" t="str">
            <v>1223059</v>
          </cell>
          <cell r="J4871" t="str">
            <v>N</v>
          </cell>
        </row>
        <row r="4872">
          <cell r="D4872" t="str">
            <v>1223059</v>
          </cell>
          <cell r="J4872" t="str">
            <v>N</v>
          </cell>
        </row>
        <row r="4873">
          <cell r="D4873" t="str">
            <v>1223059</v>
          </cell>
          <cell r="J4873" t="str">
            <v>N</v>
          </cell>
        </row>
        <row r="4874">
          <cell r="D4874" t="str">
            <v>1223059</v>
          </cell>
          <cell r="J4874" t="str">
            <v>N</v>
          </cell>
        </row>
        <row r="4875">
          <cell r="D4875" t="str">
            <v>1223059</v>
          </cell>
          <cell r="J4875" t="str">
            <v>N</v>
          </cell>
        </row>
        <row r="4876">
          <cell r="D4876" t="str">
            <v>1223059</v>
          </cell>
          <cell r="J4876" t="str">
            <v>N</v>
          </cell>
        </row>
        <row r="4877">
          <cell r="D4877" t="str">
            <v>1223059</v>
          </cell>
          <cell r="J4877" t="str">
            <v>N</v>
          </cell>
        </row>
        <row r="4878">
          <cell r="D4878" t="str">
            <v>1223059</v>
          </cell>
          <cell r="J4878" t="str">
            <v>N</v>
          </cell>
        </row>
        <row r="4879">
          <cell r="D4879" t="str">
            <v>1223059</v>
          </cell>
          <cell r="J4879" t="str">
            <v>N</v>
          </cell>
        </row>
        <row r="4880">
          <cell r="D4880" t="str">
            <v>1223059</v>
          </cell>
          <cell r="J4880" t="str">
            <v>N</v>
          </cell>
        </row>
        <row r="4881">
          <cell r="D4881" t="str">
            <v>1223059</v>
          </cell>
          <cell r="J4881" t="str">
            <v>N</v>
          </cell>
        </row>
        <row r="4882">
          <cell r="D4882" t="str">
            <v>1223059</v>
          </cell>
          <cell r="J4882" t="str">
            <v>N</v>
          </cell>
        </row>
        <row r="4883">
          <cell r="D4883" t="str">
            <v>1223059</v>
          </cell>
          <cell r="J4883" t="str">
            <v>N</v>
          </cell>
        </row>
        <row r="4884">
          <cell r="D4884" t="str">
            <v>1223059</v>
          </cell>
          <cell r="J4884" t="str">
            <v>N</v>
          </cell>
        </row>
        <row r="4885">
          <cell r="D4885" t="str">
            <v>1223059</v>
          </cell>
          <cell r="J4885" t="str">
            <v>N</v>
          </cell>
        </row>
        <row r="4886">
          <cell r="D4886" t="str">
            <v>1223059</v>
          </cell>
          <cell r="J4886" t="str">
            <v>N</v>
          </cell>
        </row>
        <row r="4887">
          <cell r="D4887" t="str">
            <v>1223059</v>
          </cell>
          <cell r="J4887" t="str">
            <v>N</v>
          </cell>
        </row>
        <row r="4888">
          <cell r="D4888" t="str">
            <v>1223059</v>
          </cell>
          <cell r="J4888" t="str">
            <v>N</v>
          </cell>
        </row>
        <row r="4889">
          <cell r="D4889" t="str">
            <v>1223059</v>
          </cell>
          <cell r="J4889" t="str">
            <v>N</v>
          </cell>
        </row>
        <row r="4890">
          <cell r="D4890" t="str">
            <v>1223059</v>
          </cell>
          <cell r="J4890" t="str">
            <v>N</v>
          </cell>
        </row>
        <row r="4891">
          <cell r="D4891" t="str">
            <v>1223059</v>
          </cell>
          <cell r="J4891" t="str">
            <v>N</v>
          </cell>
        </row>
        <row r="4892">
          <cell r="D4892" t="str">
            <v>1223059</v>
          </cell>
          <cell r="J4892" t="str">
            <v>N</v>
          </cell>
        </row>
        <row r="4893">
          <cell r="D4893" t="str">
            <v>1223059</v>
          </cell>
          <cell r="J4893" t="str">
            <v>N</v>
          </cell>
        </row>
        <row r="4894">
          <cell r="D4894" t="str">
            <v>1223059</v>
          </cell>
          <cell r="J4894" t="str">
            <v>N</v>
          </cell>
        </row>
        <row r="4895">
          <cell r="D4895" t="str">
            <v>1223059</v>
          </cell>
          <cell r="J4895" t="str">
            <v>N</v>
          </cell>
        </row>
        <row r="4896">
          <cell r="D4896" t="str">
            <v>1223059</v>
          </cell>
          <cell r="J4896" t="str">
            <v>N</v>
          </cell>
        </row>
        <row r="4897">
          <cell r="D4897" t="str">
            <v>1223059</v>
          </cell>
          <cell r="J4897" t="str">
            <v>N</v>
          </cell>
        </row>
        <row r="4898">
          <cell r="D4898" t="str">
            <v>1223059</v>
          </cell>
          <cell r="J4898" t="str">
            <v>N</v>
          </cell>
        </row>
        <row r="4899">
          <cell r="D4899" t="str">
            <v>1223059</v>
          </cell>
          <cell r="J4899" t="str">
            <v>N</v>
          </cell>
        </row>
        <row r="4900">
          <cell r="D4900" t="str">
            <v>1223059</v>
          </cell>
          <cell r="J4900" t="str">
            <v>N</v>
          </cell>
        </row>
        <row r="4901">
          <cell r="D4901" t="str">
            <v>1223059</v>
          </cell>
          <cell r="J4901" t="str">
            <v>N</v>
          </cell>
        </row>
        <row r="4902">
          <cell r="D4902" t="str">
            <v>1223059</v>
          </cell>
          <cell r="J4902" t="str">
            <v>N</v>
          </cell>
        </row>
        <row r="4903">
          <cell r="D4903" t="str">
            <v>1223059</v>
          </cell>
          <cell r="J4903" t="str">
            <v>N</v>
          </cell>
        </row>
        <row r="4904">
          <cell r="D4904" t="str">
            <v>1223059</v>
          </cell>
          <cell r="J4904" t="str">
            <v>N</v>
          </cell>
        </row>
        <row r="4905">
          <cell r="D4905" t="str">
            <v>1223059</v>
          </cell>
          <cell r="J4905" t="str">
            <v>N</v>
          </cell>
        </row>
        <row r="4906">
          <cell r="D4906" t="str">
            <v>1223059</v>
          </cell>
          <cell r="J4906" t="str">
            <v>N</v>
          </cell>
        </row>
        <row r="4907">
          <cell r="D4907" t="str">
            <v>1223059</v>
          </cell>
          <cell r="J4907" t="str">
            <v>N</v>
          </cell>
        </row>
        <row r="4908">
          <cell r="D4908" t="str">
            <v>1223059</v>
          </cell>
          <cell r="J4908" t="str">
            <v>N</v>
          </cell>
        </row>
        <row r="4909">
          <cell r="D4909" t="str">
            <v>1223059</v>
          </cell>
          <cell r="J4909" t="str">
            <v>N</v>
          </cell>
        </row>
        <row r="4910">
          <cell r="D4910" t="str">
            <v>1223059</v>
          </cell>
          <cell r="J4910" t="str">
            <v>N</v>
          </cell>
        </row>
        <row r="4911">
          <cell r="D4911" t="str">
            <v>1223059</v>
          </cell>
          <cell r="J4911" t="str">
            <v>N</v>
          </cell>
        </row>
        <row r="4912">
          <cell r="D4912" t="str">
            <v>1223059</v>
          </cell>
          <cell r="J4912" t="str">
            <v>N</v>
          </cell>
        </row>
        <row r="4913">
          <cell r="D4913" t="str">
            <v>1223059</v>
          </cell>
          <cell r="J4913" t="str">
            <v>N</v>
          </cell>
        </row>
        <row r="4914">
          <cell r="D4914" t="str">
            <v>1223059</v>
          </cell>
          <cell r="J4914" t="str">
            <v>N</v>
          </cell>
        </row>
        <row r="4915">
          <cell r="D4915" t="str">
            <v>1223059</v>
          </cell>
          <cell r="J4915" t="str">
            <v>N</v>
          </cell>
        </row>
        <row r="4916">
          <cell r="D4916" t="str">
            <v>1223059</v>
          </cell>
          <cell r="J4916" t="str">
            <v>N</v>
          </cell>
        </row>
        <row r="4917">
          <cell r="D4917" t="str">
            <v>1223059</v>
          </cell>
          <cell r="J4917" t="str">
            <v>N</v>
          </cell>
        </row>
        <row r="4918">
          <cell r="D4918" t="str">
            <v>1223059</v>
          </cell>
          <cell r="J4918" t="str">
            <v>N</v>
          </cell>
        </row>
        <row r="4919">
          <cell r="D4919" t="str">
            <v>1223059</v>
          </cell>
          <cell r="J4919" t="str">
            <v>N</v>
          </cell>
        </row>
        <row r="4920">
          <cell r="D4920" t="str">
            <v>1223059</v>
          </cell>
          <cell r="J4920" t="str">
            <v>N</v>
          </cell>
        </row>
        <row r="4921">
          <cell r="D4921" t="str">
            <v>1223059</v>
          </cell>
          <cell r="J4921" t="str">
            <v>N</v>
          </cell>
        </row>
        <row r="4922">
          <cell r="D4922" t="str">
            <v>1223059</v>
          </cell>
          <cell r="J4922" t="str">
            <v>N</v>
          </cell>
        </row>
        <row r="4923">
          <cell r="D4923" t="str">
            <v>1223059</v>
          </cell>
          <cell r="J4923" t="str">
            <v>N</v>
          </cell>
        </row>
        <row r="4924">
          <cell r="D4924" t="str">
            <v>1223059</v>
          </cell>
          <cell r="J4924" t="str">
            <v>N</v>
          </cell>
        </row>
        <row r="4925">
          <cell r="D4925" t="str">
            <v>1223059</v>
          </cell>
          <cell r="J4925" t="str">
            <v>N</v>
          </cell>
        </row>
        <row r="4926">
          <cell r="D4926" t="str">
            <v>1223059</v>
          </cell>
          <cell r="J4926" t="str">
            <v>N</v>
          </cell>
        </row>
        <row r="4927">
          <cell r="D4927" t="str">
            <v>1223059</v>
          </cell>
          <cell r="J4927" t="str">
            <v>N</v>
          </cell>
        </row>
        <row r="4928">
          <cell r="D4928" t="str">
            <v>1223059</v>
          </cell>
          <cell r="J4928" t="str">
            <v>N</v>
          </cell>
        </row>
        <row r="4929">
          <cell r="D4929" t="str">
            <v>1223059</v>
          </cell>
          <cell r="J4929" t="str">
            <v>N</v>
          </cell>
        </row>
        <row r="4930">
          <cell r="D4930" t="str">
            <v>1223059</v>
          </cell>
          <cell r="J4930" t="str">
            <v>N</v>
          </cell>
        </row>
        <row r="4931">
          <cell r="D4931" t="str">
            <v>1223059</v>
          </cell>
          <cell r="J4931" t="str">
            <v>N</v>
          </cell>
        </row>
        <row r="4932">
          <cell r="D4932" t="str">
            <v>1223059</v>
          </cell>
          <cell r="J4932" t="str">
            <v>N</v>
          </cell>
        </row>
        <row r="4933">
          <cell r="D4933" t="str">
            <v>1223059</v>
          </cell>
          <cell r="J4933" t="str">
            <v>N</v>
          </cell>
        </row>
        <row r="4934">
          <cell r="D4934" t="str">
            <v>1223059</v>
          </cell>
          <cell r="J4934" t="str">
            <v>N</v>
          </cell>
        </row>
        <row r="4935">
          <cell r="D4935" t="str">
            <v>1223059</v>
          </cell>
          <cell r="J4935" t="str">
            <v>N</v>
          </cell>
        </row>
        <row r="4936">
          <cell r="D4936" t="str">
            <v>1223059</v>
          </cell>
          <cell r="J4936" t="str">
            <v>N</v>
          </cell>
        </row>
        <row r="4937">
          <cell r="D4937" t="str">
            <v>1223059</v>
          </cell>
          <cell r="J4937" t="str">
            <v>N</v>
          </cell>
        </row>
        <row r="4938">
          <cell r="D4938" t="str">
            <v>1223059</v>
          </cell>
          <cell r="J4938" t="str">
            <v>N</v>
          </cell>
        </row>
        <row r="4939">
          <cell r="D4939" t="str">
            <v>1223059</v>
          </cell>
          <cell r="J4939" t="str">
            <v>N</v>
          </cell>
        </row>
        <row r="4940">
          <cell r="D4940" t="str">
            <v>1223059</v>
          </cell>
          <cell r="J4940" t="str">
            <v>N</v>
          </cell>
        </row>
        <row r="4941">
          <cell r="D4941" t="str">
            <v>1223059</v>
          </cell>
          <cell r="J4941" t="str">
            <v>N</v>
          </cell>
        </row>
        <row r="4942">
          <cell r="D4942" t="str">
            <v>1223059</v>
          </cell>
          <cell r="J4942" t="str">
            <v>N</v>
          </cell>
        </row>
        <row r="4943">
          <cell r="D4943" t="str">
            <v>1223059</v>
          </cell>
          <cell r="J4943" t="str">
            <v>N</v>
          </cell>
        </row>
        <row r="4944">
          <cell r="D4944" t="str">
            <v>1223059</v>
          </cell>
          <cell r="J4944" t="str">
            <v>N</v>
          </cell>
        </row>
        <row r="4945">
          <cell r="D4945" t="str">
            <v>1223059</v>
          </cell>
          <cell r="J4945" t="str">
            <v>N</v>
          </cell>
        </row>
        <row r="4946">
          <cell r="D4946" t="str">
            <v>1223059</v>
          </cell>
          <cell r="J4946" t="str">
            <v>N</v>
          </cell>
        </row>
        <row r="4947">
          <cell r="D4947" t="str">
            <v>1223059</v>
          </cell>
          <cell r="J4947" t="str">
            <v>N</v>
          </cell>
        </row>
        <row r="4948">
          <cell r="D4948" t="str">
            <v>1223059</v>
          </cell>
          <cell r="J4948" t="str">
            <v>N</v>
          </cell>
        </row>
        <row r="4949">
          <cell r="D4949" t="str">
            <v>1223059</v>
          </cell>
          <cell r="J4949" t="str">
            <v>N</v>
          </cell>
        </row>
        <row r="4950">
          <cell r="D4950" t="str">
            <v>1223059</v>
          </cell>
          <cell r="J4950" t="str">
            <v>N</v>
          </cell>
        </row>
        <row r="4951">
          <cell r="D4951" t="str">
            <v>1223059</v>
          </cell>
          <cell r="J4951" t="str">
            <v>N</v>
          </cell>
        </row>
        <row r="4952">
          <cell r="D4952" t="str">
            <v>1223059</v>
          </cell>
          <cell r="J4952" t="str">
            <v>N</v>
          </cell>
        </row>
        <row r="4953">
          <cell r="D4953" t="str">
            <v>1223059</v>
          </cell>
          <cell r="J4953" t="str">
            <v>N</v>
          </cell>
        </row>
        <row r="4954">
          <cell r="D4954" t="str">
            <v>1223060</v>
          </cell>
          <cell r="J4954" t="str">
            <v>N</v>
          </cell>
        </row>
        <row r="4955">
          <cell r="D4955" t="str">
            <v>1223060</v>
          </cell>
          <cell r="J4955" t="str">
            <v>N</v>
          </cell>
        </row>
        <row r="4956">
          <cell r="D4956" t="str">
            <v>1223060</v>
          </cell>
          <cell r="J4956" t="str">
            <v>N</v>
          </cell>
        </row>
        <row r="4957">
          <cell r="D4957" t="str">
            <v>1223060</v>
          </cell>
          <cell r="J4957" t="str">
            <v>N</v>
          </cell>
        </row>
        <row r="4958">
          <cell r="D4958" t="str">
            <v>1223060</v>
          </cell>
          <cell r="J4958" t="str">
            <v>N</v>
          </cell>
        </row>
        <row r="4959">
          <cell r="D4959" t="str">
            <v>1223060</v>
          </cell>
          <cell r="J4959" t="str">
            <v>N</v>
          </cell>
        </row>
        <row r="4960">
          <cell r="D4960" t="str">
            <v>1223060</v>
          </cell>
          <cell r="J4960" t="str">
            <v>N</v>
          </cell>
        </row>
        <row r="4961">
          <cell r="D4961" t="str">
            <v>1223060</v>
          </cell>
          <cell r="J4961" t="str">
            <v>N</v>
          </cell>
        </row>
        <row r="4962">
          <cell r="D4962" t="str">
            <v>1223060</v>
          </cell>
          <cell r="J4962" t="str">
            <v>N</v>
          </cell>
        </row>
        <row r="4963">
          <cell r="D4963" t="str">
            <v>1223060</v>
          </cell>
          <cell r="J4963" t="str">
            <v>N</v>
          </cell>
        </row>
        <row r="4964">
          <cell r="D4964" t="str">
            <v>1223060</v>
          </cell>
          <cell r="J4964" t="str">
            <v>N</v>
          </cell>
        </row>
        <row r="4965">
          <cell r="D4965" t="str">
            <v>1223060</v>
          </cell>
          <cell r="J4965" t="str">
            <v>N</v>
          </cell>
        </row>
        <row r="4966">
          <cell r="D4966" t="str">
            <v>1223060</v>
          </cell>
          <cell r="J4966" t="str">
            <v>N</v>
          </cell>
        </row>
        <row r="4967">
          <cell r="D4967" t="str">
            <v>1223060</v>
          </cell>
          <cell r="J4967" t="str">
            <v>N</v>
          </cell>
        </row>
        <row r="4968">
          <cell r="D4968" t="str">
            <v>1223060</v>
          </cell>
          <cell r="J4968" t="str">
            <v>N</v>
          </cell>
        </row>
        <row r="4969">
          <cell r="D4969" t="str">
            <v>1223060</v>
          </cell>
          <cell r="J4969" t="str">
            <v>N</v>
          </cell>
        </row>
        <row r="4970">
          <cell r="D4970" t="str">
            <v>1223060</v>
          </cell>
          <cell r="J4970" t="str">
            <v>N</v>
          </cell>
        </row>
        <row r="4971">
          <cell r="D4971" t="str">
            <v>1223060</v>
          </cell>
          <cell r="J4971" t="str">
            <v>N</v>
          </cell>
        </row>
        <row r="4972">
          <cell r="D4972" t="str">
            <v>1223060</v>
          </cell>
          <cell r="J4972" t="str">
            <v>N</v>
          </cell>
        </row>
        <row r="4973">
          <cell r="D4973" t="str">
            <v>1223060</v>
          </cell>
          <cell r="J4973" t="str">
            <v>N</v>
          </cell>
        </row>
        <row r="4974">
          <cell r="D4974" t="str">
            <v>1223060</v>
          </cell>
          <cell r="J4974" t="str">
            <v>N</v>
          </cell>
        </row>
        <row r="4975">
          <cell r="D4975" t="str">
            <v>1223060</v>
          </cell>
          <cell r="J4975" t="str">
            <v>N</v>
          </cell>
        </row>
        <row r="4976">
          <cell r="D4976" t="str">
            <v>1223060</v>
          </cell>
          <cell r="J4976" t="str">
            <v>N</v>
          </cell>
        </row>
        <row r="4977">
          <cell r="D4977" t="str">
            <v>1223060</v>
          </cell>
          <cell r="J4977" t="str">
            <v>N</v>
          </cell>
        </row>
        <row r="4978">
          <cell r="D4978" t="str">
            <v>1223060</v>
          </cell>
          <cell r="J4978" t="str">
            <v>N</v>
          </cell>
        </row>
        <row r="4979">
          <cell r="D4979" t="str">
            <v>1223060</v>
          </cell>
          <cell r="J4979" t="str">
            <v>N</v>
          </cell>
        </row>
        <row r="4980">
          <cell r="D4980" t="str">
            <v>1223060</v>
          </cell>
          <cell r="J4980" t="str">
            <v>N</v>
          </cell>
        </row>
        <row r="4981">
          <cell r="D4981" t="str">
            <v>1223060</v>
          </cell>
          <cell r="J4981" t="str">
            <v>N</v>
          </cell>
        </row>
        <row r="4982">
          <cell r="D4982" t="str">
            <v>1223060</v>
          </cell>
          <cell r="J4982" t="str">
            <v>N</v>
          </cell>
        </row>
        <row r="4983">
          <cell r="D4983" t="str">
            <v>1223060</v>
          </cell>
          <cell r="J4983" t="str">
            <v>N</v>
          </cell>
        </row>
        <row r="4984">
          <cell r="D4984" t="str">
            <v>1223060</v>
          </cell>
          <cell r="J4984" t="str">
            <v>N</v>
          </cell>
        </row>
        <row r="4985">
          <cell r="D4985" t="str">
            <v>1223060</v>
          </cell>
          <cell r="J4985" t="str">
            <v>N</v>
          </cell>
        </row>
        <row r="4986">
          <cell r="D4986" t="str">
            <v>1223060</v>
          </cell>
          <cell r="J4986" t="str">
            <v>N</v>
          </cell>
        </row>
        <row r="4987">
          <cell r="D4987" t="str">
            <v>1223060</v>
          </cell>
          <cell r="J4987" t="str">
            <v>N</v>
          </cell>
        </row>
        <row r="4988">
          <cell r="D4988" t="str">
            <v>1223060</v>
          </cell>
          <cell r="J4988" t="str">
            <v>N</v>
          </cell>
        </row>
        <row r="4989">
          <cell r="D4989" t="str">
            <v>1223060</v>
          </cell>
          <cell r="J4989" t="str">
            <v>N</v>
          </cell>
        </row>
        <row r="4990">
          <cell r="D4990" t="str">
            <v>1223060</v>
          </cell>
          <cell r="J4990" t="str">
            <v>N</v>
          </cell>
        </row>
        <row r="4991">
          <cell r="D4991" t="str">
            <v>1223060</v>
          </cell>
          <cell r="J4991" t="str">
            <v>N</v>
          </cell>
        </row>
        <row r="4992">
          <cell r="D4992" t="str">
            <v>1223060</v>
          </cell>
          <cell r="J4992" t="str">
            <v>N</v>
          </cell>
        </row>
        <row r="4993">
          <cell r="D4993" t="str">
            <v>1223060</v>
          </cell>
          <cell r="J4993" t="str">
            <v>N</v>
          </cell>
        </row>
        <row r="4994">
          <cell r="D4994" t="str">
            <v>1223060</v>
          </cell>
          <cell r="J4994" t="str">
            <v>N</v>
          </cell>
        </row>
        <row r="4995">
          <cell r="D4995" t="str">
            <v>1223060</v>
          </cell>
          <cell r="J4995" t="str">
            <v>N</v>
          </cell>
        </row>
        <row r="4996">
          <cell r="D4996" t="str">
            <v>1223060</v>
          </cell>
          <cell r="J4996" t="str">
            <v>N</v>
          </cell>
        </row>
        <row r="4997">
          <cell r="D4997" t="str">
            <v>1223060</v>
          </cell>
          <cell r="J4997" t="str">
            <v>N</v>
          </cell>
        </row>
        <row r="4998">
          <cell r="D4998" t="str">
            <v>1223060</v>
          </cell>
          <cell r="J4998" t="str">
            <v>N</v>
          </cell>
        </row>
        <row r="4999">
          <cell r="D4999" t="str">
            <v>1223060</v>
          </cell>
          <cell r="J4999" t="str">
            <v>N</v>
          </cell>
        </row>
        <row r="5000">
          <cell r="D5000" t="str">
            <v>1223060</v>
          </cell>
          <cell r="J5000" t="str">
            <v>N</v>
          </cell>
        </row>
        <row r="5001">
          <cell r="D5001" t="str">
            <v>1223060</v>
          </cell>
          <cell r="J5001" t="str">
            <v>N</v>
          </cell>
        </row>
        <row r="5002">
          <cell r="D5002" t="str">
            <v>1223060</v>
          </cell>
          <cell r="J5002" t="str">
            <v>N</v>
          </cell>
        </row>
        <row r="5003">
          <cell r="D5003" t="str">
            <v>1223060</v>
          </cell>
          <cell r="J5003" t="str">
            <v>N</v>
          </cell>
        </row>
        <row r="5004">
          <cell r="D5004" t="str">
            <v>1223060</v>
          </cell>
          <cell r="J5004" t="str">
            <v>N</v>
          </cell>
        </row>
        <row r="5005">
          <cell r="D5005" t="str">
            <v>1223060</v>
          </cell>
          <cell r="J5005" t="str">
            <v>N</v>
          </cell>
        </row>
        <row r="5006">
          <cell r="D5006" t="str">
            <v>1223060</v>
          </cell>
          <cell r="J5006" t="str">
            <v>N</v>
          </cell>
        </row>
        <row r="5007">
          <cell r="D5007" t="str">
            <v>1223060</v>
          </cell>
          <cell r="J5007" t="str">
            <v>N</v>
          </cell>
        </row>
        <row r="5008">
          <cell r="D5008" t="str">
            <v>1223060</v>
          </cell>
          <cell r="J5008" t="str">
            <v>N</v>
          </cell>
        </row>
        <row r="5009">
          <cell r="D5009" t="str">
            <v>1223060</v>
          </cell>
          <cell r="J5009" t="str">
            <v>N</v>
          </cell>
        </row>
        <row r="5010">
          <cell r="D5010" t="str">
            <v>1223060</v>
          </cell>
          <cell r="J5010" t="str">
            <v>N</v>
          </cell>
        </row>
        <row r="5011">
          <cell r="D5011" t="str">
            <v>1223060</v>
          </cell>
          <cell r="J5011" t="str">
            <v>N</v>
          </cell>
        </row>
        <row r="5012">
          <cell r="D5012" t="str">
            <v>1223060</v>
          </cell>
          <cell r="J5012" t="str">
            <v>N</v>
          </cell>
        </row>
        <row r="5013">
          <cell r="D5013" t="str">
            <v>1223060</v>
          </cell>
          <cell r="J5013" t="str">
            <v>N</v>
          </cell>
        </row>
        <row r="5014">
          <cell r="D5014" t="str">
            <v>1223060</v>
          </cell>
          <cell r="J5014" t="str">
            <v>N</v>
          </cell>
        </row>
        <row r="5015">
          <cell r="D5015" t="str">
            <v>1223060</v>
          </cell>
          <cell r="J5015" t="str">
            <v>N</v>
          </cell>
        </row>
        <row r="5016">
          <cell r="D5016" t="str">
            <v>1223060</v>
          </cell>
          <cell r="J5016" t="str">
            <v>N</v>
          </cell>
        </row>
        <row r="5017">
          <cell r="D5017" t="str">
            <v>1223060</v>
          </cell>
          <cell r="J5017" t="str">
            <v>N</v>
          </cell>
        </row>
        <row r="5018">
          <cell r="D5018" t="str">
            <v>1223060</v>
          </cell>
          <cell r="J5018" t="str">
            <v>N</v>
          </cell>
        </row>
        <row r="5019">
          <cell r="D5019" t="str">
            <v>1223060</v>
          </cell>
          <cell r="J5019" t="str">
            <v>N</v>
          </cell>
        </row>
        <row r="5020">
          <cell r="D5020" t="str">
            <v>1223060</v>
          </cell>
          <cell r="J5020" t="str">
            <v>N</v>
          </cell>
        </row>
        <row r="5021">
          <cell r="D5021" t="str">
            <v>1223060</v>
          </cell>
          <cell r="J5021" t="str">
            <v>N</v>
          </cell>
        </row>
        <row r="5022">
          <cell r="D5022" t="str">
            <v>1223060</v>
          </cell>
          <cell r="J5022" t="str">
            <v>N</v>
          </cell>
        </row>
        <row r="5023">
          <cell r="D5023" t="str">
            <v>1223060</v>
          </cell>
          <cell r="J5023" t="str">
            <v>N</v>
          </cell>
        </row>
        <row r="5024">
          <cell r="D5024" t="str">
            <v>1223060</v>
          </cell>
          <cell r="J5024" t="str">
            <v>N</v>
          </cell>
        </row>
        <row r="5025">
          <cell r="D5025" t="str">
            <v>1223060</v>
          </cell>
          <cell r="J5025" t="str">
            <v>N</v>
          </cell>
        </row>
        <row r="5026">
          <cell r="D5026" t="str">
            <v>1223060</v>
          </cell>
          <cell r="J5026" t="str">
            <v>N</v>
          </cell>
        </row>
        <row r="5027">
          <cell r="D5027" t="str">
            <v>1223060</v>
          </cell>
          <cell r="J5027" t="str">
            <v>N</v>
          </cell>
        </row>
        <row r="5028">
          <cell r="D5028" t="str">
            <v>1223060</v>
          </cell>
          <cell r="J5028" t="str">
            <v>N</v>
          </cell>
        </row>
        <row r="5029">
          <cell r="D5029" t="str">
            <v>1223060</v>
          </cell>
          <cell r="J5029" t="str">
            <v>N</v>
          </cell>
        </row>
        <row r="5030">
          <cell r="D5030" t="str">
            <v>1223060</v>
          </cell>
          <cell r="J5030" t="str">
            <v>N</v>
          </cell>
        </row>
        <row r="5031">
          <cell r="D5031" t="str">
            <v>1223060</v>
          </cell>
          <cell r="J5031" t="str">
            <v>N</v>
          </cell>
        </row>
        <row r="5032">
          <cell r="D5032" t="str">
            <v>1223060</v>
          </cell>
          <cell r="J5032" t="str">
            <v>N</v>
          </cell>
        </row>
        <row r="5033">
          <cell r="D5033" t="str">
            <v>1223060</v>
          </cell>
          <cell r="J5033" t="str">
            <v>N</v>
          </cell>
        </row>
        <row r="5034">
          <cell r="D5034" t="str">
            <v>1223060</v>
          </cell>
          <cell r="J5034" t="str">
            <v>N</v>
          </cell>
        </row>
        <row r="5035">
          <cell r="D5035" t="str">
            <v>1223060</v>
          </cell>
          <cell r="J5035" t="str">
            <v>N</v>
          </cell>
        </row>
        <row r="5036">
          <cell r="D5036" t="str">
            <v>1223060</v>
          </cell>
          <cell r="J5036" t="str">
            <v>N</v>
          </cell>
        </row>
        <row r="5037">
          <cell r="D5037" t="str">
            <v>1223060</v>
          </cell>
          <cell r="J5037" t="str">
            <v>N</v>
          </cell>
        </row>
        <row r="5038">
          <cell r="D5038" t="str">
            <v>1223060</v>
          </cell>
          <cell r="J5038" t="str">
            <v>N</v>
          </cell>
        </row>
        <row r="5039">
          <cell r="D5039" t="str">
            <v>1223060</v>
          </cell>
          <cell r="J5039" t="str">
            <v>N</v>
          </cell>
        </row>
        <row r="5040">
          <cell r="D5040" t="str">
            <v>1223060</v>
          </cell>
          <cell r="J5040" t="str">
            <v>N</v>
          </cell>
        </row>
        <row r="5041">
          <cell r="D5041" t="str">
            <v>1223060</v>
          </cell>
          <cell r="J5041" t="str">
            <v>N</v>
          </cell>
        </row>
        <row r="5042">
          <cell r="D5042" t="str">
            <v>1223060</v>
          </cell>
          <cell r="J5042" t="str">
            <v>N</v>
          </cell>
        </row>
        <row r="5043">
          <cell r="D5043" t="str">
            <v>1223060</v>
          </cell>
          <cell r="J5043" t="str">
            <v>N</v>
          </cell>
        </row>
        <row r="5044">
          <cell r="D5044" t="str">
            <v>1223060</v>
          </cell>
          <cell r="J5044" t="str">
            <v>N</v>
          </cell>
        </row>
        <row r="5045">
          <cell r="D5045" t="str">
            <v>1223060</v>
          </cell>
          <cell r="J5045" t="str">
            <v>N</v>
          </cell>
        </row>
        <row r="5046">
          <cell r="D5046" t="str">
            <v>1223060</v>
          </cell>
          <cell r="J5046" t="str">
            <v>N</v>
          </cell>
        </row>
        <row r="5047">
          <cell r="D5047" t="str">
            <v>1223060</v>
          </cell>
          <cell r="J5047" t="str">
            <v>N</v>
          </cell>
        </row>
        <row r="5048">
          <cell r="D5048" t="str">
            <v>1223060</v>
          </cell>
          <cell r="J5048" t="str">
            <v>N</v>
          </cell>
        </row>
        <row r="5049">
          <cell r="D5049" t="str">
            <v>1223060</v>
          </cell>
          <cell r="J5049" t="str">
            <v>N</v>
          </cell>
        </row>
        <row r="5050">
          <cell r="D5050" t="str">
            <v>1223060</v>
          </cell>
          <cell r="J5050" t="str">
            <v>N</v>
          </cell>
        </row>
        <row r="5051">
          <cell r="D5051" t="str">
            <v>1223060</v>
          </cell>
          <cell r="J5051" t="str">
            <v>N</v>
          </cell>
        </row>
        <row r="5052">
          <cell r="D5052" t="str">
            <v>1223060</v>
          </cell>
          <cell r="J5052" t="str">
            <v>N</v>
          </cell>
        </row>
        <row r="5053">
          <cell r="D5053" t="str">
            <v>1223060</v>
          </cell>
          <cell r="J5053" t="str">
            <v>N</v>
          </cell>
        </row>
        <row r="5054">
          <cell r="D5054" t="str">
            <v>1223060</v>
          </cell>
          <cell r="J5054" t="str">
            <v>N</v>
          </cell>
        </row>
        <row r="5055">
          <cell r="D5055" t="str">
            <v>1223060</v>
          </cell>
          <cell r="J5055" t="str">
            <v>N</v>
          </cell>
        </row>
        <row r="5056">
          <cell r="D5056" t="str">
            <v>1223060</v>
          </cell>
          <cell r="J5056" t="str">
            <v>N</v>
          </cell>
        </row>
        <row r="5057">
          <cell r="D5057" t="str">
            <v>1223060</v>
          </cell>
          <cell r="J5057" t="str">
            <v>N</v>
          </cell>
        </row>
        <row r="5058">
          <cell r="D5058" t="str">
            <v>1223060</v>
          </cell>
          <cell r="J5058" t="str">
            <v>N</v>
          </cell>
        </row>
        <row r="5059">
          <cell r="D5059" t="str">
            <v>1223060</v>
          </cell>
          <cell r="J5059" t="str">
            <v>N</v>
          </cell>
        </row>
        <row r="5060">
          <cell r="D5060" t="str">
            <v>1223060</v>
          </cell>
          <cell r="J5060" t="str">
            <v>N</v>
          </cell>
        </row>
        <row r="5061">
          <cell r="D5061" t="str">
            <v>1223060</v>
          </cell>
          <cell r="J5061" t="str">
            <v>N</v>
          </cell>
        </row>
        <row r="5062">
          <cell r="D5062" t="str">
            <v>1223060</v>
          </cell>
          <cell r="J5062" t="str">
            <v>N</v>
          </cell>
        </row>
        <row r="5063">
          <cell r="D5063" t="str">
            <v>1223060</v>
          </cell>
          <cell r="J5063" t="str">
            <v>N</v>
          </cell>
        </row>
        <row r="5064">
          <cell r="D5064" t="str">
            <v>1223060</v>
          </cell>
          <cell r="J5064" t="str">
            <v>N</v>
          </cell>
        </row>
        <row r="5065">
          <cell r="D5065" t="str">
            <v>1223060</v>
          </cell>
          <cell r="J5065" t="str">
            <v>N</v>
          </cell>
        </row>
        <row r="5066">
          <cell r="D5066" t="str">
            <v>1223060</v>
          </cell>
          <cell r="J5066" t="str">
            <v>N</v>
          </cell>
        </row>
        <row r="5067">
          <cell r="D5067" t="str">
            <v>1223060</v>
          </cell>
          <cell r="J5067" t="str">
            <v>N</v>
          </cell>
        </row>
        <row r="5068">
          <cell r="D5068" t="str">
            <v>1223060</v>
          </cell>
          <cell r="J5068" t="str">
            <v>N</v>
          </cell>
        </row>
        <row r="5069">
          <cell r="D5069" t="str">
            <v>1223060</v>
          </cell>
          <cell r="J5069" t="str">
            <v>N</v>
          </cell>
        </row>
        <row r="5070">
          <cell r="D5070" t="str">
            <v>1223060</v>
          </cell>
          <cell r="J5070" t="str">
            <v>N</v>
          </cell>
        </row>
        <row r="5071">
          <cell r="D5071" t="str">
            <v>1223060</v>
          </cell>
          <cell r="J5071" t="str">
            <v>N</v>
          </cell>
        </row>
        <row r="5072">
          <cell r="D5072" t="str">
            <v>1223060</v>
          </cell>
          <cell r="J5072" t="str">
            <v>N</v>
          </cell>
        </row>
        <row r="5073">
          <cell r="D5073" t="str">
            <v>1223060</v>
          </cell>
          <cell r="J5073" t="str">
            <v>N</v>
          </cell>
        </row>
        <row r="5074">
          <cell r="D5074" t="str">
            <v>1223060</v>
          </cell>
          <cell r="J5074" t="str">
            <v>N</v>
          </cell>
        </row>
        <row r="5075">
          <cell r="D5075" t="str">
            <v>1223060</v>
          </cell>
          <cell r="J5075" t="str">
            <v>N</v>
          </cell>
        </row>
        <row r="5076">
          <cell r="D5076" t="str">
            <v>1223060</v>
          </cell>
          <cell r="J5076" t="str">
            <v>N</v>
          </cell>
        </row>
        <row r="5077">
          <cell r="D5077" t="str">
            <v>1224742</v>
          </cell>
          <cell r="J5077" t="str">
            <v>N</v>
          </cell>
        </row>
        <row r="5078">
          <cell r="D5078" t="str">
            <v>1224742</v>
          </cell>
          <cell r="J5078" t="str">
            <v>N</v>
          </cell>
        </row>
        <row r="5079">
          <cell r="D5079" t="str">
            <v>1224742</v>
          </cell>
          <cell r="J5079" t="str">
            <v>N</v>
          </cell>
        </row>
        <row r="5080">
          <cell r="D5080" t="str">
            <v>1224742</v>
          </cell>
          <cell r="J5080" t="str">
            <v>N</v>
          </cell>
        </row>
        <row r="5081">
          <cell r="D5081" t="str">
            <v>1224742</v>
          </cell>
          <cell r="J5081" t="str">
            <v>N</v>
          </cell>
        </row>
        <row r="5082">
          <cell r="D5082" t="str">
            <v>1224742</v>
          </cell>
          <cell r="J5082" t="str">
            <v>N</v>
          </cell>
        </row>
        <row r="5083">
          <cell r="D5083" t="str">
            <v>1224742</v>
          </cell>
          <cell r="J5083" t="str">
            <v>N</v>
          </cell>
        </row>
        <row r="5084">
          <cell r="D5084" t="str">
            <v>1224742</v>
          </cell>
          <cell r="J5084" t="str">
            <v>N</v>
          </cell>
        </row>
        <row r="5085">
          <cell r="D5085" t="str">
            <v>1224742</v>
          </cell>
          <cell r="J5085" t="str">
            <v>N</v>
          </cell>
        </row>
        <row r="5086">
          <cell r="D5086" t="str">
            <v>1224742</v>
          </cell>
          <cell r="J5086" t="str">
            <v>N</v>
          </cell>
        </row>
        <row r="5087">
          <cell r="D5087" t="str">
            <v>1224742</v>
          </cell>
          <cell r="J5087" t="str">
            <v>N</v>
          </cell>
        </row>
        <row r="5088">
          <cell r="D5088" t="str">
            <v>1224742</v>
          </cell>
          <cell r="J5088" t="str">
            <v>N</v>
          </cell>
        </row>
        <row r="5089">
          <cell r="D5089" t="str">
            <v>1224742</v>
          </cell>
          <cell r="J5089" t="str">
            <v>N</v>
          </cell>
        </row>
        <row r="5090">
          <cell r="D5090" t="str">
            <v>1224742</v>
          </cell>
          <cell r="J5090" t="str">
            <v>N</v>
          </cell>
        </row>
        <row r="5091">
          <cell r="D5091" t="str">
            <v>1224742</v>
          </cell>
          <cell r="J5091" t="str">
            <v>N</v>
          </cell>
        </row>
        <row r="5092">
          <cell r="D5092" t="str">
            <v>1224742</v>
          </cell>
          <cell r="J5092" t="str">
            <v>N</v>
          </cell>
        </row>
        <row r="5093">
          <cell r="D5093" t="str">
            <v>1224742</v>
          </cell>
          <cell r="J5093" t="str">
            <v>N</v>
          </cell>
        </row>
        <row r="5094">
          <cell r="D5094" t="str">
            <v>1224742</v>
          </cell>
          <cell r="J5094" t="str">
            <v>N</v>
          </cell>
        </row>
        <row r="5095">
          <cell r="D5095" t="str">
            <v>1224742</v>
          </cell>
          <cell r="J5095" t="str">
            <v>N</v>
          </cell>
        </row>
        <row r="5096">
          <cell r="D5096" t="str">
            <v>1224742</v>
          </cell>
          <cell r="J5096" t="str">
            <v>N</v>
          </cell>
        </row>
        <row r="5097">
          <cell r="D5097" t="str">
            <v>1224742</v>
          </cell>
          <cell r="J5097" t="str">
            <v>N</v>
          </cell>
        </row>
        <row r="5098">
          <cell r="D5098" t="str">
            <v>1224742</v>
          </cell>
          <cell r="J5098" t="str">
            <v>N</v>
          </cell>
        </row>
        <row r="5099">
          <cell r="D5099" t="str">
            <v>1224742</v>
          </cell>
          <cell r="J5099" t="str">
            <v>N</v>
          </cell>
        </row>
        <row r="5100">
          <cell r="D5100" t="str">
            <v>1224742</v>
          </cell>
          <cell r="J5100" t="str">
            <v>N</v>
          </cell>
        </row>
        <row r="5101">
          <cell r="D5101" t="str">
            <v>1224742</v>
          </cell>
          <cell r="J5101" t="str">
            <v>N</v>
          </cell>
        </row>
        <row r="5102">
          <cell r="D5102" t="str">
            <v>1224742</v>
          </cell>
          <cell r="J5102" t="str">
            <v>N</v>
          </cell>
        </row>
        <row r="5103">
          <cell r="D5103" t="str">
            <v>1224742</v>
          </cell>
          <cell r="J5103" t="str">
            <v>N</v>
          </cell>
        </row>
        <row r="5104">
          <cell r="D5104" t="str">
            <v>1224742</v>
          </cell>
          <cell r="J5104" t="str">
            <v>N</v>
          </cell>
        </row>
        <row r="5105">
          <cell r="D5105" t="str">
            <v>1224742</v>
          </cell>
          <cell r="J5105" t="str">
            <v>N</v>
          </cell>
        </row>
        <row r="5106">
          <cell r="D5106" t="str">
            <v>1224742</v>
          </cell>
          <cell r="J5106" t="str">
            <v>N</v>
          </cell>
        </row>
        <row r="5107">
          <cell r="D5107" t="str">
            <v>1224742</v>
          </cell>
          <cell r="J5107" t="str">
            <v>N</v>
          </cell>
        </row>
        <row r="5108">
          <cell r="D5108" t="str">
            <v>1224742</v>
          </cell>
          <cell r="J5108" t="str">
            <v>N</v>
          </cell>
        </row>
        <row r="5109">
          <cell r="D5109" t="str">
            <v>1224742</v>
          </cell>
          <cell r="J5109" t="str">
            <v>N</v>
          </cell>
        </row>
        <row r="5110">
          <cell r="D5110" t="str">
            <v>1224742</v>
          </cell>
          <cell r="J5110" t="str">
            <v>N</v>
          </cell>
        </row>
        <row r="5111">
          <cell r="D5111" t="str">
            <v>1224742</v>
          </cell>
          <cell r="J5111" t="str">
            <v>N</v>
          </cell>
        </row>
        <row r="5112">
          <cell r="D5112" t="str">
            <v>1224742</v>
          </cell>
          <cell r="J5112" t="str">
            <v>N</v>
          </cell>
        </row>
        <row r="5113">
          <cell r="D5113" t="str">
            <v>1224742</v>
          </cell>
          <cell r="J5113" t="str">
            <v>N</v>
          </cell>
        </row>
        <row r="5114">
          <cell r="D5114" t="str">
            <v>1224742</v>
          </cell>
          <cell r="J5114" t="str">
            <v>N</v>
          </cell>
        </row>
        <row r="5115">
          <cell r="D5115" t="str">
            <v>1224742</v>
          </cell>
          <cell r="J5115" t="str">
            <v>N</v>
          </cell>
        </row>
        <row r="5116">
          <cell r="D5116" t="str">
            <v>1224742</v>
          </cell>
          <cell r="J5116" t="str">
            <v>N</v>
          </cell>
        </row>
        <row r="5117">
          <cell r="D5117" t="str">
            <v>1224742</v>
          </cell>
          <cell r="J5117" t="str">
            <v>N</v>
          </cell>
        </row>
        <row r="5118">
          <cell r="D5118" t="str">
            <v>1224742</v>
          </cell>
          <cell r="J5118" t="str">
            <v>N</v>
          </cell>
        </row>
        <row r="5119">
          <cell r="D5119" t="str">
            <v>1224742</v>
          </cell>
          <cell r="J5119" t="str">
            <v>N</v>
          </cell>
        </row>
        <row r="5120">
          <cell r="D5120" t="str">
            <v>1224742</v>
          </cell>
          <cell r="J5120" t="str">
            <v>N</v>
          </cell>
        </row>
        <row r="5121">
          <cell r="D5121" t="str">
            <v>1224742</v>
          </cell>
          <cell r="J5121" t="str">
            <v>N</v>
          </cell>
        </row>
        <row r="5122">
          <cell r="D5122" t="str">
            <v>1224742</v>
          </cell>
          <cell r="J5122" t="str">
            <v>N</v>
          </cell>
        </row>
        <row r="5123">
          <cell r="D5123" t="str">
            <v>1224742</v>
          </cell>
          <cell r="J5123" t="str">
            <v>N</v>
          </cell>
        </row>
        <row r="5124">
          <cell r="D5124" t="str">
            <v>1224742</v>
          </cell>
          <cell r="J5124" t="str">
            <v>N</v>
          </cell>
        </row>
        <row r="5125">
          <cell r="D5125" t="str">
            <v>1224742</v>
          </cell>
          <cell r="J5125" t="str">
            <v>N</v>
          </cell>
        </row>
        <row r="5126">
          <cell r="D5126" t="str">
            <v>1224742</v>
          </cell>
          <cell r="J5126" t="str">
            <v>N</v>
          </cell>
        </row>
        <row r="5127">
          <cell r="D5127" t="str">
            <v>1224742</v>
          </cell>
          <cell r="J5127" t="str">
            <v>N</v>
          </cell>
        </row>
        <row r="5128">
          <cell r="D5128" t="str">
            <v>1224742</v>
          </cell>
          <cell r="J5128" t="str">
            <v>N</v>
          </cell>
        </row>
        <row r="5129">
          <cell r="D5129" t="str">
            <v>1224742</v>
          </cell>
          <cell r="J5129" t="str">
            <v>N</v>
          </cell>
        </row>
        <row r="5130">
          <cell r="D5130" t="str">
            <v>1224742</v>
          </cell>
          <cell r="J5130" t="str">
            <v>N</v>
          </cell>
        </row>
        <row r="5131">
          <cell r="D5131" t="str">
            <v>1224742</v>
          </cell>
          <cell r="J5131" t="str">
            <v>N</v>
          </cell>
        </row>
        <row r="5132">
          <cell r="D5132" t="str">
            <v>1224742</v>
          </cell>
          <cell r="J5132" t="str">
            <v>N</v>
          </cell>
        </row>
        <row r="5133">
          <cell r="D5133" t="str">
            <v>1224742</v>
          </cell>
          <cell r="J5133" t="str">
            <v>N</v>
          </cell>
        </row>
        <row r="5134">
          <cell r="D5134" t="str">
            <v>1224742</v>
          </cell>
          <cell r="J5134" t="str">
            <v>N</v>
          </cell>
        </row>
        <row r="5135">
          <cell r="D5135" t="str">
            <v>1224742</v>
          </cell>
          <cell r="J5135" t="str">
            <v>N</v>
          </cell>
        </row>
        <row r="5136">
          <cell r="D5136" t="str">
            <v>1224742</v>
          </cell>
          <cell r="J5136" t="str">
            <v>N</v>
          </cell>
        </row>
        <row r="5137">
          <cell r="D5137" t="str">
            <v>1224742</v>
          </cell>
          <cell r="J5137" t="str">
            <v>N</v>
          </cell>
        </row>
        <row r="5138">
          <cell r="D5138" t="str">
            <v>1224742</v>
          </cell>
          <cell r="J5138" t="str">
            <v>N</v>
          </cell>
        </row>
        <row r="5139">
          <cell r="D5139" t="str">
            <v>1224742</v>
          </cell>
          <cell r="J5139" t="str">
            <v>N</v>
          </cell>
        </row>
        <row r="5140">
          <cell r="D5140" t="str">
            <v>1224742</v>
          </cell>
          <cell r="J5140" t="str">
            <v>N</v>
          </cell>
        </row>
        <row r="5141">
          <cell r="D5141" t="str">
            <v>1224742</v>
          </cell>
          <cell r="J5141" t="str">
            <v>N</v>
          </cell>
        </row>
        <row r="5142">
          <cell r="D5142" t="str">
            <v>1224742</v>
          </cell>
          <cell r="J5142" t="str">
            <v>N</v>
          </cell>
        </row>
        <row r="5143">
          <cell r="D5143" t="str">
            <v>1224742</v>
          </cell>
          <cell r="J5143" t="str">
            <v>N</v>
          </cell>
        </row>
        <row r="5144">
          <cell r="D5144" t="str">
            <v>1224742</v>
          </cell>
          <cell r="J5144" t="str">
            <v>N</v>
          </cell>
        </row>
        <row r="5145">
          <cell r="D5145" t="str">
            <v>1224742</v>
          </cell>
          <cell r="J5145" t="str">
            <v>N</v>
          </cell>
        </row>
        <row r="5146">
          <cell r="D5146" t="str">
            <v>1224742</v>
          </cell>
          <cell r="J5146" t="str">
            <v>N</v>
          </cell>
        </row>
        <row r="5147">
          <cell r="D5147" t="str">
            <v>1224742</v>
          </cell>
          <cell r="J5147" t="str">
            <v>N</v>
          </cell>
        </row>
        <row r="5148">
          <cell r="D5148" t="str">
            <v>1224742</v>
          </cell>
          <cell r="J5148" t="str">
            <v>N</v>
          </cell>
        </row>
        <row r="5149">
          <cell r="D5149" t="str">
            <v>1224742</v>
          </cell>
          <cell r="J5149" t="str">
            <v>N</v>
          </cell>
        </row>
        <row r="5150">
          <cell r="D5150" t="str">
            <v>1224742</v>
          </cell>
          <cell r="J5150" t="str">
            <v>N</v>
          </cell>
        </row>
        <row r="5151">
          <cell r="D5151" t="str">
            <v>1224742</v>
          </cell>
          <cell r="J5151" t="str">
            <v>N</v>
          </cell>
        </row>
        <row r="5152">
          <cell r="D5152" t="str">
            <v>1224742</v>
          </cell>
          <cell r="J5152" t="str">
            <v>N</v>
          </cell>
        </row>
        <row r="5153">
          <cell r="D5153" t="str">
            <v>1224742</v>
          </cell>
          <cell r="J5153" t="str">
            <v>N</v>
          </cell>
        </row>
        <row r="5154">
          <cell r="D5154" t="str">
            <v>1224742</v>
          </cell>
          <cell r="J5154" t="str">
            <v>N</v>
          </cell>
        </row>
        <row r="5155">
          <cell r="D5155" t="str">
            <v>1224742</v>
          </cell>
          <cell r="J5155" t="str">
            <v>N</v>
          </cell>
        </row>
        <row r="5156">
          <cell r="D5156" t="str">
            <v>1224742</v>
          </cell>
          <cell r="J5156" t="str">
            <v>N</v>
          </cell>
        </row>
        <row r="5157">
          <cell r="D5157" t="str">
            <v>1224742</v>
          </cell>
          <cell r="J5157" t="str">
            <v>N</v>
          </cell>
        </row>
        <row r="5158">
          <cell r="D5158" t="str">
            <v>1224742</v>
          </cell>
          <cell r="J5158" t="str">
            <v>N</v>
          </cell>
        </row>
        <row r="5159">
          <cell r="D5159" t="str">
            <v>1224742</v>
          </cell>
          <cell r="J5159" t="str">
            <v>N</v>
          </cell>
        </row>
        <row r="5160">
          <cell r="D5160" t="str">
            <v>1224742</v>
          </cell>
          <cell r="J5160" t="str">
            <v>N</v>
          </cell>
        </row>
        <row r="5161">
          <cell r="D5161" t="str">
            <v>1224742</v>
          </cell>
          <cell r="J5161" t="str">
            <v>N</v>
          </cell>
        </row>
        <row r="5162">
          <cell r="D5162" t="str">
            <v>1224742</v>
          </cell>
          <cell r="J5162" t="str">
            <v>N</v>
          </cell>
        </row>
        <row r="5163">
          <cell r="D5163" t="str">
            <v>1224742</v>
          </cell>
          <cell r="J5163" t="str">
            <v>N</v>
          </cell>
        </row>
        <row r="5164">
          <cell r="D5164" t="str">
            <v>1224742</v>
          </cell>
          <cell r="J5164" t="str">
            <v>N</v>
          </cell>
        </row>
        <row r="5165">
          <cell r="D5165" t="str">
            <v>1224742</v>
          </cell>
          <cell r="J5165" t="str">
            <v>N</v>
          </cell>
        </row>
        <row r="5166">
          <cell r="D5166" t="str">
            <v>1224742</v>
          </cell>
          <cell r="J5166" t="str">
            <v>N</v>
          </cell>
        </row>
        <row r="5167">
          <cell r="D5167" t="str">
            <v>1224742</v>
          </cell>
          <cell r="J5167" t="str">
            <v>N</v>
          </cell>
        </row>
        <row r="5168">
          <cell r="D5168" t="str">
            <v>1224742</v>
          </cell>
          <cell r="J5168" t="str">
            <v>N</v>
          </cell>
        </row>
        <row r="5169">
          <cell r="D5169" t="str">
            <v>1224742</v>
          </cell>
          <cell r="J5169" t="str">
            <v>N</v>
          </cell>
        </row>
        <row r="5170">
          <cell r="D5170" t="str">
            <v>1224742</v>
          </cell>
          <cell r="J5170" t="str">
            <v>N</v>
          </cell>
        </row>
        <row r="5171">
          <cell r="D5171" t="str">
            <v>1224742</v>
          </cell>
          <cell r="J5171" t="str">
            <v>N</v>
          </cell>
        </row>
        <row r="5172">
          <cell r="D5172" t="str">
            <v>1224742</v>
          </cell>
          <cell r="J5172" t="str">
            <v>N</v>
          </cell>
        </row>
        <row r="5173">
          <cell r="D5173" t="str">
            <v>1224742</v>
          </cell>
          <cell r="J5173" t="str">
            <v>N</v>
          </cell>
        </row>
        <row r="5174">
          <cell r="D5174" t="str">
            <v>1224742</v>
          </cell>
          <cell r="J5174" t="str">
            <v>N</v>
          </cell>
        </row>
        <row r="5175">
          <cell r="D5175" t="str">
            <v>1224742</v>
          </cell>
          <cell r="J5175" t="str">
            <v>N</v>
          </cell>
        </row>
        <row r="5176">
          <cell r="D5176" t="str">
            <v>1224742</v>
          </cell>
          <cell r="J5176" t="str">
            <v>N</v>
          </cell>
        </row>
        <row r="5177">
          <cell r="D5177" t="str">
            <v>1225227</v>
          </cell>
          <cell r="J5177" t="str">
            <v>N</v>
          </cell>
        </row>
        <row r="5178">
          <cell r="D5178" t="str">
            <v>1225227</v>
          </cell>
          <cell r="J5178" t="str">
            <v>N</v>
          </cell>
        </row>
        <row r="5179">
          <cell r="D5179" t="str">
            <v>1225227</v>
          </cell>
          <cell r="J5179" t="str">
            <v>N</v>
          </cell>
        </row>
        <row r="5180">
          <cell r="D5180" t="str">
            <v>1225227</v>
          </cell>
          <cell r="J5180" t="str">
            <v>N</v>
          </cell>
        </row>
        <row r="5181">
          <cell r="D5181" t="str">
            <v>1225227</v>
          </cell>
          <cell r="J5181" t="str">
            <v>N</v>
          </cell>
        </row>
        <row r="5182">
          <cell r="D5182" t="str">
            <v>1225227</v>
          </cell>
          <cell r="J5182" t="str">
            <v>N</v>
          </cell>
        </row>
        <row r="5183">
          <cell r="D5183" t="str">
            <v>1225227</v>
          </cell>
          <cell r="J5183" t="str">
            <v>N</v>
          </cell>
        </row>
        <row r="5184">
          <cell r="D5184" t="str">
            <v>1225227</v>
          </cell>
          <cell r="J5184" t="str">
            <v>N</v>
          </cell>
        </row>
        <row r="5185">
          <cell r="D5185" t="str">
            <v>1225227</v>
          </cell>
          <cell r="J5185" t="str">
            <v>N</v>
          </cell>
        </row>
        <row r="5186">
          <cell r="D5186" t="str">
            <v>1225227</v>
          </cell>
          <cell r="J5186" t="str">
            <v>N</v>
          </cell>
        </row>
        <row r="5187">
          <cell r="D5187" t="str">
            <v>1225227</v>
          </cell>
          <cell r="J5187" t="str">
            <v>N</v>
          </cell>
        </row>
        <row r="5188">
          <cell r="D5188" t="str">
            <v>1225227</v>
          </cell>
          <cell r="J5188" t="str">
            <v>N</v>
          </cell>
        </row>
        <row r="5189">
          <cell r="D5189" t="str">
            <v>1225227</v>
          </cell>
          <cell r="J5189" t="str">
            <v>N</v>
          </cell>
        </row>
        <row r="5190">
          <cell r="D5190" t="str">
            <v>1225227</v>
          </cell>
          <cell r="J5190" t="str">
            <v>N</v>
          </cell>
        </row>
        <row r="5191">
          <cell r="D5191" t="str">
            <v>1225227</v>
          </cell>
          <cell r="J5191" t="str">
            <v>N</v>
          </cell>
        </row>
        <row r="5192">
          <cell r="D5192" t="str">
            <v>1225227</v>
          </cell>
          <cell r="J5192" t="str">
            <v>N</v>
          </cell>
        </row>
        <row r="5193">
          <cell r="D5193" t="str">
            <v>1225227</v>
          </cell>
          <cell r="J5193" t="str">
            <v>N</v>
          </cell>
        </row>
        <row r="5194">
          <cell r="D5194" t="str">
            <v>1225227</v>
          </cell>
          <cell r="J5194" t="str">
            <v>N</v>
          </cell>
        </row>
        <row r="5195">
          <cell r="D5195" t="str">
            <v>1225227</v>
          </cell>
          <cell r="J5195" t="str">
            <v>N</v>
          </cell>
        </row>
        <row r="5196">
          <cell r="D5196" t="str">
            <v>1225227</v>
          </cell>
          <cell r="J5196" t="str">
            <v>N</v>
          </cell>
        </row>
        <row r="5197">
          <cell r="D5197" t="str">
            <v>1225227</v>
          </cell>
          <cell r="J5197" t="str">
            <v>N</v>
          </cell>
        </row>
        <row r="5198">
          <cell r="D5198" t="str">
            <v>1225227</v>
          </cell>
          <cell r="J5198" t="str">
            <v>N</v>
          </cell>
        </row>
        <row r="5199">
          <cell r="D5199" t="str">
            <v>1225227</v>
          </cell>
          <cell r="J5199" t="str">
            <v>N</v>
          </cell>
        </row>
        <row r="5200">
          <cell r="D5200" t="str">
            <v>1225227</v>
          </cell>
          <cell r="J5200" t="str">
            <v>N</v>
          </cell>
        </row>
        <row r="5201">
          <cell r="D5201" t="str">
            <v>1225227</v>
          </cell>
          <cell r="J5201" t="str">
            <v>N</v>
          </cell>
        </row>
        <row r="5202">
          <cell r="D5202" t="str">
            <v>1225227</v>
          </cell>
          <cell r="J5202" t="str">
            <v>N</v>
          </cell>
        </row>
        <row r="5203">
          <cell r="D5203" t="str">
            <v>1225227</v>
          </cell>
          <cell r="J5203" t="str">
            <v>N</v>
          </cell>
        </row>
        <row r="5204">
          <cell r="D5204" t="str">
            <v>1225227</v>
          </cell>
          <cell r="J5204" t="str">
            <v>N</v>
          </cell>
        </row>
        <row r="5205">
          <cell r="D5205" t="str">
            <v>1225227</v>
          </cell>
          <cell r="J5205" t="str">
            <v>N</v>
          </cell>
        </row>
        <row r="5206">
          <cell r="D5206" t="str">
            <v>1225227</v>
          </cell>
          <cell r="J5206" t="str">
            <v>N</v>
          </cell>
        </row>
        <row r="5207">
          <cell r="D5207" t="str">
            <v>1225227</v>
          </cell>
          <cell r="J5207" t="str">
            <v>N</v>
          </cell>
        </row>
        <row r="5208">
          <cell r="D5208" t="str">
            <v>1225227</v>
          </cell>
          <cell r="J5208" t="str">
            <v>N</v>
          </cell>
        </row>
        <row r="5209">
          <cell r="D5209" t="str">
            <v>1225227</v>
          </cell>
          <cell r="J5209" t="str">
            <v>N</v>
          </cell>
        </row>
        <row r="5210">
          <cell r="D5210" t="str">
            <v>1225227</v>
          </cell>
          <cell r="J5210" t="str">
            <v>N</v>
          </cell>
        </row>
        <row r="5211">
          <cell r="D5211" t="str">
            <v>1225227</v>
          </cell>
          <cell r="J5211" t="str">
            <v>N</v>
          </cell>
        </row>
        <row r="5212">
          <cell r="D5212" t="str">
            <v>1225227</v>
          </cell>
          <cell r="J5212" t="str">
            <v>N</v>
          </cell>
        </row>
        <row r="5213">
          <cell r="D5213" t="str">
            <v>1225227</v>
          </cell>
          <cell r="J5213" t="str">
            <v>N</v>
          </cell>
        </row>
        <row r="5214">
          <cell r="D5214" t="str">
            <v>1225227</v>
          </cell>
          <cell r="J5214" t="str">
            <v>N</v>
          </cell>
        </row>
        <row r="5215">
          <cell r="D5215" t="str">
            <v>1225227</v>
          </cell>
          <cell r="J5215" t="str">
            <v>N</v>
          </cell>
        </row>
        <row r="5216">
          <cell r="D5216" t="str">
            <v>1225227</v>
          </cell>
          <cell r="J5216" t="str">
            <v>N</v>
          </cell>
        </row>
        <row r="5217">
          <cell r="D5217" t="str">
            <v>1225227</v>
          </cell>
          <cell r="J5217" t="str">
            <v>N</v>
          </cell>
        </row>
        <row r="5218">
          <cell r="D5218" t="str">
            <v>1225227</v>
          </cell>
          <cell r="J5218" t="str">
            <v>N</v>
          </cell>
        </row>
        <row r="5219">
          <cell r="D5219" t="str">
            <v>1225227</v>
          </cell>
          <cell r="J5219" t="str">
            <v>N</v>
          </cell>
        </row>
        <row r="5220">
          <cell r="D5220" t="str">
            <v>1225227</v>
          </cell>
          <cell r="J5220" t="str">
            <v>N</v>
          </cell>
        </row>
        <row r="5221">
          <cell r="D5221" t="str">
            <v>1225227</v>
          </cell>
          <cell r="J5221" t="str">
            <v>N</v>
          </cell>
        </row>
        <row r="5222">
          <cell r="D5222" t="str">
            <v>1225227</v>
          </cell>
          <cell r="J5222" t="str">
            <v>N</v>
          </cell>
        </row>
        <row r="5223">
          <cell r="D5223" t="str">
            <v>1225227</v>
          </cell>
          <cell r="J5223" t="str">
            <v>N</v>
          </cell>
        </row>
        <row r="5224">
          <cell r="D5224" t="str">
            <v>1225227</v>
          </cell>
          <cell r="J5224" t="str">
            <v>N</v>
          </cell>
        </row>
        <row r="5225">
          <cell r="D5225" t="str">
            <v>1225227</v>
          </cell>
          <cell r="J5225" t="str">
            <v>N</v>
          </cell>
        </row>
        <row r="5226">
          <cell r="D5226" t="str">
            <v>1225227</v>
          </cell>
          <cell r="J5226" t="str">
            <v>N</v>
          </cell>
        </row>
        <row r="5227">
          <cell r="D5227" t="str">
            <v>1225227</v>
          </cell>
          <cell r="J5227" t="str">
            <v>N</v>
          </cell>
        </row>
        <row r="5228">
          <cell r="D5228" t="str">
            <v>1225227</v>
          </cell>
          <cell r="J5228" t="str">
            <v>N</v>
          </cell>
        </row>
        <row r="5229">
          <cell r="D5229" t="str">
            <v>1225227</v>
          </cell>
          <cell r="J5229" t="str">
            <v>N</v>
          </cell>
        </row>
        <row r="5230">
          <cell r="D5230" t="str">
            <v>1225227</v>
          </cell>
          <cell r="J5230" t="str">
            <v>N</v>
          </cell>
        </row>
        <row r="5231">
          <cell r="D5231" t="str">
            <v>1225227</v>
          </cell>
          <cell r="J5231" t="str">
            <v>N</v>
          </cell>
        </row>
        <row r="5232">
          <cell r="D5232" t="str">
            <v>1225227</v>
          </cell>
          <cell r="J5232" t="str">
            <v>N</v>
          </cell>
        </row>
        <row r="5233">
          <cell r="D5233" t="str">
            <v>1225227</v>
          </cell>
          <cell r="J5233" t="str">
            <v>N</v>
          </cell>
        </row>
        <row r="5234">
          <cell r="D5234" t="str">
            <v>1225227</v>
          </cell>
          <cell r="J5234" t="str">
            <v>N</v>
          </cell>
        </row>
        <row r="5235">
          <cell r="D5235" t="str">
            <v>1225227</v>
          </cell>
          <cell r="J5235" t="str">
            <v>N</v>
          </cell>
        </row>
        <row r="5236">
          <cell r="D5236" t="str">
            <v>1225227</v>
          </cell>
          <cell r="J5236" t="str">
            <v>N</v>
          </cell>
        </row>
        <row r="5237">
          <cell r="D5237" t="str">
            <v>1225227</v>
          </cell>
          <cell r="J5237" t="str">
            <v>N</v>
          </cell>
        </row>
        <row r="5238">
          <cell r="D5238" t="str">
            <v>1225227</v>
          </cell>
          <cell r="J5238" t="str">
            <v>N</v>
          </cell>
        </row>
        <row r="5239">
          <cell r="D5239" t="str">
            <v>1225227</v>
          </cell>
          <cell r="J5239" t="str">
            <v>N</v>
          </cell>
        </row>
        <row r="5240">
          <cell r="D5240" t="str">
            <v>1225227</v>
          </cell>
          <cell r="J5240" t="str">
            <v>N</v>
          </cell>
        </row>
        <row r="5241">
          <cell r="D5241" t="str">
            <v>1225227</v>
          </cell>
          <cell r="J5241" t="str">
            <v>N</v>
          </cell>
        </row>
        <row r="5242">
          <cell r="D5242" t="str">
            <v>1225227</v>
          </cell>
          <cell r="J5242" t="str">
            <v>N</v>
          </cell>
        </row>
        <row r="5243">
          <cell r="D5243" t="str">
            <v>1225227</v>
          </cell>
          <cell r="J5243" t="str">
            <v>N</v>
          </cell>
        </row>
        <row r="5244">
          <cell r="D5244" t="str">
            <v>1225227</v>
          </cell>
          <cell r="J5244" t="str">
            <v>N</v>
          </cell>
        </row>
        <row r="5245">
          <cell r="D5245" t="str">
            <v>1225227</v>
          </cell>
          <cell r="J5245" t="str">
            <v>N</v>
          </cell>
        </row>
        <row r="5246">
          <cell r="D5246" t="str">
            <v>1225227</v>
          </cell>
          <cell r="J5246" t="str">
            <v>N</v>
          </cell>
        </row>
        <row r="5247">
          <cell r="D5247" t="str">
            <v>1225227</v>
          </cell>
          <cell r="J5247" t="str">
            <v>N</v>
          </cell>
        </row>
        <row r="5248">
          <cell r="D5248" t="str">
            <v>1225227</v>
          </cell>
          <cell r="J5248" t="str">
            <v>N</v>
          </cell>
        </row>
        <row r="5249">
          <cell r="D5249" t="str">
            <v>1225227</v>
          </cell>
          <cell r="J5249" t="str">
            <v>N</v>
          </cell>
        </row>
        <row r="5250">
          <cell r="D5250" t="str">
            <v>1225227</v>
          </cell>
          <cell r="J5250" t="str">
            <v>N</v>
          </cell>
        </row>
        <row r="5251">
          <cell r="D5251" t="str">
            <v>1225227</v>
          </cell>
          <cell r="J5251" t="str">
            <v>N</v>
          </cell>
        </row>
        <row r="5252">
          <cell r="D5252" t="str">
            <v>1225227</v>
          </cell>
          <cell r="J5252" t="str">
            <v>N</v>
          </cell>
        </row>
        <row r="5253">
          <cell r="D5253" t="str">
            <v>1225227</v>
          </cell>
          <cell r="J5253" t="str">
            <v>N</v>
          </cell>
        </row>
        <row r="5254">
          <cell r="D5254" t="str">
            <v>1225227</v>
          </cell>
          <cell r="J5254" t="str">
            <v>N</v>
          </cell>
        </row>
        <row r="5255">
          <cell r="D5255" t="str">
            <v>1225227</v>
          </cell>
          <cell r="J5255" t="str">
            <v>N</v>
          </cell>
        </row>
        <row r="5256">
          <cell r="D5256" t="str">
            <v>1225227</v>
          </cell>
          <cell r="J5256" t="str">
            <v>N</v>
          </cell>
        </row>
        <row r="5257">
          <cell r="D5257" t="str">
            <v>1225227</v>
          </cell>
          <cell r="J5257" t="str">
            <v>N</v>
          </cell>
        </row>
        <row r="5258">
          <cell r="D5258" t="str">
            <v>1225227</v>
          </cell>
          <cell r="J5258" t="str">
            <v>N</v>
          </cell>
        </row>
        <row r="5259">
          <cell r="D5259" t="str">
            <v>1225227</v>
          </cell>
          <cell r="J5259" t="str">
            <v>N</v>
          </cell>
        </row>
        <row r="5260">
          <cell r="D5260" t="str">
            <v>1225227</v>
          </cell>
          <cell r="J5260" t="str">
            <v>N</v>
          </cell>
        </row>
        <row r="5261">
          <cell r="D5261" t="str">
            <v>1225227</v>
          </cell>
          <cell r="J5261" t="str">
            <v>N</v>
          </cell>
        </row>
        <row r="5262">
          <cell r="D5262" t="str">
            <v>1225227</v>
          </cell>
          <cell r="J5262" t="str">
            <v>N</v>
          </cell>
        </row>
        <row r="5263">
          <cell r="D5263" t="str">
            <v>1225227</v>
          </cell>
          <cell r="J5263" t="str">
            <v>N</v>
          </cell>
        </row>
        <row r="5264">
          <cell r="D5264" t="str">
            <v>1225227</v>
          </cell>
          <cell r="J5264" t="str">
            <v>N</v>
          </cell>
        </row>
        <row r="5265">
          <cell r="D5265" t="str">
            <v>1225227</v>
          </cell>
          <cell r="J5265" t="str">
            <v>N</v>
          </cell>
        </row>
        <row r="5266">
          <cell r="D5266" t="str">
            <v>1225227</v>
          </cell>
          <cell r="J5266" t="str">
            <v>N</v>
          </cell>
        </row>
        <row r="5267">
          <cell r="D5267" t="str">
            <v>1225227</v>
          </cell>
          <cell r="J5267" t="str">
            <v>N</v>
          </cell>
        </row>
        <row r="5268">
          <cell r="D5268" t="str">
            <v>1225227</v>
          </cell>
          <cell r="J5268" t="str">
            <v>N</v>
          </cell>
        </row>
        <row r="5269">
          <cell r="D5269" t="str">
            <v>1225227</v>
          </cell>
          <cell r="J5269" t="str">
            <v>N</v>
          </cell>
        </row>
        <row r="5270">
          <cell r="D5270" t="str">
            <v>1225227</v>
          </cell>
          <cell r="J5270" t="str">
            <v>N</v>
          </cell>
        </row>
        <row r="5271">
          <cell r="D5271" t="str">
            <v>1225227</v>
          </cell>
          <cell r="J5271" t="str">
            <v>N</v>
          </cell>
        </row>
        <row r="5272">
          <cell r="D5272" t="str">
            <v>1225227</v>
          </cell>
          <cell r="J5272" t="str">
            <v>N</v>
          </cell>
        </row>
        <row r="5273">
          <cell r="D5273" t="str">
            <v>1225227</v>
          </cell>
          <cell r="J5273" t="str">
            <v>N</v>
          </cell>
        </row>
        <row r="5274">
          <cell r="D5274" t="str">
            <v>1225227</v>
          </cell>
          <cell r="J5274" t="str">
            <v>N</v>
          </cell>
        </row>
        <row r="5275">
          <cell r="D5275" t="str">
            <v>1225227</v>
          </cell>
          <cell r="J5275" t="str">
            <v>N</v>
          </cell>
        </row>
        <row r="5276">
          <cell r="D5276" t="str">
            <v>1225227</v>
          </cell>
          <cell r="J5276" t="str">
            <v>N</v>
          </cell>
        </row>
        <row r="5277">
          <cell r="D5277" t="str">
            <v>1225227</v>
          </cell>
          <cell r="J5277" t="str">
            <v>N</v>
          </cell>
        </row>
        <row r="5278">
          <cell r="D5278" t="str">
            <v>1225227</v>
          </cell>
          <cell r="J5278" t="str">
            <v>N</v>
          </cell>
        </row>
        <row r="5279">
          <cell r="D5279" t="str">
            <v>1225227</v>
          </cell>
          <cell r="J5279" t="str">
            <v>N</v>
          </cell>
        </row>
        <row r="5280">
          <cell r="D5280" t="str">
            <v>1225227</v>
          </cell>
          <cell r="J5280" t="str">
            <v>N</v>
          </cell>
        </row>
        <row r="5281">
          <cell r="D5281" t="str">
            <v>1225227</v>
          </cell>
          <cell r="J5281" t="str">
            <v>N</v>
          </cell>
        </row>
        <row r="5282">
          <cell r="D5282" t="str">
            <v>1225227</v>
          </cell>
          <cell r="J5282" t="str">
            <v>N</v>
          </cell>
        </row>
        <row r="5283">
          <cell r="D5283" t="str">
            <v>1225227</v>
          </cell>
          <cell r="J5283" t="str">
            <v>N</v>
          </cell>
        </row>
        <row r="5284">
          <cell r="D5284" t="str">
            <v>1225227</v>
          </cell>
          <cell r="J5284" t="str">
            <v>N</v>
          </cell>
        </row>
        <row r="5285">
          <cell r="D5285" t="str">
            <v>1225227</v>
          </cell>
          <cell r="J5285" t="str">
            <v>N</v>
          </cell>
        </row>
        <row r="5286">
          <cell r="D5286" t="str">
            <v>1225227</v>
          </cell>
          <cell r="J5286" t="str">
            <v>N</v>
          </cell>
        </row>
        <row r="5287">
          <cell r="D5287" t="str">
            <v>1225227</v>
          </cell>
          <cell r="J5287" t="str">
            <v>N</v>
          </cell>
        </row>
        <row r="5288">
          <cell r="D5288" t="str">
            <v>1225227</v>
          </cell>
          <cell r="J5288" t="str">
            <v>N</v>
          </cell>
        </row>
        <row r="5289">
          <cell r="D5289" t="str">
            <v>1225227</v>
          </cell>
          <cell r="J5289" t="str">
            <v>N</v>
          </cell>
        </row>
        <row r="5290">
          <cell r="D5290" t="str">
            <v>1225227</v>
          </cell>
          <cell r="J5290" t="str">
            <v>N</v>
          </cell>
        </row>
        <row r="5291">
          <cell r="D5291" t="str">
            <v>1225227</v>
          </cell>
          <cell r="J5291" t="str">
            <v>N</v>
          </cell>
        </row>
        <row r="5292">
          <cell r="D5292" t="str">
            <v>1225227</v>
          </cell>
          <cell r="J5292" t="str">
            <v>N</v>
          </cell>
        </row>
        <row r="5293">
          <cell r="D5293" t="str">
            <v>1225227</v>
          </cell>
          <cell r="J5293" t="str">
            <v>N</v>
          </cell>
        </row>
        <row r="5294">
          <cell r="D5294" t="str">
            <v>1225227</v>
          </cell>
          <cell r="J5294" t="str">
            <v>N</v>
          </cell>
        </row>
        <row r="5295">
          <cell r="D5295" t="str">
            <v>1225227</v>
          </cell>
          <cell r="J5295" t="str">
            <v>N</v>
          </cell>
        </row>
        <row r="5296">
          <cell r="D5296" t="str">
            <v>1225227</v>
          </cell>
          <cell r="J5296" t="str">
            <v>N</v>
          </cell>
        </row>
        <row r="5297">
          <cell r="D5297" t="str">
            <v>1225227</v>
          </cell>
          <cell r="J5297" t="str">
            <v>N</v>
          </cell>
        </row>
        <row r="5298">
          <cell r="D5298" t="str">
            <v>1225227</v>
          </cell>
          <cell r="J5298" t="str">
            <v>N</v>
          </cell>
        </row>
        <row r="5299">
          <cell r="D5299" t="str">
            <v>1225227</v>
          </cell>
          <cell r="J5299" t="str">
            <v>N</v>
          </cell>
        </row>
        <row r="5300">
          <cell r="D5300" t="str">
            <v>1225227</v>
          </cell>
          <cell r="J5300" t="str">
            <v>N</v>
          </cell>
        </row>
        <row r="5301">
          <cell r="D5301" t="str">
            <v>1225227</v>
          </cell>
          <cell r="J5301" t="str">
            <v>N</v>
          </cell>
        </row>
        <row r="5302">
          <cell r="D5302" t="str">
            <v>1225227</v>
          </cell>
          <cell r="J5302" t="str">
            <v>N</v>
          </cell>
        </row>
        <row r="5303">
          <cell r="D5303" t="str">
            <v>1225227</v>
          </cell>
          <cell r="J5303" t="str">
            <v>N</v>
          </cell>
        </row>
        <row r="5304">
          <cell r="D5304" t="str">
            <v>1225227</v>
          </cell>
          <cell r="J5304" t="str">
            <v>N</v>
          </cell>
        </row>
        <row r="5305">
          <cell r="D5305" t="str">
            <v>1225227</v>
          </cell>
          <cell r="J5305" t="str">
            <v>N</v>
          </cell>
        </row>
        <row r="5306">
          <cell r="D5306" t="str">
            <v>1225227</v>
          </cell>
          <cell r="J5306" t="str">
            <v>N</v>
          </cell>
        </row>
        <row r="5307">
          <cell r="D5307" t="str">
            <v>1225227</v>
          </cell>
          <cell r="J5307" t="str">
            <v>N</v>
          </cell>
        </row>
        <row r="5308">
          <cell r="D5308" t="str">
            <v>1225227</v>
          </cell>
          <cell r="J5308" t="str">
            <v>N</v>
          </cell>
        </row>
        <row r="5309">
          <cell r="D5309" t="str">
            <v>1225227</v>
          </cell>
          <cell r="J5309" t="str">
            <v>N</v>
          </cell>
        </row>
        <row r="5310">
          <cell r="D5310" t="str">
            <v>1225928</v>
          </cell>
          <cell r="J5310" t="str">
            <v>N</v>
          </cell>
        </row>
        <row r="5311">
          <cell r="D5311" t="str">
            <v>1225928</v>
          </cell>
          <cell r="J5311" t="str">
            <v>N</v>
          </cell>
        </row>
        <row r="5312">
          <cell r="D5312" t="str">
            <v>1225928</v>
          </cell>
          <cell r="J5312" t="str">
            <v>N</v>
          </cell>
        </row>
        <row r="5313">
          <cell r="D5313" t="str">
            <v>1225928</v>
          </cell>
          <cell r="J5313" t="str">
            <v>N</v>
          </cell>
        </row>
        <row r="5314">
          <cell r="D5314" t="str">
            <v>1225928</v>
          </cell>
          <cell r="J5314" t="str">
            <v>N</v>
          </cell>
        </row>
        <row r="5315">
          <cell r="D5315" t="str">
            <v>1225928</v>
          </cell>
          <cell r="J5315" t="str">
            <v>N</v>
          </cell>
        </row>
        <row r="5316">
          <cell r="D5316" t="str">
            <v>1225928</v>
          </cell>
          <cell r="J5316" t="str">
            <v>N</v>
          </cell>
        </row>
        <row r="5317">
          <cell r="D5317" t="str">
            <v>1225928</v>
          </cell>
          <cell r="J5317" t="str">
            <v>N</v>
          </cell>
        </row>
        <row r="5318">
          <cell r="D5318" t="str">
            <v>1225928</v>
          </cell>
          <cell r="J5318" t="str">
            <v>N</v>
          </cell>
        </row>
        <row r="5319">
          <cell r="D5319" t="str">
            <v>1225928</v>
          </cell>
          <cell r="J5319" t="str">
            <v>N</v>
          </cell>
        </row>
        <row r="5320">
          <cell r="D5320" t="str">
            <v>1225928</v>
          </cell>
          <cell r="J5320" t="str">
            <v>N</v>
          </cell>
        </row>
        <row r="5321">
          <cell r="D5321" t="str">
            <v>1225928</v>
          </cell>
          <cell r="J5321" t="str">
            <v>N</v>
          </cell>
        </row>
        <row r="5322">
          <cell r="D5322" t="str">
            <v>1225928</v>
          </cell>
          <cell r="J5322" t="str">
            <v>N</v>
          </cell>
        </row>
        <row r="5323">
          <cell r="D5323" t="str">
            <v>1225928</v>
          </cell>
          <cell r="J5323" t="str">
            <v>N</v>
          </cell>
        </row>
        <row r="5324">
          <cell r="D5324" t="str">
            <v>1225928</v>
          </cell>
          <cell r="J5324" t="str">
            <v>N</v>
          </cell>
        </row>
        <row r="5325">
          <cell r="D5325" t="str">
            <v>1225928</v>
          </cell>
          <cell r="J5325" t="str">
            <v>N</v>
          </cell>
        </row>
        <row r="5326">
          <cell r="D5326" t="str">
            <v>1225928</v>
          </cell>
          <cell r="J5326" t="str">
            <v>N</v>
          </cell>
        </row>
        <row r="5327">
          <cell r="D5327" t="str">
            <v>1225928</v>
          </cell>
          <cell r="J5327" t="str">
            <v>N</v>
          </cell>
        </row>
        <row r="5328">
          <cell r="D5328" t="str">
            <v>1225928</v>
          </cell>
          <cell r="J5328" t="str">
            <v>N</v>
          </cell>
        </row>
        <row r="5329">
          <cell r="D5329" t="str">
            <v>1225928</v>
          </cell>
          <cell r="J5329" t="str">
            <v>N</v>
          </cell>
        </row>
        <row r="5330">
          <cell r="D5330" t="str">
            <v>1225928</v>
          </cell>
          <cell r="J5330" t="str">
            <v>N</v>
          </cell>
        </row>
        <row r="5331">
          <cell r="D5331" t="str">
            <v>1225928</v>
          </cell>
          <cell r="J5331" t="str">
            <v>N</v>
          </cell>
        </row>
        <row r="5332">
          <cell r="D5332" t="str">
            <v>1225928</v>
          </cell>
          <cell r="J5332" t="str">
            <v>N</v>
          </cell>
        </row>
        <row r="5333">
          <cell r="D5333" t="str">
            <v>1225928</v>
          </cell>
          <cell r="J5333" t="str">
            <v>N</v>
          </cell>
        </row>
        <row r="5334">
          <cell r="D5334" t="str">
            <v>1225928</v>
          </cell>
          <cell r="J5334" t="str">
            <v>N</v>
          </cell>
        </row>
        <row r="5335">
          <cell r="D5335" t="str">
            <v>1225928</v>
          </cell>
          <cell r="J5335" t="str">
            <v>N</v>
          </cell>
        </row>
        <row r="5336">
          <cell r="D5336" t="str">
            <v>1225928</v>
          </cell>
          <cell r="J5336" t="str">
            <v>N</v>
          </cell>
        </row>
        <row r="5337">
          <cell r="D5337" t="str">
            <v>1225928</v>
          </cell>
          <cell r="J5337" t="str">
            <v>N</v>
          </cell>
        </row>
        <row r="5338">
          <cell r="D5338" t="str">
            <v>1225928</v>
          </cell>
          <cell r="J5338" t="str">
            <v>N</v>
          </cell>
        </row>
        <row r="5339">
          <cell r="D5339" t="str">
            <v>1225928</v>
          </cell>
          <cell r="J5339" t="str">
            <v>N</v>
          </cell>
        </row>
        <row r="5340">
          <cell r="D5340" t="str">
            <v>1225928</v>
          </cell>
          <cell r="J5340" t="str">
            <v>N</v>
          </cell>
        </row>
        <row r="5341">
          <cell r="D5341" t="str">
            <v>1225928</v>
          </cell>
          <cell r="J5341" t="str">
            <v>N</v>
          </cell>
        </row>
        <row r="5342">
          <cell r="D5342" t="str">
            <v>1225928</v>
          </cell>
          <cell r="J5342" t="str">
            <v>N</v>
          </cell>
        </row>
        <row r="5343">
          <cell r="D5343" t="str">
            <v>1225928</v>
          </cell>
          <cell r="J5343" t="str">
            <v>N</v>
          </cell>
        </row>
        <row r="5344">
          <cell r="D5344" t="str">
            <v>1225928</v>
          </cell>
          <cell r="J5344" t="str">
            <v>N</v>
          </cell>
        </row>
        <row r="5345">
          <cell r="D5345" t="str">
            <v>1225928</v>
          </cell>
          <cell r="J5345" t="str">
            <v>N</v>
          </cell>
        </row>
        <row r="5346">
          <cell r="D5346" t="str">
            <v>1225928</v>
          </cell>
          <cell r="J5346" t="str">
            <v>N</v>
          </cell>
        </row>
        <row r="5347">
          <cell r="D5347" t="str">
            <v>1225928</v>
          </cell>
          <cell r="J5347" t="str">
            <v>N</v>
          </cell>
        </row>
        <row r="5348">
          <cell r="D5348" t="str">
            <v>1225928</v>
          </cell>
          <cell r="J5348" t="str">
            <v>N</v>
          </cell>
        </row>
        <row r="5349">
          <cell r="D5349" t="str">
            <v>1225928</v>
          </cell>
          <cell r="J5349" t="str">
            <v>N</v>
          </cell>
        </row>
        <row r="5350">
          <cell r="D5350" t="str">
            <v>1225928</v>
          </cell>
          <cell r="J5350" t="str">
            <v>N</v>
          </cell>
        </row>
        <row r="5351">
          <cell r="D5351" t="str">
            <v>1225928</v>
          </cell>
          <cell r="J5351" t="str">
            <v>N</v>
          </cell>
        </row>
        <row r="5352">
          <cell r="D5352" t="str">
            <v>1225928</v>
          </cell>
          <cell r="J5352" t="str">
            <v>N</v>
          </cell>
        </row>
        <row r="5353">
          <cell r="D5353" t="str">
            <v>1225928</v>
          </cell>
          <cell r="J5353" t="str">
            <v>N</v>
          </cell>
        </row>
        <row r="5354">
          <cell r="D5354" t="str">
            <v>1225928</v>
          </cell>
          <cell r="J5354" t="str">
            <v>N</v>
          </cell>
        </row>
        <row r="5355">
          <cell r="D5355" t="str">
            <v>1225928</v>
          </cell>
          <cell r="J5355" t="str">
            <v>N</v>
          </cell>
        </row>
        <row r="5356">
          <cell r="D5356" t="str">
            <v>1225928</v>
          </cell>
          <cell r="J5356" t="str">
            <v>N</v>
          </cell>
        </row>
        <row r="5357">
          <cell r="D5357" t="str">
            <v>1225928</v>
          </cell>
          <cell r="J5357" t="str">
            <v>N</v>
          </cell>
        </row>
        <row r="5358">
          <cell r="D5358" t="str">
            <v>1225928</v>
          </cell>
          <cell r="J5358" t="str">
            <v>N</v>
          </cell>
        </row>
        <row r="5359">
          <cell r="D5359" t="str">
            <v>1225928</v>
          </cell>
          <cell r="J5359" t="str">
            <v>N</v>
          </cell>
        </row>
        <row r="5360">
          <cell r="D5360" t="str">
            <v>1225928</v>
          </cell>
          <cell r="J5360" t="str">
            <v>N</v>
          </cell>
        </row>
        <row r="5361">
          <cell r="D5361" t="str">
            <v>1225928</v>
          </cell>
          <cell r="J5361" t="str">
            <v>N</v>
          </cell>
        </row>
        <row r="5362">
          <cell r="D5362" t="str">
            <v>1225928</v>
          </cell>
          <cell r="J5362" t="str">
            <v>N</v>
          </cell>
        </row>
        <row r="5363">
          <cell r="D5363" t="str">
            <v>1225928</v>
          </cell>
          <cell r="J5363" t="str">
            <v>N</v>
          </cell>
        </row>
        <row r="5364">
          <cell r="D5364" t="str">
            <v>1225928</v>
          </cell>
          <cell r="J5364" t="str">
            <v>N</v>
          </cell>
        </row>
        <row r="5365">
          <cell r="D5365" t="str">
            <v>1225928</v>
          </cell>
          <cell r="J5365" t="str">
            <v>N</v>
          </cell>
        </row>
        <row r="5366">
          <cell r="D5366" t="str">
            <v>1225928</v>
          </cell>
          <cell r="J5366" t="str">
            <v>N</v>
          </cell>
        </row>
        <row r="5367">
          <cell r="D5367" t="str">
            <v>1225928</v>
          </cell>
          <cell r="J5367" t="str">
            <v>N</v>
          </cell>
        </row>
        <row r="5368">
          <cell r="D5368" t="str">
            <v>1225928</v>
          </cell>
          <cell r="J5368" t="str">
            <v>N</v>
          </cell>
        </row>
        <row r="5369">
          <cell r="D5369" t="str">
            <v>1225928</v>
          </cell>
          <cell r="J5369" t="str">
            <v>N</v>
          </cell>
        </row>
        <row r="5370">
          <cell r="D5370" t="str">
            <v>1225928</v>
          </cell>
          <cell r="J5370" t="str">
            <v>N</v>
          </cell>
        </row>
        <row r="5371">
          <cell r="D5371" t="str">
            <v>1225928</v>
          </cell>
          <cell r="J5371" t="str">
            <v>N</v>
          </cell>
        </row>
        <row r="5372">
          <cell r="D5372" t="str">
            <v>1225928</v>
          </cell>
          <cell r="J5372" t="str">
            <v>N</v>
          </cell>
        </row>
        <row r="5373">
          <cell r="D5373" t="str">
            <v>1225928</v>
          </cell>
          <cell r="J5373" t="str">
            <v>N</v>
          </cell>
        </row>
        <row r="5374">
          <cell r="D5374" t="str">
            <v>1225928</v>
          </cell>
          <cell r="J5374" t="str">
            <v>N</v>
          </cell>
        </row>
        <row r="5375">
          <cell r="D5375" t="str">
            <v>1225928</v>
          </cell>
          <cell r="J5375" t="str">
            <v>N</v>
          </cell>
        </row>
        <row r="5376">
          <cell r="D5376" t="str">
            <v>1225928</v>
          </cell>
          <cell r="J5376" t="str">
            <v>N</v>
          </cell>
        </row>
        <row r="5377">
          <cell r="D5377" t="str">
            <v>1225928</v>
          </cell>
          <cell r="J5377" t="str">
            <v>N</v>
          </cell>
        </row>
        <row r="5378">
          <cell r="D5378" t="str">
            <v>1225928</v>
          </cell>
          <cell r="J5378" t="str">
            <v>N</v>
          </cell>
        </row>
        <row r="5379">
          <cell r="D5379" t="str">
            <v>1225928</v>
          </cell>
          <cell r="J5379" t="str">
            <v>N</v>
          </cell>
        </row>
        <row r="5380">
          <cell r="D5380" t="str">
            <v>1225928</v>
          </cell>
          <cell r="J5380" t="str">
            <v>N</v>
          </cell>
        </row>
        <row r="5381">
          <cell r="D5381" t="str">
            <v>1225928</v>
          </cell>
          <cell r="J5381" t="str">
            <v>N</v>
          </cell>
        </row>
        <row r="5382">
          <cell r="D5382" t="str">
            <v>1225928</v>
          </cell>
          <cell r="J5382" t="str">
            <v>N</v>
          </cell>
        </row>
        <row r="5383">
          <cell r="D5383" t="str">
            <v>1225928</v>
          </cell>
          <cell r="J5383" t="str">
            <v>N</v>
          </cell>
        </row>
        <row r="5384">
          <cell r="D5384" t="str">
            <v>1225928</v>
          </cell>
          <cell r="J5384" t="str">
            <v>N</v>
          </cell>
        </row>
        <row r="5385">
          <cell r="D5385" t="str">
            <v>1225928</v>
          </cell>
          <cell r="J5385" t="str">
            <v>N</v>
          </cell>
        </row>
        <row r="5386">
          <cell r="D5386" t="str">
            <v>1225928</v>
          </cell>
          <cell r="J5386" t="str">
            <v>N</v>
          </cell>
        </row>
        <row r="5387">
          <cell r="D5387" t="str">
            <v>1225928</v>
          </cell>
          <cell r="J5387" t="str">
            <v>N</v>
          </cell>
        </row>
        <row r="5388">
          <cell r="D5388" t="str">
            <v>1225928</v>
          </cell>
          <cell r="J5388" t="str">
            <v>N</v>
          </cell>
        </row>
        <row r="5389">
          <cell r="D5389" t="str">
            <v>1225928</v>
          </cell>
          <cell r="J5389" t="str">
            <v>N</v>
          </cell>
        </row>
        <row r="5390">
          <cell r="D5390" t="str">
            <v>1225928</v>
          </cell>
          <cell r="J5390" t="str">
            <v>N</v>
          </cell>
        </row>
        <row r="5391">
          <cell r="D5391" t="str">
            <v>1225928</v>
          </cell>
          <cell r="J5391" t="str">
            <v>N</v>
          </cell>
        </row>
        <row r="5392">
          <cell r="D5392" t="str">
            <v>1225928</v>
          </cell>
          <cell r="J5392" t="str">
            <v>N</v>
          </cell>
        </row>
        <row r="5393">
          <cell r="D5393" t="str">
            <v>1225928</v>
          </cell>
          <cell r="J5393" t="str">
            <v>N</v>
          </cell>
        </row>
        <row r="5394">
          <cell r="D5394" t="str">
            <v>1225928</v>
          </cell>
          <cell r="J5394" t="str">
            <v>N</v>
          </cell>
        </row>
        <row r="5395">
          <cell r="D5395" t="str">
            <v>1225928</v>
          </cell>
          <cell r="J5395" t="str">
            <v>N</v>
          </cell>
        </row>
        <row r="5396">
          <cell r="D5396" t="str">
            <v>1225928</v>
          </cell>
          <cell r="J5396" t="str">
            <v>N</v>
          </cell>
        </row>
        <row r="5397">
          <cell r="D5397" t="str">
            <v>1225928</v>
          </cell>
          <cell r="J5397" t="str">
            <v>N</v>
          </cell>
        </row>
        <row r="5398">
          <cell r="D5398" t="str">
            <v>1225928</v>
          </cell>
          <cell r="J5398" t="str">
            <v>N</v>
          </cell>
        </row>
        <row r="5399">
          <cell r="D5399" t="str">
            <v>1225928</v>
          </cell>
          <cell r="J5399" t="str">
            <v>N</v>
          </cell>
        </row>
        <row r="5400">
          <cell r="D5400" t="str">
            <v>1225928</v>
          </cell>
          <cell r="J5400" t="str">
            <v>N</v>
          </cell>
        </row>
        <row r="5401">
          <cell r="D5401" t="str">
            <v>1225928</v>
          </cell>
          <cell r="J5401" t="str">
            <v>N</v>
          </cell>
        </row>
        <row r="5402">
          <cell r="D5402" t="str">
            <v>1225928</v>
          </cell>
          <cell r="J5402" t="str">
            <v>N</v>
          </cell>
        </row>
        <row r="5403">
          <cell r="D5403" t="str">
            <v>1225928</v>
          </cell>
          <cell r="J5403" t="str">
            <v>N</v>
          </cell>
        </row>
        <row r="5404">
          <cell r="D5404" t="str">
            <v>1225928</v>
          </cell>
          <cell r="J5404" t="str">
            <v>N</v>
          </cell>
        </row>
        <row r="5405">
          <cell r="D5405" t="str">
            <v>1225928</v>
          </cell>
          <cell r="J5405" t="str">
            <v>N</v>
          </cell>
        </row>
        <row r="5406">
          <cell r="D5406" t="str">
            <v>1225928</v>
          </cell>
          <cell r="J5406" t="str">
            <v>N</v>
          </cell>
        </row>
        <row r="5407">
          <cell r="D5407" t="str">
            <v>1225928</v>
          </cell>
          <cell r="J5407" t="str">
            <v>N</v>
          </cell>
        </row>
        <row r="5408">
          <cell r="D5408" t="str">
            <v>1225928</v>
          </cell>
          <cell r="J5408" t="str">
            <v>N</v>
          </cell>
        </row>
        <row r="5409">
          <cell r="D5409" t="str">
            <v>1225928</v>
          </cell>
          <cell r="J5409" t="str">
            <v>N</v>
          </cell>
        </row>
        <row r="5410">
          <cell r="D5410" t="str">
            <v>1225928</v>
          </cell>
          <cell r="J5410" t="str">
            <v>N</v>
          </cell>
        </row>
        <row r="5411">
          <cell r="D5411" t="str">
            <v>1225928</v>
          </cell>
          <cell r="J5411" t="str">
            <v>N</v>
          </cell>
        </row>
        <row r="5412">
          <cell r="D5412" t="str">
            <v>1225928</v>
          </cell>
          <cell r="J5412" t="str">
            <v>N</v>
          </cell>
        </row>
        <row r="5413">
          <cell r="D5413" t="str">
            <v>1225928</v>
          </cell>
          <cell r="J5413" t="str">
            <v>N</v>
          </cell>
        </row>
        <row r="5414">
          <cell r="D5414" t="str">
            <v>1225928</v>
          </cell>
          <cell r="J5414" t="str">
            <v>N</v>
          </cell>
        </row>
        <row r="5415">
          <cell r="D5415" t="str">
            <v>1225928</v>
          </cell>
          <cell r="J5415" t="str">
            <v>N</v>
          </cell>
        </row>
        <row r="5416">
          <cell r="D5416" t="str">
            <v>1225928</v>
          </cell>
          <cell r="J5416" t="str">
            <v>N</v>
          </cell>
        </row>
        <row r="5417">
          <cell r="D5417" t="str">
            <v>1225928</v>
          </cell>
          <cell r="J5417" t="str">
            <v>N</v>
          </cell>
        </row>
        <row r="5418">
          <cell r="D5418" t="str">
            <v>1225928</v>
          </cell>
          <cell r="J5418" t="str">
            <v>N</v>
          </cell>
        </row>
        <row r="5419">
          <cell r="D5419" t="str">
            <v>1225928</v>
          </cell>
          <cell r="J5419" t="str">
            <v>N</v>
          </cell>
        </row>
        <row r="5420">
          <cell r="D5420" t="str">
            <v>1225928</v>
          </cell>
          <cell r="J5420" t="str">
            <v>N</v>
          </cell>
        </row>
        <row r="5421">
          <cell r="D5421" t="str">
            <v>1225928</v>
          </cell>
          <cell r="J5421" t="str">
            <v>N</v>
          </cell>
        </row>
        <row r="5422">
          <cell r="D5422" t="str">
            <v>1225928</v>
          </cell>
          <cell r="J5422" t="str">
            <v>N</v>
          </cell>
        </row>
        <row r="5423">
          <cell r="D5423" t="str">
            <v>1225928</v>
          </cell>
          <cell r="J5423" t="str">
            <v>N</v>
          </cell>
        </row>
        <row r="5424">
          <cell r="D5424" t="str">
            <v>1225928</v>
          </cell>
          <cell r="J5424" t="str">
            <v>N</v>
          </cell>
        </row>
        <row r="5425">
          <cell r="D5425" t="str">
            <v>1225928</v>
          </cell>
          <cell r="J5425" t="str">
            <v>N</v>
          </cell>
        </row>
        <row r="5426">
          <cell r="D5426" t="str">
            <v>1225928</v>
          </cell>
          <cell r="J5426" t="str">
            <v>N</v>
          </cell>
        </row>
        <row r="5427">
          <cell r="D5427" t="str">
            <v>1225928</v>
          </cell>
          <cell r="J5427" t="str">
            <v>N</v>
          </cell>
        </row>
        <row r="5428">
          <cell r="D5428" t="str">
            <v>1228917</v>
          </cell>
          <cell r="J5428" t="str">
            <v>Y</v>
          </cell>
        </row>
        <row r="5429">
          <cell r="D5429" t="str">
            <v>1228917</v>
          </cell>
          <cell r="J5429" t="str">
            <v>Y</v>
          </cell>
        </row>
        <row r="5430">
          <cell r="D5430" t="str">
            <v>1228917</v>
          </cell>
          <cell r="J5430" t="str">
            <v>Y</v>
          </cell>
        </row>
        <row r="5431">
          <cell r="D5431" t="str">
            <v>1228917</v>
          </cell>
          <cell r="J5431" t="str">
            <v>Y</v>
          </cell>
        </row>
        <row r="5432">
          <cell r="D5432" t="str">
            <v>1228917</v>
          </cell>
          <cell r="J5432" t="str">
            <v>Y</v>
          </cell>
        </row>
        <row r="5433">
          <cell r="D5433" t="str">
            <v>1228917</v>
          </cell>
          <cell r="J5433" t="str">
            <v>Y</v>
          </cell>
        </row>
        <row r="5434">
          <cell r="D5434" t="str">
            <v>1228917</v>
          </cell>
          <cell r="J5434" t="str">
            <v>Y</v>
          </cell>
        </row>
        <row r="5435">
          <cell r="D5435" t="str">
            <v>1228917</v>
          </cell>
          <cell r="J5435" t="str">
            <v>Y</v>
          </cell>
        </row>
        <row r="5436">
          <cell r="D5436" t="str">
            <v>1228917</v>
          </cell>
          <cell r="J5436" t="str">
            <v>Y</v>
          </cell>
        </row>
        <row r="5437">
          <cell r="D5437" t="str">
            <v>1228917</v>
          </cell>
          <cell r="J5437" t="str">
            <v>Y</v>
          </cell>
        </row>
        <row r="5438">
          <cell r="D5438" t="str">
            <v>1228917</v>
          </cell>
          <cell r="J5438" t="str">
            <v>Y</v>
          </cell>
        </row>
        <row r="5439">
          <cell r="D5439" t="str">
            <v>1228917</v>
          </cell>
          <cell r="J5439" t="str">
            <v>Y</v>
          </cell>
        </row>
        <row r="5440">
          <cell r="D5440" t="str">
            <v>1228917</v>
          </cell>
          <cell r="J5440" t="str">
            <v>Y</v>
          </cell>
        </row>
        <row r="5441">
          <cell r="D5441" t="str">
            <v>1228917</v>
          </cell>
          <cell r="J5441" t="str">
            <v>Y</v>
          </cell>
        </row>
        <row r="5442">
          <cell r="D5442" t="str">
            <v>1228917</v>
          </cell>
          <cell r="J5442" t="str">
            <v>Y</v>
          </cell>
        </row>
        <row r="5443">
          <cell r="D5443" t="str">
            <v>1228917</v>
          </cell>
          <cell r="J5443" t="str">
            <v>Y</v>
          </cell>
        </row>
        <row r="5444">
          <cell r="D5444" t="str">
            <v>1228917</v>
          </cell>
          <cell r="J5444" t="str">
            <v>Y</v>
          </cell>
        </row>
        <row r="5445">
          <cell r="D5445" t="str">
            <v>1228917</v>
          </cell>
          <cell r="J5445" t="str">
            <v>Y</v>
          </cell>
        </row>
        <row r="5446">
          <cell r="D5446" t="str">
            <v>1228917</v>
          </cell>
          <cell r="J5446" t="str">
            <v>Y</v>
          </cell>
        </row>
        <row r="5447">
          <cell r="D5447" t="str">
            <v>1228917</v>
          </cell>
          <cell r="J5447" t="str">
            <v>Y</v>
          </cell>
        </row>
        <row r="5448">
          <cell r="D5448" t="str">
            <v>1228917</v>
          </cell>
          <cell r="J5448" t="str">
            <v>Y</v>
          </cell>
        </row>
        <row r="5449">
          <cell r="D5449" t="str">
            <v>1228917</v>
          </cell>
          <cell r="J5449" t="str">
            <v>Y</v>
          </cell>
        </row>
        <row r="5450">
          <cell r="D5450" t="str">
            <v>1228917</v>
          </cell>
          <cell r="J5450" t="str">
            <v>Y</v>
          </cell>
        </row>
        <row r="5451">
          <cell r="D5451" t="str">
            <v>1228917</v>
          </cell>
          <cell r="J5451" t="str">
            <v>Y</v>
          </cell>
        </row>
        <row r="5452">
          <cell r="D5452" t="str">
            <v>1228917</v>
          </cell>
          <cell r="J5452" t="str">
            <v>Y</v>
          </cell>
        </row>
        <row r="5453">
          <cell r="D5453" t="str">
            <v>1228917</v>
          </cell>
          <cell r="J5453" t="str">
            <v>Y</v>
          </cell>
        </row>
        <row r="5454">
          <cell r="D5454" t="str">
            <v>1228917</v>
          </cell>
          <cell r="J5454" t="str">
            <v>Y</v>
          </cell>
        </row>
        <row r="5455">
          <cell r="D5455" t="str">
            <v>1228917</v>
          </cell>
          <cell r="J5455" t="str">
            <v>Y</v>
          </cell>
        </row>
        <row r="5456">
          <cell r="D5456" t="str">
            <v>1228917</v>
          </cell>
          <cell r="J5456" t="str">
            <v>Y</v>
          </cell>
        </row>
        <row r="5457">
          <cell r="D5457" t="str">
            <v>1228917</v>
          </cell>
          <cell r="J5457" t="str">
            <v>Y</v>
          </cell>
        </row>
        <row r="5458">
          <cell r="D5458" t="str">
            <v>1228917</v>
          </cell>
          <cell r="J5458" t="str">
            <v>Y</v>
          </cell>
        </row>
        <row r="5459">
          <cell r="D5459" t="str">
            <v>1228917</v>
          </cell>
          <cell r="J5459" t="str">
            <v>Y</v>
          </cell>
        </row>
        <row r="5460">
          <cell r="D5460" t="str">
            <v>1228917</v>
          </cell>
          <cell r="J5460" t="str">
            <v>Y</v>
          </cell>
        </row>
        <row r="5461">
          <cell r="D5461" t="str">
            <v>1228917</v>
          </cell>
          <cell r="J5461" t="str">
            <v>Y</v>
          </cell>
        </row>
        <row r="5462">
          <cell r="D5462" t="str">
            <v>1228917</v>
          </cell>
          <cell r="J5462" t="str">
            <v>Y</v>
          </cell>
        </row>
        <row r="5463">
          <cell r="D5463" t="str">
            <v>1228917</v>
          </cell>
          <cell r="J5463" t="str">
            <v>Y</v>
          </cell>
        </row>
        <row r="5464">
          <cell r="D5464" t="str">
            <v>1228917</v>
          </cell>
          <cell r="J5464" t="str">
            <v>Y</v>
          </cell>
        </row>
        <row r="5465">
          <cell r="D5465" t="str">
            <v>1228917</v>
          </cell>
          <cell r="J5465" t="str">
            <v>Y</v>
          </cell>
        </row>
        <row r="5466">
          <cell r="D5466" t="str">
            <v>1228917</v>
          </cell>
          <cell r="J5466" t="str">
            <v>Y</v>
          </cell>
        </row>
        <row r="5467">
          <cell r="D5467" t="str">
            <v>1228917</v>
          </cell>
          <cell r="J5467" t="str">
            <v>Y</v>
          </cell>
        </row>
        <row r="5468">
          <cell r="D5468" t="str">
            <v>1228917</v>
          </cell>
          <cell r="J5468" t="str">
            <v>Y</v>
          </cell>
        </row>
        <row r="5469">
          <cell r="D5469" t="str">
            <v>1228917</v>
          </cell>
          <cell r="J5469" t="str">
            <v>Y</v>
          </cell>
        </row>
        <row r="5470">
          <cell r="D5470" t="str">
            <v>1228917</v>
          </cell>
          <cell r="J5470" t="str">
            <v>Y</v>
          </cell>
        </row>
        <row r="5471">
          <cell r="D5471" t="str">
            <v>1228917</v>
          </cell>
          <cell r="J5471" t="str">
            <v>Y</v>
          </cell>
        </row>
        <row r="5472">
          <cell r="D5472" t="str">
            <v>1228917</v>
          </cell>
          <cell r="J5472" t="str">
            <v>Y</v>
          </cell>
        </row>
        <row r="5473">
          <cell r="D5473" t="str">
            <v>1228917</v>
          </cell>
          <cell r="J5473" t="str">
            <v>Y</v>
          </cell>
        </row>
        <row r="5474">
          <cell r="D5474" t="str">
            <v>1228917</v>
          </cell>
          <cell r="J5474" t="str">
            <v>Y</v>
          </cell>
        </row>
        <row r="5475">
          <cell r="D5475" t="str">
            <v>1228917</v>
          </cell>
          <cell r="J5475" t="str">
            <v>Y</v>
          </cell>
        </row>
        <row r="5476">
          <cell r="D5476" t="str">
            <v>1228917</v>
          </cell>
          <cell r="J5476" t="str">
            <v>Y</v>
          </cell>
        </row>
        <row r="5477">
          <cell r="D5477" t="str">
            <v>1228917</v>
          </cell>
          <cell r="J5477" t="str">
            <v>Y</v>
          </cell>
        </row>
        <row r="5478">
          <cell r="D5478" t="str">
            <v>1228917</v>
          </cell>
          <cell r="J5478" t="str">
            <v>Y</v>
          </cell>
        </row>
        <row r="5479">
          <cell r="D5479" t="str">
            <v>1228917</v>
          </cell>
          <cell r="J5479" t="str">
            <v>Y</v>
          </cell>
        </row>
        <row r="5480">
          <cell r="D5480" t="str">
            <v>1228917</v>
          </cell>
          <cell r="J5480" t="str">
            <v>Y</v>
          </cell>
        </row>
        <row r="5481">
          <cell r="D5481" t="str">
            <v>1228917</v>
          </cell>
          <cell r="J5481" t="str">
            <v>Y</v>
          </cell>
        </row>
        <row r="5482">
          <cell r="D5482" t="str">
            <v>1228917</v>
          </cell>
          <cell r="J5482" t="str">
            <v>Y</v>
          </cell>
        </row>
        <row r="5483">
          <cell r="D5483" t="str">
            <v>1228917</v>
          </cell>
          <cell r="J5483" t="str">
            <v>Y</v>
          </cell>
        </row>
        <row r="5484">
          <cell r="D5484" t="str">
            <v>1228917</v>
          </cell>
          <cell r="J5484" t="str">
            <v>Y</v>
          </cell>
        </row>
        <row r="5485">
          <cell r="D5485" t="str">
            <v>1228917</v>
          </cell>
          <cell r="J5485" t="str">
            <v>Y</v>
          </cell>
        </row>
        <row r="5486">
          <cell r="D5486" t="str">
            <v>1228917</v>
          </cell>
          <cell r="J5486" t="str">
            <v>Y</v>
          </cell>
        </row>
        <row r="5487">
          <cell r="D5487" t="str">
            <v>1228917</v>
          </cell>
          <cell r="J5487" t="str">
            <v>Y</v>
          </cell>
        </row>
        <row r="5488">
          <cell r="D5488" t="str">
            <v>1228917</v>
          </cell>
          <cell r="J5488" t="str">
            <v>Y</v>
          </cell>
        </row>
        <row r="5489">
          <cell r="D5489" t="str">
            <v>1228917</v>
          </cell>
          <cell r="J5489" t="str">
            <v>Y</v>
          </cell>
        </row>
        <row r="5490">
          <cell r="D5490" t="str">
            <v>1228917</v>
          </cell>
          <cell r="J5490" t="str">
            <v>Y</v>
          </cell>
        </row>
        <row r="5491">
          <cell r="D5491" t="str">
            <v>1228917</v>
          </cell>
          <cell r="J5491" t="str">
            <v>Y</v>
          </cell>
        </row>
        <row r="5492">
          <cell r="D5492" t="str">
            <v>1228917</v>
          </cell>
          <cell r="J5492" t="str">
            <v>Y</v>
          </cell>
        </row>
        <row r="5493">
          <cell r="D5493" t="str">
            <v>1228917</v>
          </cell>
          <cell r="J5493" t="str">
            <v>Y</v>
          </cell>
        </row>
        <row r="5494">
          <cell r="D5494" t="str">
            <v>1228917</v>
          </cell>
          <cell r="J5494" t="str">
            <v>Y</v>
          </cell>
        </row>
        <row r="5495">
          <cell r="D5495" t="str">
            <v>1228917</v>
          </cell>
          <cell r="J5495" t="str">
            <v>Y</v>
          </cell>
        </row>
        <row r="5496">
          <cell r="D5496" t="str">
            <v>1228917</v>
          </cell>
          <cell r="J5496" t="str">
            <v>Y</v>
          </cell>
        </row>
        <row r="5497">
          <cell r="D5497" t="str">
            <v>1228917</v>
          </cell>
          <cell r="J5497" t="str">
            <v>Y</v>
          </cell>
        </row>
        <row r="5498">
          <cell r="D5498" t="str">
            <v>1228917</v>
          </cell>
          <cell r="J5498" t="str">
            <v>Y</v>
          </cell>
        </row>
        <row r="5499">
          <cell r="D5499" t="str">
            <v>1228917</v>
          </cell>
          <cell r="J5499" t="str">
            <v>Y</v>
          </cell>
        </row>
        <row r="5500">
          <cell r="D5500" t="str">
            <v>1228917</v>
          </cell>
          <cell r="J5500" t="str">
            <v>Y</v>
          </cell>
        </row>
        <row r="5501">
          <cell r="D5501" t="str">
            <v>1228917</v>
          </cell>
          <cell r="J5501" t="str">
            <v>Y</v>
          </cell>
        </row>
        <row r="5502">
          <cell r="D5502" t="str">
            <v>1228917</v>
          </cell>
          <cell r="J5502" t="str">
            <v>Y</v>
          </cell>
        </row>
        <row r="5503">
          <cell r="D5503" t="str">
            <v>1228917</v>
          </cell>
          <cell r="J5503" t="str">
            <v>Y</v>
          </cell>
        </row>
        <row r="5504">
          <cell r="D5504" t="str">
            <v>1228917</v>
          </cell>
          <cell r="J5504" t="str">
            <v>Y</v>
          </cell>
        </row>
        <row r="5505">
          <cell r="D5505" t="str">
            <v>1228917</v>
          </cell>
          <cell r="J5505" t="str">
            <v>Y</v>
          </cell>
        </row>
        <row r="5506">
          <cell r="D5506" t="str">
            <v>1228917</v>
          </cell>
          <cell r="J5506" t="str">
            <v>Y</v>
          </cell>
        </row>
        <row r="5507">
          <cell r="D5507" t="str">
            <v>1228917</v>
          </cell>
          <cell r="J5507" t="str">
            <v>Y</v>
          </cell>
        </row>
        <row r="5508">
          <cell r="D5508" t="str">
            <v>1228917</v>
          </cell>
          <cell r="J5508" t="str">
            <v>Y</v>
          </cell>
        </row>
        <row r="5509">
          <cell r="D5509" t="str">
            <v>1228917</v>
          </cell>
          <cell r="J5509" t="str">
            <v>Y</v>
          </cell>
        </row>
        <row r="5510">
          <cell r="D5510" t="str">
            <v>1228917</v>
          </cell>
          <cell r="J5510" t="str">
            <v>Y</v>
          </cell>
        </row>
        <row r="5511">
          <cell r="D5511" t="str">
            <v>1228917</v>
          </cell>
          <cell r="J5511" t="str">
            <v>Y</v>
          </cell>
        </row>
        <row r="5512">
          <cell r="D5512" t="str">
            <v>1228917</v>
          </cell>
          <cell r="J5512" t="str">
            <v>Y</v>
          </cell>
        </row>
        <row r="5513">
          <cell r="D5513" t="str">
            <v>1228917</v>
          </cell>
          <cell r="J5513" t="str">
            <v>Y</v>
          </cell>
        </row>
        <row r="5514">
          <cell r="D5514" t="str">
            <v>1228917</v>
          </cell>
          <cell r="J5514" t="str">
            <v>Y</v>
          </cell>
        </row>
        <row r="5515">
          <cell r="D5515" t="str">
            <v>1228917</v>
          </cell>
          <cell r="J5515" t="str">
            <v>Y</v>
          </cell>
        </row>
        <row r="5516">
          <cell r="D5516" t="str">
            <v>1228917</v>
          </cell>
          <cell r="J5516" t="str">
            <v>Y</v>
          </cell>
        </row>
        <row r="5517">
          <cell r="D5517" t="str">
            <v>1228917</v>
          </cell>
          <cell r="J5517" t="str">
            <v>Y</v>
          </cell>
        </row>
        <row r="5518">
          <cell r="D5518" t="str">
            <v>1228917</v>
          </cell>
          <cell r="J5518" t="str">
            <v>Y</v>
          </cell>
        </row>
        <row r="5519">
          <cell r="D5519" t="str">
            <v>1228917</v>
          </cell>
          <cell r="J5519" t="str">
            <v>Y</v>
          </cell>
        </row>
        <row r="5520">
          <cell r="D5520" t="str">
            <v>1228917</v>
          </cell>
          <cell r="J5520" t="str">
            <v>Y</v>
          </cell>
        </row>
        <row r="5521">
          <cell r="D5521" t="str">
            <v>1228917</v>
          </cell>
          <cell r="J5521" t="str">
            <v>Y</v>
          </cell>
        </row>
        <row r="5522">
          <cell r="D5522" t="str">
            <v>1228917</v>
          </cell>
          <cell r="J5522" t="str">
            <v>Y</v>
          </cell>
        </row>
        <row r="5523">
          <cell r="D5523" t="str">
            <v>1228917</v>
          </cell>
          <cell r="J5523" t="str">
            <v>Y</v>
          </cell>
        </row>
        <row r="5524">
          <cell r="D5524" t="str">
            <v>1228917</v>
          </cell>
          <cell r="J5524" t="str">
            <v>Y</v>
          </cell>
        </row>
        <row r="5525">
          <cell r="D5525" t="str">
            <v>1228917</v>
          </cell>
          <cell r="J5525" t="str">
            <v>Y</v>
          </cell>
        </row>
        <row r="5526">
          <cell r="D5526" t="str">
            <v>1228917</v>
          </cell>
          <cell r="J5526" t="str">
            <v>Y</v>
          </cell>
        </row>
        <row r="5527">
          <cell r="D5527" t="str">
            <v>1228917</v>
          </cell>
          <cell r="J5527" t="str">
            <v>Y</v>
          </cell>
        </row>
        <row r="5528">
          <cell r="D5528" t="str">
            <v>1228917</v>
          </cell>
          <cell r="J5528" t="str">
            <v>Y</v>
          </cell>
        </row>
        <row r="5529">
          <cell r="D5529" t="str">
            <v>1228917</v>
          </cell>
          <cell r="J5529" t="str">
            <v>Y</v>
          </cell>
        </row>
        <row r="5530">
          <cell r="D5530" t="str">
            <v>1228917</v>
          </cell>
          <cell r="J5530" t="str">
            <v>Y</v>
          </cell>
        </row>
        <row r="5531">
          <cell r="D5531" t="str">
            <v>1228917</v>
          </cell>
          <cell r="J5531" t="str">
            <v>Y</v>
          </cell>
        </row>
        <row r="5532">
          <cell r="D5532" t="str">
            <v>1228917</v>
          </cell>
          <cell r="J5532" t="str">
            <v>Y</v>
          </cell>
        </row>
        <row r="5533">
          <cell r="D5533" t="str">
            <v>1228917</v>
          </cell>
          <cell r="J5533" t="str">
            <v>Y</v>
          </cell>
        </row>
        <row r="5534">
          <cell r="D5534" t="str">
            <v>1228917</v>
          </cell>
          <cell r="J5534" t="str">
            <v>Y</v>
          </cell>
        </row>
        <row r="5535">
          <cell r="D5535" t="str">
            <v>1228917</v>
          </cell>
          <cell r="J5535" t="str">
            <v>Y</v>
          </cell>
        </row>
        <row r="5536">
          <cell r="D5536" t="str">
            <v>1228917</v>
          </cell>
          <cell r="J5536" t="str">
            <v>Y</v>
          </cell>
        </row>
        <row r="5537">
          <cell r="D5537" t="str">
            <v>1228917</v>
          </cell>
          <cell r="J5537" t="str">
            <v>Y</v>
          </cell>
        </row>
        <row r="5538">
          <cell r="D5538" t="str">
            <v>1228917</v>
          </cell>
          <cell r="J5538" t="str">
            <v>Y</v>
          </cell>
        </row>
        <row r="5539">
          <cell r="D5539" t="str">
            <v>1228917</v>
          </cell>
          <cell r="J5539" t="str">
            <v>Y</v>
          </cell>
        </row>
        <row r="5540">
          <cell r="D5540" t="str">
            <v>1228917</v>
          </cell>
          <cell r="J5540" t="str">
            <v>Y</v>
          </cell>
        </row>
        <row r="5541">
          <cell r="D5541" t="str">
            <v>1228917</v>
          </cell>
          <cell r="J5541" t="str">
            <v>Y</v>
          </cell>
        </row>
        <row r="5542">
          <cell r="D5542" t="str">
            <v>1228917</v>
          </cell>
          <cell r="J5542" t="str">
            <v>Y</v>
          </cell>
        </row>
        <row r="5543">
          <cell r="D5543" t="str">
            <v>1228917</v>
          </cell>
          <cell r="J5543" t="str">
            <v>Y</v>
          </cell>
        </row>
        <row r="5544">
          <cell r="D5544" t="str">
            <v>1228917</v>
          </cell>
          <cell r="J5544" t="str">
            <v>Y</v>
          </cell>
        </row>
        <row r="5545">
          <cell r="D5545" t="str">
            <v>1228917</v>
          </cell>
          <cell r="J5545" t="str">
            <v>Y</v>
          </cell>
        </row>
        <row r="5546">
          <cell r="D5546" t="str">
            <v>1228917</v>
          </cell>
          <cell r="J5546" t="str">
            <v>Y</v>
          </cell>
        </row>
        <row r="5547">
          <cell r="D5547" t="str">
            <v>1228917</v>
          </cell>
          <cell r="J5547" t="str">
            <v>Y</v>
          </cell>
        </row>
        <row r="5548">
          <cell r="D5548" t="str">
            <v>1228917</v>
          </cell>
          <cell r="J5548" t="str">
            <v>Y</v>
          </cell>
        </row>
        <row r="5549">
          <cell r="D5549" t="str">
            <v>1228917</v>
          </cell>
          <cell r="J5549" t="str">
            <v>Y</v>
          </cell>
        </row>
        <row r="5550">
          <cell r="D5550" t="str">
            <v>1228917</v>
          </cell>
          <cell r="J5550" t="str">
            <v>Y</v>
          </cell>
        </row>
        <row r="5551">
          <cell r="D5551" t="str">
            <v>1228917</v>
          </cell>
          <cell r="J5551" t="str">
            <v>Y</v>
          </cell>
        </row>
        <row r="5552">
          <cell r="D5552" t="str">
            <v>1228917</v>
          </cell>
          <cell r="J5552" t="str">
            <v>Y</v>
          </cell>
        </row>
        <row r="5553">
          <cell r="D5553" t="str">
            <v>1228917</v>
          </cell>
          <cell r="J5553" t="str">
            <v>Y</v>
          </cell>
        </row>
        <row r="5554">
          <cell r="D5554" t="str">
            <v>1228917</v>
          </cell>
          <cell r="J5554" t="str">
            <v>Y</v>
          </cell>
        </row>
        <row r="5555">
          <cell r="D5555" t="str">
            <v>1228917</v>
          </cell>
          <cell r="J5555" t="str">
            <v>Y</v>
          </cell>
        </row>
        <row r="5556">
          <cell r="D5556" t="str">
            <v>1228917</v>
          </cell>
          <cell r="J5556" t="str">
            <v>Y</v>
          </cell>
        </row>
        <row r="5557">
          <cell r="D5557" t="str">
            <v>1228917</v>
          </cell>
          <cell r="J5557" t="str">
            <v>Y</v>
          </cell>
        </row>
        <row r="5558">
          <cell r="D5558" t="str">
            <v>1228917</v>
          </cell>
          <cell r="J5558" t="str">
            <v>Y</v>
          </cell>
        </row>
        <row r="5559">
          <cell r="D5559" t="str">
            <v>1228917</v>
          </cell>
          <cell r="J5559" t="str">
            <v>Y</v>
          </cell>
        </row>
        <row r="5560">
          <cell r="D5560" t="str">
            <v>1228917</v>
          </cell>
          <cell r="J5560" t="str">
            <v>Y</v>
          </cell>
        </row>
        <row r="5561">
          <cell r="D5561" t="str">
            <v>1228917</v>
          </cell>
          <cell r="J5561" t="str">
            <v>Y</v>
          </cell>
        </row>
        <row r="5562">
          <cell r="D5562" t="str">
            <v>1228917</v>
          </cell>
          <cell r="J5562" t="str">
            <v>Y</v>
          </cell>
        </row>
        <row r="5563">
          <cell r="D5563" t="str">
            <v>1228917</v>
          </cell>
          <cell r="J5563" t="str">
            <v>Y</v>
          </cell>
        </row>
        <row r="5564">
          <cell r="D5564" t="str">
            <v>1228917</v>
          </cell>
          <cell r="J5564" t="str">
            <v>Y</v>
          </cell>
        </row>
        <row r="5565">
          <cell r="D5565" t="str">
            <v>1228917</v>
          </cell>
          <cell r="J5565" t="str">
            <v>Y</v>
          </cell>
        </row>
        <row r="5566">
          <cell r="D5566" t="str">
            <v>1228917</v>
          </cell>
          <cell r="J5566" t="str">
            <v>Y</v>
          </cell>
        </row>
        <row r="5567">
          <cell r="D5567" t="str">
            <v>1228917</v>
          </cell>
          <cell r="J5567" t="str">
            <v>Y</v>
          </cell>
        </row>
        <row r="5568">
          <cell r="D5568" t="str">
            <v>1228917</v>
          </cell>
          <cell r="J5568" t="str">
            <v>Y</v>
          </cell>
        </row>
        <row r="5569">
          <cell r="D5569" t="str">
            <v>1228917</v>
          </cell>
          <cell r="J5569" t="str">
            <v>Y</v>
          </cell>
        </row>
        <row r="5570">
          <cell r="D5570" t="str">
            <v>1228917</v>
          </cell>
          <cell r="J5570" t="str">
            <v>Y</v>
          </cell>
        </row>
        <row r="5571">
          <cell r="D5571" t="str">
            <v>1228917</v>
          </cell>
          <cell r="J5571" t="str">
            <v>Y</v>
          </cell>
        </row>
        <row r="5572">
          <cell r="D5572" t="str">
            <v>1228917</v>
          </cell>
          <cell r="J5572" t="str">
            <v>Y</v>
          </cell>
        </row>
        <row r="5573">
          <cell r="D5573" t="str">
            <v>1228917</v>
          </cell>
          <cell r="J5573" t="str">
            <v>Y</v>
          </cell>
        </row>
        <row r="5574">
          <cell r="D5574" t="str">
            <v>1228917</v>
          </cell>
          <cell r="J5574" t="str">
            <v>Y</v>
          </cell>
        </row>
        <row r="5575">
          <cell r="D5575" t="str">
            <v>1228917</v>
          </cell>
          <cell r="J5575" t="str">
            <v>Y</v>
          </cell>
        </row>
        <row r="5576">
          <cell r="D5576" t="str">
            <v>1228917</v>
          </cell>
          <cell r="J5576" t="str">
            <v>Y</v>
          </cell>
        </row>
        <row r="5577">
          <cell r="D5577" t="str">
            <v>1228917</v>
          </cell>
          <cell r="J5577" t="str">
            <v>Y</v>
          </cell>
        </row>
        <row r="5578">
          <cell r="D5578" t="str">
            <v>1228917</v>
          </cell>
          <cell r="J5578" t="str">
            <v>Y</v>
          </cell>
        </row>
        <row r="5579">
          <cell r="D5579" t="str">
            <v>1228917</v>
          </cell>
          <cell r="J5579" t="str">
            <v>Y</v>
          </cell>
        </row>
        <row r="5580">
          <cell r="D5580" t="str">
            <v>1228917</v>
          </cell>
          <cell r="J5580" t="str">
            <v>Y</v>
          </cell>
        </row>
        <row r="5581">
          <cell r="D5581" t="str">
            <v>1228917</v>
          </cell>
          <cell r="J5581" t="str">
            <v>Y</v>
          </cell>
        </row>
        <row r="5582">
          <cell r="D5582" t="str">
            <v>1228917</v>
          </cell>
          <cell r="J5582" t="str">
            <v>Y</v>
          </cell>
        </row>
        <row r="5583">
          <cell r="D5583" t="str">
            <v>1228924</v>
          </cell>
          <cell r="J5583" t="str">
            <v>Y</v>
          </cell>
        </row>
        <row r="5584">
          <cell r="D5584" t="str">
            <v>1228924</v>
          </cell>
          <cell r="J5584" t="str">
            <v>Y</v>
          </cell>
        </row>
        <row r="5585">
          <cell r="D5585" t="str">
            <v>1228924</v>
          </cell>
          <cell r="J5585" t="str">
            <v>Y</v>
          </cell>
        </row>
        <row r="5586">
          <cell r="D5586" t="str">
            <v>1228924</v>
          </cell>
          <cell r="J5586" t="str">
            <v>Y</v>
          </cell>
        </row>
        <row r="5587">
          <cell r="D5587" t="str">
            <v>1228924</v>
          </cell>
          <cell r="J5587" t="str">
            <v>Y</v>
          </cell>
        </row>
        <row r="5588">
          <cell r="D5588" t="str">
            <v>1228924</v>
          </cell>
          <cell r="J5588" t="str">
            <v>Y</v>
          </cell>
        </row>
        <row r="5589">
          <cell r="D5589" t="str">
            <v>1228924</v>
          </cell>
          <cell r="J5589" t="str">
            <v>Y</v>
          </cell>
        </row>
        <row r="5590">
          <cell r="D5590" t="str">
            <v>1228924</v>
          </cell>
          <cell r="J5590" t="str">
            <v>Y</v>
          </cell>
        </row>
        <row r="5591">
          <cell r="D5591" t="str">
            <v>1228924</v>
          </cell>
          <cell r="J5591" t="str">
            <v>Y</v>
          </cell>
        </row>
        <row r="5592">
          <cell r="D5592" t="str">
            <v>1228924</v>
          </cell>
          <cell r="J5592" t="str">
            <v>Y</v>
          </cell>
        </row>
        <row r="5593">
          <cell r="D5593" t="str">
            <v>1228924</v>
          </cell>
          <cell r="J5593" t="str">
            <v>Y</v>
          </cell>
        </row>
        <row r="5594">
          <cell r="D5594" t="str">
            <v>1228924</v>
          </cell>
          <cell r="J5594" t="str">
            <v>Y</v>
          </cell>
        </row>
        <row r="5595">
          <cell r="D5595" t="str">
            <v>1228924</v>
          </cell>
          <cell r="J5595" t="str">
            <v>Y</v>
          </cell>
        </row>
        <row r="5596">
          <cell r="D5596" t="str">
            <v>1228924</v>
          </cell>
          <cell r="J5596" t="str">
            <v>Y</v>
          </cell>
        </row>
        <row r="5597">
          <cell r="D5597" t="str">
            <v>1228924</v>
          </cell>
          <cell r="J5597" t="str">
            <v>Y</v>
          </cell>
        </row>
        <row r="5598">
          <cell r="D5598" t="str">
            <v>1228924</v>
          </cell>
          <cell r="J5598" t="str">
            <v>Y</v>
          </cell>
        </row>
        <row r="5599">
          <cell r="D5599" t="str">
            <v>1228924</v>
          </cell>
          <cell r="J5599" t="str">
            <v>Y</v>
          </cell>
        </row>
        <row r="5600">
          <cell r="D5600" t="str">
            <v>1228924</v>
          </cell>
          <cell r="J5600" t="str">
            <v>Y</v>
          </cell>
        </row>
        <row r="5601">
          <cell r="D5601" t="str">
            <v>1228924</v>
          </cell>
          <cell r="J5601" t="str">
            <v>Y</v>
          </cell>
        </row>
        <row r="5602">
          <cell r="D5602" t="str">
            <v>1228924</v>
          </cell>
          <cell r="J5602" t="str">
            <v>Y</v>
          </cell>
        </row>
        <row r="5603">
          <cell r="D5603" t="str">
            <v>1228924</v>
          </cell>
          <cell r="J5603" t="str">
            <v>Y</v>
          </cell>
        </row>
        <row r="5604">
          <cell r="D5604" t="str">
            <v>1228924</v>
          </cell>
          <cell r="J5604" t="str">
            <v>Y</v>
          </cell>
        </row>
        <row r="5605">
          <cell r="D5605" t="str">
            <v>1228924</v>
          </cell>
          <cell r="J5605" t="str">
            <v>Y</v>
          </cell>
        </row>
        <row r="5606">
          <cell r="D5606" t="str">
            <v>1228924</v>
          </cell>
          <cell r="J5606" t="str">
            <v>Y</v>
          </cell>
        </row>
        <row r="5607">
          <cell r="D5607" t="str">
            <v>1228924</v>
          </cell>
          <cell r="J5607" t="str">
            <v>Y</v>
          </cell>
        </row>
        <row r="5608">
          <cell r="D5608" t="str">
            <v>1228924</v>
          </cell>
          <cell r="J5608" t="str">
            <v>Y</v>
          </cell>
        </row>
        <row r="5609">
          <cell r="D5609" t="str">
            <v>1228924</v>
          </cell>
          <cell r="J5609" t="str">
            <v>Y</v>
          </cell>
        </row>
        <row r="5610">
          <cell r="D5610" t="str">
            <v>1228924</v>
          </cell>
          <cell r="J5610" t="str">
            <v>Y</v>
          </cell>
        </row>
        <row r="5611">
          <cell r="D5611" t="str">
            <v>1228924</v>
          </cell>
          <cell r="J5611" t="str">
            <v>Y</v>
          </cell>
        </row>
        <row r="5612">
          <cell r="D5612" t="str">
            <v>1228924</v>
          </cell>
          <cell r="J5612" t="str">
            <v>Y</v>
          </cell>
        </row>
        <row r="5613">
          <cell r="D5613" t="str">
            <v>1228924</v>
          </cell>
          <cell r="J5613" t="str">
            <v>Y</v>
          </cell>
        </row>
        <row r="5614">
          <cell r="D5614" t="str">
            <v>1228924</v>
          </cell>
          <cell r="J5614" t="str">
            <v>Y</v>
          </cell>
        </row>
        <row r="5615">
          <cell r="D5615" t="str">
            <v>1229135</v>
          </cell>
          <cell r="J5615" t="str">
            <v>N</v>
          </cell>
        </row>
        <row r="5616">
          <cell r="D5616" t="str">
            <v>1229135</v>
          </cell>
          <cell r="J5616" t="str">
            <v>N</v>
          </cell>
        </row>
        <row r="5617">
          <cell r="D5617" t="str">
            <v>1229135</v>
          </cell>
          <cell r="J5617" t="str">
            <v>N</v>
          </cell>
        </row>
        <row r="5618">
          <cell r="D5618" t="str">
            <v>1229135</v>
          </cell>
          <cell r="J5618" t="str">
            <v>N</v>
          </cell>
        </row>
        <row r="5619">
          <cell r="D5619" t="str">
            <v>1229135</v>
          </cell>
          <cell r="J5619" t="str">
            <v>N</v>
          </cell>
        </row>
        <row r="5620">
          <cell r="D5620" t="str">
            <v>1229135</v>
          </cell>
          <cell r="J5620" t="str">
            <v>N</v>
          </cell>
        </row>
        <row r="5621">
          <cell r="D5621" t="str">
            <v>1229135</v>
          </cell>
          <cell r="J5621" t="str">
            <v>N</v>
          </cell>
        </row>
        <row r="5622">
          <cell r="D5622" t="str">
            <v>1229135</v>
          </cell>
          <cell r="J5622" t="str">
            <v>N</v>
          </cell>
        </row>
        <row r="5623">
          <cell r="D5623" t="str">
            <v>1229135</v>
          </cell>
          <cell r="J5623" t="str">
            <v>N</v>
          </cell>
        </row>
        <row r="5624">
          <cell r="D5624" t="str">
            <v>1229135</v>
          </cell>
          <cell r="J5624" t="str">
            <v>N</v>
          </cell>
        </row>
        <row r="5625">
          <cell r="D5625" t="str">
            <v>1229135</v>
          </cell>
          <cell r="J5625" t="str">
            <v>N</v>
          </cell>
        </row>
        <row r="5626">
          <cell r="D5626" t="str">
            <v>1229135</v>
          </cell>
          <cell r="J5626" t="str">
            <v>N</v>
          </cell>
        </row>
        <row r="5627">
          <cell r="D5627" t="str">
            <v>1229135</v>
          </cell>
          <cell r="J5627" t="str">
            <v>N</v>
          </cell>
        </row>
        <row r="5628">
          <cell r="D5628" t="str">
            <v>1229135</v>
          </cell>
          <cell r="J5628" t="str">
            <v>N</v>
          </cell>
        </row>
        <row r="5629">
          <cell r="D5629" t="str">
            <v>1229135</v>
          </cell>
          <cell r="J5629" t="str">
            <v>N</v>
          </cell>
        </row>
        <row r="5630">
          <cell r="D5630" t="str">
            <v>1229135</v>
          </cell>
          <cell r="J5630" t="str">
            <v>N</v>
          </cell>
        </row>
        <row r="5631">
          <cell r="D5631" t="str">
            <v>1229135</v>
          </cell>
          <cell r="J5631" t="str">
            <v>N</v>
          </cell>
        </row>
        <row r="5632">
          <cell r="D5632" t="str">
            <v>1229135</v>
          </cell>
          <cell r="J5632" t="str">
            <v>N</v>
          </cell>
        </row>
        <row r="5633">
          <cell r="D5633" t="str">
            <v>1229135</v>
          </cell>
          <cell r="J5633" t="str">
            <v>N</v>
          </cell>
        </row>
        <row r="5634">
          <cell r="D5634" t="str">
            <v>1229135</v>
          </cell>
          <cell r="J5634" t="str">
            <v>N</v>
          </cell>
        </row>
        <row r="5635">
          <cell r="D5635" t="str">
            <v>1229135</v>
          </cell>
          <cell r="J5635" t="str">
            <v>N</v>
          </cell>
        </row>
        <row r="5636">
          <cell r="D5636" t="str">
            <v>1229135</v>
          </cell>
          <cell r="J5636" t="str">
            <v>N</v>
          </cell>
        </row>
        <row r="5637">
          <cell r="D5637" t="str">
            <v>1229135</v>
          </cell>
          <cell r="J5637" t="str">
            <v>N</v>
          </cell>
        </row>
        <row r="5638">
          <cell r="D5638" t="str">
            <v>1229135</v>
          </cell>
          <cell r="J5638" t="str">
            <v>N</v>
          </cell>
        </row>
        <row r="5639">
          <cell r="D5639" t="str">
            <v>1229135</v>
          </cell>
          <cell r="J5639" t="str">
            <v>N</v>
          </cell>
        </row>
        <row r="5640">
          <cell r="D5640" t="str">
            <v>1229135</v>
          </cell>
          <cell r="J5640" t="str">
            <v>N</v>
          </cell>
        </row>
        <row r="5641">
          <cell r="D5641" t="str">
            <v>1229135</v>
          </cell>
          <cell r="J5641" t="str">
            <v>N</v>
          </cell>
        </row>
        <row r="5642">
          <cell r="D5642" t="str">
            <v>1229135</v>
          </cell>
          <cell r="J5642" t="str">
            <v>N</v>
          </cell>
        </row>
        <row r="5643">
          <cell r="D5643" t="str">
            <v>1229135</v>
          </cell>
          <cell r="J5643" t="str">
            <v>N</v>
          </cell>
        </row>
        <row r="5644">
          <cell r="D5644" t="str">
            <v>1229135</v>
          </cell>
          <cell r="J5644" t="str">
            <v>N</v>
          </cell>
        </row>
        <row r="5645">
          <cell r="D5645" t="str">
            <v>1229135</v>
          </cell>
          <cell r="J5645" t="str">
            <v>N</v>
          </cell>
        </row>
        <row r="5646">
          <cell r="D5646" t="str">
            <v>1229135</v>
          </cell>
          <cell r="J5646" t="str">
            <v>N</v>
          </cell>
        </row>
        <row r="5647">
          <cell r="D5647" t="str">
            <v>1229135</v>
          </cell>
          <cell r="J5647" t="str">
            <v>N</v>
          </cell>
        </row>
        <row r="5648">
          <cell r="D5648" t="str">
            <v>1229157</v>
          </cell>
          <cell r="J5648" t="str">
            <v>N</v>
          </cell>
        </row>
        <row r="5649">
          <cell r="D5649" t="str">
            <v>1229157</v>
          </cell>
          <cell r="J5649" t="str">
            <v>N</v>
          </cell>
        </row>
        <row r="5650">
          <cell r="D5650" t="str">
            <v>1229157</v>
          </cell>
          <cell r="J5650" t="str">
            <v>N</v>
          </cell>
        </row>
        <row r="5651">
          <cell r="D5651" t="str">
            <v>1229157</v>
          </cell>
          <cell r="J5651" t="str">
            <v>N</v>
          </cell>
        </row>
        <row r="5652">
          <cell r="D5652" t="str">
            <v>1229157</v>
          </cell>
          <cell r="J5652" t="str">
            <v>N</v>
          </cell>
        </row>
        <row r="5653">
          <cell r="D5653" t="str">
            <v>1229157</v>
          </cell>
          <cell r="J5653" t="str">
            <v>N</v>
          </cell>
        </row>
        <row r="5654">
          <cell r="D5654" t="str">
            <v>1229157</v>
          </cell>
          <cell r="J5654" t="str">
            <v>N</v>
          </cell>
        </row>
        <row r="5655">
          <cell r="D5655" t="str">
            <v>1229157</v>
          </cell>
          <cell r="J5655" t="str">
            <v>N</v>
          </cell>
        </row>
        <row r="5656">
          <cell r="D5656" t="str">
            <v>1229157</v>
          </cell>
          <cell r="J5656" t="str">
            <v>N</v>
          </cell>
        </row>
        <row r="5657">
          <cell r="D5657" t="str">
            <v>1229157</v>
          </cell>
          <cell r="J5657" t="str">
            <v>N</v>
          </cell>
        </row>
        <row r="5658">
          <cell r="D5658" t="str">
            <v>1229157</v>
          </cell>
          <cell r="J5658" t="str">
            <v>N</v>
          </cell>
        </row>
        <row r="5659">
          <cell r="D5659" t="str">
            <v>1229157</v>
          </cell>
          <cell r="J5659" t="str">
            <v>N</v>
          </cell>
        </row>
        <row r="5660">
          <cell r="D5660" t="str">
            <v>1229157</v>
          </cell>
          <cell r="J5660" t="str">
            <v>N</v>
          </cell>
        </row>
        <row r="5661">
          <cell r="D5661" t="str">
            <v>1229157</v>
          </cell>
          <cell r="J5661" t="str">
            <v>N</v>
          </cell>
        </row>
        <row r="5662">
          <cell r="D5662" t="str">
            <v>1229157</v>
          </cell>
          <cell r="J5662" t="str">
            <v>N</v>
          </cell>
        </row>
        <row r="5663">
          <cell r="D5663" t="str">
            <v>1229157</v>
          </cell>
          <cell r="J5663" t="str">
            <v>N</v>
          </cell>
        </row>
        <row r="5664">
          <cell r="D5664" t="str">
            <v>1229157</v>
          </cell>
          <cell r="J5664" t="str">
            <v>N</v>
          </cell>
        </row>
        <row r="5665">
          <cell r="D5665" t="str">
            <v>1229157</v>
          </cell>
          <cell r="J5665" t="str">
            <v>N</v>
          </cell>
        </row>
        <row r="5666">
          <cell r="D5666" t="str">
            <v>1229157</v>
          </cell>
          <cell r="J5666" t="str">
            <v>N</v>
          </cell>
        </row>
        <row r="5667">
          <cell r="D5667" t="str">
            <v>1229157</v>
          </cell>
          <cell r="J5667" t="str">
            <v>N</v>
          </cell>
        </row>
        <row r="5668">
          <cell r="D5668" t="str">
            <v>1229157</v>
          </cell>
          <cell r="J5668" t="str">
            <v>N</v>
          </cell>
        </row>
        <row r="5669">
          <cell r="D5669" t="str">
            <v>1229157</v>
          </cell>
          <cell r="J5669" t="str">
            <v>N</v>
          </cell>
        </row>
        <row r="5670">
          <cell r="D5670" t="str">
            <v>1229157</v>
          </cell>
          <cell r="J5670" t="str">
            <v>N</v>
          </cell>
        </row>
        <row r="5671">
          <cell r="D5671" t="str">
            <v>1229157</v>
          </cell>
          <cell r="J5671" t="str">
            <v>N</v>
          </cell>
        </row>
        <row r="5672">
          <cell r="D5672" t="str">
            <v>1229157</v>
          </cell>
          <cell r="J5672" t="str">
            <v>N</v>
          </cell>
        </row>
        <row r="5673">
          <cell r="D5673" t="str">
            <v>1229157</v>
          </cell>
          <cell r="J5673" t="str">
            <v>N</v>
          </cell>
        </row>
        <row r="5674">
          <cell r="D5674" t="str">
            <v>1229157</v>
          </cell>
          <cell r="J5674" t="str">
            <v>N</v>
          </cell>
        </row>
        <row r="5675">
          <cell r="D5675" t="str">
            <v>1229157</v>
          </cell>
          <cell r="J5675" t="str">
            <v>N</v>
          </cell>
        </row>
        <row r="5676">
          <cell r="D5676" t="str">
            <v>1229157</v>
          </cell>
          <cell r="J5676" t="str">
            <v>N</v>
          </cell>
        </row>
        <row r="5677">
          <cell r="D5677" t="str">
            <v>1229157</v>
          </cell>
          <cell r="J5677" t="str">
            <v>N</v>
          </cell>
        </row>
        <row r="5678">
          <cell r="D5678" t="str">
            <v>1229157</v>
          </cell>
          <cell r="J5678" t="str">
            <v>N</v>
          </cell>
        </row>
        <row r="5679">
          <cell r="D5679" t="str">
            <v>1229157</v>
          </cell>
          <cell r="J5679" t="str">
            <v>N</v>
          </cell>
        </row>
        <row r="5680">
          <cell r="D5680" t="str">
            <v>1229157</v>
          </cell>
          <cell r="J5680" t="str">
            <v>N</v>
          </cell>
        </row>
        <row r="5681">
          <cell r="D5681" t="str">
            <v>1229157</v>
          </cell>
          <cell r="J5681" t="str">
            <v>N</v>
          </cell>
        </row>
        <row r="5682">
          <cell r="D5682" t="str">
            <v>1229157</v>
          </cell>
          <cell r="J5682" t="str">
            <v>N</v>
          </cell>
        </row>
        <row r="5683">
          <cell r="D5683" t="str">
            <v>1229157</v>
          </cell>
          <cell r="J5683" t="str">
            <v>N</v>
          </cell>
        </row>
        <row r="5684">
          <cell r="D5684" t="str">
            <v>1229157</v>
          </cell>
          <cell r="J5684" t="str">
            <v>N</v>
          </cell>
        </row>
        <row r="5685">
          <cell r="D5685" t="str">
            <v>1229157</v>
          </cell>
          <cell r="J5685" t="str">
            <v>N</v>
          </cell>
        </row>
        <row r="5686">
          <cell r="D5686" t="str">
            <v>1229157</v>
          </cell>
          <cell r="J5686" t="str">
            <v>N</v>
          </cell>
        </row>
        <row r="5687">
          <cell r="D5687" t="str">
            <v>1229157</v>
          </cell>
          <cell r="J5687" t="str">
            <v>N</v>
          </cell>
        </row>
        <row r="5688">
          <cell r="D5688" t="str">
            <v>1229157</v>
          </cell>
          <cell r="J5688" t="str">
            <v>N</v>
          </cell>
        </row>
        <row r="5689">
          <cell r="D5689" t="str">
            <v>1229157</v>
          </cell>
          <cell r="J5689" t="str">
            <v>N</v>
          </cell>
        </row>
        <row r="5690">
          <cell r="D5690" t="str">
            <v>1229157</v>
          </cell>
          <cell r="J5690" t="str">
            <v>N</v>
          </cell>
        </row>
        <row r="5691">
          <cell r="D5691" t="str">
            <v>1229157</v>
          </cell>
          <cell r="J5691" t="str">
            <v>N</v>
          </cell>
        </row>
        <row r="5692">
          <cell r="D5692" t="str">
            <v>1229157</v>
          </cell>
          <cell r="J5692" t="str">
            <v>N</v>
          </cell>
        </row>
        <row r="5693">
          <cell r="D5693" t="str">
            <v>1229157</v>
          </cell>
          <cell r="J5693" t="str">
            <v>N</v>
          </cell>
        </row>
        <row r="5694">
          <cell r="D5694" t="str">
            <v>1229157</v>
          </cell>
          <cell r="J5694" t="str">
            <v>N</v>
          </cell>
        </row>
        <row r="5695">
          <cell r="D5695" t="str">
            <v>1229157</v>
          </cell>
          <cell r="J5695" t="str">
            <v>N</v>
          </cell>
        </row>
        <row r="5696">
          <cell r="D5696" t="str">
            <v>1229157</v>
          </cell>
          <cell r="J5696" t="str">
            <v>N</v>
          </cell>
        </row>
        <row r="5697">
          <cell r="D5697" t="str">
            <v>1229157</v>
          </cell>
          <cell r="J5697" t="str">
            <v>N</v>
          </cell>
        </row>
        <row r="5698">
          <cell r="D5698" t="str">
            <v>1229157</v>
          </cell>
          <cell r="J5698" t="str">
            <v>N</v>
          </cell>
        </row>
        <row r="5699">
          <cell r="D5699" t="str">
            <v>1229157</v>
          </cell>
          <cell r="J5699" t="str">
            <v>N</v>
          </cell>
        </row>
        <row r="5700">
          <cell r="D5700" t="str">
            <v>1229157</v>
          </cell>
          <cell r="J5700" t="str">
            <v>N</v>
          </cell>
        </row>
        <row r="5701">
          <cell r="D5701" t="str">
            <v>1229157</v>
          </cell>
          <cell r="J5701" t="str">
            <v>N</v>
          </cell>
        </row>
        <row r="5702">
          <cell r="D5702" t="str">
            <v>1229157</v>
          </cell>
          <cell r="J5702" t="str">
            <v>N</v>
          </cell>
        </row>
        <row r="5703">
          <cell r="D5703" t="str">
            <v>1229157</v>
          </cell>
          <cell r="J5703" t="str">
            <v>N</v>
          </cell>
        </row>
        <row r="5704">
          <cell r="D5704" t="str">
            <v>1229157</v>
          </cell>
          <cell r="J5704" t="str">
            <v>N</v>
          </cell>
        </row>
        <row r="5705">
          <cell r="D5705" t="str">
            <v>1229157</v>
          </cell>
          <cell r="J5705" t="str">
            <v>N</v>
          </cell>
        </row>
        <row r="5706">
          <cell r="D5706" t="str">
            <v>1229157</v>
          </cell>
          <cell r="J5706" t="str">
            <v>N</v>
          </cell>
        </row>
        <row r="5707">
          <cell r="D5707" t="str">
            <v>1229157</v>
          </cell>
          <cell r="J5707" t="str">
            <v>N</v>
          </cell>
        </row>
        <row r="5708">
          <cell r="D5708" t="str">
            <v>1229157</v>
          </cell>
          <cell r="J5708" t="str">
            <v>N</v>
          </cell>
        </row>
        <row r="5709">
          <cell r="D5709" t="str">
            <v>1229157</v>
          </cell>
          <cell r="J5709" t="str">
            <v>N</v>
          </cell>
        </row>
        <row r="5710">
          <cell r="D5710" t="str">
            <v>1229157</v>
          </cell>
          <cell r="J5710" t="str">
            <v>N</v>
          </cell>
        </row>
        <row r="5711">
          <cell r="D5711" t="str">
            <v>1229157</v>
          </cell>
          <cell r="J5711" t="str">
            <v>N</v>
          </cell>
        </row>
        <row r="5712">
          <cell r="D5712" t="str">
            <v>1229157</v>
          </cell>
          <cell r="J5712" t="str">
            <v>N</v>
          </cell>
        </row>
        <row r="5713">
          <cell r="D5713" t="str">
            <v>1229157</v>
          </cell>
          <cell r="J5713" t="str">
            <v>N</v>
          </cell>
        </row>
        <row r="5714">
          <cell r="D5714" t="str">
            <v>1229157</v>
          </cell>
          <cell r="J5714" t="str">
            <v>N</v>
          </cell>
        </row>
        <row r="5715">
          <cell r="D5715" t="str">
            <v>1229157</v>
          </cell>
          <cell r="J5715" t="str">
            <v>N</v>
          </cell>
        </row>
        <row r="5716">
          <cell r="D5716" t="str">
            <v>1229157</v>
          </cell>
          <cell r="J5716" t="str">
            <v>N</v>
          </cell>
        </row>
        <row r="5717">
          <cell r="D5717" t="str">
            <v>1229157</v>
          </cell>
          <cell r="J5717" t="str">
            <v>N</v>
          </cell>
        </row>
        <row r="5718">
          <cell r="D5718" t="str">
            <v>1229157</v>
          </cell>
          <cell r="J5718" t="str">
            <v>N</v>
          </cell>
        </row>
        <row r="5719">
          <cell r="D5719" t="str">
            <v>1229157</v>
          </cell>
          <cell r="J5719" t="str">
            <v>N</v>
          </cell>
        </row>
        <row r="5720">
          <cell r="D5720" t="str">
            <v>1229157</v>
          </cell>
          <cell r="J5720" t="str">
            <v>N</v>
          </cell>
        </row>
        <row r="5721">
          <cell r="D5721" t="str">
            <v>1229157</v>
          </cell>
          <cell r="J5721" t="str">
            <v>N</v>
          </cell>
        </row>
        <row r="5722">
          <cell r="D5722" t="str">
            <v>1229157</v>
          </cell>
          <cell r="J5722" t="str">
            <v>N</v>
          </cell>
        </row>
        <row r="5723">
          <cell r="D5723" t="str">
            <v>1229157</v>
          </cell>
          <cell r="J5723" t="str">
            <v>N</v>
          </cell>
        </row>
        <row r="5724">
          <cell r="D5724" t="str">
            <v>1229157</v>
          </cell>
          <cell r="J5724" t="str">
            <v>N</v>
          </cell>
        </row>
        <row r="5725">
          <cell r="D5725" t="str">
            <v>1229157</v>
          </cell>
          <cell r="J5725" t="str">
            <v>N</v>
          </cell>
        </row>
        <row r="5726">
          <cell r="D5726" t="str">
            <v>1229157</v>
          </cell>
          <cell r="J5726" t="str">
            <v>N</v>
          </cell>
        </row>
        <row r="5727">
          <cell r="D5727" t="str">
            <v>1229157</v>
          </cell>
          <cell r="J5727" t="str">
            <v>N</v>
          </cell>
        </row>
        <row r="5728">
          <cell r="D5728" t="str">
            <v>1229157</v>
          </cell>
          <cell r="J5728" t="str">
            <v>N</v>
          </cell>
        </row>
        <row r="5729">
          <cell r="D5729" t="str">
            <v>1229157</v>
          </cell>
          <cell r="J5729" t="str">
            <v>N</v>
          </cell>
        </row>
        <row r="5730">
          <cell r="D5730" t="str">
            <v>1229157</v>
          </cell>
          <cell r="J5730" t="str">
            <v>N</v>
          </cell>
        </row>
        <row r="5731">
          <cell r="D5731" t="str">
            <v>1229157</v>
          </cell>
          <cell r="J5731" t="str">
            <v>N</v>
          </cell>
        </row>
        <row r="5732">
          <cell r="D5732" t="str">
            <v>1229157</v>
          </cell>
          <cell r="J5732" t="str">
            <v>N</v>
          </cell>
        </row>
        <row r="5733">
          <cell r="D5733" t="str">
            <v>1229157</v>
          </cell>
          <cell r="J5733" t="str">
            <v>N</v>
          </cell>
        </row>
        <row r="5734">
          <cell r="D5734" t="str">
            <v>1229157</v>
          </cell>
          <cell r="J5734" t="str">
            <v>N</v>
          </cell>
        </row>
        <row r="5735">
          <cell r="D5735" t="str">
            <v>1229157</v>
          </cell>
          <cell r="J5735" t="str">
            <v>N</v>
          </cell>
        </row>
        <row r="5736">
          <cell r="D5736" t="str">
            <v>1229157</v>
          </cell>
          <cell r="J5736" t="str">
            <v>N</v>
          </cell>
        </row>
        <row r="5737">
          <cell r="D5737" t="str">
            <v>1229157</v>
          </cell>
          <cell r="J5737" t="str">
            <v>N</v>
          </cell>
        </row>
        <row r="5738">
          <cell r="D5738" t="str">
            <v>1229157</v>
          </cell>
          <cell r="J5738" t="str">
            <v>N</v>
          </cell>
        </row>
        <row r="5739">
          <cell r="D5739" t="str">
            <v>1229157</v>
          </cell>
          <cell r="J5739" t="str">
            <v>N</v>
          </cell>
        </row>
        <row r="5740">
          <cell r="D5740" t="str">
            <v>1229157</v>
          </cell>
          <cell r="J5740" t="str">
            <v>N</v>
          </cell>
        </row>
        <row r="5741">
          <cell r="D5741" t="str">
            <v>1229157</v>
          </cell>
          <cell r="J5741" t="str">
            <v>N</v>
          </cell>
        </row>
        <row r="5742">
          <cell r="D5742" t="str">
            <v>1229157</v>
          </cell>
          <cell r="J5742" t="str">
            <v>N</v>
          </cell>
        </row>
        <row r="5743">
          <cell r="D5743" t="str">
            <v>1229157</v>
          </cell>
          <cell r="J5743" t="str">
            <v>N</v>
          </cell>
        </row>
        <row r="5744">
          <cell r="D5744" t="str">
            <v>1229157</v>
          </cell>
          <cell r="J5744" t="str">
            <v>N</v>
          </cell>
        </row>
        <row r="5745">
          <cell r="D5745" t="str">
            <v>1229157</v>
          </cell>
          <cell r="J5745" t="str">
            <v>N</v>
          </cell>
        </row>
        <row r="5746">
          <cell r="D5746" t="str">
            <v>1229157</v>
          </cell>
          <cell r="J5746" t="str">
            <v>N</v>
          </cell>
        </row>
        <row r="5747">
          <cell r="D5747" t="str">
            <v>1229157</v>
          </cell>
          <cell r="J5747" t="str">
            <v>N</v>
          </cell>
        </row>
        <row r="5748">
          <cell r="D5748" t="str">
            <v>1229157</v>
          </cell>
          <cell r="J5748" t="str">
            <v>N</v>
          </cell>
        </row>
        <row r="5749">
          <cell r="D5749" t="str">
            <v>1229157</v>
          </cell>
          <cell r="J5749" t="str">
            <v>N</v>
          </cell>
        </row>
        <row r="5750">
          <cell r="D5750" t="str">
            <v>1229157</v>
          </cell>
          <cell r="J5750" t="str">
            <v>N</v>
          </cell>
        </row>
        <row r="5751">
          <cell r="D5751" t="str">
            <v>1229157</v>
          </cell>
          <cell r="J5751" t="str">
            <v>N</v>
          </cell>
        </row>
        <row r="5752">
          <cell r="D5752" t="str">
            <v>1229157</v>
          </cell>
          <cell r="J5752" t="str">
            <v>N</v>
          </cell>
        </row>
        <row r="5753">
          <cell r="D5753" t="str">
            <v>1229157</v>
          </cell>
          <cell r="J5753" t="str">
            <v>N</v>
          </cell>
        </row>
        <row r="5754">
          <cell r="D5754" t="str">
            <v>1229157</v>
          </cell>
          <cell r="J5754" t="str">
            <v>N</v>
          </cell>
        </row>
        <row r="5755">
          <cell r="D5755" t="str">
            <v>1229157</v>
          </cell>
          <cell r="J5755" t="str">
            <v>N</v>
          </cell>
        </row>
        <row r="5756">
          <cell r="D5756" t="str">
            <v>1229157</v>
          </cell>
          <cell r="J5756" t="str">
            <v>N</v>
          </cell>
        </row>
        <row r="5757">
          <cell r="D5757" t="str">
            <v>1229157</v>
          </cell>
          <cell r="J5757" t="str">
            <v>N</v>
          </cell>
        </row>
        <row r="5758">
          <cell r="D5758" t="str">
            <v>1229157</v>
          </cell>
          <cell r="J5758" t="str">
            <v>N</v>
          </cell>
        </row>
        <row r="5759">
          <cell r="D5759" t="str">
            <v>1229157</v>
          </cell>
          <cell r="J5759" t="str">
            <v>N</v>
          </cell>
        </row>
        <row r="5760">
          <cell r="D5760" t="str">
            <v>1229157</v>
          </cell>
          <cell r="J5760" t="str">
            <v>N</v>
          </cell>
        </row>
        <row r="5761">
          <cell r="D5761" t="str">
            <v>1229157</v>
          </cell>
          <cell r="J5761" t="str">
            <v>N</v>
          </cell>
        </row>
        <row r="5762">
          <cell r="D5762" t="str">
            <v>1229157</v>
          </cell>
          <cell r="J5762" t="str">
            <v>N</v>
          </cell>
        </row>
        <row r="5763">
          <cell r="D5763" t="str">
            <v>1229157</v>
          </cell>
          <cell r="J5763" t="str">
            <v>N</v>
          </cell>
        </row>
        <row r="5764">
          <cell r="D5764" t="str">
            <v>1229157</v>
          </cell>
          <cell r="J5764" t="str">
            <v>N</v>
          </cell>
        </row>
        <row r="5765">
          <cell r="D5765" t="str">
            <v>1229157</v>
          </cell>
          <cell r="J5765" t="str">
            <v>N</v>
          </cell>
        </row>
        <row r="5766">
          <cell r="D5766" t="str">
            <v>1229157</v>
          </cell>
          <cell r="J5766" t="str">
            <v>N</v>
          </cell>
        </row>
        <row r="5767">
          <cell r="D5767" t="str">
            <v>1229157</v>
          </cell>
          <cell r="J5767" t="str">
            <v>N</v>
          </cell>
        </row>
        <row r="5768">
          <cell r="D5768" t="str">
            <v>1229157</v>
          </cell>
          <cell r="J5768" t="str">
            <v>N</v>
          </cell>
        </row>
        <row r="5769">
          <cell r="D5769" t="str">
            <v>1229157</v>
          </cell>
          <cell r="J5769" t="str">
            <v>N</v>
          </cell>
        </row>
        <row r="5770">
          <cell r="D5770" t="str">
            <v>1229157</v>
          </cell>
          <cell r="J5770" t="str">
            <v>N</v>
          </cell>
        </row>
        <row r="5771">
          <cell r="D5771" t="str">
            <v>1229157</v>
          </cell>
          <cell r="J5771" t="str">
            <v>N</v>
          </cell>
        </row>
        <row r="5772">
          <cell r="D5772" t="str">
            <v>1229157</v>
          </cell>
          <cell r="J5772" t="str">
            <v>N</v>
          </cell>
        </row>
        <row r="5773">
          <cell r="D5773" t="str">
            <v>1229157</v>
          </cell>
          <cell r="J5773" t="str">
            <v>N</v>
          </cell>
        </row>
        <row r="5774">
          <cell r="D5774" t="str">
            <v>1229157</v>
          </cell>
          <cell r="J5774" t="str">
            <v>N</v>
          </cell>
        </row>
        <row r="5775">
          <cell r="D5775" t="str">
            <v>1229157</v>
          </cell>
          <cell r="J5775" t="str">
            <v>N</v>
          </cell>
        </row>
        <row r="5776">
          <cell r="D5776" t="str">
            <v>1229157</v>
          </cell>
          <cell r="J5776" t="str">
            <v>N</v>
          </cell>
        </row>
        <row r="5777">
          <cell r="D5777" t="str">
            <v>1229157</v>
          </cell>
          <cell r="J5777" t="str">
            <v>N</v>
          </cell>
        </row>
        <row r="5778">
          <cell r="D5778" t="str">
            <v>1229157</v>
          </cell>
          <cell r="J5778" t="str">
            <v>N</v>
          </cell>
        </row>
        <row r="5779">
          <cell r="D5779" t="str">
            <v>1229157</v>
          </cell>
          <cell r="J5779" t="str">
            <v>N</v>
          </cell>
        </row>
        <row r="5780">
          <cell r="D5780" t="str">
            <v>1229157</v>
          </cell>
          <cell r="J5780" t="str">
            <v>N</v>
          </cell>
        </row>
        <row r="5781">
          <cell r="D5781" t="str">
            <v>1229157</v>
          </cell>
          <cell r="J5781" t="str">
            <v>N</v>
          </cell>
        </row>
        <row r="5782">
          <cell r="D5782" t="str">
            <v>1229157</v>
          </cell>
          <cell r="J5782" t="str">
            <v>N</v>
          </cell>
        </row>
        <row r="5783">
          <cell r="D5783" t="str">
            <v>1229157</v>
          </cell>
          <cell r="J5783" t="str">
            <v>N</v>
          </cell>
        </row>
        <row r="5784">
          <cell r="D5784" t="str">
            <v>1229157</v>
          </cell>
          <cell r="J5784" t="str">
            <v>N</v>
          </cell>
        </row>
        <row r="5785">
          <cell r="D5785" t="str">
            <v>1229157</v>
          </cell>
          <cell r="J5785" t="str">
            <v>N</v>
          </cell>
        </row>
        <row r="5786">
          <cell r="D5786" t="str">
            <v>1229157</v>
          </cell>
          <cell r="J5786" t="str">
            <v>N</v>
          </cell>
        </row>
        <row r="5787">
          <cell r="D5787" t="str">
            <v>1229157</v>
          </cell>
          <cell r="J5787" t="str">
            <v>N</v>
          </cell>
        </row>
        <row r="5788">
          <cell r="D5788" t="str">
            <v>1229157</v>
          </cell>
          <cell r="J5788" t="str">
            <v>N</v>
          </cell>
        </row>
        <row r="5789">
          <cell r="D5789" t="str">
            <v>1229157</v>
          </cell>
          <cell r="J5789" t="str">
            <v>N</v>
          </cell>
        </row>
        <row r="5790">
          <cell r="D5790" t="str">
            <v>1229157</v>
          </cell>
          <cell r="J5790" t="str">
            <v>N</v>
          </cell>
        </row>
        <row r="5791">
          <cell r="D5791" t="str">
            <v>1229157</v>
          </cell>
          <cell r="J5791" t="str">
            <v>N</v>
          </cell>
        </row>
        <row r="5792">
          <cell r="D5792" t="str">
            <v>1229157</v>
          </cell>
          <cell r="J5792" t="str">
            <v>N</v>
          </cell>
        </row>
        <row r="5793">
          <cell r="D5793" t="str">
            <v>1229157</v>
          </cell>
          <cell r="J5793" t="str">
            <v>N</v>
          </cell>
        </row>
        <row r="5794">
          <cell r="D5794" t="str">
            <v>1229157</v>
          </cell>
          <cell r="J5794" t="str">
            <v>N</v>
          </cell>
        </row>
        <row r="5795">
          <cell r="D5795" t="str">
            <v>1229157</v>
          </cell>
          <cell r="J5795" t="str">
            <v>N</v>
          </cell>
        </row>
        <row r="5796">
          <cell r="D5796" t="str">
            <v>1229157</v>
          </cell>
          <cell r="J5796" t="str">
            <v>N</v>
          </cell>
        </row>
        <row r="5797">
          <cell r="D5797" t="str">
            <v>1229157</v>
          </cell>
          <cell r="J5797" t="str">
            <v>N</v>
          </cell>
        </row>
        <row r="5798">
          <cell r="D5798" t="str">
            <v>1229157</v>
          </cell>
          <cell r="J5798" t="str">
            <v>N</v>
          </cell>
        </row>
        <row r="5799">
          <cell r="D5799" t="str">
            <v>1229157</v>
          </cell>
          <cell r="J5799" t="str">
            <v>N</v>
          </cell>
        </row>
        <row r="5800">
          <cell r="D5800" t="str">
            <v>1229157</v>
          </cell>
          <cell r="J5800" t="str">
            <v>N</v>
          </cell>
        </row>
        <row r="5801">
          <cell r="D5801" t="str">
            <v>1229157</v>
          </cell>
          <cell r="J5801" t="str">
            <v>N</v>
          </cell>
        </row>
        <row r="5802">
          <cell r="D5802" t="str">
            <v>1229157</v>
          </cell>
          <cell r="J5802" t="str">
            <v>N</v>
          </cell>
        </row>
        <row r="5803">
          <cell r="D5803" t="str">
            <v>1229157</v>
          </cell>
          <cell r="J5803" t="str">
            <v>N</v>
          </cell>
        </row>
        <row r="5804">
          <cell r="D5804" t="str">
            <v>1229157</v>
          </cell>
          <cell r="J5804" t="str">
            <v>N</v>
          </cell>
        </row>
        <row r="5805">
          <cell r="D5805" t="str">
            <v>1229157</v>
          </cell>
          <cell r="J5805" t="str">
            <v>N</v>
          </cell>
        </row>
        <row r="5806">
          <cell r="D5806" t="str">
            <v>1229157</v>
          </cell>
          <cell r="J5806" t="str">
            <v>N</v>
          </cell>
        </row>
        <row r="5807">
          <cell r="D5807" t="str">
            <v>1229157</v>
          </cell>
          <cell r="J5807" t="str">
            <v>N</v>
          </cell>
        </row>
        <row r="5808">
          <cell r="D5808" t="str">
            <v>1229157</v>
          </cell>
          <cell r="J5808" t="str">
            <v>N</v>
          </cell>
        </row>
        <row r="5809">
          <cell r="D5809" t="str">
            <v>1229157</v>
          </cell>
          <cell r="J5809" t="str">
            <v>N</v>
          </cell>
        </row>
        <row r="5810">
          <cell r="D5810" t="str">
            <v>1229157</v>
          </cell>
          <cell r="J5810" t="str">
            <v>N</v>
          </cell>
        </row>
        <row r="5811">
          <cell r="D5811" t="str">
            <v>1229157</v>
          </cell>
          <cell r="J5811" t="str">
            <v>N</v>
          </cell>
        </row>
        <row r="5812">
          <cell r="D5812" t="str">
            <v>1229157</v>
          </cell>
          <cell r="J5812" t="str">
            <v>N</v>
          </cell>
        </row>
        <row r="5813">
          <cell r="D5813" t="str">
            <v>1229157</v>
          </cell>
          <cell r="J5813" t="str">
            <v>N</v>
          </cell>
        </row>
        <row r="5814">
          <cell r="D5814" t="str">
            <v>1229157</v>
          </cell>
          <cell r="J5814" t="str">
            <v>N</v>
          </cell>
        </row>
        <row r="5815">
          <cell r="D5815" t="str">
            <v>1229157</v>
          </cell>
          <cell r="J5815" t="str">
            <v>N</v>
          </cell>
        </row>
        <row r="5816">
          <cell r="D5816" t="str">
            <v>1229157</v>
          </cell>
          <cell r="J5816" t="str">
            <v>N</v>
          </cell>
        </row>
        <row r="5817">
          <cell r="D5817" t="str">
            <v>1229157</v>
          </cell>
          <cell r="J5817" t="str">
            <v>N</v>
          </cell>
        </row>
        <row r="5818">
          <cell r="D5818" t="str">
            <v>1229157</v>
          </cell>
          <cell r="J5818" t="str">
            <v>N</v>
          </cell>
        </row>
        <row r="5819">
          <cell r="D5819" t="str">
            <v>1229157</v>
          </cell>
          <cell r="J5819" t="str">
            <v>N</v>
          </cell>
        </row>
        <row r="5820">
          <cell r="D5820" t="str">
            <v>1229157</v>
          </cell>
          <cell r="J5820" t="str">
            <v>N</v>
          </cell>
        </row>
        <row r="5821">
          <cell r="D5821" t="str">
            <v>1229157</v>
          </cell>
          <cell r="J5821" t="str">
            <v>N</v>
          </cell>
        </row>
        <row r="5822">
          <cell r="D5822" t="str">
            <v>1229157</v>
          </cell>
          <cell r="J5822" t="str">
            <v>N</v>
          </cell>
        </row>
        <row r="5823">
          <cell r="D5823" t="str">
            <v>1229157</v>
          </cell>
          <cell r="J5823" t="str">
            <v>N</v>
          </cell>
        </row>
        <row r="5824">
          <cell r="D5824" t="str">
            <v>1229157</v>
          </cell>
          <cell r="J5824" t="str">
            <v>N</v>
          </cell>
        </row>
        <row r="5825">
          <cell r="D5825" t="str">
            <v>1229157</v>
          </cell>
          <cell r="J5825" t="str">
            <v>N</v>
          </cell>
        </row>
        <row r="5826">
          <cell r="D5826" t="str">
            <v>1229157</v>
          </cell>
          <cell r="J5826" t="str">
            <v>N</v>
          </cell>
        </row>
        <row r="5827">
          <cell r="D5827" t="str">
            <v>1229157</v>
          </cell>
          <cell r="J5827" t="str">
            <v>N</v>
          </cell>
        </row>
        <row r="5828">
          <cell r="D5828" t="str">
            <v>1229157</v>
          </cell>
          <cell r="J5828" t="str">
            <v>N</v>
          </cell>
        </row>
        <row r="5829">
          <cell r="D5829" t="str">
            <v>1229157</v>
          </cell>
          <cell r="J5829" t="str">
            <v>N</v>
          </cell>
        </row>
        <row r="5830">
          <cell r="D5830" t="str">
            <v>1229157</v>
          </cell>
          <cell r="J5830" t="str">
            <v>N</v>
          </cell>
        </row>
        <row r="5831">
          <cell r="D5831" t="str">
            <v>1229157</v>
          </cell>
          <cell r="J5831" t="str">
            <v>N</v>
          </cell>
        </row>
        <row r="5832">
          <cell r="D5832" t="str">
            <v>1229157</v>
          </cell>
          <cell r="J5832" t="str">
            <v>N</v>
          </cell>
        </row>
        <row r="5833">
          <cell r="D5833" t="str">
            <v>1229157</v>
          </cell>
          <cell r="J5833" t="str">
            <v>N</v>
          </cell>
        </row>
        <row r="5834">
          <cell r="D5834" t="str">
            <v>1229157</v>
          </cell>
          <cell r="J5834" t="str">
            <v>N</v>
          </cell>
        </row>
        <row r="5835">
          <cell r="D5835" t="str">
            <v>1229157</v>
          </cell>
          <cell r="J5835" t="str">
            <v>N</v>
          </cell>
        </row>
        <row r="5836">
          <cell r="D5836" t="str">
            <v>1229157</v>
          </cell>
          <cell r="J5836" t="str">
            <v>N</v>
          </cell>
        </row>
        <row r="5837">
          <cell r="D5837" t="str">
            <v>1229157</v>
          </cell>
          <cell r="J5837" t="str">
            <v>N</v>
          </cell>
        </row>
        <row r="5838">
          <cell r="D5838" t="str">
            <v>1229157</v>
          </cell>
          <cell r="J5838" t="str">
            <v>N</v>
          </cell>
        </row>
        <row r="5839">
          <cell r="D5839" t="str">
            <v>1229157</v>
          </cell>
          <cell r="J5839" t="str">
            <v>N</v>
          </cell>
        </row>
        <row r="5840">
          <cell r="D5840" t="str">
            <v>1229157</v>
          </cell>
          <cell r="J5840" t="str">
            <v>N</v>
          </cell>
        </row>
        <row r="5841">
          <cell r="D5841" t="str">
            <v>1229157</v>
          </cell>
          <cell r="J5841" t="str">
            <v>N</v>
          </cell>
        </row>
        <row r="5842">
          <cell r="D5842" t="str">
            <v>1229157</v>
          </cell>
          <cell r="J5842" t="str">
            <v>N</v>
          </cell>
        </row>
        <row r="5843">
          <cell r="D5843" t="str">
            <v>1229157</v>
          </cell>
          <cell r="J5843" t="str">
            <v>N</v>
          </cell>
        </row>
        <row r="5844">
          <cell r="D5844" t="str">
            <v>1229157</v>
          </cell>
          <cell r="J5844" t="str">
            <v>N</v>
          </cell>
        </row>
        <row r="5845">
          <cell r="D5845" t="str">
            <v>1231023</v>
          </cell>
          <cell r="J5845" t="str">
            <v>N</v>
          </cell>
        </row>
        <row r="5846">
          <cell r="D5846" t="str">
            <v>1231023</v>
          </cell>
          <cell r="J5846" t="str">
            <v>N</v>
          </cell>
        </row>
        <row r="5847">
          <cell r="D5847" t="str">
            <v>1231023</v>
          </cell>
          <cell r="J5847" t="str">
            <v>N</v>
          </cell>
        </row>
        <row r="5848">
          <cell r="D5848" t="str">
            <v>1231023</v>
          </cell>
          <cell r="J5848" t="str">
            <v>N</v>
          </cell>
        </row>
        <row r="5849">
          <cell r="D5849" t="str">
            <v>1231023</v>
          </cell>
          <cell r="J5849" t="str">
            <v>N</v>
          </cell>
        </row>
        <row r="5850">
          <cell r="D5850" t="str">
            <v>1231023</v>
          </cell>
          <cell r="J5850" t="str">
            <v>N</v>
          </cell>
        </row>
        <row r="5851">
          <cell r="D5851" t="str">
            <v>1231023</v>
          </cell>
          <cell r="J5851" t="str">
            <v>N</v>
          </cell>
        </row>
        <row r="5852">
          <cell r="D5852" t="str">
            <v>1231023</v>
          </cell>
          <cell r="J5852" t="str">
            <v>N</v>
          </cell>
        </row>
        <row r="5853">
          <cell r="D5853" t="str">
            <v>1231023</v>
          </cell>
          <cell r="J5853" t="str">
            <v>N</v>
          </cell>
        </row>
        <row r="5854">
          <cell r="D5854" t="str">
            <v>1231023</v>
          </cell>
          <cell r="J5854" t="str">
            <v>N</v>
          </cell>
        </row>
        <row r="5855">
          <cell r="D5855" t="str">
            <v>1231193</v>
          </cell>
          <cell r="J5855" t="str">
            <v>N</v>
          </cell>
        </row>
        <row r="5856">
          <cell r="D5856" t="str">
            <v>1231193</v>
          </cell>
          <cell r="J5856" t="str">
            <v>N</v>
          </cell>
        </row>
        <row r="5857">
          <cell r="D5857" t="str">
            <v>1231193</v>
          </cell>
          <cell r="J5857" t="str">
            <v>N</v>
          </cell>
        </row>
        <row r="5858">
          <cell r="D5858" t="str">
            <v>1231193</v>
          </cell>
          <cell r="J5858" t="str">
            <v>N</v>
          </cell>
        </row>
        <row r="5859">
          <cell r="D5859" t="str">
            <v>1231193</v>
          </cell>
          <cell r="J5859" t="str">
            <v>N</v>
          </cell>
        </row>
        <row r="5860">
          <cell r="D5860" t="str">
            <v>1231193</v>
          </cell>
          <cell r="J5860" t="str">
            <v>N</v>
          </cell>
        </row>
        <row r="5861">
          <cell r="D5861" t="str">
            <v>1231193</v>
          </cell>
          <cell r="J5861" t="str">
            <v>N</v>
          </cell>
        </row>
        <row r="5862">
          <cell r="D5862" t="str">
            <v>1231193</v>
          </cell>
          <cell r="J5862" t="str">
            <v>N</v>
          </cell>
        </row>
        <row r="5863">
          <cell r="D5863" t="str">
            <v>1231193</v>
          </cell>
          <cell r="J5863" t="str">
            <v>N</v>
          </cell>
        </row>
        <row r="5864">
          <cell r="D5864" t="str">
            <v>1231193</v>
          </cell>
          <cell r="J5864" t="str">
            <v>N</v>
          </cell>
        </row>
        <row r="5865">
          <cell r="D5865" t="str">
            <v>1231635</v>
          </cell>
          <cell r="J5865" t="str">
            <v>N</v>
          </cell>
        </row>
        <row r="5866">
          <cell r="D5866" t="str">
            <v>1231635</v>
          </cell>
          <cell r="J5866" t="str">
            <v>N</v>
          </cell>
        </row>
        <row r="5867">
          <cell r="D5867" t="str">
            <v>1231635</v>
          </cell>
          <cell r="J5867" t="str">
            <v>N</v>
          </cell>
        </row>
        <row r="5868">
          <cell r="D5868" t="str">
            <v>1231635</v>
          </cell>
          <cell r="J5868" t="str">
            <v>N</v>
          </cell>
        </row>
        <row r="5869">
          <cell r="D5869" t="str">
            <v>1231635</v>
          </cell>
          <cell r="J5869" t="str">
            <v>N</v>
          </cell>
        </row>
        <row r="5870">
          <cell r="D5870" t="str">
            <v>1231635</v>
          </cell>
          <cell r="J5870" t="str">
            <v>N</v>
          </cell>
        </row>
        <row r="5871">
          <cell r="D5871" t="str">
            <v>1231635</v>
          </cell>
          <cell r="J5871" t="str">
            <v>N</v>
          </cell>
        </row>
        <row r="5872">
          <cell r="D5872" t="str">
            <v>1231635</v>
          </cell>
          <cell r="J5872" t="str">
            <v>N</v>
          </cell>
        </row>
        <row r="5873">
          <cell r="D5873" t="str">
            <v>1231635</v>
          </cell>
          <cell r="J5873" t="str">
            <v>N</v>
          </cell>
        </row>
        <row r="5874">
          <cell r="D5874" t="str">
            <v>1231635</v>
          </cell>
          <cell r="J5874" t="str">
            <v>N</v>
          </cell>
        </row>
        <row r="5875">
          <cell r="D5875" t="str">
            <v>1233570</v>
          </cell>
          <cell r="J5875" t="str">
            <v>Y</v>
          </cell>
        </row>
        <row r="5876">
          <cell r="D5876" t="str">
            <v>1233570</v>
          </cell>
          <cell r="J5876" t="str">
            <v>Y</v>
          </cell>
        </row>
        <row r="5877">
          <cell r="D5877" t="str">
            <v>1233570</v>
          </cell>
          <cell r="J5877" t="str">
            <v>Y</v>
          </cell>
        </row>
        <row r="5878">
          <cell r="D5878" t="str">
            <v>1233570</v>
          </cell>
          <cell r="J5878" t="str">
            <v>Y</v>
          </cell>
        </row>
        <row r="5879">
          <cell r="D5879" t="str">
            <v>1233570</v>
          </cell>
          <cell r="J5879" t="str">
            <v>Y</v>
          </cell>
        </row>
        <row r="5880">
          <cell r="D5880" t="str">
            <v>1233570</v>
          </cell>
          <cell r="J5880" t="str">
            <v>Y</v>
          </cell>
        </row>
        <row r="5881">
          <cell r="D5881" t="str">
            <v>1233570</v>
          </cell>
          <cell r="J5881" t="str">
            <v>Y</v>
          </cell>
        </row>
        <row r="5882">
          <cell r="D5882" t="str">
            <v>1233570</v>
          </cell>
          <cell r="J5882" t="str">
            <v>Y</v>
          </cell>
        </row>
        <row r="5883">
          <cell r="D5883" t="str">
            <v>1233570</v>
          </cell>
          <cell r="J5883" t="str">
            <v>Y</v>
          </cell>
        </row>
        <row r="5884">
          <cell r="D5884" t="str">
            <v>1233570</v>
          </cell>
          <cell r="J5884" t="str">
            <v>Y</v>
          </cell>
        </row>
        <row r="5885">
          <cell r="D5885" t="str">
            <v>1233570</v>
          </cell>
          <cell r="J5885" t="str">
            <v>Y</v>
          </cell>
        </row>
        <row r="5886">
          <cell r="D5886" t="str">
            <v>1233570</v>
          </cell>
          <cell r="J5886" t="str">
            <v>Y</v>
          </cell>
        </row>
        <row r="5887">
          <cell r="D5887" t="str">
            <v>1233570</v>
          </cell>
          <cell r="J5887" t="str">
            <v>Y</v>
          </cell>
        </row>
        <row r="5888">
          <cell r="D5888" t="str">
            <v>1233570</v>
          </cell>
          <cell r="J5888" t="str">
            <v>Y</v>
          </cell>
        </row>
        <row r="5889">
          <cell r="D5889" t="str">
            <v>1233570</v>
          </cell>
          <cell r="J5889" t="str">
            <v>Y</v>
          </cell>
        </row>
        <row r="5890">
          <cell r="D5890" t="str">
            <v>1233570</v>
          </cell>
          <cell r="J5890" t="str">
            <v>Y</v>
          </cell>
        </row>
        <row r="5891">
          <cell r="D5891" t="str">
            <v>1233570</v>
          </cell>
          <cell r="J5891" t="str">
            <v>Y</v>
          </cell>
        </row>
        <row r="5892">
          <cell r="D5892" t="str">
            <v>1233570</v>
          </cell>
          <cell r="J5892" t="str">
            <v>Y</v>
          </cell>
        </row>
        <row r="5893">
          <cell r="D5893" t="str">
            <v>1233570</v>
          </cell>
          <cell r="J5893" t="str">
            <v>Y</v>
          </cell>
        </row>
        <row r="5894">
          <cell r="D5894" t="str">
            <v>1233570</v>
          </cell>
          <cell r="J5894" t="str">
            <v>Y</v>
          </cell>
        </row>
        <row r="5895">
          <cell r="D5895" t="str">
            <v>1233570</v>
          </cell>
          <cell r="J5895" t="str">
            <v>Y</v>
          </cell>
        </row>
        <row r="5896">
          <cell r="D5896" t="str">
            <v>1233570</v>
          </cell>
          <cell r="J5896" t="str">
            <v>Y</v>
          </cell>
        </row>
        <row r="5897">
          <cell r="D5897" t="str">
            <v>1233570</v>
          </cell>
          <cell r="J5897" t="str">
            <v>Y</v>
          </cell>
        </row>
        <row r="5898">
          <cell r="D5898" t="str">
            <v>1233570</v>
          </cell>
          <cell r="J5898" t="str">
            <v>Y</v>
          </cell>
        </row>
        <row r="5899">
          <cell r="D5899" t="str">
            <v>1233570</v>
          </cell>
          <cell r="J5899" t="str">
            <v>Y</v>
          </cell>
        </row>
        <row r="5900">
          <cell r="D5900" t="str">
            <v>1233570</v>
          </cell>
          <cell r="J5900" t="str">
            <v>Y</v>
          </cell>
        </row>
        <row r="5901">
          <cell r="D5901" t="str">
            <v>1233570</v>
          </cell>
          <cell r="J5901" t="str">
            <v>Y</v>
          </cell>
        </row>
        <row r="5902">
          <cell r="D5902" t="str">
            <v>1233570</v>
          </cell>
          <cell r="J5902" t="str">
            <v>Y</v>
          </cell>
        </row>
        <row r="5903">
          <cell r="D5903" t="str">
            <v>1233570</v>
          </cell>
          <cell r="J5903" t="str">
            <v>Y</v>
          </cell>
        </row>
        <row r="5904">
          <cell r="D5904" t="str">
            <v>1233570</v>
          </cell>
          <cell r="J5904" t="str">
            <v>Y</v>
          </cell>
        </row>
        <row r="5905">
          <cell r="D5905" t="str">
            <v>1233570</v>
          </cell>
          <cell r="J5905" t="str">
            <v>Y</v>
          </cell>
        </row>
        <row r="5906">
          <cell r="D5906" t="str">
            <v>1233570</v>
          </cell>
          <cell r="J5906" t="str">
            <v>Y</v>
          </cell>
        </row>
        <row r="5907">
          <cell r="D5907" t="str">
            <v>1233570</v>
          </cell>
          <cell r="J5907" t="str">
            <v>Y</v>
          </cell>
        </row>
        <row r="5908">
          <cell r="D5908" t="str">
            <v>1233570</v>
          </cell>
          <cell r="J5908" t="str">
            <v>Y</v>
          </cell>
        </row>
        <row r="5909">
          <cell r="D5909" t="str">
            <v>1233570</v>
          </cell>
          <cell r="J5909" t="str">
            <v>Y</v>
          </cell>
        </row>
        <row r="5910">
          <cell r="D5910" t="str">
            <v>1233570</v>
          </cell>
          <cell r="J5910" t="str">
            <v>Y</v>
          </cell>
        </row>
        <row r="5911">
          <cell r="D5911" t="str">
            <v>1233570</v>
          </cell>
          <cell r="J5911" t="str">
            <v>Y</v>
          </cell>
        </row>
        <row r="5912">
          <cell r="D5912" t="str">
            <v>1233570</v>
          </cell>
          <cell r="J5912" t="str">
            <v>Y</v>
          </cell>
        </row>
        <row r="5913">
          <cell r="D5913" t="str">
            <v>1233570</v>
          </cell>
          <cell r="J5913" t="str">
            <v>Y</v>
          </cell>
        </row>
        <row r="5914">
          <cell r="D5914" t="str">
            <v>1233570</v>
          </cell>
          <cell r="J5914" t="str">
            <v>Y</v>
          </cell>
        </row>
        <row r="5915">
          <cell r="D5915" t="str">
            <v>1233570</v>
          </cell>
          <cell r="J5915" t="str">
            <v>Y</v>
          </cell>
        </row>
        <row r="5916">
          <cell r="D5916" t="str">
            <v>1233570</v>
          </cell>
          <cell r="J5916" t="str">
            <v>Y</v>
          </cell>
        </row>
        <row r="5917">
          <cell r="D5917" t="str">
            <v>1233570</v>
          </cell>
          <cell r="J5917" t="str">
            <v>Y</v>
          </cell>
        </row>
        <row r="5918">
          <cell r="D5918" t="str">
            <v>1233570</v>
          </cell>
          <cell r="J5918" t="str">
            <v>Y</v>
          </cell>
        </row>
        <row r="5919">
          <cell r="D5919" t="str">
            <v>1233570</v>
          </cell>
          <cell r="J5919" t="str">
            <v>Y</v>
          </cell>
        </row>
        <row r="5920">
          <cell r="D5920" t="str">
            <v>1233570</v>
          </cell>
          <cell r="J5920" t="str">
            <v>Y</v>
          </cell>
        </row>
        <row r="5921">
          <cell r="D5921" t="str">
            <v>1233570</v>
          </cell>
          <cell r="J5921" t="str">
            <v>Y</v>
          </cell>
        </row>
        <row r="5922">
          <cell r="D5922" t="str">
            <v>1233570</v>
          </cell>
          <cell r="J5922" t="str">
            <v>Y</v>
          </cell>
        </row>
        <row r="5923">
          <cell r="D5923" t="str">
            <v>1233570</v>
          </cell>
          <cell r="J5923" t="str">
            <v>Y</v>
          </cell>
        </row>
        <row r="5924">
          <cell r="D5924" t="str">
            <v>1233570</v>
          </cell>
          <cell r="J5924" t="str">
            <v>Y</v>
          </cell>
        </row>
        <row r="5925">
          <cell r="D5925" t="str">
            <v>1233570</v>
          </cell>
          <cell r="J5925" t="str">
            <v>Y</v>
          </cell>
        </row>
        <row r="5926">
          <cell r="D5926" t="str">
            <v>1233570</v>
          </cell>
          <cell r="J5926" t="str">
            <v>Y</v>
          </cell>
        </row>
        <row r="5927">
          <cell r="D5927" t="str">
            <v>1233570</v>
          </cell>
          <cell r="J5927" t="str">
            <v>Y</v>
          </cell>
        </row>
        <row r="5928">
          <cell r="D5928" t="str">
            <v>1233570</v>
          </cell>
          <cell r="J5928" t="str">
            <v>Y</v>
          </cell>
        </row>
        <row r="5929">
          <cell r="D5929" t="str">
            <v>1233570</v>
          </cell>
          <cell r="J5929" t="str">
            <v>Y</v>
          </cell>
        </row>
        <row r="5930">
          <cell r="D5930" t="str">
            <v>1233570</v>
          </cell>
          <cell r="J5930" t="str">
            <v>Y</v>
          </cell>
        </row>
        <row r="5931">
          <cell r="D5931" t="str">
            <v>1233570</v>
          </cell>
          <cell r="J5931" t="str">
            <v>Y</v>
          </cell>
        </row>
        <row r="5932">
          <cell r="D5932" t="str">
            <v>1233570</v>
          </cell>
          <cell r="J5932" t="str">
            <v>Y</v>
          </cell>
        </row>
        <row r="5933">
          <cell r="D5933" t="str">
            <v>1233570</v>
          </cell>
          <cell r="J5933" t="str">
            <v>Y</v>
          </cell>
        </row>
        <row r="5934">
          <cell r="D5934" t="str">
            <v>1233570</v>
          </cell>
          <cell r="J5934" t="str">
            <v>Y</v>
          </cell>
        </row>
        <row r="5935">
          <cell r="D5935" t="str">
            <v>1233570</v>
          </cell>
          <cell r="J5935" t="str">
            <v>Y</v>
          </cell>
        </row>
        <row r="5936">
          <cell r="D5936" t="str">
            <v>1233570</v>
          </cell>
          <cell r="J5936" t="str">
            <v>Y</v>
          </cell>
        </row>
        <row r="5937">
          <cell r="D5937" t="str">
            <v>1233570</v>
          </cell>
          <cell r="J5937" t="str">
            <v>Y</v>
          </cell>
        </row>
        <row r="5938">
          <cell r="D5938" t="str">
            <v>1233570</v>
          </cell>
          <cell r="J5938" t="str">
            <v>Y</v>
          </cell>
        </row>
        <row r="5939">
          <cell r="D5939" t="str">
            <v>1233570</v>
          </cell>
          <cell r="J5939" t="str">
            <v>Y</v>
          </cell>
        </row>
        <row r="5940">
          <cell r="D5940" t="str">
            <v>1233570</v>
          </cell>
          <cell r="J5940" t="str">
            <v>Y</v>
          </cell>
        </row>
        <row r="5941">
          <cell r="D5941" t="str">
            <v>1233570</v>
          </cell>
          <cell r="J5941" t="str">
            <v>Y</v>
          </cell>
        </row>
        <row r="5942">
          <cell r="D5942" t="str">
            <v>1233570</v>
          </cell>
          <cell r="J5942" t="str">
            <v>Y</v>
          </cell>
        </row>
        <row r="5943">
          <cell r="D5943" t="str">
            <v>1233570</v>
          </cell>
          <cell r="J5943" t="str">
            <v>Y</v>
          </cell>
        </row>
        <row r="5944">
          <cell r="D5944" t="str">
            <v>1233570</v>
          </cell>
          <cell r="J5944" t="str">
            <v>Y</v>
          </cell>
        </row>
        <row r="5945">
          <cell r="D5945" t="str">
            <v>1233570</v>
          </cell>
          <cell r="J5945" t="str">
            <v>Y</v>
          </cell>
        </row>
        <row r="5946">
          <cell r="D5946" t="str">
            <v>1233570</v>
          </cell>
          <cell r="J5946" t="str">
            <v>Y</v>
          </cell>
        </row>
        <row r="5947">
          <cell r="D5947" t="str">
            <v>1233570</v>
          </cell>
          <cell r="J5947" t="str">
            <v>Y</v>
          </cell>
        </row>
        <row r="5948">
          <cell r="D5948" t="str">
            <v>1233570</v>
          </cell>
          <cell r="J5948" t="str">
            <v>Y</v>
          </cell>
        </row>
        <row r="5949">
          <cell r="D5949" t="str">
            <v>1233570</v>
          </cell>
          <cell r="J5949" t="str">
            <v>Y</v>
          </cell>
        </row>
        <row r="5950">
          <cell r="D5950" t="str">
            <v>1233570</v>
          </cell>
          <cell r="J5950" t="str">
            <v>Y</v>
          </cell>
        </row>
        <row r="5951">
          <cell r="D5951" t="str">
            <v>1233570</v>
          </cell>
          <cell r="J5951" t="str">
            <v>Y</v>
          </cell>
        </row>
        <row r="5952">
          <cell r="D5952" t="str">
            <v>1233570</v>
          </cell>
          <cell r="J5952" t="str">
            <v>Y</v>
          </cell>
        </row>
        <row r="5953">
          <cell r="D5953" t="str">
            <v>1233570</v>
          </cell>
          <cell r="J5953" t="str">
            <v>Y</v>
          </cell>
        </row>
        <row r="5954">
          <cell r="D5954" t="str">
            <v>1233570</v>
          </cell>
          <cell r="J5954" t="str">
            <v>Y</v>
          </cell>
        </row>
        <row r="5955">
          <cell r="D5955" t="str">
            <v>1233570</v>
          </cell>
          <cell r="J5955" t="str">
            <v>Y</v>
          </cell>
        </row>
        <row r="5956">
          <cell r="D5956" t="str">
            <v>1233570</v>
          </cell>
          <cell r="J5956" t="str">
            <v>Y</v>
          </cell>
        </row>
        <row r="5957">
          <cell r="D5957" t="str">
            <v>1233570</v>
          </cell>
          <cell r="J5957" t="str">
            <v>Y</v>
          </cell>
        </row>
        <row r="5958">
          <cell r="D5958" t="str">
            <v>1233570</v>
          </cell>
          <cell r="J5958" t="str">
            <v>Y</v>
          </cell>
        </row>
        <row r="5959">
          <cell r="D5959" t="str">
            <v>1233570</v>
          </cell>
          <cell r="J5959" t="str">
            <v>Y</v>
          </cell>
        </row>
        <row r="5960">
          <cell r="D5960" t="str">
            <v>1233570</v>
          </cell>
          <cell r="J5960" t="str">
            <v>Y</v>
          </cell>
        </row>
        <row r="5961">
          <cell r="D5961" t="str">
            <v>1233570</v>
          </cell>
          <cell r="J5961" t="str">
            <v>Y</v>
          </cell>
        </row>
        <row r="5962">
          <cell r="D5962" t="str">
            <v>1233570</v>
          </cell>
          <cell r="J5962" t="str">
            <v>Y</v>
          </cell>
        </row>
        <row r="5963">
          <cell r="D5963" t="str">
            <v>1233570</v>
          </cell>
          <cell r="J5963" t="str">
            <v>Y</v>
          </cell>
        </row>
        <row r="5964">
          <cell r="D5964" t="str">
            <v>1233570</v>
          </cell>
          <cell r="J5964" t="str">
            <v>Y</v>
          </cell>
        </row>
        <row r="5965">
          <cell r="D5965" t="str">
            <v>1233570</v>
          </cell>
          <cell r="J5965" t="str">
            <v>Y</v>
          </cell>
        </row>
        <row r="5966">
          <cell r="D5966" t="str">
            <v>1233570</v>
          </cell>
          <cell r="J5966" t="str">
            <v>Y</v>
          </cell>
        </row>
        <row r="5967">
          <cell r="D5967" t="str">
            <v>1233570</v>
          </cell>
          <cell r="J5967" t="str">
            <v>Y</v>
          </cell>
        </row>
        <row r="5968">
          <cell r="D5968" t="str">
            <v>1233570</v>
          </cell>
          <cell r="J5968" t="str">
            <v>Y</v>
          </cell>
        </row>
        <row r="5969">
          <cell r="D5969" t="str">
            <v>1233570</v>
          </cell>
          <cell r="J5969" t="str">
            <v>Y</v>
          </cell>
        </row>
        <row r="5970">
          <cell r="D5970" t="str">
            <v>1233570</v>
          </cell>
          <cell r="J5970" t="str">
            <v>Y</v>
          </cell>
        </row>
        <row r="5971">
          <cell r="D5971" t="str">
            <v>1233570</v>
          </cell>
          <cell r="J5971" t="str">
            <v>Y</v>
          </cell>
        </row>
        <row r="5972">
          <cell r="D5972" t="str">
            <v>1233570</v>
          </cell>
          <cell r="J5972" t="str">
            <v>Y</v>
          </cell>
        </row>
        <row r="5973">
          <cell r="D5973" t="str">
            <v>1233570</v>
          </cell>
          <cell r="J5973" t="str">
            <v>Y</v>
          </cell>
        </row>
        <row r="5974">
          <cell r="D5974" t="str">
            <v>1233570</v>
          </cell>
          <cell r="J5974" t="str">
            <v>Y</v>
          </cell>
        </row>
        <row r="5975">
          <cell r="D5975" t="str">
            <v>1234829</v>
          </cell>
          <cell r="J5975" t="str">
            <v>Y</v>
          </cell>
        </row>
        <row r="5976">
          <cell r="D5976" t="str">
            <v>1234829</v>
          </cell>
          <cell r="J5976" t="str">
            <v>Y</v>
          </cell>
        </row>
        <row r="5977">
          <cell r="D5977" t="str">
            <v>1234829</v>
          </cell>
          <cell r="J5977" t="str">
            <v>Y</v>
          </cell>
        </row>
        <row r="5978">
          <cell r="D5978" t="str">
            <v>1234829</v>
          </cell>
          <cell r="J5978" t="str">
            <v>Y</v>
          </cell>
        </row>
        <row r="5979">
          <cell r="D5979" t="str">
            <v>1234829</v>
          </cell>
          <cell r="J5979" t="str">
            <v>Y</v>
          </cell>
        </row>
        <row r="5980">
          <cell r="D5980" t="str">
            <v>1234829</v>
          </cell>
          <cell r="J5980" t="str">
            <v>Y</v>
          </cell>
        </row>
        <row r="5981">
          <cell r="D5981" t="str">
            <v>1234829</v>
          </cell>
          <cell r="J5981" t="str">
            <v>Y</v>
          </cell>
        </row>
        <row r="5982">
          <cell r="D5982" t="str">
            <v>1234829</v>
          </cell>
          <cell r="J5982" t="str">
            <v>Y</v>
          </cell>
        </row>
        <row r="5983">
          <cell r="D5983" t="str">
            <v>1234829</v>
          </cell>
          <cell r="J5983" t="str">
            <v>Y</v>
          </cell>
        </row>
        <row r="5984">
          <cell r="D5984" t="str">
            <v>1234829</v>
          </cell>
          <cell r="J5984" t="str">
            <v>Y</v>
          </cell>
        </row>
        <row r="5985">
          <cell r="D5985" t="str">
            <v>1234829</v>
          </cell>
          <cell r="J5985" t="str">
            <v>Y</v>
          </cell>
        </row>
        <row r="5986">
          <cell r="D5986" t="str">
            <v>1234829</v>
          </cell>
          <cell r="J5986" t="str">
            <v>Y</v>
          </cell>
        </row>
        <row r="5987">
          <cell r="D5987" t="str">
            <v>1234829</v>
          </cell>
          <cell r="J5987" t="str">
            <v>Y</v>
          </cell>
        </row>
        <row r="5988">
          <cell r="D5988" t="str">
            <v>1234829</v>
          </cell>
          <cell r="J5988" t="str">
            <v>Y</v>
          </cell>
        </row>
        <row r="5989">
          <cell r="D5989" t="str">
            <v>1234829</v>
          </cell>
          <cell r="J5989" t="str">
            <v>Y</v>
          </cell>
        </row>
        <row r="5990">
          <cell r="D5990" t="str">
            <v>1234829</v>
          </cell>
          <cell r="J5990" t="str">
            <v>Y</v>
          </cell>
        </row>
        <row r="5991">
          <cell r="D5991" t="str">
            <v>1234829</v>
          </cell>
          <cell r="J5991" t="str">
            <v>Y</v>
          </cell>
        </row>
        <row r="5992">
          <cell r="D5992" t="str">
            <v>1234829</v>
          </cell>
          <cell r="J5992" t="str">
            <v>Y</v>
          </cell>
        </row>
        <row r="5993">
          <cell r="D5993" t="str">
            <v>1234829</v>
          </cell>
          <cell r="J5993" t="str">
            <v>Y</v>
          </cell>
        </row>
        <row r="5994">
          <cell r="D5994" t="str">
            <v>1234829</v>
          </cell>
          <cell r="J5994" t="str">
            <v>Y</v>
          </cell>
        </row>
        <row r="5995">
          <cell r="D5995" t="str">
            <v>1234829</v>
          </cell>
          <cell r="J5995" t="str">
            <v>Y</v>
          </cell>
        </row>
        <row r="5996">
          <cell r="D5996" t="str">
            <v>1234829</v>
          </cell>
          <cell r="J5996" t="str">
            <v>Y</v>
          </cell>
        </row>
        <row r="5997">
          <cell r="D5997" t="str">
            <v>1234829</v>
          </cell>
          <cell r="J5997" t="str">
            <v>Y</v>
          </cell>
        </row>
        <row r="5998">
          <cell r="D5998" t="str">
            <v>1235673</v>
          </cell>
          <cell r="J5998" t="str">
            <v>N</v>
          </cell>
        </row>
        <row r="5999">
          <cell r="D5999" t="str">
            <v>1235673</v>
          </cell>
          <cell r="J5999" t="str">
            <v>N</v>
          </cell>
        </row>
        <row r="6000">
          <cell r="D6000" t="str">
            <v>1235673</v>
          </cell>
          <cell r="J6000" t="str">
            <v>N</v>
          </cell>
        </row>
        <row r="6001">
          <cell r="D6001" t="str">
            <v>1235673</v>
          </cell>
          <cell r="J6001" t="str">
            <v>N</v>
          </cell>
        </row>
        <row r="6002">
          <cell r="D6002" t="str">
            <v>1235673</v>
          </cell>
          <cell r="J6002" t="str">
            <v>N</v>
          </cell>
        </row>
        <row r="6003">
          <cell r="D6003" t="str">
            <v>1235673</v>
          </cell>
          <cell r="J6003" t="str">
            <v>N</v>
          </cell>
        </row>
        <row r="6004">
          <cell r="D6004" t="str">
            <v>1235673</v>
          </cell>
          <cell r="J6004" t="str">
            <v>N</v>
          </cell>
        </row>
        <row r="6005">
          <cell r="D6005" t="str">
            <v>1235673</v>
          </cell>
          <cell r="J6005" t="str">
            <v>N</v>
          </cell>
        </row>
        <row r="6006">
          <cell r="D6006" t="str">
            <v>1235673</v>
          </cell>
          <cell r="J6006" t="str">
            <v>N</v>
          </cell>
        </row>
        <row r="6007">
          <cell r="D6007" t="str">
            <v>1235673</v>
          </cell>
          <cell r="J6007" t="str">
            <v>N</v>
          </cell>
        </row>
        <row r="6008">
          <cell r="D6008" t="str">
            <v>1236363</v>
          </cell>
          <cell r="J6008" t="str">
            <v>N</v>
          </cell>
        </row>
        <row r="6009">
          <cell r="D6009" t="str">
            <v>1236363</v>
          </cell>
          <cell r="J6009" t="str">
            <v>N</v>
          </cell>
        </row>
        <row r="6010">
          <cell r="D6010" t="str">
            <v>1236363</v>
          </cell>
          <cell r="J6010" t="str">
            <v>N</v>
          </cell>
        </row>
        <row r="6011">
          <cell r="D6011" t="str">
            <v>1236363</v>
          </cell>
          <cell r="J6011" t="str">
            <v>N</v>
          </cell>
        </row>
        <row r="6012">
          <cell r="D6012" t="str">
            <v>1236363</v>
          </cell>
          <cell r="J6012" t="str">
            <v>N</v>
          </cell>
        </row>
        <row r="6013">
          <cell r="D6013" t="str">
            <v>1236363</v>
          </cell>
          <cell r="J6013" t="str">
            <v>N</v>
          </cell>
        </row>
        <row r="6014">
          <cell r="D6014" t="str">
            <v>1236363</v>
          </cell>
          <cell r="J6014" t="str">
            <v>N</v>
          </cell>
        </row>
        <row r="6015">
          <cell r="D6015" t="str">
            <v>1236363</v>
          </cell>
          <cell r="J6015" t="str">
            <v>N</v>
          </cell>
        </row>
        <row r="6016">
          <cell r="D6016" t="str">
            <v>1236363</v>
          </cell>
          <cell r="J6016" t="str">
            <v>N</v>
          </cell>
        </row>
        <row r="6017">
          <cell r="D6017" t="str">
            <v>1236363</v>
          </cell>
          <cell r="J6017" t="str">
            <v>N</v>
          </cell>
        </row>
        <row r="6018">
          <cell r="D6018" t="str">
            <v>1236363</v>
          </cell>
          <cell r="J6018" t="str">
            <v>N</v>
          </cell>
        </row>
        <row r="6019">
          <cell r="D6019" t="str">
            <v>1236363</v>
          </cell>
          <cell r="J6019" t="str">
            <v>N</v>
          </cell>
        </row>
        <row r="6020">
          <cell r="D6020" t="str">
            <v>1236363</v>
          </cell>
          <cell r="J6020" t="str">
            <v>N</v>
          </cell>
        </row>
        <row r="6021">
          <cell r="D6021" t="str">
            <v>1236363</v>
          </cell>
          <cell r="J6021" t="str">
            <v>N</v>
          </cell>
        </row>
        <row r="6022">
          <cell r="D6022" t="str">
            <v>1236363</v>
          </cell>
          <cell r="J6022" t="str">
            <v>N</v>
          </cell>
        </row>
        <row r="6023">
          <cell r="D6023" t="str">
            <v>1236363</v>
          </cell>
          <cell r="J6023" t="str">
            <v>N</v>
          </cell>
        </row>
        <row r="6024">
          <cell r="D6024" t="str">
            <v>1236363</v>
          </cell>
          <cell r="J6024" t="str">
            <v>N</v>
          </cell>
        </row>
        <row r="6025">
          <cell r="D6025" t="str">
            <v>1236363</v>
          </cell>
          <cell r="J6025" t="str">
            <v>N</v>
          </cell>
        </row>
        <row r="6026">
          <cell r="D6026" t="str">
            <v>1236363</v>
          </cell>
          <cell r="J6026" t="str">
            <v>N</v>
          </cell>
        </row>
        <row r="6027">
          <cell r="D6027" t="str">
            <v>1236363</v>
          </cell>
          <cell r="J6027" t="str">
            <v>N</v>
          </cell>
        </row>
        <row r="6028">
          <cell r="D6028" t="str">
            <v>1236363</v>
          </cell>
          <cell r="J6028" t="str">
            <v>N</v>
          </cell>
        </row>
        <row r="6029">
          <cell r="D6029" t="str">
            <v>1236363</v>
          </cell>
          <cell r="J6029" t="str">
            <v>N</v>
          </cell>
        </row>
        <row r="6030">
          <cell r="D6030" t="str">
            <v>1236363</v>
          </cell>
          <cell r="J6030" t="str">
            <v>N</v>
          </cell>
        </row>
        <row r="6031">
          <cell r="D6031" t="str">
            <v>1236363</v>
          </cell>
          <cell r="J6031" t="str">
            <v>N</v>
          </cell>
        </row>
        <row r="6032">
          <cell r="D6032" t="str">
            <v>1236363</v>
          </cell>
          <cell r="J6032" t="str">
            <v>N</v>
          </cell>
        </row>
        <row r="6033">
          <cell r="D6033" t="str">
            <v>1236363</v>
          </cell>
          <cell r="J6033" t="str">
            <v>N</v>
          </cell>
        </row>
        <row r="6034">
          <cell r="D6034" t="str">
            <v>1236363</v>
          </cell>
          <cell r="J6034" t="str">
            <v>N</v>
          </cell>
        </row>
        <row r="6035">
          <cell r="D6035" t="str">
            <v>1236384</v>
          </cell>
          <cell r="J6035" t="str">
            <v>N</v>
          </cell>
        </row>
        <row r="6036">
          <cell r="D6036" t="str">
            <v>1238661</v>
          </cell>
          <cell r="J6036" t="str">
            <v>N</v>
          </cell>
        </row>
        <row r="6037">
          <cell r="D6037" t="str">
            <v>1238661</v>
          </cell>
          <cell r="J6037" t="str">
            <v>N</v>
          </cell>
        </row>
        <row r="6038">
          <cell r="D6038" t="str">
            <v>1238661</v>
          </cell>
          <cell r="J6038" t="str">
            <v>N</v>
          </cell>
        </row>
        <row r="6039">
          <cell r="D6039" t="str">
            <v>1238661</v>
          </cell>
          <cell r="J6039" t="str">
            <v>N</v>
          </cell>
        </row>
        <row r="6040">
          <cell r="D6040" t="str">
            <v>1238661</v>
          </cell>
          <cell r="J6040" t="str">
            <v>N</v>
          </cell>
        </row>
        <row r="6041">
          <cell r="D6041" t="str">
            <v>1238661</v>
          </cell>
          <cell r="J6041" t="str">
            <v>N</v>
          </cell>
        </row>
        <row r="6042">
          <cell r="D6042" t="str">
            <v>1238661</v>
          </cell>
          <cell r="J6042" t="str">
            <v>N</v>
          </cell>
        </row>
        <row r="6043">
          <cell r="D6043" t="str">
            <v>1238661</v>
          </cell>
          <cell r="J6043" t="str">
            <v>N</v>
          </cell>
        </row>
        <row r="6044">
          <cell r="D6044" t="str">
            <v>1238661</v>
          </cell>
          <cell r="J6044" t="str">
            <v>N</v>
          </cell>
        </row>
        <row r="6045">
          <cell r="D6045" t="str">
            <v>1238661</v>
          </cell>
          <cell r="J6045" t="str">
            <v>N</v>
          </cell>
        </row>
        <row r="6046">
          <cell r="D6046" t="str">
            <v>1238671</v>
          </cell>
          <cell r="J6046" t="str">
            <v>N</v>
          </cell>
        </row>
        <row r="6047">
          <cell r="D6047" t="str">
            <v>1238671</v>
          </cell>
          <cell r="J6047" t="str">
            <v>N</v>
          </cell>
        </row>
        <row r="6048">
          <cell r="D6048" t="str">
            <v>1238671</v>
          </cell>
          <cell r="J6048" t="str">
            <v>N</v>
          </cell>
        </row>
        <row r="6049">
          <cell r="D6049" t="str">
            <v>1238671</v>
          </cell>
          <cell r="J6049" t="str">
            <v>N</v>
          </cell>
        </row>
        <row r="6050">
          <cell r="D6050" t="str">
            <v>1238671</v>
          </cell>
          <cell r="J6050" t="str">
            <v>N</v>
          </cell>
        </row>
        <row r="6051">
          <cell r="D6051" t="str">
            <v>1238671</v>
          </cell>
          <cell r="J6051" t="str">
            <v>N</v>
          </cell>
        </row>
        <row r="6052">
          <cell r="D6052" t="str">
            <v>1238671</v>
          </cell>
          <cell r="J6052" t="str">
            <v>N</v>
          </cell>
        </row>
        <row r="6053">
          <cell r="D6053" t="str">
            <v>1238671</v>
          </cell>
          <cell r="J6053" t="str">
            <v>N</v>
          </cell>
        </row>
        <row r="6054">
          <cell r="D6054" t="str">
            <v>1238671</v>
          </cell>
          <cell r="J6054" t="str">
            <v>N</v>
          </cell>
        </row>
        <row r="6055">
          <cell r="D6055" t="str">
            <v>1238671</v>
          </cell>
          <cell r="J6055" t="str">
            <v>N</v>
          </cell>
        </row>
        <row r="6056">
          <cell r="D6056" t="str">
            <v>1238780</v>
          </cell>
          <cell r="J6056" t="str">
            <v>N</v>
          </cell>
        </row>
        <row r="6057">
          <cell r="D6057" t="str">
            <v>1238780</v>
          </cell>
          <cell r="J6057" t="str">
            <v>N</v>
          </cell>
        </row>
        <row r="6058">
          <cell r="D6058" t="str">
            <v>1238780</v>
          </cell>
          <cell r="J6058" t="str">
            <v>N</v>
          </cell>
        </row>
        <row r="6059">
          <cell r="D6059" t="str">
            <v>1238780</v>
          </cell>
          <cell r="J6059" t="str">
            <v>N</v>
          </cell>
        </row>
        <row r="6060">
          <cell r="D6060" t="str">
            <v>1238780</v>
          </cell>
          <cell r="J6060" t="str">
            <v>N</v>
          </cell>
        </row>
        <row r="6061">
          <cell r="D6061" t="str">
            <v>1238780</v>
          </cell>
          <cell r="J6061" t="str">
            <v>N</v>
          </cell>
        </row>
        <row r="6062">
          <cell r="D6062" t="str">
            <v>1238780</v>
          </cell>
          <cell r="J6062" t="str">
            <v>N</v>
          </cell>
        </row>
        <row r="6063">
          <cell r="D6063" t="str">
            <v>1238780</v>
          </cell>
          <cell r="J6063" t="str">
            <v>N</v>
          </cell>
        </row>
        <row r="6064">
          <cell r="D6064" t="str">
            <v>1238780</v>
          </cell>
          <cell r="J6064" t="str">
            <v>N</v>
          </cell>
        </row>
        <row r="6065">
          <cell r="D6065" t="str">
            <v>1238780</v>
          </cell>
          <cell r="J6065" t="str">
            <v>N</v>
          </cell>
        </row>
        <row r="6066">
          <cell r="D6066" t="str">
            <v>1238780</v>
          </cell>
          <cell r="J6066" t="str">
            <v>N</v>
          </cell>
        </row>
        <row r="6067">
          <cell r="D6067" t="str">
            <v>1238780</v>
          </cell>
          <cell r="J6067" t="str">
            <v>N</v>
          </cell>
        </row>
        <row r="6068">
          <cell r="D6068" t="str">
            <v>1238780</v>
          </cell>
          <cell r="J6068" t="str">
            <v>N</v>
          </cell>
        </row>
        <row r="6069">
          <cell r="D6069" t="str">
            <v>1238780</v>
          </cell>
          <cell r="J6069" t="str">
            <v>N</v>
          </cell>
        </row>
        <row r="6070">
          <cell r="D6070" t="str">
            <v>1238780</v>
          </cell>
          <cell r="J6070" t="str">
            <v>N</v>
          </cell>
        </row>
        <row r="6071">
          <cell r="D6071" t="str">
            <v>1238780</v>
          </cell>
          <cell r="J6071" t="str">
            <v>N</v>
          </cell>
        </row>
        <row r="6072">
          <cell r="D6072" t="str">
            <v>1238780</v>
          </cell>
          <cell r="J6072" t="str">
            <v>N</v>
          </cell>
        </row>
        <row r="6073">
          <cell r="D6073" t="str">
            <v>1238780</v>
          </cell>
          <cell r="J6073" t="str">
            <v>N</v>
          </cell>
        </row>
        <row r="6074">
          <cell r="D6074" t="str">
            <v>1238780</v>
          </cell>
          <cell r="J6074" t="str">
            <v>N</v>
          </cell>
        </row>
        <row r="6075">
          <cell r="D6075" t="str">
            <v>1238780</v>
          </cell>
          <cell r="J6075" t="str">
            <v>N</v>
          </cell>
        </row>
        <row r="6076">
          <cell r="D6076" t="str">
            <v>1238780</v>
          </cell>
          <cell r="J6076" t="str">
            <v>N</v>
          </cell>
        </row>
        <row r="6077">
          <cell r="D6077" t="str">
            <v>1238780</v>
          </cell>
          <cell r="J6077" t="str">
            <v>N</v>
          </cell>
        </row>
        <row r="6078">
          <cell r="D6078" t="str">
            <v>1238780</v>
          </cell>
          <cell r="J6078" t="str">
            <v>N</v>
          </cell>
        </row>
        <row r="6079">
          <cell r="D6079" t="str">
            <v>1238780</v>
          </cell>
          <cell r="J6079" t="str">
            <v>N</v>
          </cell>
        </row>
        <row r="6080">
          <cell r="D6080" t="str">
            <v>1238780</v>
          </cell>
          <cell r="J6080" t="str">
            <v>N</v>
          </cell>
        </row>
        <row r="6081">
          <cell r="D6081" t="str">
            <v>1238780</v>
          </cell>
          <cell r="J6081" t="str">
            <v>N</v>
          </cell>
        </row>
        <row r="6082">
          <cell r="D6082" t="str">
            <v>1238780</v>
          </cell>
          <cell r="J6082" t="str">
            <v>N</v>
          </cell>
        </row>
        <row r="6083">
          <cell r="D6083" t="str">
            <v>1238780</v>
          </cell>
          <cell r="J6083" t="str">
            <v>N</v>
          </cell>
        </row>
        <row r="6084">
          <cell r="D6084" t="str">
            <v>1238780</v>
          </cell>
          <cell r="J6084" t="str">
            <v>N</v>
          </cell>
        </row>
        <row r="6085">
          <cell r="D6085" t="str">
            <v>1238780</v>
          </cell>
          <cell r="J6085" t="str">
            <v>N</v>
          </cell>
        </row>
        <row r="6086">
          <cell r="D6086" t="str">
            <v>1238780</v>
          </cell>
          <cell r="J6086" t="str">
            <v>N</v>
          </cell>
        </row>
        <row r="6087">
          <cell r="D6087" t="str">
            <v>1238780</v>
          </cell>
          <cell r="J6087" t="str">
            <v>N</v>
          </cell>
        </row>
        <row r="6088">
          <cell r="D6088" t="str">
            <v>1238780</v>
          </cell>
          <cell r="J6088" t="str">
            <v>N</v>
          </cell>
        </row>
        <row r="6089">
          <cell r="D6089" t="str">
            <v>1238780</v>
          </cell>
          <cell r="J6089" t="str">
            <v>N</v>
          </cell>
        </row>
        <row r="6090">
          <cell r="D6090" t="str">
            <v>1238780</v>
          </cell>
          <cell r="J6090" t="str">
            <v>N</v>
          </cell>
        </row>
        <row r="6091">
          <cell r="D6091" t="str">
            <v>1238780</v>
          </cell>
          <cell r="J6091" t="str">
            <v>N</v>
          </cell>
        </row>
        <row r="6092">
          <cell r="D6092" t="str">
            <v>1238780</v>
          </cell>
          <cell r="J6092" t="str">
            <v>N</v>
          </cell>
        </row>
        <row r="6093">
          <cell r="D6093" t="str">
            <v>1238780</v>
          </cell>
          <cell r="J6093" t="str">
            <v>N</v>
          </cell>
        </row>
        <row r="6094">
          <cell r="D6094" t="str">
            <v>1238780</v>
          </cell>
          <cell r="J6094" t="str">
            <v>N</v>
          </cell>
        </row>
        <row r="6095">
          <cell r="D6095" t="str">
            <v>1238780</v>
          </cell>
          <cell r="J6095" t="str">
            <v>N</v>
          </cell>
        </row>
        <row r="6096">
          <cell r="D6096" t="str">
            <v>1238780</v>
          </cell>
          <cell r="J6096" t="str">
            <v>N</v>
          </cell>
        </row>
        <row r="6097">
          <cell r="D6097" t="str">
            <v>1238780</v>
          </cell>
          <cell r="J6097" t="str">
            <v>N</v>
          </cell>
        </row>
        <row r="6098">
          <cell r="D6098" t="str">
            <v>1238780</v>
          </cell>
          <cell r="J6098" t="str">
            <v>N</v>
          </cell>
        </row>
        <row r="6099">
          <cell r="D6099" t="str">
            <v>1238780</v>
          </cell>
          <cell r="J6099" t="str">
            <v>N</v>
          </cell>
        </row>
        <row r="6100">
          <cell r="D6100" t="str">
            <v>1238780</v>
          </cell>
          <cell r="J6100" t="str">
            <v>N</v>
          </cell>
        </row>
        <row r="6101">
          <cell r="D6101" t="str">
            <v>1238780</v>
          </cell>
          <cell r="J6101" t="str">
            <v>N</v>
          </cell>
        </row>
        <row r="6102">
          <cell r="D6102" t="str">
            <v>1238780</v>
          </cell>
          <cell r="J6102" t="str">
            <v>N</v>
          </cell>
        </row>
        <row r="6103">
          <cell r="D6103" t="str">
            <v>1238780</v>
          </cell>
          <cell r="J6103" t="str">
            <v>N</v>
          </cell>
        </row>
        <row r="6104">
          <cell r="D6104" t="str">
            <v>1238780</v>
          </cell>
          <cell r="J6104" t="str">
            <v>N</v>
          </cell>
        </row>
        <row r="6105">
          <cell r="D6105" t="str">
            <v>1238789</v>
          </cell>
          <cell r="J6105" t="str">
            <v>N</v>
          </cell>
        </row>
        <row r="6106">
          <cell r="D6106" t="str">
            <v>1238789</v>
          </cell>
          <cell r="J6106" t="str">
            <v>N</v>
          </cell>
        </row>
        <row r="6107">
          <cell r="D6107" t="str">
            <v>1238789</v>
          </cell>
          <cell r="J6107" t="str">
            <v>N</v>
          </cell>
        </row>
        <row r="6108">
          <cell r="D6108" t="str">
            <v>1238789</v>
          </cell>
          <cell r="J6108" t="str">
            <v>N</v>
          </cell>
        </row>
        <row r="6109">
          <cell r="D6109" t="str">
            <v>1238789</v>
          </cell>
          <cell r="J6109" t="str">
            <v>N</v>
          </cell>
        </row>
        <row r="6110">
          <cell r="D6110" t="str">
            <v>1238789</v>
          </cell>
          <cell r="J6110" t="str">
            <v>N</v>
          </cell>
        </row>
        <row r="6111">
          <cell r="D6111" t="str">
            <v>1238789</v>
          </cell>
          <cell r="J6111" t="str">
            <v>N</v>
          </cell>
        </row>
        <row r="6112">
          <cell r="D6112" t="str">
            <v>1238789</v>
          </cell>
          <cell r="J6112" t="str">
            <v>N</v>
          </cell>
        </row>
        <row r="6113">
          <cell r="D6113" t="str">
            <v>1238789</v>
          </cell>
          <cell r="J6113" t="str">
            <v>N</v>
          </cell>
        </row>
        <row r="6114">
          <cell r="D6114" t="str">
            <v>1238789</v>
          </cell>
          <cell r="J6114" t="str">
            <v>N</v>
          </cell>
        </row>
        <row r="6115">
          <cell r="D6115" t="str">
            <v>1238789</v>
          </cell>
          <cell r="J6115" t="str">
            <v>N</v>
          </cell>
        </row>
        <row r="6116">
          <cell r="D6116" t="str">
            <v>1238789</v>
          </cell>
          <cell r="J6116" t="str">
            <v>N</v>
          </cell>
        </row>
        <row r="6117">
          <cell r="D6117" t="str">
            <v>1238789</v>
          </cell>
          <cell r="J6117" t="str">
            <v>N</v>
          </cell>
        </row>
        <row r="6118">
          <cell r="D6118" t="str">
            <v>1238789</v>
          </cell>
          <cell r="J6118" t="str">
            <v>N</v>
          </cell>
        </row>
        <row r="6119">
          <cell r="D6119" t="str">
            <v>1238789</v>
          </cell>
          <cell r="J6119" t="str">
            <v>N</v>
          </cell>
        </row>
        <row r="6120">
          <cell r="D6120" t="str">
            <v>1238789</v>
          </cell>
          <cell r="J6120" t="str">
            <v>N</v>
          </cell>
        </row>
        <row r="6121">
          <cell r="D6121" t="str">
            <v>1238789</v>
          </cell>
          <cell r="J6121" t="str">
            <v>N</v>
          </cell>
        </row>
        <row r="6122">
          <cell r="D6122" t="str">
            <v>1238789</v>
          </cell>
          <cell r="J6122" t="str">
            <v>N</v>
          </cell>
        </row>
        <row r="6123">
          <cell r="D6123" t="str">
            <v>1238789</v>
          </cell>
          <cell r="J6123" t="str">
            <v>N</v>
          </cell>
        </row>
        <row r="6124">
          <cell r="D6124" t="str">
            <v>1238789</v>
          </cell>
          <cell r="J6124" t="str">
            <v>N</v>
          </cell>
        </row>
        <row r="6125">
          <cell r="D6125" t="str">
            <v>1238789</v>
          </cell>
          <cell r="J6125" t="str">
            <v>N</v>
          </cell>
        </row>
        <row r="6126">
          <cell r="D6126" t="str">
            <v>1238789</v>
          </cell>
          <cell r="J6126" t="str">
            <v>N</v>
          </cell>
        </row>
        <row r="6127">
          <cell r="D6127" t="str">
            <v>1238789</v>
          </cell>
          <cell r="J6127" t="str">
            <v>N</v>
          </cell>
        </row>
        <row r="6128">
          <cell r="D6128" t="str">
            <v>1238789</v>
          </cell>
          <cell r="J6128" t="str">
            <v>N</v>
          </cell>
        </row>
        <row r="6129">
          <cell r="D6129" t="str">
            <v>1238789</v>
          </cell>
          <cell r="J6129" t="str">
            <v>N</v>
          </cell>
        </row>
        <row r="6130">
          <cell r="D6130" t="str">
            <v>1238789</v>
          </cell>
          <cell r="J6130" t="str">
            <v>N</v>
          </cell>
        </row>
        <row r="6131">
          <cell r="D6131" t="str">
            <v>1238789</v>
          </cell>
          <cell r="J6131" t="str">
            <v>N</v>
          </cell>
        </row>
        <row r="6132">
          <cell r="D6132" t="str">
            <v>1238789</v>
          </cell>
          <cell r="J6132" t="str">
            <v>N</v>
          </cell>
        </row>
        <row r="6133">
          <cell r="D6133" t="str">
            <v>1238789</v>
          </cell>
          <cell r="J6133" t="str">
            <v>N</v>
          </cell>
        </row>
        <row r="6134">
          <cell r="D6134" t="str">
            <v>1238789</v>
          </cell>
          <cell r="J6134" t="str">
            <v>N</v>
          </cell>
        </row>
        <row r="6135">
          <cell r="D6135" t="str">
            <v>1238789</v>
          </cell>
          <cell r="J6135" t="str">
            <v>N</v>
          </cell>
        </row>
        <row r="6136">
          <cell r="D6136" t="str">
            <v>1238789</v>
          </cell>
          <cell r="J6136" t="str">
            <v>N</v>
          </cell>
        </row>
        <row r="6137">
          <cell r="D6137" t="str">
            <v>1239994</v>
          </cell>
          <cell r="J6137" t="str">
            <v>N</v>
          </cell>
        </row>
        <row r="6138">
          <cell r="D6138" t="str">
            <v>1239994</v>
          </cell>
          <cell r="J6138" t="str">
            <v>N</v>
          </cell>
        </row>
        <row r="6139">
          <cell r="D6139" t="str">
            <v>1239994</v>
          </cell>
          <cell r="J6139" t="str">
            <v>N</v>
          </cell>
        </row>
        <row r="6140">
          <cell r="D6140" t="str">
            <v>1239994</v>
          </cell>
          <cell r="J6140" t="str">
            <v>N</v>
          </cell>
        </row>
        <row r="6141">
          <cell r="D6141" t="str">
            <v>1239994</v>
          </cell>
          <cell r="J6141" t="str">
            <v>N</v>
          </cell>
        </row>
        <row r="6142">
          <cell r="D6142" t="str">
            <v>1239994</v>
          </cell>
          <cell r="J6142" t="str">
            <v>N</v>
          </cell>
        </row>
        <row r="6143">
          <cell r="D6143" t="str">
            <v>1239994</v>
          </cell>
          <cell r="J6143" t="str">
            <v>N</v>
          </cell>
        </row>
        <row r="6144">
          <cell r="D6144" t="str">
            <v>1239994</v>
          </cell>
          <cell r="J6144" t="str">
            <v>N</v>
          </cell>
        </row>
        <row r="6145">
          <cell r="D6145" t="str">
            <v>1239994</v>
          </cell>
          <cell r="J6145" t="str">
            <v>N</v>
          </cell>
        </row>
        <row r="6146">
          <cell r="D6146" t="str">
            <v>1239994</v>
          </cell>
          <cell r="J6146" t="str">
            <v>N</v>
          </cell>
        </row>
        <row r="6147">
          <cell r="D6147" t="str">
            <v>1239994</v>
          </cell>
          <cell r="J6147" t="str">
            <v>N</v>
          </cell>
        </row>
        <row r="6148">
          <cell r="D6148" t="str">
            <v>1239994</v>
          </cell>
          <cell r="J6148" t="str">
            <v>N</v>
          </cell>
        </row>
        <row r="6149">
          <cell r="D6149" t="str">
            <v>1239994</v>
          </cell>
          <cell r="J6149" t="str">
            <v>N</v>
          </cell>
        </row>
        <row r="6150">
          <cell r="D6150" t="str">
            <v>1239994</v>
          </cell>
          <cell r="J6150" t="str">
            <v>N</v>
          </cell>
        </row>
        <row r="6151">
          <cell r="D6151" t="str">
            <v>1239994</v>
          </cell>
          <cell r="J6151" t="str">
            <v>N</v>
          </cell>
        </row>
        <row r="6152">
          <cell r="D6152" t="str">
            <v>1239994</v>
          </cell>
          <cell r="J6152" t="str">
            <v>N</v>
          </cell>
        </row>
        <row r="6153">
          <cell r="D6153" t="str">
            <v>1239994</v>
          </cell>
          <cell r="J6153" t="str">
            <v>N</v>
          </cell>
        </row>
        <row r="6154">
          <cell r="D6154" t="str">
            <v>1239994</v>
          </cell>
          <cell r="J6154" t="str">
            <v>N</v>
          </cell>
        </row>
        <row r="6155">
          <cell r="D6155" t="str">
            <v>1239994</v>
          </cell>
          <cell r="J6155" t="str">
            <v>N</v>
          </cell>
        </row>
        <row r="6156">
          <cell r="D6156" t="str">
            <v>1239994</v>
          </cell>
          <cell r="J6156" t="str">
            <v>N</v>
          </cell>
        </row>
        <row r="6157">
          <cell r="D6157" t="str">
            <v>1239994</v>
          </cell>
          <cell r="J6157" t="str">
            <v>N</v>
          </cell>
        </row>
        <row r="6158">
          <cell r="D6158" t="str">
            <v>1239994</v>
          </cell>
          <cell r="J6158" t="str">
            <v>N</v>
          </cell>
        </row>
        <row r="6159">
          <cell r="D6159" t="str">
            <v>1239994</v>
          </cell>
          <cell r="J6159" t="str">
            <v>N</v>
          </cell>
        </row>
        <row r="6160">
          <cell r="D6160" t="str">
            <v>1239994</v>
          </cell>
          <cell r="J6160" t="str">
            <v>N</v>
          </cell>
        </row>
        <row r="6161">
          <cell r="D6161" t="str">
            <v>1239994</v>
          </cell>
          <cell r="J6161" t="str">
            <v>N</v>
          </cell>
        </row>
        <row r="6162">
          <cell r="D6162" t="str">
            <v>1239994</v>
          </cell>
          <cell r="J6162" t="str">
            <v>N</v>
          </cell>
        </row>
        <row r="6163">
          <cell r="D6163" t="str">
            <v>1239994</v>
          </cell>
          <cell r="J6163" t="str">
            <v>N</v>
          </cell>
        </row>
        <row r="6164">
          <cell r="D6164" t="str">
            <v>1239994</v>
          </cell>
          <cell r="J6164" t="str">
            <v>N</v>
          </cell>
        </row>
        <row r="6165">
          <cell r="D6165" t="str">
            <v>1239994</v>
          </cell>
          <cell r="J6165" t="str">
            <v>N</v>
          </cell>
        </row>
        <row r="6166">
          <cell r="D6166" t="str">
            <v>1239994</v>
          </cell>
          <cell r="J6166" t="str">
            <v>N</v>
          </cell>
        </row>
        <row r="6167">
          <cell r="D6167" t="str">
            <v>1239994</v>
          </cell>
          <cell r="J6167" t="str">
            <v>N</v>
          </cell>
        </row>
        <row r="6168">
          <cell r="D6168" t="str">
            <v>1239994</v>
          </cell>
          <cell r="J6168" t="str">
            <v>N</v>
          </cell>
        </row>
        <row r="6169">
          <cell r="D6169" t="str">
            <v>1239994</v>
          </cell>
          <cell r="J6169" t="str">
            <v>N</v>
          </cell>
        </row>
        <row r="6170">
          <cell r="D6170" t="str">
            <v>1242457</v>
          </cell>
          <cell r="J6170" t="str">
            <v>N</v>
          </cell>
        </row>
        <row r="6171">
          <cell r="D6171" t="str">
            <v>1242457</v>
          </cell>
          <cell r="J6171" t="str">
            <v>N</v>
          </cell>
        </row>
        <row r="6172">
          <cell r="D6172" t="str">
            <v>1242457</v>
          </cell>
          <cell r="J6172" t="str">
            <v>N</v>
          </cell>
        </row>
        <row r="6173">
          <cell r="D6173" t="str">
            <v>1242457</v>
          </cell>
          <cell r="J6173" t="str">
            <v>N</v>
          </cell>
        </row>
        <row r="6174">
          <cell r="D6174" t="str">
            <v>1242457</v>
          </cell>
          <cell r="J6174" t="str">
            <v>N</v>
          </cell>
        </row>
        <row r="6175">
          <cell r="D6175" t="str">
            <v>1242457</v>
          </cell>
          <cell r="J6175" t="str">
            <v>N</v>
          </cell>
        </row>
        <row r="6176">
          <cell r="D6176" t="str">
            <v>1242457</v>
          </cell>
          <cell r="J6176" t="str">
            <v>N</v>
          </cell>
        </row>
        <row r="6177">
          <cell r="D6177" t="str">
            <v>1243729</v>
          </cell>
          <cell r="J6177" t="str">
            <v>Y</v>
          </cell>
        </row>
        <row r="6178">
          <cell r="D6178" t="str">
            <v>1243729</v>
          </cell>
          <cell r="J6178" t="str">
            <v>Y</v>
          </cell>
        </row>
        <row r="6179">
          <cell r="D6179" t="str">
            <v>1243729</v>
          </cell>
          <cell r="J6179" t="str">
            <v>Y</v>
          </cell>
        </row>
        <row r="6180">
          <cell r="D6180" t="str">
            <v>1243729</v>
          </cell>
          <cell r="J6180" t="str">
            <v>Y</v>
          </cell>
        </row>
        <row r="6181">
          <cell r="D6181" t="str">
            <v>1243729</v>
          </cell>
          <cell r="J6181" t="str">
            <v>Y</v>
          </cell>
        </row>
        <row r="6182">
          <cell r="D6182" t="str">
            <v>1243729</v>
          </cell>
          <cell r="J6182" t="str">
            <v>Y</v>
          </cell>
        </row>
        <row r="6183">
          <cell r="D6183" t="str">
            <v>1243729</v>
          </cell>
          <cell r="J6183" t="str">
            <v>Y</v>
          </cell>
        </row>
        <row r="6184">
          <cell r="D6184" t="str">
            <v>1243729</v>
          </cell>
          <cell r="J6184" t="str">
            <v>Y</v>
          </cell>
        </row>
        <row r="6185">
          <cell r="D6185" t="str">
            <v>1243729</v>
          </cell>
          <cell r="J6185" t="str">
            <v>Y</v>
          </cell>
        </row>
        <row r="6186">
          <cell r="D6186" t="str">
            <v>1243729</v>
          </cell>
          <cell r="J6186" t="str">
            <v>Y</v>
          </cell>
        </row>
        <row r="6187">
          <cell r="D6187" t="str">
            <v>1243729</v>
          </cell>
          <cell r="J6187" t="str">
            <v>Y</v>
          </cell>
        </row>
        <row r="6188">
          <cell r="D6188" t="str">
            <v>1243729</v>
          </cell>
          <cell r="J6188" t="str">
            <v>Y</v>
          </cell>
        </row>
        <row r="6189">
          <cell r="D6189" t="str">
            <v>1243729</v>
          </cell>
          <cell r="J6189" t="str">
            <v>Y</v>
          </cell>
        </row>
        <row r="6190">
          <cell r="D6190" t="str">
            <v>1243729</v>
          </cell>
          <cell r="J6190" t="str">
            <v>Y</v>
          </cell>
        </row>
        <row r="6191">
          <cell r="D6191" t="str">
            <v>1243729</v>
          </cell>
          <cell r="J6191" t="str">
            <v>Y</v>
          </cell>
        </row>
        <row r="6192">
          <cell r="D6192" t="str">
            <v>1243729</v>
          </cell>
          <cell r="J6192" t="str">
            <v>Y</v>
          </cell>
        </row>
        <row r="6193">
          <cell r="D6193" t="str">
            <v>1243729</v>
          </cell>
          <cell r="J6193" t="str">
            <v>Y</v>
          </cell>
        </row>
        <row r="6194">
          <cell r="D6194" t="str">
            <v>1243729</v>
          </cell>
          <cell r="J6194" t="str">
            <v>Y</v>
          </cell>
        </row>
        <row r="6195">
          <cell r="D6195" t="str">
            <v>1243729</v>
          </cell>
          <cell r="J6195" t="str">
            <v>Y</v>
          </cell>
        </row>
        <row r="6196">
          <cell r="D6196" t="str">
            <v>1243729</v>
          </cell>
          <cell r="J6196" t="str">
            <v>Y</v>
          </cell>
        </row>
        <row r="6197">
          <cell r="D6197" t="str">
            <v>1243729</v>
          </cell>
          <cell r="J6197" t="str">
            <v>Y</v>
          </cell>
        </row>
        <row r="6198">
          <cell r="D6198" t="str">
            <v>1243729</v>
          </cell>
          <cell r="J6198" t="str">
            <v>Y</v>
          </cell>
        </row>
        <row r="6199">
          <cell r="D6199" t="str">
            <v>1243729</v>
          </cell>
          <cell r="J6199" t="str">
            <v>Y</v>
          </cell>
        </row>
        <row r="6200">
          <cell r="D6200" t="str">
            <v>1243729</v>
          </cell>
          <cell r="J6200" t="str">
            <v>Y</v>
          </cell>
        </row>
        <row r="6201">
          <cell r="D6201" t="str">
            <v>1243729</v>
          </cell>
          <cell r="J6201" t="str">
            <v>Y</v>
          </cell>
        </row>
        <row r="6202">
          <cell r="D6202" t="str">
            <v>1243729</v>
          </cell>
          <cell r="J6202" t="str">
            <v>Y</v>
          </cell>
        </row>
        <row r="6203">
          <cell r="D6203" t="str">
            <v>1243729</v>
          </cell>
          <cell r="J6203" t="str">
            <v>Y</v>
          </cell>
        </row>
        <row r="6204">
          <cell r="D6204" t="str">
            <v>1243729</v>
          </cell>
          <cell r="J6204" t="str">
            <v>Y</v>
          </cell>
        </row>
        <row r="6205">
          <cell r="D6205" t="str">
            <v>1243729</v>
          </cell>
          <cell r="J6205" t="str">
            <v>Y</v>
          </cell>
        </row>
        <row r="6206">
          <cell r="D6206" t="str">
            <v>1243729</v>
          </cell>
          <cell r="J6206" t="str">
            <v>Y</v>
          </cell>
        </row>
        <row r="6207">
          <cell r="D6207" t="str">
            <v>1243729</v>
          </cell>
          <cell r="J6207" t="str">
            <v>Y</v>
          </cell>
        </row>
        <row r="6208">
          <cell r="D6208" t="str">
            <v>1243729</v>
          </cell>
          <cell r="J6208" t="str">
            <v>Y</v>
          </cell>
        </row>
        <row r="6209">
          <cell r="D6209" t="str">
            <v>1243729</v>
          </cell>
          <cell r="J6209" t="str">
            <v>Y</v>
          </cell>
        </row>
        <row r="6210">
          <cell r="D6210" t="str">
            <v>1243732</v>
          </cell>
          <cell r="J6210" t="str">
            <v>N</v>
          </cell>
        </row>
        <row r="6211">
          <cell r="D6211" t="str">
            <v>1243732</v>
          </cell>
          <cell r="J6211" t="str">
            <v>N</v>
          </cell>
        </row>
        <row r="6212">
          <cell r="D6212" t="str">
            <v>1243732</v>
          </cell>
          <cell r="J6212" t="str">
            <v>N</v>
          </cell>
        </row>
        <row r="6213">
          <cell r="D6213" t="str">
            <v>1243732</v>
          </cell>
          <cell r="J6213" t="str">
            <v>N</v>
          </cell>
        </row>
        <row r="6214">
          <cell r="D6214" t="str">
            <v>1243732</v>
          </cell>
          <cell r="J6214" t="str">
            <v>N</v>
          </cell>
        </row>
        <row r="6215">
          <cell r="D6215" t="str">
            <v>1243732</v>
          </cell>
          <cell r="J6215" t="str">
            <v>N</v>
          </cell>
        </row>
        <row r="6216">
          <cell r="D6216" t="str">
            <v>1243732</v>
          </cell>
          <cell r="J6216" t="str">
            <v>N</v>
          </cell>
        </row>
        <row r="6217">
          <cell r="D6217" t="str">
            <v>1243732</v>
          </cell>
          <cell r="J6217" t="str">
            <v>N</v>
          </cell>
        </row>
        <row r="6218">
          <cell r="D6218" t="str">
            <v>1243732</v>
          </cell>
          <cell r="J6218" t="str">
            <v>N</v>
          </cell>
        </row>
        <row r="6219">
          <cell r="D6219" t="str">
            <v>1243732</v>
          </cell>
          <cell r="J6219" t="str">
            <v>N</v>
          </cell>
        </row>
        <row r="6220">
          <cell r="D6220" t="str">
            <v>1243732</v>
          </cell>
          <cell r="J6220" t="str">
            <v>N</v>
          </cell>
        </row>
        <row r="6221">
          <cell r="D6221" t="str">
            <v>1243732</v>
          </cell>
          <cell r="J6221" t="str">
            <v>N</v>
          </cell>
        </row>
        <row r="6222">
          <cell r="D6222" t="str">
            <v>1243732</v>
          </cell>
          <cell r="J6222" t="str">
            <v>N</v>
          </cell>
        </row>
        <row r="6223">
          <cell r="D6223" t="str">
            <v>1243732</v>
          </cell>
          <cell r="J6223" t="str">
            <v>N</v>
          </cell>
        </row>
        <row r="6224">
          <cell r="D6224" t="str">
            <v>1243732</v>
          </cell>
          <cell r="J6224" t="str">
            <v>N</v>
          </cell>
        </row>
        <row r="6225">
          <cell r="D6225" t="str">
            <v>1243732</v>
          </cell>
          <cell r="J6225" t="str">
            <v>N</v>
          </cell>
        </row>
        <row r="6226">
          <cell r="D6226" t="str">
            <v>1243732</v>
          </cell>
          <cell r="J6226" t="str">
            <v>N</v>
          </cell>
        </row>
        <row r="6227">
          <cell r="D6227" t="str">
            <v>1243732</v>
          </cell>
          <cell r="J6227" t="str">
            <v>N</v>
          </cell>
        </row>
        <row r="6228">
          <cell r="D6228" t="str">
            <v>1243732</v>
          </cell>
          <cell r="J6228" t="str">
            <v>N</v>
          </cell>
        </row>
        <row r="6229">
          <cell r="D6229" t="str">
            <v>1243732</v>
          </cell>
          <cell r="J6229" t="str">
            <v>N</v>
          </cell>
        </row>
        <row r="6230">
          <cell r="D6230" t="str">
            <v>1243732</v>
          </cell>
          <cell r="J6230" t="str">
            <v>N</v>
          </cell>
        </row>
        <row r="6231">
          <cell r="D6231" t="str">
            <v>1243732</v>
          </cell>
          <cell r="J6231" t="str">
            <v>N</v>
          </cell>
        </row>
        <row r="6232">
          <cell r="D6232" t="str">
            <v>1243732</v>
          </cell>
          <cell r="J6232" t="str">
            <v>N</v>
          </cell>
        </row>
        <row r="6233">
          <cell r="D6233" t="str">
            <v>1243732</v>
          </cell>
          <cell r="J6233" t="str">
            <v>N</v>
          </cell>
        </row>
        <row r="6234">
          <cell r="D6234" t="str">
            <v>1243732</v>
          </cell>
          <cell r="J6234" t="str">
            <v>N</v>
          </cell>
        </row>
        <row r="6235">
          <cell r="D6235" t="str">
            <v>1243732</v>
          </cell>
          <cell r="J6235" t="str">
            <v>N</v>
          </cell>
        </row>
        <row r="6236">
          <cell r="D6236" t="str">
            <v>1243732</v>
          </cell>
          <cell r="J6236" t="str">
            <v>N</v>
          </cell>
        </row>
        <row r="6237">
          <cell r="D6237" t="str">
            <v>1243732</v>
          </cell>
          <cell r="J6237" t="str">
            <v>N</v>
          </cell>
        </row>
        <row r="6238">
          <cell r="D6238" t="str">
            <v>1243732</v>
          </cell>
          <cell r="J6238" t="str">
            <v>N</v>
          </cell>
        </row>
        <row r="6239">
          <cell r="D6239" t="str">
            <v>1243732</v>
          </cell>
          <cell r="J6239" t="str">
            <v>N</v>
          </cell>
        </row>
        <row r="6240">
          <cell r="D6240" t="str">
            <v>1243732</v>
          </cell>
          <cell r="J6240" t="str">
            <v>N</v>
          </cell>
        </row>
        <row r="6241">
          <cell r="D6241" t="str">
            <v>1243732</v>
          </cell>
          <cell r="J6241" t="str">
            <v>N</v>
          </cell>
        </row>
        <row r="6242">
          <cell r="D6242" t="str">
            <v>1243732</v>
          </cell>
          <cell r="J6242" t="str">
            <v>N</v>
          </cell>
        </row>
        <row r="6243">
          <cell r="D6243" t="str">
            <v>1243732</v>
          </cell>
          <cell r="J6243" t="str">
            <v>N</v>
          </cell>
        </row>
        <row r="6244">
          <cell r="D6244" t="str">
            <v>1243732</v>
          </cell>
          <cell r="J6244" t="str">
            <v>N</v>
          </cell>
        </row>
        <row r="6245">
          <cell r="D6245" t="str">
            <v>1243732</v>
          </cell>
          <cell r="J6245" t="str">
            <v>N</v>
          </cell>
        </row>
        <row r="6246">
          <cell r="D6246" t="str">
            <v>1243732</v>
          </cell>
          <cell r="J6246" t="str">
            <v>N</v>
          </cell>
        </row>
        <row r="6247">
          <cell r="D6247" t="str">
            <v>1243732</v>
          </cell>
          <cell r="J6247" t="str">
            <v>N</v>
          </cell>
        </row>
        <row r="6248">
          <cell r="D6248" t="str">
            <v>1243732</v>
          </cell>
          <cell r="J6248" t="str">
            <v>N</v>
          </cell>
        </row>
        <row r="6249">
          <cell r="D6249" t="str">
            <v>1243732</v>
          </cell>
          <cell r="J6249" t="str">
            <v>N</v>
          </cell>
        </row>
        <row r="6250">
          <cell r="D6250" t="str">
            <v>1243732</v>
          </cell>
          <cell r="J6250" t="str">
            <v>N</v>
          </cell>
        </row>
        <row r="6251">
          <cell r="D6251" t="str">
            <v>1243732</v>
          </cell>
          <cell r="J6251" t="str">
            <v>N</v>
          </cell>
        </row>
        <row r="6252">
          <cell r="D6252" t="str">
            <v>1243732</v>
          </cell>
          <cell r="J6252" t="str">
            <v>N</v>
          </cell>
        </row>
        <row r="6253">
          <cell r="D6253" t="str">
            <v>1243732</v>
          </cell>
          <cell r="J6253" t="str">
            <v>N</v>
          </cell>
        </row>
        <row r="6254">
          <cell r="D6254" t="str">
            <v>1243732</v>
          </cell>
          <cell r="J6254" t="str">
            <v>N</v>
          </cell>
        </row>
        <row r="6255">
          <cell r="D6255" t="str">
            <v>1243732</v>
          </cell>
          <cell r="J6255" t="str">
            <v>N</v>
          </cell>
        </row>
        <row r="6256">
          <cell r="D6256" t="str">
            <v>1243732</v>
          </cell>
          <cell r="J6256" t="str">
            <v>N</v>
          </cell>
        </row>
        <row r="6257">
          <cell r="D6257" t="str">
            <v>1243732</v>
          </cell>
          <cell r="J6257" t="str">
            <v>N</v>
          </cell>
        </row>
        <row r="6258">
          <cell r="D6258" t="str">
            <v>1243732</v>
          </cell>
          <cell r="J6258" t="str">
            <v>N</v>
          </cell>
        </row>
        <row r="6259">
          <cell r="D6259" t="str">
            <v>1243732</v>
          </cell>
          <cell r="J6259" t="str">
            <v>N</v>
          </cell>
        </row>
        <row r="6260">
          <cell r="D6260" t="str">
            <v>1243732</v>
          </cell>
          <cell r="J6260" t="str">
            <v>N</v>
          </cell>
        </row>
        <row r="6261">
          <cell r="D6261" t="str">
            <v>1243732</v>
          </cell>
          <cell r="J6261" t="str">
            <v>N</v>
          </cell>
        </row>
        <row r="6262">
          <cell r="D6262" t="str">
            <v>1243732</v>
          </cell>
          <cell r="J6262" t="str">
            <v>N</v>
          </cell>
        </row>
        <row r="6263">
          <cell r="D6263" t="str">
            <v>1243732</v>
          </cell>
          <cell r="J6263" t="str">
            <v>N</v>
          </cell>
        </row>
        <row r="6264">
          <cell r="D6264" t="str">
            <v>1243732</v>
          </cell>
          <cell r="J6264" t="str">
            <v>N</v>
          </cell>
        </row>
        <row r="6265">
          <cell r="D6265" t="str">
            <v>1243732</v>
          </cell>
          <cell r="J6265" t="str">
            <v>N</v>
          </cell>
        </row>
        <row r="6266">
          <cell r="D6266" t="str">
            <v>1243732</v>
          </cell>
          <cell r="J6266" t="str">
            <v>N</v>
          </cell>
        </row>
        <row r="6267">
          <cell r="D6267" t="str">
            <v>1243732</v>
          </cell>
          <cell r="J6267" t="str">
            <v>N</v>
          </cell>
        </row>
        <row r="6268">
          <cell r="D6268" t="str">
            <v>1243732</v>
          </cell>
          <cell r="J6268" t="str">
            <v>N</v>
          </cell>
        </row>
        <row r="6269">
          <cell r="D6269" t="str">
            <v>1243732</v>
          </cell>
          <cell r="J6269" t="str">
            <v>N</v>
          </cell>
        </row>
        <row r="6270">
          <cell r="D6270" t="str">
            <v>1243732</v>
          </cell>
          <cell r="J6270" t="str">
            <v>N</v>
          </cell>
        </row>
        <row r="6271">
          <cell r="D6271" t="str">
            <v>1243732</v>
          </cell>
          <cell r="J6271" t="str">
            <v>N</v>
          </cell>
        </row>
        <row r="6272">
          <cell r="D6272" t="str">
            <v>1243732</v>
          </cell>
          <cell r="J6272" t="str">
            <v>N</v>
          </cell>
        </row>
        <row r="6273">
          <cell r="D6273" t="str">
            <v>1243732</v>
          </cell>
          <cell r="J6273" t="str">
            <v>N</v>
          </cell>
        </row>
        <row r="6274">
          <cell r="D6274" t="str">
            <v>1243732</v>
          </cell>
          <cell r="J6274" t="str">
            <v>N</v>
          </cell>
        </row>
        <row r="6275">
          <cell r="D6275" t="str">
            <v>1243732</v>
          </cell>
          <cell r="J6275" t="str">
            <v>N</v>
          </cell>
        </row>
        <row r="6276">
          <cell r="D6276" t="str">
            <v>1243732</v>
          </cell>
          <cell r="J6276" t="str">
            <v>N</v>
          </cell>
        </row>
        <row r="6277">
          <cell r="D6277" t="str">
            <v>1243732</v>
          </cell>
          <cell r="J6277" t="str">
            <v>N</v>
          </cell>
        </row>
        <row r="6278">
          <cell r="D6278" t="str">
            <v>1243732</v>
          </cell>
          <cell r="J6278" t="str">
            <v>N</v>
          </cell>
        </row>
        <row r="6279">
          <cell r="D6279" t="str">
            <v>1243732</v>
          </cell>
          <cell r="J6279" t="str">
            <v>N</v>
          </cell>
        </row>
        <row r="6280">
          <cell r="D6280" t="str">
            <v>1243732</v>
          </cell>
          <cell r="J6280" t="str">
            <v>N</v>
          </cell>
        </row>
        <row r="6281">
          <cell r="D6281" t="str">
            <v>1243732</v>
          </cell>
          <cell r="J6281" t="str">
            <v>N</v>
          </cell>
        </row>
        <row r="6282">
          <cell r="D6282" t="str">
            <v>1243732</v>
          </cell>
          <cell r="J6282" t="str">
            <v>N</v>
          </cell>
        </row>
        <row r="6283">
          <cell r="D6283" t="str">
            <v>1243732</v>
          </cell>
          <cell r="J6283" t="str">
            <v>N</v>
          </cell>
        </row>
        <row r="6284">
          <cell r="D6284" t="str">
            <v>1243732</v>
          </cell>
          <cell r="J6284" t="str">
            <v>N</v>
          </cell>
        </row>
        <row r="6285">
          <cell r="D6285" t="str">
            <v>1243732</v>
          </cell>
          <cell r="J6285" t="str">
            <v>N</v>
          </cell>
        </row>
        <row r="6286">
          <cell r="D6286" t="str">
            <v>1243732</v>
          </cell>
          <cell r="J6286" t="str">
            <v>N</v>
          </cell>
        </row>
        <row r="6287">
          <cell r="D6287" t="str">
            <v>1243732</v>
          </cell>
          <cell r="J6287" t="str">
            <v>N</v>
          </cell>
        </row>
        <row r="6288">
          <cell r="D6288" t="str">
            <v>1243732</v>
          </cell>
          <cell r="J6288" t="str">
            <v>N</v>
          </cell>
        </row>
        <row r="6289">
          <cell r="D6289" t="str">
            <v>1243732</v>
          </cell>
          <cell r="J6289" t="str">
            <v>N</v>
          </cell>
        </row>
        <row r="6290">
          <cell r="D6290" t="str">
            <v>1243732</v>
          </cell>
          <cell r="J6290" t="str">
            <v>N</v>
          </cell>
        </row>
        <row r="6291">
          <cell r="D6291" t="str">
            <v>1243732</v>
          </cell>
          <cell r="J6291" t="str">
            <v>N</v>
          </cell>
        </row>
        <row r="6292">
          <cell r="D6292" t="str">
            <v>1243733</v>
          </cell>
          <cell r="J6292" t="str">
            <v>N</v>
          </cell>
        </row>
        <row r="6293">
          <cell r="D6293" t="str">
            <v>1243734</v>
          </cell>
          <cell r="J6293" t="str">
            <v>N</v>
          </cell>
        </row>
        <row r="6294">
          <cell r="D6294" t="str">
            <v>1243734</v>
          </cell>
          <cell r="J6294" t="str">
            <v>N</v>
          </cell>
        </row>
        <row r="6295">
          <cell r="D6295" t="str">
            <v>1243734</v>
          </cell>
          <cell r="J6295" t="str">
            <v>N</v>
          </cell>
        </row>
        <row r="6296">
          <cell r="D6296" t="str">
            <v>1243734</v>
          </cell>
          <cell r="J6296" t="str">
            <v>N</v>
          </cell>
        </row>
        <row r="6297">
          <cell r="D6297" t="str">
            <v>1243734</v>
          </cell>
          <cell r="J6297" t="str">
            <v>N</v>
          </cell>
        </row>
        <row r="6298">
          <cell r="D6298" t="str">
            <v>1243734</v>
          </cell>
          <cell r="J6298" t="str">
            <v>N</v>
          </cell>
        </row>
        <row r="6299">
          <cell r="D6299" t="str">
            <v>1243734</v>
          </cell>
          <cell r="J6299" t="str">
            <v>N</v>
          </cell>
        </row>
        <row r="6300">
          <cell r="D6300" t="str">
            <v>1243734</v>
          </cell>
          <cell r="J6300" t="str">
            <v>N</v>
          </cell>
        </row>
        <row r="6301">
          <cell r="D6301" t="str">
            <v>1243734</v>
          </cell>
          <cell r="J6301" t="str">
            <v>N</v>
          </cell>
        </row>
        <row r="6302">
          <cell r="D6302" t="str">
            <v>1243734</v>
          </cell>
          <cell r="J6302" t="str">
            <v>N</v>
          </cell>
        </row>
        <row r="6303">
          <cell r="D6303" t="str">
            <v>1243734</v>
          </cell>
          <cell r="J6303" t="str">
            <v>N</v>
          </cell>
        </row>
        <row r="6304">
          <cell r="D6304" t="str">
            <v>1243734</v>
          </cell>
          <cell r="J6304" t="str">
            <v>N</v>
          </cell>
        </row>
        <row r="6305">
          <cell r="D6305" t="str">
            <v>1243734</v>
          </cell>
          <cell r="J6305" t="str">
            <v>N</v>
          </cell>
        </row>
        <row r="6306">
          <cell r="D6306" t="str">
            <v>1243734</v>
          </cell>
          <cell r="J6306" t="str">
            <v>N</v>
          </cell>
        </row>
        <row r="6307">
          <cell r="D6307" t="str">
            <v>1243734</v>
          </cell>
          <cell r="J6307" t="str">
            <v>N</v>
          </cell>
        </row>
        <row r="6308">
          <cell r="D6308" t="str">
            <v>1243734</v>
          </cell>
          <cell r="J6308" t="str">
            <v>N</v>
          </cell>
        </row>
        <row r="6309">
          <cell r="D6309" t="str">
            <v>1243734</v>
          </cell>
          <cell r="J6309" t="str">
            <v>N</v>
          </cell>
        </row>
        <row r="6310">
          <cell r="D6310" t="str">
            <v>1243734</v>
          </cell>
          <cell r="J6310" t="str">
            <v>N</v>
          </cell>
        </row>
        <row r="6311">
          <cell r="D6311" t="str">
            <v>1243734</v>
          </cell>
          <cell r="J6311" t="str">
            <v>N</v>
          </cell>
        </row>
        <row r="6312">
          <cell r="D6312" t="str">
            <v>1243734</v>
          </cell>
          <cell r="J6312" t="str">
            <v>N</v>
          </cell>
        </row>
        <row r="6313">
          <cell r="D6313" t="str">
            <v>1243734</v>
          </cell>
          <cell r="J6313" t="str">
            <v>N</v>
          </cell>
        </row>
        <row r="6314">
          <cell r="D6314" t="str">
            <v>1243734</v>
          </cell>
          <cell r="J6314" t="str">
            <v>N</v>
          </cell>
        </row>
        <row r="6315">
          <cell r="D6315" t="str">
            <v>1243734</v>
          </cell>
          <cell r="J6315" t="str">
            <v>N</v>
          </cell>
        </row>
        <row r="6316">
          <cell r="D6316" t="str">
            <v>1243734</v>
          </cell>
          <cell r="J6316" t="str">
            <v>N</v>
          </cell>
        </row>
        <row r="6317">
          <cell r="D6317" t="str">
            <v>1243734</v>
          </cell>
          <cell r="J6317" t="str">
            <v>N</v>
          </cell>
        </row>
        <row r="6318">
          <cell r="D6318" t="str">
            <v>1243734</v>
          </cell>
          <cell r="J6318" t="str">
            <v>N</v>
          </cell>
        </row>
        <row r="6319">
          <cell r="D6319" t="str">
            <v>1243734</v>
          </cell>
          <cell r="J6319" t="str">
            <v>N</v>
          </cell>
        </row>
        <row r="6320">
          <cell r="D6320" t="str">
            <v>1243734</v>
          </cell>
          <cell r="J6320" t="str">
            <v>N</v>
          </cell>
        </row>
        <row r="6321">
          <cell r="D6321" t="str">
            <v>1243734</v>
          </cell>
          <cell r="J6321" t="str">
            <v>N</v>
          </cell>
        </row>
        <row r="6322">
          <cell r="D6322" t="str">
            <v>1243734</v>
          </cell>
          <cell r="J6322" t="str">
            <v>N</v>
          </cell>
        </row>
        <row r="6323">
          <cell r="D6323" t="str">
            <v>1243734</v>
          </cell>
          <cell r="J6323" t="str">
            <v>N</v>
          </cell>
        </row>
        <row r="6324">
          <cell r="D6324" t="str">
            <v>1243734</v>
          </cell>
          <cell r="J6324" t="str">
            <v>N</v>
          </cell>
        </row>
        <row r="6325">
          <cell r="D6325" t="str">
            <v>1243734</v>
          </cell>
          <cell r="J6325" t="str">
            <v>N</v>
          </cell>
        </row>
        <row r="6326">
          <cell r="D6326" t="str">
            <v>1243734</v>
          </cell>
          <cell r="J6326" t="str">
            <v>N</v>
          </cell>
        </row>
        <row r="6327">
          <cell r="D6327" t="str">
            <v>1243734</v>
          </cell>
          <cell r="J6327" t="str">
            <v>N</v>
          </cell>
        </row>
        <row r="6328">
          <cell r="D6328" t="str">
            <v>1243734</v>
          </cell>
          <cell r="J6328" t="str">
            <v>N</v>
          </cell>
        </row>
        <row r="6329">
          <cell r="D6329" t="str">
            <v>1243734</v>
          </cell>
          <cell r="J6329" t="str">
            <v>N</v>
          </cell>
        </row>
        <row r="6330">
          <cell r="D6330" t="str">
            <v>1243734</v>
          </cell>
          <cell r="J6330" t="str">
            <v>N</v>
          </cell>
        </row>
        <row r="6331">
          <cell r="D6331" t="str">
            <v>1243734</v>
          </cell>
          <cell r="J6331" t="str">
            <v>N</v>
          </cell>
        </row>
        <row r="6332">
          <cell r="D6332" t="str">
            <v>1243734</v>
          </cell>
          <cell r="J6332" t="str">
            <v>N</v>
          </cell>
        </row>
        <row r="6333">
          <cell r="D6333" t="str">
            <v>1243734</v>
          </cell>
          <cell r="J6333" t="str">
            <v>N</v>
          </cell>
        </row>
        <row r="6334">
          <cell r="D6334" t="str">
            <v>1243734</v>
          </cell>
          <cell r="J6334" t="str">
            <v>N</v>
          </cell>
        </row>
        <row r="6335">
          <cell r="D6335" t="str">
            <v>1243734</v>
          </cell>
          <cell r="J6335" t="str">
            <v>N</v>
          </cell>
        </row>
        <row r="6336">
          <cell r="D6336" t="str">
            <v>1243734</v>
          </cell>
          <cell r="J6336" t="str">
            <v>N</v>
          </cell>
        </row>
        <row r="6337">
          <cell r="D6337" t="str">
            <v>1243734</v>
          </cell>
          <cell r="J6337" t="str">
            <v>N</v>
          </cell>
        </row>
        <row r="6338">
          <cell r="D6338" t="str">
            <v>1243734</v>
          </cell>
          <cell r="J6338" t="str">
            <v>N</v>
          </cell>
        </row>
        <row r="6339">
          <cell r="D6339" t="str">
            <v>1243734</v>
          </cell>
          <cell r="J6339" t="str">
            <v>N</v>
          </cell>
        </row>
        <row r="6340">
          <cell r="D6340" t="str">
            <v>1243734</v>
          </cell>
          <cell r="J6340" t="str">
            <v>N</v>
          </cell>
        </row>
        <row r="6341">
          <cell r="D6341" t="str">
            <v>1243734</v>
          </cell>
          <cell r="J6341" t="str">
            <v>N</v>
          </cell>
        </row>
        <row r="6342">
          <cell r="D6342" t="str">
            <v>1243734</v>
          </cell>
          <cell r="J6342" t="str">
            <v>N</v>
          </cell>
        </row>
        <row r="6343">
          <cell r="D6343" t="str">
            <v>1243734</v>
          </cell>
          <cell r="J6343" t="str">
            <v>N</v>
          </cell>
        </row>
        <row r="6344">
          <cell r="D6344" t="str">
            <v>1243734</v>
          </cell>
          <cell r="J6344" t="str">
            <v>N</v>
          </cell>
        </row>
        <row r="6345">
          <cell r="D6345" t="str">
            <v>1243734</v>
          </cell>
          <cell r="J6345" t="str">
            <v>N</v>
          </cell>
        </row>
        <row r="6346">
          <cell r="D6346" t="str">
            <v>1243734</v>
          </cell>
          <cell r="J6346" t="str">
            <v>N</v>
          </cell>
        </row>
        <row r="6347">
          <cell r="D6347" t="str">
            <v>1243734</v>
          </cell>
          <cell r="J6347" t="str">
            <v>N</v>
          </cell>
        </row>
        <row r="6348">
          <cell r="D6348" t="str">
            <v>1243734</v>
          </cell>
          <cell r="J6348" t="str">
            <v>N</v>
          </cell>
        </row>
        <row r="6349">
          <cell r="D6349" t="str">
            <v>1243734</v>
          </cell>
          <cell r="J6349" t="str">
            <v>N</v>
          </cell>
        </row>
        <row r="6350">
          <cell r="D6350" t="str">
            <v>1243734</v>
          </cell>
          <cell r="J6350" t="str">
            <v>N</v>
          </cell>
        </row>
        <row r="6351">
          <cell r="D6351" t="str">
            <v>1243734</v>
          </cell>
          <cell r="J6351" t="str">
            <v>N</v>
          </cell>
        </row>
        <row r="6352">
          <cell r="D6352" t="str">
            <v>1243734</v>
          </cell>
          <cell r="J6352" t="str">
            <v>N</v>
          </cell>
        </row>
        <row r="6353">
          <cell r="D6353" t="str">
            <v>1243734</v>
          </cell>
          <cell r="J6353" t="str">
            <v>N</v>
          </cell>
        </row>
        <row r="6354">
          <cell r="D6354" t="str">
            <v>1243734</v>
          </cell>
          <cell r="J6354" t="str">
            <v>N</v>
          </cell>
        </row>
        <row r="6355">
          <cell r="D6355" t="str">
            <v>1243734</v>
          </cell>
          <cell r="J6355" t="str">
            <v>N</v>
          </cell>
        </row>
        <row r="6356">
          <cell r="D6356" t="str">
            <v>1243734</v>
          </cell>
          <cell r="J6356" t="str">
            <v>N</v>
          </cell>
        </row>
        <row r="6357">
          <cell r="D6357" t="str">
            <v>1243734</v>
          </cell>
          <cell r="J6357" t="str">
            <v>N</v>
          </cell>
        </row>
        <row r="6358">
          <cell r="D6358" t="str">
            <v>1243734</v>
          </cell>
          <cell r="J6358" t="str">
            <v>N</v>
          </cell>
        </row>
        <row r="6359">
          <cell r="D6359" t="str">
            <v>1243734</v>
          </cell>
          <cell r="J6359" t="str">
            <v>N</v>
          </cell>
        </row>
        <row r="6360">
          <cell r="D6360" t="str">
            <v>1243734</v>
          </cell>
          <cell r="J6360" t="str">
            <v>N</v>
          </cell>
        </row>
        <row r="6361">
          <cell r="D6361" t="str">
            <v>1243734</v>
          </cell>
          <cell r="J6361" t="str">
            <v>N</v>
          </cell>
        </row>
        <row r="6362">
          <cell r="D6362" t="str">
            <v>1243734</v>
          </cell>
          <cell r="J6362" t="str">
            <v>N</v>
          </cell>
        </row>
        <row r="6363">
          <cell r="D6363" t="str">
            <v>1243734</v>
          </cell>
          <cell r="J6363" t="str">
            <v>N</v>
          </cell>
        </row>
        <row r="6364">
          <cell r="D6364" t="str">
            <v>1243734</v>
          </cell>
          <cell r="J6364" t="str">
            <v>N</v>
          </cell>
        </row>
        <row r="6365">
          <cell r="D6365" t="str">
            <v>1243734</v>
          </cell>
          <cell r="J6365" t="str">
            <v>N</v>
          </cell>
        </row>
        <row r="6366">
          <cell r="D6366" t="str">
            <v>1243734</v>
          </cell>
          <cell r="J6366" t="str">
            <v>N</v>
          </cell>
        </row>
        <row r="6367">
          <cell r="D6367" t="str">
            <v>1243734</v>
          </cell>
          <cell r="J6367" t="str">
            <v>N</v>
          </cell>
        </row>
        <row r="6368">
          <cell r="D6368" t="str">
            <v>1243734</v>
          </cell>
          <cell r="J6368" t="str">
            <v>N</v>
          </cell>
        </row>
        <row r="6369">
          <cell r="D6369" t="str">
            <v>1243734</v>
          </cell>
          <cell r="J6369" t="str">
            <v>N</v>
          </cell>
        </row>
        <row r="6370">
          <cell r="D6370" t="str">
            <v>1243734</v>
          </cell>
          <cell r="J6370" t="str">
            <v>N</v>
          </cell>
        </row>
        <row r="6371">
          <cell r="D6371" t="str">
            <v>1243734</v>
          </cell>
          <cell r="J6371" t="str">
            <v>N</v>
          </cell>
        </row>
        <row r="6372">
          <cell r="D6372" t="str">
            <v>1243734</v>
          </cell>
          <cell r="J6372" t="str">
            <v>N</v>
          </cell>
        </row>
        <row r="6373">
          <cell r="D6373" t="str">
            <v>1243734</v>
          </cell>
          <cell r="J6373" t="str">
            <v>N</v>
          </cell>
        </row>
        <row r="6374">
          <cell r="D6374" t="str">
            <v>1243734</v>
          </cell>
          <cell r="J6374" t="str">
            <v>N</v>
          </cell>
        </row>
        <row r="6375">
          <cell r="D6375" t="str">
            <v>1243734</v>
          </cell>
          <cell r="J6375" t="str">
            <v>N</v>
          </cell>
        </row>
        <row r="6376">
          <cell r="D6376" t="str">
            <v>1243734</v>
          </cell>
          <cell r="J6376" t="str">
            <v>N</v>
          </cell>
        </row>
        <row r="6377">
          <cell r="D6377" t="str">
            <v>1243734</v>
          </cell>
          <cell r="J6377" t="str">
            <v>N</v>
          </cell>
        </row>
        <row r="6378">
          <cell r="D6378" t="str">
            <v>1243734</v>
          </cell>
          <cell r="J6378" t="str">
            <v>N</v>
          </cell>
        </row>
        <row r="6379">
          <cell r="D6379" t="str">
            <v>1243734</v>
          </cell>
          <cell r="J6379" t="str">
            <v>N</v>
          </cell>
        </row>
        <row r="6380">
          <cell r="D6380" t="str">
            <v>1243734</v>
          </cell>
          <cell r="J6380" t="str">
            <v>N</v>
          </cell>
        </row>
        <row r="6381">
          <cell r="D6381" t="str">
            <v>1243734</v>
          </cell>
          <cell r="J6381" t="str">
            <v>N</v>
          </cell>
        </row>
        <row r="6382">
          <cell r="D6382" t="str">
            <v>1243734</v>
          </cell>
          <cell r="J6382" t="str">
            <v>N</v>
          </cell>
        </row>
        <row r="6383">
          <cell r="D6383" t="str">
            <v>1243734</v>
          </cell>
          <cell r="J6383" t="str">
            <v>N</v>
          </cell>
        </row>
        <row r="6384">
          <cell r="D6384" t="str">
            <v>1243734</v>
          </cell>
          <cell r="J6384" t="str">
            <v>N</v>
          </cell>
        </row>
        <row r="6385">
          <cell r="D6385" t="str">
            <v>1243734</v>
          </cell>
          <cell r="J6385" t="str">
            <v>N</v>
          </cell>
        </row>
        <row r="6386">
          <cell r="D6386" t="str">
            <v>1243734</v>
          </cell>
          <cell r="J6386" t="str">
            <v>N</v>
          </cell>
        </row>
        <row r="6387">
          <cell r="D6387" t="str">
            <v>1243734</v>
          </cell>
          <cell r="J6387" t="str">
            <v>N</v>
          </cell>
        </row>
        <row r="6388">
          <cell r="D6388" t="str">
            <v>1243734</v>
          </cell>
          <cell r="J6388" t="str">
            <v>N</v>
          </cell>
        </row>
        <row r="6389">
          <cell r="D6389" t="str">
            <v>1243734</v>
          </cell>
          <cell r="J6389" t="str">
            <v>N</v>
          </cell>
        </row>
        <row r="6390">
          <cell r="D6390" t="str">
            <v>1243734</v>
          </cell>
          <cell r="J6390" t="str">
            <v>N</v>
          </cell>
        </row>
        <row r="6391">
          <cell r="D6391" t="str">
            <v>1243734</v>
          </cell>
          <cell r="J6391" t="str">
            <v>N</v>
          </cell>
        </row>
        <row r="6392">
          <cell r="D6392" t="str">
            <v>1243734</v>
          </cell>
          <cell r="J6392" t="str">
            <v>N</v>
          </cell>
        </row>
        <row r="6393">
          <cell r="D6393" t="str">
            <v>1243734</v>
          </cell>
          <cell r="J6393" t="str">
            <v>N</v>
          </cell>
        </row>
        <row r="6394">
          <cell r="D6394" t="str">
            <v>1243734</v>
          </cell>
          <cell r="J6394" t="str">
            <v>N</v>
          </cell>
        </row>
        <row r="6395">
          <cell r="D6395" t="str">
            <v>1243734</v>
          </cell>
          <cell r="J6395" t="str">
            <v>N</v>
          </cell>
        </row>
        <row r="6396">
          <cell r="D6396" t="str">
            <v>1243734</v>
          </cell>
          <cell r="J6396" t="str">
            <v>N</v>
          </cell>
        </row>
        <row r="6397">
          <cell r="D6397" t="str">
            <v>1243734</v>
          </cell>
          <cell r="J6397" t="str">
            <v>N</v>
          </cell>
        </row>
        <row r="6398">
          <cell r="D6398" t="str">
            <v>1243734</v>
          </cell>
          <cell r="J6398" t="str">
            <v>N</v>
          </cell>
        </row>
        <row r="6399">
          <cell r="D6399" t="str">
            <v>1243734</v>
          </cell>
          <cell r="J6399" t="str">
            <v>N</v>
          </cell>
        </row>
        <row r="6400">
          <cell r="D6400" t="str">
            <v>1243734</v>
          </cell>
          <cell r="J6400" t="str">
            <v>N</v>
          </cell>
        </row>
        <row r="6401">
          <cell r="D6401" t="str">
            <v>1243734</v>
          </cell>
          <cell r="J6401" t="str">
            <v>N</v>
          </cell>
        </row>
        <row r="6402">
          <cell r="D6402" t="str">
            <v>1243734</v>
          </cell>
          <cell r="J6402" t="str">
            <v>N</v>
          </cell>
        </row>
        <row r="6403">
          <cell r="D6403" t="str">
            <v>1243734</v>
          </cell>
          <cell r="J6403" t="str">
            <v>N</v>
          </cell>
        </row>
        <row r="6404">
          <cell r="D6404" t="str">
            <v>1243734</v>
          </cell>
          <cell r="J6404" t="str">
            <v>N</v>
          </cell>
        </row>
        <row r="6405">
          <cell r="D6405" t="str">
            <v>1243734</v>
          </cell>
          <cell r="J6405" t="str">
            <v>N</v>
          </cell>
        </row>
        <row r="6406">
          <cell r="D6406" t="str">
            <v>1243734</v>
          </cell>
          <cell r="J6406" t="str">
            <v>N</v>
          </cell>
        </row>
        <row r="6407">
          <cell r="D6407" t="str">
            <v>1243734</v>
          </cell>
          <cell r="J6407" t="str">
            <v>N</v>
          </cell>
        </row>
        <row r="6408">
          <cell r="D6408" t="str">
            <v>1243734</v>
          </cell>
          <cell r="J6408" t="str">
            <v>N</v>
          </cell>
        </row>
        <row r="6409">
          <cell r="D6409" t="str">
            <v>1243734</v>
          </cell>
          <cell r="J6409" t="str">
            <v>N</v>
          </cell>
        </row>
        <row r="6410">
          <cell r="D6410" t="str">
            <v>1243734</v>
          </cell>
          <cell r="J6410" t="str">
            <v>N</v>
          </cell>
        </row>
        <row r="6411">
          <cell r="D6411" t="str">
            <v>1243734</v>
          </cell>
          <cell r="J6411" t="str">
            <v>N</v>
          </cell>
        </row>
        <row r="6412">
          <cell r="D6412" t="str">
            <v>1243734</v>
          </cell>
          <cell r="J6412" t="str">
            <v>N</v>
          </cell>
        </row>
        <row r="6413">
          <cell r="D6413" t="str">
            <v>1243734</v>
          </cell>
          <cell r="J6413" t="str">
            <v>N</v>
          </cell>
        </row>
        <row r="6414">
          <cell r="D6414" t="str">
            <v>1243734</v>
          </cell>
          <cell r="J6414" t="str">
            <v>N</v>
          </cell>
        </row>
        <row r="6415">
          <cell r="D6415" t="str">
            <v>1243734</v>
          </cell>
          <cell r="J6415" t="str">
            <v>N</v>
          </cell>
        </row>
        <row r="6416">
          <cell r="D6416" t="str">
            <v>1243734</v>
          </cell>
          <cell r="J6416" t="str">
            <v>N</v>
          </cell>
        </row>
        <row r="6417">
          <cell r="D6417" t="str">
            <v>1243734</v>
          </cell>
          <cell r="J6417" t="str">
            <v>N</v>
          </cell>
        </row>
        <row r="6418">
          <cell r="D6418" t="str">
            <v>1243734</v>
          </cell>
          <cell r="J6418" t="str">
            <v>N</v>
          </cell>
        </row>
        <row r="6419">
          <cell r="D6419" t="str">
            <v>1243734</v>
          </cell>
          <cell r="J6419" t="str">
            <v>N</v>
          </cell>
        </row>
        <row r="6420">
          <cell r="D6420" t="str">
            <v>1243734</v>
          </cell>
          <cell r="J6420" t="str">
            <v>N</v>
          </cell>
        </row>
        <row r="6421">
          <cell r="D6421" t="str">
            <v>1243734</v>
          </cell>
          <cell r="J6421" t="str">
            <v>N</v>
          </cell>
        </row>
        <row r="6422">
          <cell r="D6422" t="str">
            <v>1243734</v>
          </cell>
          <cell r="J6422" t="str">
            <v>N</v>
          </cell>
        </row>
        <row r="6423">
          <cell r="D6423" t="str">
            <v>1243734</v>
          </cell>
          <cell r="J6423" t="str">
            <v>N</v>
          </cell>
        </row>
        <row r="6424">
          <cell r="D6424" t="str">
            <v>1243734</v>
          </cell>
          <cell r="J6424" t="str">
            <v>N</v>
          </cell>
        </row>
        <row r="6425">
          <cell r="D6425" t="str">
            <v>1243734</v>
          </cell>
          <cell r="J6425" t="str">
            <v>N</v>
          </cell>
        </row>
        <row r="6426">
          <cell r="D6426" t="str">
            <v>1243734</v>
          </cell>
          <cell r="J6426" t="str">
            <v>N</v>
          </cell>
        </row>
        <row r="6427">
          <cell r="D6427" t="str">
            <v>1243734</v>
          </cell>
          <cell r="J6427" t="str">
            <v>N</v>
          </cell>
        </row>
        <row r="6428">
          <cell r="D6428" t="str">
            <v>1243734</v>
          </cell>
          <cell r="J6428" t="str">
            <v>N</v>
          </cell>
        </row>
        <row r="6429">
          <cell r="D6429" t="str">
            <v>1243734</v>
          </cell>
          <cell r="J6429" t="str">
            <v>N</v>
          </cell>
        </row>
        <row r="6430">
          <cell r="D6430" t="str">
            <v>1243734</v>
          </cell>
          <cell r="J6430" t="str">
            <v>N</v>
          </cell>
        </row>
        <row r="6431">
          <cell r="D6431" t="str">
            <v>1243734</v>
          </cell>
          <cell r="J6431" t="str">
            <v>N</v>
          </cell>
        </row>
        <row r="6432">
          <cell r="D6432" t="str">
            <v>1243734</v>
          </cell>
          <cell r="J6432" t="str">
            <v>N</v>
          </cell>
        </row>
        <row r="6433">
          <cell r="D6433" t="str">
            <v>1243734</v>
          </cell>
          <cell r="J6433" t="str">
            <v>N</v>
          </cell>
        </row>
        <row r="6434">
          <cell r="D6434" t="str">
            <v>1243734</v>
          </cell>
          <cell r="J6434" t="str">
            <v>N</v>
          </cell>
        </row>
        <row r="6435">
          <cell r="D6435" t="str">
            <v>1243734</v>
          </cell>
          <cell r="J6435" t="str">
            <v>N</v>
          </cell>
        </row>
        <row r="6436">
          <cell r="D6436" t="str">
            <v>1243734</v>
          </cell>
          <cell r="J6436" t="str">
            <v>N</v>
          </cell>
        </row>
        <row r="6437">
          <cell r="D6437" t="str">
            <v>1243734</v>
          </cell>
          <cell r="J6437" t="str">
            <v>N</v>
          </cell>
        </row>
        <row r="6438">
          <cell r="D6438" t="str">
            <v>1243734</v>
          </cell>
          <cell r="J6438" t="str">
            <v>N</v>
          </cell>
        </row>
        <row r="6439">
          <cell r="D6439" t="str">
            <v>1243734</v>
          </cell>
          <cell r="J6439" t="str">
            <v>N</v>
          </cell>
        </row>
        <row r="6440">
          <cell r="D6440" t="str">
            <v>1243734</v>
          </cell>
          <cell r="J6440" t="str">
            <v>N</v>
          </cell>
        </row>
        <row r="6441">
          <cell r="D6441" t="str">
            <v>1243734</v>
          </cell>
          <cell r="J6441" t="str">
            <v>N</v>
          </cell>
        </row>
        <row r="6442">
          <cell r="D6442" t="str">
            <v>1243734</v>
          </cell>
          <cell r="J6442" t="str">
            <v>N</v>
          </cell>
        </row>
        <row r="6443">
          <cell r="D6443" t="str">
            <v>1243734</v>
          </cell>
          <cell r="J6443" t="str">
            <v>N</v>
          </cell>
        </row>
        <row r="6444">
          <cell r="D6444" t="str">
            <v>1243734</v>
          </cell>
          <cell r="J6444" t="str">
            <v>N</v>
          </cell>
        </row>
        <row r="6445">
          <cell r="D6445" t="str">
            <v>1243734</v>
          </cell>
          <cell r="J6445" t="str">
            <v>N</v>
          </cell>
        </row>
        <row r="6446">
          <cell r="D6446" t="str">
            <v>1243734</v>
          </cell>
          <cell r="J6446" t="str">
            <v>N</v>
          </cell>
        </row>
        <row r="6447">
          <cell r="D6447" t="str">
            <v>1243734</v>
          </cell>
          <cell r="J6447" t="str">
            <v>N</v>
          </cell>
        </row>
        <row r="6448">
          <cell r="D6448" t="str">
            <v>1243734</v>
          </cell>
          <cell r="J6448" t="str">
            <v>N</v>
          </cell>
        </row>
        <row r="6449">
          <cell r="D6449" t="str">
            <v>1243734</v>
          </cell>
          <cell r="J6449" t="str">
            <v>N</v>
          </cell>
        </row>
        <row r="6450">
          <cell r="D6450" t="str">
            <v>1243734</v>
          </cell>
          <cell r="J6450" t="str">
            <v>N</v>
          </cell>
        </row>
        <row r="6451">
          <cell r="D6451" t="str">
            <v>1243734</v>
          </cell>
          <cell r="J6451" t="str">
            <v>N</v>
          </cell>
        </row>
        <row r="6452">
          <cell r="D6452" t="str">
            <v>1243734</v>
          </cell>
          <cell r="J6452" t="str">
            <v>N</v>
          </cell>
        </row>
        <row r="6453">
          <cell r="D6453" t="str">
            <v>1243734</v>
          </cell>
          <cell r="J6453" t="str">
            <v>N</v>
          </cell>
        </row>
        <row r="6454">
          <cell r="D6454" t="str">
            <v>1243734</v>
          </cell>
          <cell r="J6454" t="str">
            <v>N</v>
          </cell>
        </row>
        <row r="6455">
          <cell r="D6455" t="str">
            <v>1243734</v>
          </cell>
          <cell r="J6455" t="str">
            <v>N</v>
          </cell>
        </row>
        <row r="6456">
          <cell r="D6456" t="str">
            <v>1243734</v>
          </cell>
          <cell r="J6456" t="str">
            <v>N</v>
          </cell>
        </row>
        <row r="6457">
          <cell r="D6457" t="str">
            <v>1243734</v>
          </cell>
          <cell r="J6457" t="str">
            <v>N</v>
          </cell>
        </row>
        <row r="6458">
          <cell r="D6458" t="str">
            <v>1243734</v>
          </cell>
          <cell r="J6458" t="str">
            <v>N</v>
          </cell>
        </row>
        <row r="6459">
          <cell r="D6459" t="str">
            <v>1243734</v>
          </cell>
          <cell r="J6459" t="str">
            <v>N</v>
          </cell>
        </row>
        <row r="6460">
          <cell r="D6460" t="str">
            <v>1243734</v>
          </cell>
          <cell r="J6460" t="str">
            <v>N</v>
          </cell>
        </row>
        <row r="6461">
          <cell r="D6461" t="str">
            <v>1243734</v>
          </cell>
          <cell r="J6461" t="str">
            <v>N</v>
          </cell>
        </row>
        <row r="6462">
          <cell r="D6462" t="str">
            <v>1243734</v>
          </cell>
          <cell r="J6462" t="str">
            <v>N</v>
          </cell>
        </row>
        <row r="6463">
          <cell r="D6463" t="str">
            <v>1243734</v>
          </cell>
          <cell r="J6463" t="str">
            <v>N</v>
          </cell>
        </row>
        <row r="6464">
          <cell r="D6464" t="str">
            <v>1243734</v>
          </cell>
          <cell r="J6464" t="str">
            <v>N</v>
          </cell>
        </row>
        <row r="6465">
          <cell r="D6465" t="str">
            <v>1243734</v>
          </cell>
          <cell r="J6465" t="str">
            <v>N</v>
          </cell>
        </row>
        <row r="6466">
          <cell r="D6466" t="str">
            <v>1243734</v>
          </cell>
          <cell r="J6466" t="str">
            <v>N</v>
          </cell>
        </row>
        <row r="6467">
          <cell r="D6467" t="str">
            <v>1243734</v>
          </cell>
          <cell r="J6467" t="str">
            <v>N</v>
          </cell>
        </row>
        <row r="6468">
          <cell r="D6468" t="str">
            <v>1243734</v>
          </cell>
          <cell r="J6468" t="str">
            <v>N</v>
          </cell>
        </row>
        <row r="6469">
          <cell r="D6469" t="str">
            <v>1243776</v>
          </cell>
          <cell r="J6469" t="str">
            <v>N</v>
          </cell>
        </row>
        <row r="6470">
          <cell r="D6470" t="str">
            <v>1243776</v>
          </cell>
          <cell r="J6470" t="str">
            <v>N</v>
          </cell>
        </row>
        <row r="6471">
          <cell r="D6471" t="str">
            <v>1243776</v>
          </cell>
          <cell r="J6471" t="str">
            <v>N</v>
          </cell>
        </row>
        <row r="6472">
          <cell r="D6472" t="str">
            <v>1243776</v>
          </cell>
          <cell r="J6472" t="str">
            <v>N</v>
          </cell>
        </row>
        <row r="6473">
          <cell r="D6473" t="str">
            <v>1243776</v>
          </cell>
          <cell r="J6473" t="str">
            <v>N</v>
          </cell>
        </row>
        <row r="6474">
          <cell r="D6474" t="str">
            <v>1243776</v>
          </cell>
          <cell r="J6474" t="str">
            <v>N</v>
          </cell>
        </row>
        <row r="6475">
          <cell r="D6475" t="str">
            <v>1243776</v>
          </cell>
          <cell r="J6475" t="str">
            <v>N</v>
          </cell>
        </row>
        <row r="6476">
          <cell r="D6476" t="str">
            <v>1243776</v>
          </cell>
          <cell r="J6476" t="str">
            <v>N</v>
          </cell>
        </row>
        <row r="6477">
          <cell r="D6477" t="str">
            <v>1243776</v>
          </cell>
          <cell r="J6477" t="str">
            <v>N</v>
          </cell>
        </row>
        <row r="6478">
          <cell r="D6478" t="str">
            <v>1243776</v>
          </cell>
          <cell r="J6478" t="str">
            <v>N</v>
          </cell>
        </row>
        <row r="6479">
          <cell r="D6479" t="str">
            <v>1243776</v>
          </cell>
          <cell r="J6479" t="str">
            <v>N</v>
          </cell>
        </row>
        <row r="6480">
          <cell r="D6480" t="str">
            <v>1243776</v>
          </cell>
          <cell r="J6480" t="str">
            <v>N</v>
          </cell>
        </row>
        <row r="6481">
          <cell r="D6481" t="str">
            <v>1243776</v>
          </cell>
          <cell r="J6481" t="str">
            <v>N</v>
          </cell>
        </row>
        <row r="6482">
          <cell r="D6482" t="str">
            <v>1243776</v>
          </cell>
          <cell r="J6482" t="str">
            <v>N</v>
          </cell>
        </row>
        <row r="6483">
          <cell r="D6483" t="str">
            <v>1243776</v>
          </cell>
          <cell r="J6483" t="str">
            <v>N</v>
          </cell>
        </row>
        <row r="6484">
          <cell r="D6484" t="str">
            <v>1243776</v>
          </cell>
          <cell r="J6484" t="str">
            <v>N</v>
          </cell>
        </row>
        <row r="6485">
          <cell r="D6485" t="str">
            <v>1243776</v>
          </cell>
          <cell r="J6485" t="str">
            <v>N</v>
          </cell>
        </row>
        <row r="6486">
          <cell r="D6486" t="str">
            <v>1243776</v>
          </cell>
          <cell r="J6486" t="str">
            <v>N</v>
          </cell>
        </row>
        <row r="6487">
          <cell r="D6487" t="str">
            <v>1243776</v>
          </cell>
          <cell r="J6487" t="str">
            <v>N</v>
          </cell>
        </row>
        <row r="6488">
          <cell r="D6488" t="str">
            <v>1243776</v>
          </cell>
          <cell r="J6488" t="str">
            <v>N</v>
          </cell>
        </row>
        <row r="6489">
          <cell r="D6489" t="str">
            <v>1243776</v>
          </cell>
          <cell r="J6489" t="str">
            <v>N</v>
          </cell>
        </row>
        <row r="6490">
          <cell r="D6490" t="str">
            <v>1243776</v>
          </cell>
          <cell r="J6490" t="str">
            <v>N</v>
          </cell>
        </row>
        <row r="6491">
          <cell r="D6491" t="str">
            <v>1243776</v>
          </cell>
          <cell r="J6491" t="str">
            <v>N</v>
          </cell>
        </row>
        <row r="6492">
          <cell r="D6492" t="str">
            <v>1243776</v>
          </cell>
          <cell r="J6492" t="str">
            <v>N</v>
          </cell>
        </row>
        <row r="6493">
          <cell r="D6493" t="str">
            <v>1243776</v>
          </cell>
          <cell r="J6493" t="str">
            <v>N</v>
          </cell>
        </row>
        <row r="6494">
          <cell r="D6494" t="str">
            <v>1243776</v>
          </cell>
          <cell r="J6494" t="str">
            <v>N</v>
          </cell>
        </row>
        <row r="6495">
          <cell r="D6495" t="str">
            <v>1243776</v>
          </cell>
          <cell r="J6495" t="str">
            <v>N</v>
          </cell>
        </row>
        <row r="6496">
          <cell r="D6496" t="str">
            <v>1243776</v>
          </cell>
          <cell r="J6496" t="str">
            <v>N</v>
          </cell>
        </row>
        <row r="6497">
          <cell r="D6497" t="str">
            <v>1243776</v>
          </cell>
          <cell r="J6497" t="str">
            <v>N</v>
          </cell>
        </row>
        <row r="6498">
          <cell r="D6498" t="str">
            <v>1243776</v>
          </cell>
          <cell r="J6498" t="str">
            <v>N</v>
          </cell>
        </row>
        <row r="6499">
          <cell r="D6499" t="str">
            <v>1243776</v>
          </cell>
          <cell r="J6499" t="str">
            <v>N</v>
          </cell>
        </row>
        <row r="6500">
          <cell r="D6500" t="str">
            <v>1243776</v>
          </cell>
          <cell r="J6500" t="str">
            <v>N</v>
          </cell>
        </row>
        <row r="6501">
          <cell r="D6501" t="str">
            <v>1243776</v>
          </cell>
          <cell r="J6501" t="str">
            <v>N</v>
          </cell>
        </row>
        <row r="6502">
          <cell r="D6502" t="str">
            <v>1243776</v>
          </cell>
          <cell r="J6502" t="str">
            <v>N</v>
          </cell>
        </row>
        <row r="6503">
          <cell r="D6503" t="str">
            <v>1243776</v>
          </cell>
          <cell r="J6503" t="str">
            <v>N</v>
          </cell>
        </row>
        <row r="6504">
          <cell r="D6504" t="str">
            <v>1243776</v>
          </cell>
          <cell r="J6504" t="str">
            <v>N</v>
          </cell>
        </row>
        <row r="6505">
          <cell r="D6505" t="str">
            <v>1243776</v>
          </cell>
          <cell r="J6505" t="str">
            <v>N</v>
          </cell>
        </row>
        <row r="6506">
          <cell r="D6506" t="str">
            <v>1243776</v>
          </cell>
          <cell r="J6506" t="str">
            <v>N</v>
          </cell>
        </row>
        <row r="6507">
          <cell r="D6507" t="str">
            <v>1243776</v>
          </cell>
          <cell r="J6507" t="str">
            <v>N</v>
          </cell>
        </row>
        <row r="6508">
          <cell r="D6508" t="str">
            <v>1243776</v>
          </cell>
          <cell r="J6508" t="str">
            <v>N</v>
          </cell>
        </row>
        <row r="6509">
          <cell r="D6509" t="str">
            <v>1243776</v>
          </cell>
          <cell r="J6509" t="str">
            <v>N</v>
          </cell>
        </row>
        <row r="6510">
          <cell r="D6510" t="str">
            <v>1243776</v>
          </cell>
          <cell r="J6510" t="str">
            <v>N</v>
          </cell>
        </row>
        <row r="6511">
          <cell r="D6511" t="str">
            <v>1243776</v>
          </cell>
          <cell r="J6511" t="str">
            <v>N</v>
          </cell>
        </row>
        <row r="6512">
          <cell r="D6512" t="str">
            <v>1243776</v>
          </cell>
          <cell r="J6512" t="str">
            <v>N</v>
          </cell>
        </row>
        <row r="6513">
          <cell r="D6513" t="str">
            <v>1243776</v>
          </cell>
          <cell r="J6513" t="str">
            <v>N</v>
          </cell>
        </row>
        <row r="6514">
          <cell r="D6514" t="str">
            <v>1243776</v>
          </cell>
          <cell r="J6514" t="str">
            <v>N</v>
          </cell>
        </row>
        <row r="6515">
          <cell r="D6515" t="str">
            <v>1243776</v>
          </cell>
          <cell r="J6515" t="str">
            <v>N</v>
          </cell>
        </row>
        <row r="6516">
          <cell r="D6516" t="str">
            <v>1243776</v>
          </cell>
          <cell r="J6516" t="str">
            <v>N</v>
          </cell>
        </row>
        <row r="6517">
          <cell r="D6517" t="str">
            <v>1243776</v>
          </cell>
          <cell r="J6517" t="str">
            <v>N</v>
          </cell>
        </row>
        <row r="6518">
          <cell r="D6518" t="str">
            <v>1243776</v>
          </cell>
          <cell r="J6518" t="str">
            <v>N</v>
          </cell>
        </row>
        <row r="6519">
          <cell r="D6519" t="str">
            <v>1243776</v>
          </cell>
          <cell r="J6519" t="str">
            <v>N</v>
          </cell>
        </row>
        <row r="6520">
          <cell r="D6520" t="str">
            <v>1243776</v>
          </cell>
          <cell r="J6520" t="str">
            <v>N</v>
          </cell>
        </row>
        <row r="6521">
          <cell r="D6521" t="str">
            <v>1243776</v>
          </cell>
          <cell r="J6521" t="str">
            <v>N</v>
          </cell>
        </row>
        <row r="6522">
          <cell r="D6522" t="str">
            <v>1243776</v>
          </cell>
          <cell r="J6522" t="str">
            <v>N</v>
          </cell>
        </row>
        <row r="6523">
          <cell r="D6523" t="str">
            <v>1243776</v>
          </cell>
          <cell r="J6523" t="str">
            <v>N</v>
          </cell>
        </row>
        <row r="6524">
          <cell r="D6524" t="str">
            <v>1243776</v>
          </cell>
          <cell r="J6524" t="str">
            <v>N</v>
          </cell>
        </row>
        <row r="6525">
          <cell r="D6525" t="str">
            <v>1243776</v>
          </cell>
          <cell r="J6525" t="str">
            <v>N</v>
          </cell>
        </row>
        <row r="6526">
          <cell r="D6526" t="str">
            <v>1243776</v>
          </cell>
          <cell r="J6526" t="str">
            <v>N</v>
          </cell>
        </row>
        <row r="6527">
          <cell r="D6527" t="str">
            <v>1243776</v>
          </cell>
          <cell r="J6527" t="str">
            <v>N</v>
          </cell>
        </row>
        <row r="6528">
          <cell r="D6528" t="str">
            <v>1243776</v>
          </cell>
          <cell r="J6528" t="str">
            <v>N</v>
          </cell>
        </row>
        <row r="6529">
          <cell r="D6529" t="str">
            <v>1243776</v>
          </cell>
          <cell r="J6529" t="str">
            <v>N</v>
          </cell>
        </row>
        <row r="6530">
          <cell r="D6530" t="str">
            <v>1243776</v>
          </cell>
          <cell r="J6530" t="str">
            <v>N</v>
          </cell>
        </row>
        <row r="6531">
          <cell r="D6531" t="str">
            <v>1243776</v>
          </cell>
          <cell r="J6531" t="str">
            <v>N</v>
          </cell>
        </row>
        <row r="6532">
          <cell r="D6532" t="str">
            <v>1243776</v>
          </cell>
          <cell r="J6532" t="str">
            <v>N</v>
          </cell>
        </row>
        <row r="6533">
          <cell r="D6533" t="str">
            <v>1243776</v>
          </cell>
          <cell r="J6533" t="str">
            <v>N</v>
          </cell>
        </row>
        <row r="6534">
          <cell r="D6534" t="str">
            <v>1243776</v>
          </cell>
          <cell r="J6534" t="str">
            <v>N</v>
          </cell>
        </row>
        <row r="6535">
          <cell r="D6535" t="str">
            <v>1243776</v>
          </cell>
          <cell r="J6535" t="str">
            <v>N</v>
          </cell>
        </row>
        <row r="6536">
          <cell r="D6536" t="str">
            <v>1244141</v>
          </cell>
          <cell r="J6536" t="str">
            <v>N</v>
          </cell>
        </row>
        <row r="6537">
          <cell r="D6537" t="str">
            <v>1244141</v>
          </cell>
          <cell r="J6537" t="str">
            <v>N</v>
          </cell>
        </row>
        <row r="6538">
          <cell r="D6538" t="str">
            <v>1244141</v>
          </cell>
          <cell r="J6538" t="str">
            <v>N</v>
          </cell>
        </row>
        <row r="6539">
          <cell r="D6539" t="str">
            <v>1244141</v>
          </cell>
          <cell r="J6539" t="str">
            <v>N</v>
          </cell>
        </row>
        <row r="6540">
          <cell r="D6540" t="str">
            <v>1244141</v>
          </cell>
          <cell r="J6540" t="str">
            <v>N</v>
          </cell>
        </row>
        <row r="6541">
          <cell r="D6541" t="str">
            <v>1244141</v>
          </cell>
          <cell r="J6541" t="str">
            <v>N</v>
          </cell>
        </row>
        <row r="6542">
          <cell r="D6542" t="str">
            <v>1244141</v>
          </cell>
          <cell r="J6542" t="str">
            <v>N</v>
          </cell>
        </row>
        <row r="6543">
          <cell r="D6543" t="str">
            <v>1244141</v>
          </cell>
          <cell r="J6543" t="str">
            <v>N</v>
          </cell>
        </row>
        <row r="6544">
          <cell r="D6544" t="str">
            <v>1244141</v>
          </cell>
          <cell r="J6544" t="str">
            <v>N</v>
          </cell>
        </row>
        <row r="6545">
          <cell r="D6545" t="str">
            <v>1244141</v>
          </cell>
          <cell r="J6545" t="str">
            <v>N</v>
          </cell>
        </row>
        <row r="6546">
          <cell r="D6546" t="str">
            <v>1244141</v>
          </cell>
          <cell r="J6546" t="str">
            <v>N</v>
          </cell>
        </row>
        <row r="6547">
          <cell r="D6547" t="str">
            <v>1244141</v>
          </cell>
          <cell r="J6547" t="str">
            <v>N</v>
          </cell>
        </row>
        <row r="6548">
          <cell r="D6548" t="str">
            <v>1244141</v>
          </cell>
          <cell r="J6548" t="str">
            <v>N</v>
          </cell>
        </row>
        <row r="6549">
          <cell r="D6549" t="str">
            <v>1244141</v>
          </cell>
          <cell r="J6549" t="str">
            <v>N</v>
          </cell>
        </row>
        <row r="6550">
          <cell r="D6550" t="str">
            <v>1244141</v>
          </cell>
          <cell r="J6550" t="str">
            <v>N</v>
          </cell>
        </row>
        <row r="6551">
          <cell r="D6551" t="str">
            <v>1244141</v>
          </cell>
          <cell r="J6551" t="str">
            <v>N</v>
          </cell>
        </row>
        <row r="6552">
          <cell r="D6552" t="str">
            <v>1244141</v>
          </cell>
          <cell r="J6552" t="str">
            <v>Y</v>
          </cell>
        </row>
        <row r="6553">
          <cell r="D6553" t="str">
            <v>1244141</v>
          </cell>
          <cell r="J6553" t="str">
            <v>Y</v>
          </cell>
        </row>
        <row r="6554">
          <cell r="D6554" t="str">
            <v>1244141</v>
          </cell>
          <cell r="J6554" t="str">
            <v>Y</v>
          </cell>
        </row>
        <row r="6555">
          <cell r="D6555" t="str">
            <v>1244141</v>
          </cell>
          <cell r="J6555" t="str">
            <v>Y</v>
          </cell>
        </row>
        <row r="6556">
          <cell r="D6556" t="str">
            <v>1244141</v>
          </cell>
          <cell r="J6556" t="str">
            <v>Y</v>
          </cell>
        </row>
        <row r="6557">
          <cell r="D6557" t="str">
            <v>1244141</v>
          </cell>
          <cell r="J6557" t="str">
            <v>Y</v>
          </cell>
        </row>
        <row r="6558">
          <cell r="D6558" t="str">
            <v>1244141</v>
          </cell>
          <cell r="J6558" t="str">
            <v>Y</v>
          </cell>
        </row>
        <row r="6559">
          <cell r="D6559" t="str">
            <v>1244141</v>
          </cell>
          <cell r="J6559" t="str">
            <v>Y</v>
          </cell>
        </row>
        <row r="6560">
          <cell r="D6560" t="str">
            <v>1244141</v>
          </cell>
          <cell r="J6560" t="str">
            <v>Y</v>
          </cell>
        </row>
        <row r="6561">
          <cell r="D6561" t="str">
            <v>1244141</v>
          </cell>
          <cell r="J6561" t="str">
            <v>Y</v>
          </cell>
        </row>
        <row r="6562">
          <cell r="D6562" t="str">
            <v>1244141</v>
          </cell>
          <cell r="J6562" t="str">
            <v>Y</v>
          </cell>
        </row>
        <row r="6563">
          <cell r="D6563" t="str">
            <v>1244141</v>
          </cell>
          <cell r="J6563" t="str">
            <v>Y</v>
          </cell>
        </row>
        <row r="6564">
          <cell r="D6564" t="str">
            <v>1244141</v>
          </cell>
          <cell r="J6564" t="str">
            <v>N</v>
          </cell>
        </row>
        <row r="6565">
          <cell r="D6565" t="str">
            <v>1244141</v>
          </cell>
          <cell r="J6565" t="str">
            <v>N</v>
          </cell>
        </row>
        <row r="6566">
          <cell r="D6566" t="str">
            <v>1244141</v>
          </cell>
          <cell r="J6566" t="str">
            <v>N</v>
          </cell>
        </row>
        <row r="6567">
          <cell r="D6567" t="str">
            <v>1244141</v>
          </cell>
          <cell r="J6567" t="str">
            <v>N</v>
          </cell>
        </row>
        <row r="6568">
          <cell r="D6568" t="str">
            <v>1244141</v>
          </cell>
          <cell r="J6568" t="str">
            <v>N</v>
          </cell>
        </row>
        <row r="6569">
          <cell r="D6569" t="str">
            <v>1244141</v>
          </cell>
          <cell r="J6569" t="str">
            <v>Y</v>
          </cell>
        </row>
        <row r="6570">
          <cell r="D6570" t="str">
            <v>1244141</v>
          </cell>
          <cell r="J6570" t="str">
            <v>Y</v>
          </cell>
        </row>
        <row r="6571">
          <cell r="D6571" t="str">
            <v>1244141</v>
          </cell>
          <cell r="J6571" t="str">
            <v>Y</v>
          </cell>
        </row>
        <row r="6572">
          <cell r="D6572" t="str">
            <v>1244141</v>
          </cell>
          <cell r="J6572" t="str">
            <v>Y</v>
          </cell>
        </row>
        <row r="6573">
          <cell r="D6573" t="str">
            <v>1244141</v>
          </cell>
          <cell r="J6573" t="str">
            <v>Y</v>
          </cell>
        </row>
        <row r="6574">
          <cell r="D6574" t="str">
            <v>1244141</v>
          </cell>
          <cell r="J6574" t="str">
            <v>N</v>
          </cell>
        </row>
        <row r="6575">
          <cell r="D6575" t="str">
            <v>1244141</v>
          </cell>
          <cell r="J6575" t="str">
            <v>N</v>
          </cell>
        </row>
        <row r="6576">
          <cell r="D6576" t="str">
            <v>1244141</v>
          </cell>
          <cell r="J6576" t="str">
            <v>N</v>
          </cell>
        </row>
        <row r="6577">
          <cell r="D6577" t="str">
            <v>1244141</v>
          </cell>
          <cell r="J6577" t="str">
            <v>N</v>
          </cell>
        </row>
        <row r="6578">
          <cell r="D6578" t="str">
            <v>1244141</v>
          </cell>
          <cell r="J6578" t="str">
            <v>N</v>
          </cell>
        </row>
        <row r="6579">
          <cell r="D6579" t="str">
            <v>1244141</v>
          </cell>
          <cell r="J6579" t="str">
            <v>N</v>
          </cell>
        </row>
        <row r="6580">
          <cell r="D6580" t="str">
            <v>1244141</v>
          </cell>
          <cell r="J6580" t="str">
            <v>N</v>
          </cell>
        </row>
        <row r="6581">
          <cell r="D6581" t="str">
            <v>1244141</v>
          </cell>
          <cell r="J6581" t="str">
            <v>N</v>
          </cell>
        </row>
        <row r="6582">
          <cell r="D6582" t="str">
            <v>1244141</v>
          </cell>
          <cell r="J6582" t="str">
            <v>N</v>
          </cell>
        </row>
        <row r="6583">
          <cell r="D6583" t="str">
            <v>1244141</v>
          </cell>
          <cell r="J6583" t="str">
            <v>N</v>
          </cell>
        </row>
        <row r="6584">
          <cell r="D6584" t="str">
            <v>1244141</v>
          </cell>
          <cell r="J6584" t="str">
            <v>N</v>
          </cell>
        </row>
        <row r="6585">
          <cell r="D6585" t="str">
            <v>1244141</v>
          </cell>
          <cell r="J6585" t="str">
            <v>N</v>
          </cell>
        </row>
        <row r="6586">
          <cell r="D6586" t="str">
            <v>1244141</v>
          </cell>
          <cell r="J6586" t="str">
            <v>N</v>
          </cell>
        </row>
        <row r="6587">
          <cell r="D6587" t="str">
            <v>1244141</v>
          </cell>
          <cell r="J6587" t="str">
            <v>N</v>
          </cell>
        </row>
        <row r="6588">
          <cell r="D6588" t="str">
            <v>1244141</v>
          </cell>
          <cell r="J6588" t="str">
            <v>N</v>
          </cell>
        </row>
        <row r="6589">
          <cell r="D6589" t="str">
            <v>1244141</v>
          </cell>
          <cell r="J6589" t="str">
            <v>N</v>
          </cell>
        </row>
        <row r="6590">
          <cell r="D6590" t="str">
            <v>1244141</v>
          </cell>
          <cell r="J6590" t="str">
            <v>N</v>
          </cell>
        </row>
        <row r="6591">
          <cell r="D6591" t="str">
            <v>1244141</v>
          </cell>
          <cell r="J6591" t="str">
            <v>N</v>
          </cell>
        </row>
        <row r="6592">
          <cell r="D6592" t="str">
            <v>1244141</v>
          </cell>
          <cell r="J6592" t="str">
            <v>N</v>
          </cell>
        </row>
        <row r="6593">
          <cell r="D6593" t="str">
            <v>1244141</v>
          </cell>
          <cell r="J6593" t="str">
            <v>N</v>
          </cell>
        </row>
        <row r="6594">
          <cell r="D6594" t="str">
            <v>1244141</v>
          </cell>
          <cell r="J6594" t="str">
            <v>N</v>
          </cell>
        </row>
        <row r="6595">
          <cell r="D6595" t="str">
            <v>1244141</v>
          </cell>
          <cell r="J6595" t="str">
            <v>Y</v>
          </cell>
        </row>
        <row r="6596">
          <cell r="D6596" t="str">
            <v>1244141</v>
          </cell>
          <cell r="J6596" t="str">
            <v>Y</v>
          </cell>
        </row>
        <row r="6597">
          <cell r="D6597" t="str">
            <v>1244141</v>
          </cell>
          <cell r="J6597" t="str">
            <v>Y</v>
          </cell>
        </row>
        <row r="6598">
          <cell r="D6598" t="str">
            <v>1244141</v>
          </cell>
          <cell r="J6598" t="str">
            <v>Y</v>
          </cell>
        </row>
        <row r="6599">
          <cell r="D6599" t="str">
            <v>1244141</v>
          </cell>
          <cell r="J6599" t="str">
            <v>Y</v>
          </cell>
        </row>
        <row r="6600">
          <cell r="D6600" t="str">
            <v>1244141</v>
          </cell>
          <cell r="J6600" t="str">
            <v>Y</v>
          </cell>
        </row>
        <row r="6601">
          <cell r="D6601" t="str">
            <v>1244141</v>
          </cell>
          <cell r="J6601" t="str">
            <v>Y</v>
          </cell>
        </row>
        <row r="6602">
          <cell r="D6602" t="str">
            <v>1244141</v>
          </cell>
          <cell r="J6602" t="str">
            <v>Y</v>
          </cell>
        </row>
        <row r="6603">
          <cell r="D6603" t="str">
            <v>1244141</v>
          </cell>
          <cell r="J6603" t="str">
            <v>Y</v>
          </cell>
        </row>
        <row r="6604">
          <cell r="D6604" t="str">
            <v>1244141</v>
          </cell>
          <cell r="J6604" t="str">
            <v>Y</v>
          </cell>
        </row>
        <row r="6605">
          <cell r="D6605" t="str">
            <v>1244141</v>
          </cell>
          <cell r="J6605" t="str">
            <v>Y</v>
          </cell>
        </row>
        <row r="6606">
          <cell r="D6606" t="str">
            <v>1244141</v>
          </cell>
          <cell r="J6606" t="str">
            <v>Y</v>
          </cell>
        </row>
        <row r="6607">
          <cell r="D6607" t="str">
            <v>1244141</v>
          </cell>
          <cell r="J6607" t="str">
            <v>N</v>
          </cell>
        </row>
        <row r="6608">
          <cell r="D6608" t="str">
            <v>1244141</v>
          </cell>
          <cell r="J6608" t="str">
            <v>N</v>
          </cell>
        </row>
        <row r="6609">
          <cell r="D6609" t="str">
            <v>1244141</v>
          </cell>
          <cell r="J6609" t="str">
            <v>N</v>
          </cell>
        </row>
        <row r="6610">
          <cell r="D6610" t="str">
            <v>1244141</v>
          </cell>
          <cell r="J6610" t="str">
            <v>N</v>
          </cell>
        </row>
        <row r="6611">
          <cell r="D6611" t="str">
            <v>1244141</v>
          </cell>
          <cell r="J6611" t="str">
            <v>N</v>
          </cell>
        </row>
        <row r="6612">
          <cell r="D6612" t="str">
            <v>1244141</v>
          </cell>
          <cell r="J6612" t="str">
            <v>Y</v>
          </cell>
        </row>
        <row r="6613">
          <cell r="D6613" t="str">
            <v>1244141</v>
          </cell>
          <cell r="J6613" t="str">
            <v>Y</v>
          </cell>
        </row>
        <row r="6614">
          <cell r="D6614" t="str">
            <v>1244141</v>
          </cell>
          <cell r="J6614" t="str">
            <v>N</v>
          </cell>
        </row>
        <row r="6615">
          <cell r="D6615" t="str">
            <v>1244141</v>
          </cell>
          <cell r="J6615" t="str">
            <v>N</v>
          </cell>
        </row>
        <row r="6616">
          <cell r="D6616" t="str">
            <v>1244141</v>
          </cell>
          <cell r="J6616" t="str">
            <v>N</v>
          </cell>
        </row>
        <row r="6617">
          <cell r="D6617" t="str">
            <v>1244141</v>
          </cell>
          <cell r="J6617" t="str">
            <v>N</v>
          </cell>
        </row>
        <row r="6618">
          <cell r="D6618" t="str">
            <v>1244141</v>
          </cell>
          <cell r="J6618" t="str">
            <v>N</v>
          </cell>
        </row>
        <row r="6619">
          <cell r="D6619" t="str">
            <v>1244141</v>
          </cell>
          <cell r="J6619" t="str">
            <v>N</v>
          </cell>
        </row>
        <row r="6620">
          <cell r="D6620" t="str">
            <v>1244141</v>
          </cell>
          <cell r="J6620" t="str">
            <v>N</v>
          </cell>
        </row>
        <row r="6621">
          <cell r="D6621" t="str">
            <v>1244141</v>
          </cell>
          <cell r="J6621" t="str">
            <v>N</v>
          </cell>
        </row>
        <row r="6622">
          <cell r="D6622" t="str">
            <v>1244141</v>
          </cell>
          <cell r="J6622" t="str">
            <v>N</v>
          </cell>
        </row>
        <row r="6623">
          <cell r="D6623" t="str">
            <v>1244141</v>
          </cell>
          <cell r="J6623" t="str">
            <v>N</v>
          </cell>
        </row>
        <row r="6624">
          <cell r="D6624" t="str">
            <v>1244141</v>
          </cell>
          <cell r="J6624" t="str">
            <v>N</v>
          </cell>
        </row>
        <row r="6625">
          <cell r="D6625" t="str">
            <v>1244141</v>
          </cell>
          <cell r="J6625" t="str">
            <v>N</v>
          </cell>
        </row>
        <row r="6626">
          <cell r="D6626" t="str">
            <v>1244141</v>
          </cell>
          <cell r="J6626" t="str">
            <v>N</v>
          </cell>
        </row>
        <row r="6627">
          <cell r="D6627" t="str">
            <v>1244141</v>
          </cell>
          <cell r="J6627" t="str">
            <v>N</v>
          </cell>
        </row>
        <row r="6628">
          <cell r="D6628" t="str">
            <v>1244141</v>
          </cell>
          <cell r="J6628" t="str">
            <v>N</v>
          </cell>
        </row>
        <row r="6629">
          <cell r="D6629" t="str">
            <v>1244141</v>
          </cell>
          <cell r="J6629" t="str">
            <v>N</v>
          </cell>
        </row>
        <row r="6630">
          <cell r="D6630" t="str">
            <v>1244141</v>
          </cell>
          <cell r="J6630" t="str">
            <v>Y</v>
          </cell>
        </row>
        <row r="6631">
          <cell r="D6631" t="str">
            <v>1244141</v>
          </cell>
          <cell r="J6631" t="str">
            <v>Y</v>
          </cell>
        </row>
        <row r="6632">
          <cell r="D6632" t="str">
            <v>1244141</v>
          </cell>
          <cell r="J6632" t="str">
            <v>Y</v>
          </cell>
        </row>
        <row r="6633">
          <cell r="D6633" t="str">
            <v>1244141</v>
          </cell>
          <cell r="J6633" t="str">
            <v>Y</v>
          </cell>
        </row>
        <row r="6634">
          <cell r="D6634" t="str">
            <v>1244141</v>
          </cell>
          <cell r="J6634" t="str">
            <v>Y</v>
          </cell>
        </row>
        <row r="6635">
          <cell r="D6635" t="str">
            <v>1244141</v>
          </cell>
          <cell r="J6635" t="str">
            <v>Y</v>
          </cell>
        </row>
        <row r="6636">
          <cell r="D6636" t="str">
            <v>1244141</v>
          </cell>
          <cell r="J6636" t="str">
            <v>Y</v>
          </cell>
        </row>
        <row r="6637">
          <cell r="D6637" t="str">
            <v>1244141</v>
          </cell>
          <cell r="J6637" t="str">
            <v>Y</v>
          </cell>
        </row>
        <row r="6638">
          <cell r="D6638" t="str">
            <v>1244141</v>
          </cell>
          <cell r="J6638" t="str">
            <v>Y</v>
          </cell>
        </row>
        <row r="6639">
          <cell r="D6639" t="str">
            <v>1244141</v>
          </cell>
          <cell r="J6639" t="str">
            <v>Y</v>
          </cell>
        </row>
        <row r="6640">
          <cell r="D6640" t="str">
            <v>1244141</v>
          </cell>
          <cell r="J6640" t="str">
            <v>Y</v>
          </cell>
        </row>
        <row r="6641">
          <cell r="D6641" t="str">
            <v>1244141</v>
          </cell>
          <cell r="J6641" t="str">
            <v>Y</v>
          </cell>
        </row>
        <row r="6642">
          <cell r="D6642" t="str">
            <v>1244141</v>
          </cell>
          <cell r="J6642" t="str">
            <v>N</v>
          </cell>
        </row>
        <row r="6643">
          <cell r="D6643" t="str">
            <v>1244141</v>
          </cell>
          <cell r="J6643" t="str">
            <v>N</v>
          </cell>
        </row>
        <row r="6644">
          <cell r="D6644" t="str">
            <v>1244141</v>
          </cell>
          <cell r="J6644" t="str">
            <v>N</v>
          </cell>
        </row>
        <row r="6645">
          <cell r="D6645" t="str">
            <v>1244141</v>
          </cell>
          <cell r="J6645" t="str">
            <v>N</v>
          </cell>
        </row>
        <row r="6646">
          <cell r="D6646" t="str">
            <v>1244773</v>
          </cell>
          <cell r="J6646" t="str">
            <v>N</v>
          </cell>
        </row>
        <row r="6647">
          <cell r="D6647" t="str">
            <v>1244773</v>
          </cell>
          <cell r="J6647" t="str">
            <v>N</v>
          </cell>
        </row>
        <row r="6648">
          <cell r="D6648" t="str">
            <v>1244773</v>
          </cell>
          <cell r="J6648" t="str">
            <v>N</v>
          </cell>
        </row>
        <row r="6649">
          <cell r="D6649" t="str">
            <v>1244773</v>
          </cell>
          <cell r="J6649" t="str">
            <v>N</v>
          </cell>
        </row>
        <row r="6650">
          <cell r="D6650" t="str">
            <v>1244773</v>
          </cell>
          <cell r="J6650" t="str">
            <v>N</v>
          </cell>
        </row>
        <row r="6651">
          <cell r="D6651" t="str">
            <v>1244773</v>
          </cell>
          <cell r="J6651" t="str">
            <v>N</v>
          </cell>
        </row>
        <row r="6652">
          <cell r="D6652" t="str">
            <v>1244773</v>
          </cell>
          <cell r="J6652" t="str">
            <v>N</v>
          </cell>
        </row>
        <row r="6653">
          <cell r="D6653" t="str">
            <v>1244773</v>
          </cell>
          <cell r="J6653" t="str">
            <v>N</v>
          </cell>
        </row>
        <row r="6654">
          <cell r="D6654" t="str">
            <v>1244773</v>
          </cell>
          <cell r="J6654" t="str">
            <v>N</v>
          </cell>
        </row>
        <row r="6655">
          <cell r="D6655" t="str">
            <v>1244773</v>
          </cell>
          <cell r="J6655" t="str">
            <v>N</v>
          </cell>
        </row>
        <row r="6656">
          <cell r="D6656" t="str">
            <v>1244773</v>
          </cell>
          <cell r="J6656" t="str">
            <v>N</v>
          </cell>
        </row>
        <row r="6657">
          <cell r="D6657" t="str">
            <v>1244773</v>
          </cell>
          <cell r="J6657" t="str">
            <v>N</v>
          </cell>
        </row>
        <row r="6658">
          <cell r="D6658" t="str">
            <v>1244773</v>
          </cell>
          <cell r="J6658" t="str">
            <v>N</v>
          </cell>
        </row>
        <row r="6659">
          <cell r="D6659" t="str">
            <v>1244773</v>
          </cell>
          <cell r="J6659" t="str">
            <v>N</v>
          </cell>
        </row>
        <row r="6660">
          <cell r="D6660" t="str">
            <v>1244773</v>
          </cell>
          <cell r="J6660" t="str">
            <v>N</v>
          </cell>
        </row>
        <row r="6661">
          <cell r="D6661" t="str">
            <v>1244773</v>
          </cell>
          <cell r="J6661" t="str">
            <v>N</v>
          </cell>
        </row>
        <row r="6662">
          <cell r="D6662" t="str">
            <v>1244773</v>
          </cell>
          <cell r="J6662" t="str">
            <v>N</v>
          </cell>
        </row>
        <row r="6663">
          <cell r="D6663" t="str">
            <v>1244773</v>
          </cell>
          <cell r="J6663" t="str">
            <v>N</v>
          </cell>
        </row>
        <row r="6664">
          <cell r="D6664" t="str">
            <v>1244773</v>
          </cell>
          <cell r="J6664" t="str">
            <v>N</v>
          </cell>
        </row>
        <row r="6665">
          <cell r="D6665" t="str">
            <v>1244773</v>
          </cell>
          <cell r="J6665" t="str">
            <v>N</v>
          </cell>
        </row>
        <row r="6666">
          <cell r="D6666" t="str">
            <v>1244773</v>
          </cell>
          <cell r="J6666" t="str">
            <v>N</v>
          </cell>
        </row>
        <row r="6667">
          <cell r="D6667" t="str">
            <v>1244773</v>
          </cell>
          <cell r="J6667" t="str">
            <v>N</v>
          </cell>
        </row>
        <row r="6668">
          <cell r="D6668" t="str">
            <v>1244773</v>
          </cell>
          <cell r="J6668" t="str">
            <v>N</v>
          </cell>
        </row>
        <row r="6669">
          <cell r="D6669" t="str">
            <v>1244773</v>
          </cell>
          <cell r="J6669" t="str">
            <v>N</v>
          </cell>
        </row>
        <row r="6670">
          <cell r="D6670" t="str">
            <v>1244773</v>
          </cell>
          <cell r="J6670" t="str">
            <v>N</v>
          </cell>
        </row>
        <row r="6671">
          <cell r="D6671" t="str">
            <v>1244773</v>
          </cell>
          <cell r="J6671" t="str">
            <v>N</v>
          </cell>
        </row>
        <row r="6672">
          <cell r="D6672" t="str">
            <v>1244773</v>
          </cell>
          <cell r="J6672" t="str">
            <v>N</v>
          </cell>
        </row>
        <row r="6673">
          <cell r="D6673" t="str">
            <v>1244773</v>
          </cell>
          <cell r="J6673" t="str">
            <v>N</v>
          </cell>
        </row>
        <row r="6674">
          <cell r="D6674" t="str">
            <v>1244773</v>
          </cell>
          <cell r="J6674" t="str">
            <v>N</v>
          </cell>
        </row>
        <row r="6675">
          <cell r="D6675" t="str">
            <v>1244773</v>
          </cell>
          <cell r="J6675" t="str">
            <v>N</v>
          </cell>
        </row>
        <row r="6676">
          <cell r="D6676" t="str">
            <v>1244773</v>
          </cell>
          <cell r="J6676" t="str">
            <v>N</v>
          </cell>
        </row>
        <row r="6677">
          <cell r="D6677" t="str">
            <v>1244773</v>
          </cell>
          <cell r="J6677" t="str">
            <v>N</v>
          </cell>
        </row>
        <row r="6678">
          <cell r="D6678" t="str">
            <v>1244773</v>
          </cell>
          <cell r="J6678" t="str">
            <v>N</v>
          </cell>
        </row>
        <row r="6679">
          <cell r="D6679" t="str">
            <v>1246078</v>
          </cell>
          <cell r="J6679" t="str">
            <v>N</v>
          </cell>
        </row>
        <row r="6680">
          <cell r="D6680" t="str">
            <v>1246078</v>
          </cell>
          <cell r="J6680" t="str">
            <v>N</v>
          </cell>
        </row>
        <row r="6681">
          <cell r="D6681" t="str">
            <v>1246078</v>
          </cell>
          <cell r="J6681" t="str">
            <v>N</v>
          </cell>
        </row>
        <row r="6682">
          <cell r="D6682" t="str">
            <v>1246078</v>
          </cell>
          <cell r="J6682" t="str">
            <v>N</v>
          </cell>
        </row>
        <row r="6683">
          <cell r="D6683" t="str">
            <v>1246078</v>
          </cell>
          <cell r="J6683" t="str">
            <v>N</v>
          </cell>
        </row>
        <row r="6684">
          <cell r="D6684" t="str">
            <v>1246078</v>
          </cell>
          <cell r="J6684" t="str">
            <v>N</v>
          </cell>
        </row>
        <row r="6685">
          <cell r="D6685" t="str">
            <v>1246078</v>
          </cell>
          <cell r="J6685" t="str">
            <v>N</v>
          </cell>
        </row>
        <row r="6686">
          <cell r="D6686" t="str">
            <v>1246078</v>
          </cell>
          <cell r="J6686" t="str">
            <v>N</v>
          </cell>
        </row>
        <row r="6687">
          <cell r="D6687" t="str">
            <v>1246078</v>
          </cell>
          <cell r="J6687" t="str">
            <v>N</v>
          </cell>
        </row>
        <row r="6688">
          <cell r="D6688" t="str">
            <v>1246113</v>
          </cell>
          <cell r="J6688" t="str">
            <v>N</v>
          </cell>
        </row>
        <row r="6689">
          <cell r="D6689" t="str">
            <v>1246113</v>
          </cell>
          <cell r="J6689" t="str">
            <v>N</v>
          </cell>
        </row>
        <row r="6690">
          <cell r="D6690" t="str">
            <v>1246113</v>
          </cell>
          <cell r="J6690" t="str">
            <v>N</v>
          </cell>
        </row>
        <row r="6691">
          <cell r="D6691" t="str">
            <v>1246113</v>
          </cell>
          <cell r="J6691" t="str">
            <v>N</v>
          </cell>
        </row>
        <row r="6692">
          <cell r="D6692" t="str">
            <v>1246149</v>
          </cell>
          <cell r="J6692" t="str">
            <v>N</v>
          </cell>
        </row>
        <row r="6693">
          <cell r="D6693" t="str">
            <v>1246149</v>
          </cell>
          <cell r="J6693" t="str">
            <v>N</v>
          </cell>
        </row>
        <row r="6694">
          <cell r="D6694" t="str">
            <v>1246149</v>
          </cell>
          <cell r="J6694" t="str">
            <v>N</v>
          </cell>
        </row>
        <row r="6695">
          <cell r="D6695" t="str">
            <v>1246149</v>
          </cell>
          <cell r="J6695" t="str">
            <v>N</v>
          </cell>
        </row>
        <row r="6696">
          <cell r="D6696" t="str">
            <v>1246149</v>
          </cell>
          <cell r="J6696" t="str">
            <v>N</v>
          </cell>
        </row>
        <row r="6697">
          <cell r="D6697" t="str">
            <v>1246207</v>
          </cell>
          <cell r="J6697" t="str">
            <v>Y</v>
          </cell>
        </row>
        <row r="6698">
          <cell r="D6698" t="str">
            <v>1246207</v>
          </cell>
          <cell r="J6698" t="str">
            <v>N</v>
          </cell>
        </row>
        <row r="6699">
          <cell r="D6699" t="str">
            <v>1246207</v>
          </cell>
          <cell r="J6699" t="str">
            <v>Y</v>
          </cell>
        </row>
        <row r="6700">
          <cell r="D6700" t="str">
            <v>1246207</v>
          </cell>
          <cell r="J6700" t="str">
            <v>N</v>
          </cell>
        </row>
        <row r="6701">
          <cell r="D6701" t="str">
            <v>1246207</v>
          </cell>
          <cell r="J6701" t="str">
            <v>Y</v>
          </cell>
        </row>
        <row r="6702">
          <cell r="D6702" t="str">
            <v>1246207</v>
          </cell>
          <cell r="J6702" t="str">
            <v>N</v>
          </cell>
        </row>
        <row r="6703">
          <cell r="D6703" t="str">
            <v>1246207</v>
          </cell>
          <cell r="J6703" t="str">
            <v>Y</v>
          </cell>
        </row>
        <row r="6704">
          <cell r="D6704" t="str">
            <v>1246207</v>
          </cell>
          <cell r="J6704" t="str">
            <v>N</v>
          </cell>
        </row>
        <row r="6705">
          <cell r="D6705" t="str">
            <v>1248138</v>
          </cell>
          <cell r="J6705" t="str">
            <v>Y</v>
          </cell>
        </row>
        <row r="6706">
          <cell r="D6706" t="str">
            <v>1248138</v>
          </cell>
          <cell r="J6706" t="str">
            <v>Y</v>
          </cell>
        </row>
        <row r="6707">
          <cell r="D6707" t="str">
            <v>1248138</v>
          </cell>
          <cell r="J6707" t="str">
            <v>Y</v>
          </cell>
        </row>
        <row r="6708">
          <cell r="D6708" t="str">
            <v>1248138</v>
          </cell>
          <cell r="J6708" t="str">
            <v>Y</v>
          </cell>
        </row>
        <row r="6709">
          <cell r="D6709" t="str">
            <v>1248138</v>
          </cell>
          <cell r="J6709" t="str">
            <v>Y</v>
          </cell>
        </row>
        <row r="6710">
          <cell r="D6710" t="str">
            <v>1248138</v>
          </cell>
          <cell r="J6710" t="str">
            <v>Y</v>
          </cell>
        </row>
        <row r="6711">
          <cell r="D6711" t="str">
            <v>1248138</v>
          </cell>
          <cell r="J6711" t="str">
            <v>Y</v>
          </cell>
        </row>
        <row r="6712">
          <cell r="D6712" t="str">
            <v>1248138</v>
          </cell>
          <cell r="J6712" t="str">
            <v>Y</v>
          </cell>
        </row>
        <row r="6713">
          <cell r="D6713" t="str">
            <v>1248138</v>
          </cell>
          <cell r="J6713" t="str">
            <v>Y</v>
          </cell>
        </row>
        <row r="6714">
          <cell r="D6714" t="str">
            <v>1248138</v>
          </cell>
          <cell r="J6714" t="str">
            <v>Y</v>
          </cell>
        </row>
        <row r="6715">
          <cell r="D6715" t="str">
            <v>1248138</v>
          </cell>
          <cell r="J6715" t="str">
            <v>Y</v>
          </cell>
        </row>
        <row r="6716">
          <cell r="D6716" t="str">
            <v>1248138</v>
          </cell>
          <cell r="J6716" t="str">
            <v>Y</v>
          </cell>
        </row>
        <row r="6717">
          <cell r="D6717" t="str">
            <v>1248138</v>
          </cell>
          <cell r="J6717" t="str">
            <v>Y</v>
          </cell>
        </row>
        <row r="6718">
          <cell r="D6718" t="str">
            <v>1248138</v>
          </cell>
          <cell r="J6718" t="str">
            <v>Y</v>
          </cell>
        </row>
        <row r="6719">
          <cell r="D6719" t="str">
            <v>1248138</v>
          </cell>
          <cell r="J6719" t="str">
            <v>Y</v>
          </cell>
        </row>
        <row r="6720">
          <cell r="D6720" t="str">
            <v>1248138</v>
          </cell>
          <cell r="J6720" t="str">
            <v>Y</v>
          </cell>
        </row>
        <row r="6721">
          <cell r="D6721" t="str">
            <v>1248138</v>
          </cell>
          <cell r="J6721" t="str">
            <v>Y</v>
          </cell>
        </row>
        <row r="6722">
          <cell r="D6722" t="str">
            <v>1248138</v>
          </cell>
          <cell r="J6722" t="str">
            <v>Y</v>
          </cell>
        </row>
        <row r="6723">
          <cell r="D6723" t="str">
            <v>1248138</v>
          </cell>
          <cell r="J6723" t="str">
            <v>Y</v>
          </cell>
        </row>
        <row r="6724">
          <cell r="D6724" t="str">
            <v>1248138</v>
          </cell>
          <cell r="J6724" t="str">
            <v>Y</v>
          </cell>
        </row>
        <row r="6725">
          <cell r="D6725" t="str">
            <v>1248138</v>
          </cell>
          <cell r="J6725" t="str">
            <v>Y</v>
          </cell>
        </row>
        <row r="6726">
          <cell r="D6726" t="str">
            <v>1248138</v>
          </cell>
          <cell r="J6726" t="str">
            <v>Y</v>
          </cell>
        </row>
        <row r="6727">
          <cell r="D6727" t="str">
            <v>1248138</v>
          </cell>
          <cell r="J6727" t="str">
            <v>Y</v>
          </cell>
        </row>
        <row r="6728">
          <cell r="D6728" t="str">
            <v>1248138</v>
          </cell>
          <cell r="J6728" t="str">
            <v>Y</v>
          </cell>
        </row>
        <row r="6729">
          <cell r="D6729" t="str">
            <v>1248138</v>
          </cell>
          <cell r="J6729" t="str">
            <v>Y</v>
          </cell>
        </row>
        <row r="6730">
          <cell r="D6730" t="str">
            <v>1248138</v>
          </cell>
          <cell r="J6730" t="str">
            <v>Y</v>
          </cell>
        </row>
        <row r="6731">
          <cell r="D6731" t="str">
            <v>1248138</v>
          </cell>
          <cell r="J6731" t="str">
            <v>Y</v>
          </cell>
        </row>
        <row r="6732">
          <cell r="D6732" t="str">
            <v>1248138</v>
          </cell>
          <cell r="J6732" t="str">
            <v>Y</v>
          </cell>
        </row>
        <row r="6733">
          <cell r="D6733" t="str">
            <v>1248138</v>
          </cell>
          <cell r="J6733" t="str">
            <v>Y</v>
          </cell>
        </row>
        <row r="6734">
          <cell r="D6734" t="str">
            <v>1248138</v>
          </cell>
          <cell r="J6734" t="str">
            <v>Y</v>
          </cell>
        </row>
        <row r="6735">
          <cell r="D6735" t="str">
            <v>1248138</v>
          </cell>
          <cell r="J6735" t="str">
            <v>Y</v>
          </cell>
        </row>
        <row r="6736">
          <cell r="D6736" t="str">
            <v>1248138</v>
          </cell>
          <cell r="J6736" t="str">
            <v>Y</v>
          </cell>
        </row>
        <row r="6737">
          <cell r="D6737" t="str">
            <v>1248138</v>
          </cell>
          <cell r="J6737" t="str">
            <v>Y</v>
          </cell>
        </row>
        <row r="6738">
          <cell r="D6738" t="str">
            <v>1248138</v>
          </cell>
          <cell r="J6738" t="str">
            <v>Y</v>
          </cell>
        </row>
        <row r="6739">
          <cell r="D6739" t="str">
            <v>1248138</v>
          </cell>
          <cell r="J6739" t="str">
            <v>Y</v>
          </cell>
        </row>
        <row r="6740">
          <cell r="D6740" t="str">
            <v>1248138</v>
          </cell>
          <cell r="J6740" t="str">
            <v>Y</v>
          </cell>
        </row>
        <row r="6741">
          <cell r="D6741" t="str">
            <v>1248138</v>
          </cell>
          <cell r="J6741" t="str">
            <v>Y</v>
          </cell>
        </row>
        <row r="6742">
          <cell r="D6742" t="str">
            <v>1248138</v>
          </cell>
          <cell r="J6742" t="str">
            <v>Y</v>
          </cell>
        </row>
        <row r="6743">
          <cell r="D6743" t="str">
            <v>1248138</v>
          </cell>
          <cell r="J6743" t="str">
            <v>Y</v>
          </cell>
        </row>
        <row r="6744">
          <cell r="D6744" t="str">
            <v>1248138</v>
          </cell>
          <cell r="J6744" t="str">
            <v>Y</v>
          </cell>
        </row>
        <row r="6745">
          <cell r="D6745" t="str">
            <v>1248138</v>
          </cell>
          <cell r="J6745" t="str">
            <v>Y</v>
          </cell>
        </row>
        <row r="6746">
          <cell r="D6746" t="str">
            <v>1248138</v>
          </cell>
          <cell r="J6746" t="str">
            <v>Y</v>
          </cell>
        </row>
        <row r="6747">
          <cell r="D6747" t="str">
            <v>1248138</v>
          </cell>
          <cell r="J6747" t="str">
            <v>Y</v>
          </cell>
        </row>
        <row r="6748">
          <cell r="D6748" t="str">
            <v>1248138</v>
          </cell>
          <cell r="J6748" t="str">
            <v>Y</v>
          </cell>
        </row>
        <row r="6749">
          <cell r="D6749" t="str">
            <v>1248138</v>
          </cell>
          <cell r="J6749" t="str">
            <v>Y</v>
          </cell>
        </row>
        <row r="6750">
          <cell r="D6750" t="str">
            <v>1248138</v>
          </cell>
          <cell r="J6750" t="str">
            <v>Y</v>
          </cell>
        </row>
        <row r="6751">
          <cell r="D6751" t="str">
            <v>1248138</v>
          </cell>
          <cell r="J6751" t="str">
            <v>Y</v>
          </cell>
        </row>
        <row r="6752">
          <cell r="D6752" t="str">
            <v>1248138</v>
          </cell>
          <cell r="J6752" t="str">
            <v>Y</v>
          </cell>
        </row>
        <row r="6753">
          <cell r="D6753" t="str">
            <v>1248138</v>
          </cell>
          <cell r="J6753" t="str">
            <v>Y</v>
          </cell>
        </row>
        <row r="6754">
          <cell r="D6754" t="str">
            <v>1248138</v>
          </cell>
          <cell r="J6754" t="str">
            <v>Y</v>
          </cell>
        </row>
        <row r="6755">
          <cell r="D6755" t="str">
            <v>1248138</v>
          </cell>
          <cell r="J6755" t="str">
            <v>Y</v>
          </cell>
        </row>
        <row r="6756">
          <cell r="D6756" t="str">
            <v>1248138</v>
          </cell>
          <cell r="J6756" t="str">
            <v>Y</v>
          </cell>
        </row>
        <row r="6757">
          <cell r="D6757" t="str">
            <v>1248138</v>
          </cell>
          <cell r="J6757" t="str">
            <v>Y</v>
          </cell>
        </row>
        <row r="6758">
          <cell r="D6758" t="str">
            <v>1248138</v>
          </cell>
          <cell r="J6758" t="str">
            <v>Y</v>
          </cell>
        </row>
        <row r="6759">
          <cell r="D6759" t="str">
            <v>1248138</v>
          </cell>
          <cell r="J6759" t="str">
            <v>Y</v>
          </cell>
        </row>
        <row r="6760">
          <cell r="D6760" t="str">
            <v>1248138</v>
          </cell>
          <cell r="J6760" t="str">
            <v>Y</v>
          </cell>
        </row>
        <row r="6761">
          <cell r="D6761" t="str">
            <v>1248138</v>
          </cell>
          <cell r="J6761" t="str">
            <v>Y</v>
          </cell>
        </row>
        <row r="6762">
          <cell r="D6762" t="str">
            <v>1248138</v>
          </cell>
          <cell r="J6762" t="str">
            <v>Y</v>
          </cell>
        </row>
        <row r="6763">
          <cell r="D6763" t="str">
            <v>1248138</v>
          </cell>
          <cell r="J6763" t="str">
            <v>Y</v>
          </cell>
        </row>
        <row r="6764">
          <cell r="D6764" t="str">
            <v>1248138</v>
          </cell>
          <cell r="J6764" t="str">
            <v>Y</v>
          </cell>
        </row>
        <row r="6765">
          <cell r="D6765" t="str">
            <v>1248138</v>
          </cell>
          <cell r="J6765" t="str">
            <v>Y</v>
          </cell>
        </row>
        <row r="6766">
          <cell r="D6766" t="str">
            <v>1248138</v>
          </cell>
          <cell r="J6766" t="str">
            <v>Y</v>
          </cell>
        </row>
        <row r="6767">
          <cell r="D6767" t="str">
            <v>1248138</v>
          </cell>
          <cell r="J6767" t="str">
            <v>Y</v>
          </cell>
        </row>
        <row r="6768">
          <cell r="D6768" t="str">
            <v>1248138</v>
          </cell>
          <cell r="J6768" t="str">
            <v>Y</v>
          </cell>
        </row>
        <row r="6769">
          <cell r="D6769" t="str">
            <v>1248138</v>
          </cell>
          <cell r="J6769" t="str">
            <v>Y</v>
          </cell>
        </row>
        <row r="6770">
          <cell r="D6770" t="str">
            <v>1248138</v>
          </cell>
          <cell r="J6770" t="str">
            <v>Y</v>
          </cell>
        </row>
        <row r="6771">
          <cell r="D6771" t="str">
            <v>1248138</v>
          </cell>
          <cell r="J6771" t="str">
            <v>Y</v>
          </cell>
        </row>
        <row r="6772">
          <cell r="D6772" t="str">
            <v>1249206</v>
          </cell>
          <cell r="J6772" t="str">
            <v>N</v>
          </cell>
        </row>
        <row r="6773">
          <cell r="D6773" t="str">
            <v>1249206</v>
          </cell>
          <cell r="J6773" t="str">
            <v>N</v>
          </cell>
        </row>
        <row r="6774">
          <cell r="D6774" t="str">
            <v>1249206</v>
          </cell>
          <cell r="J6774" t="str">
            <v>N</v>
          </cell>
        </row>
        <row r="6775">
          <cell r="D6775" t="str">
            <v>1249206</v>
          </cell>
          <cell r="J6775" t="str">
            <v>N</v>
          </cell>
        </row>
        <row r="6776">
          <cell r="D6776" t="str">
            <v>1249206</v>
          </cell>
          <cell r="J6776" t="str">
            <v>N</v>
          </cell>
        </row>
        <row r="6777">
          <cell r="D6777" t="str">
            <v>1249206</v>
          </cell>
          <cell r="J6777" t="str">
            <v>N</v>
          </cell>
        </row>
        <row r="6778">
          <cell r="D6778" t="str">
            <v>1249206</v>
          </cell>
          <cell r="J6778" t="str">
            <v>N</v>
          </cell>
        </row>
        <row r="6779">
          <cell r="D6779" t="str">
            <v>1249206</v>
          </cell>
          <cell r="J6779" t="str">
            <v>N</v>
          </cell>
        </row>
        <row r="6780">
          <cell r="D6780" t="str">
            <v>1249206</v>
          </cell>
          <cell r="J6780" t="str">
            <v>N</v>
          </cell>
        </row>
        <row r="6781">
          <cell r="D6781" t="str">
            <v>1249206</v>
          </cell>
          <cell r="J6781" t="str">
            <v>N</v>
          </cell>
        </row>
        <row r="6782">
          <cell r="D6782" t="str">
            <v>1249206</v>
          </cell>
          <cell r="J6782" t="str">
            <v>N</v>
          </cell>
        </row>
        <row r="6783">
          <cell r="D6783" t="str">
            <v>1249206</v>
          </cell>
          <cell r="J6783" t="str">
            <v>N</v>
          </cell>
        </row>
        <row r="6784">
          <cell r="D6784" t="str">
            <v>1249206</v>
          </cell>
          <cell r="J6784" t="str">
            <v>N</v>
          </cell>
        </row>
        <row r="6785">
          <cell r="D6785" t="str">
            <v>1249206</v>
          </cell>
          <cell r="J6785" t="str">
            <v>N</v>
          </cell>
        </row>
        <row r="6786">
          <cell r="D6786" t="str">
            <v>1249206</v>
          </cell>
          <cell r="J6786" t="str">
            <v>N</v>
          </cell>
        </row>
        <row r="6787">
          <cell r="D6787" t="str">
            <v>1249206</v>
          </cell>
          <cell r="J6787" t="str">
            <v>N</v>
          </cell>
        </row>
        <row r="6788">
          <cell r="D6788" t="str">
            <v>1249206</v>
          </cell>
          <cell r="J6788" t="str">
            <v>N</v>
          </cell>
        </row>
        <row r="6789">
          <cell r="D6789" t="str">
            <v>1249206</v>
          </cell>
          <cell r="J6789" t="str">
            <v>N</v>
          </cell>
        </row>
        <row r="6790">
          <cell r="D6790" t="str">
            <v>1249206</v>
          </cell>
          <cell r="J6790" t="str">
            <v>N</v>
          </cell>
        </row>
        <row r="6791">
          <cell r="D6791" t="str">
            <v>1249206</v>
          </cell>
          <cell r="J6791" t="str">
            <v>N</v>
          </cell>
        </row>
        <row r="6792">
          <cell r="D6792" t="str">
            <v>1249206</v>
          </cell>
          <cell r="J6792" t="str">
            <v>N</v>
          </cell>
        </row>
        <row r="6793">
          <cell r="D6793" t="str">
            <v>1249206</v>
          </cell>
          <cell r="J6793" t="str">
            <v>N</v>
          </cell>
        </row>
        <row r="6794">
          <cell r="D6794" t="str">
            <v>1249206</v>
          </cell>
          <cell r="J6794" t="str">
            <v>N</v>
          </cell>
        </row>
        <row r="6795">
          <cell r="D6795" t="str">
            <v>1249206</v>
          </cell>
          <cell r="J6795" t="str">
            <v>N</v>
          </cell>
        </row>
        <row r="6796">
          <cell r="D6796" t="str">
            <v>1249206</v>
          </cell>
          <cell r="J6796" t="str">
            <v>N</v>
          </cell>
        </row>
        <row r="6797">
          <cell r="D6797" t="str">
            <v>1249206</v>
          </cell>
          <cell r="J6797" t="str">
            <v>N</v>
          </cell>
        </row>
        <row r="6798">
          <cell r="D6798" t="str">
            <v>1249206</v>
          </cell>
          <cell r="J6798" t="str">
            <v>N</v>
          </cell>
        </row>
        <row r="6799">
          <cell r="D6799" t="str">
            <v>1249206</v>
          </cell>
          <cell r="J6799" t="str">
            <v>N</v>
          </cell>
        </row>
        <row r="6800">
          <cell r="D6800" t="str">
            <v>1249206</v>
          </cell>
          <cell r="J6800" t="str">
            <v>N</v>
          </cell>
        </row>
        <row r="6801">
          <cell r="D6801" t="str">
            <v>1249206</v>
          </cell>
          <cell r="J6801" t="str">
            <v>N</v>
          </cell>
        </row>
        <row r="6802">
          <cell r="D6802" t="str">
            <v>1249206</v>
          </cell>
          <cell r="J6802" t="str">
            <v>N</v>
          </cell>
        </row>
        <row r="6803">
          <cell r="D6803" t="str">
            <v>1249206</v>
          </cell>
          <cell r="J6803" t="str">
            <v>N</v>
          </cell>
        </row>
        <row r="6804">
          <cell r="D6804" t="str">
            <v>1249206</v>
          </cell>
          <cell r="J6804" t="str">
            <v>N</v>
          </cell>
        </row>
        <row r="6805">
          <cell r="D6805" t="str">
            <v>1249206</v>
          </cell>
          <cell r="J6805" t="str">
            <v>N</v>
          </cell>
        </row>
        <row r="6806">
          <cell r="D6806" t="str">
            <v>1249206</v>
          </cell>
          <cell r="J6806" t="str">
            <v>N</v>
          </cell>
        </row>
        <row r="6807">
          <cell r="D6807" t="str">
            <v>1249206</v>
          </cell>
          <cell r="J6807" t="str">
            <v>N</v>
          </cell>
        </row>
        <row r="6808">
          <cell r="D6808" t="str">
            <v>1249206</v>
          </cell>
          <cell r="J6808" t="str">
            <v>N</v>
          </cell>
        </row>
        <row r="6809">
          <cell r="D6809" t="str">
            <v>1249206</v>
          </cell>
          <cell r="J6809" t="str">
            <v>N</v>
          </cell>
        </row>
        <row r="6810">
          <cell r="D6810" t="str">
            <v>1249206</v>
          </cell>
          <cell r="J6810" t="str">
            <v>N</v>
          </cell>
        </row>
        <row r="6811">
          <cell r="D6811" t="str">
            <v>1249206</v>
          </cell>
          <cell r="J6811" t="str">
            <v>N</v>
          </cell>
        </row>
        <row r="6812">
          <cell r="D6812" t="str">
            <v>1249206</v>
          </cell>
          <cell r="J6812" t="str">
            <v>N</v>
          </cell>
        </row>
        <row r="6813">
          <cell r="D6813" t="str">
            <v>1249206</v>
          </cell>
          <cell r="J6813" t="str">
            <v>N</v>
          </cell>
        </row>
        <row r="6814">
          <cell r="D6814" t="str">
            <v>1249206</v>
          </cell>
          <cell r="J6814" t="str">
            <v>N</v>
          </cell>
        </row>
        <row r="6815">
          <cell r="D6815" t="str">
            <v>1249206</v>
          </cell>
          <cell r="J6815" t="str">
            <v>N</v>
          </cell>
        </row>
        <row r="6816">
          <cell r="D6816" t="str">
            <v>1249206</v>
          </cell>
          <cell r="J6816" t="str">
            <v>N</v>
          </cell>
        </row>
        <row r="6817">
          <cell r="D6817" t="str">
            <v>1249206</v>
          </cell>
          <cell r="J6817" t="str">
            <v>N</v>
          </cell>
        </row>
        <row r="6818">
          <cell r="D6818" t="str">
            <v>1249206</v>
          </cell>
          <cell r="J6818" t="str">
            <v>N</v>
          </cell>
        </row>
        <row r="6819">
          <cell r="D6819" t="str">
            <v>1249206</v>
          </cell>
          <cell r="J6819" t="str">
            <v>N</v>
          </cell>
        </row>
        <row r="6820">
          <cell r="D6820" t="str">
            <v>1249206</v>
          </cell>
          <cell r="J6820" t="str">
            <v>N</v>
          </cell>
        </row>
        <row r="6821">
          <cell r="D6821" t="str">
            <v>1249206</v>
          </cell>
          <cell r="J6821" t="str">
            <v>N</v>
          </cell>
        </row>
        <row r="6822">
          <cell r="D6822" t="str">
            <v>1249206</v>
          </cell>
          <cell r="J6822" t="str">
            <v>N</v>
          </cell>
        </row>
        <row r="6823">
          <cell r="D6823" t="str">
            <v>1249206</v>
          </cell>
          <cell r="J6823" t="str">
            <v>N</v>
          </cell>
        </row>
        <row r="6824">
          <cell r="D6824" t="str">
            <v>1249206</v>
          </cell>
          <cell r="J6824" t="str">
            <v>N</v>
          </cell>
        </row>
        <row r="6825">
          <cell r="D6825" t="str">
            <v>1249206</v>
          </cell>
          <cell r="J6825" t="str">
            <v>N</v>
          </cell>
        </row>
        <row r="6826">
          <cell r="D6826" t="str">
            <v>1249206</v>
          </cell>
          <cell r="J6826" t="str">
            <v>N</v>
          </cell>
        </row>
        <row r="6827">
          <cell r="D6827" t="str">
            <v>1249206</v>
          </cell>
          <cell r="J6827" t="str">
            <v>N</v>
          </cell>
        </row>
        <row r="6828">
          <cell r="D6828" t="str">
            <v>1249206</v>
          </cell>
          <cell r="J6828" t="str">
            <v>N</v>
          </cell>
        </row>
        <row r="6829">
          <cell r="D6829" t="str">
            <v>1249206</v>
          </cell>
          <cell r="J6829" t="str">
            <v>N</v>
          </cell>
        </row>
        <row r="6830">
          <cell r="D6830" t="str">
            <v>1249206</v>
          </cell>
          <cell r="J6830" t="str">
            <v>N</v>
          </cell>
        </row>
        <row r="6831">
          <cell r="D6831" t="str">
            <v>1249206</v>
          </cell>
          <cell r="J6831" t="str">
            <v>N</v>
          </cell>
        </row>
        <row r="6832">
          <cell r="D6832" t="str">
            <v>1249206</v>
          </cell>
          <cell r="J6832" t="str">
            <v>N</v>
          </cell>
        </row>
        <row r="6833">
          <cell r="D6833" t="str">
            <v>1249206</v>
          </cell>
          <cell r="J6833" t="str">
            <v>N</v>
          </cell>
        </row>
        <row r="6834">
          <cell r="D6834" t="str">
            <v>1249206</v>
          </cell>
          <cell r="J6834" t="str">
            <v>N</v>
          </cell>
        </row>
        <row r="6835">
          <cell r="D6835" t="str">
            <v>1249206</v>
          </cell>
          <cell r="J6835" t="str">
            <v>N</v>
          </cell>
        </row>
        <row r="6836">
          <cell r="D6836" t="str">
            <v>1249206</v>
          </cell>
          <cell r="J6836" t="str">
            <v>N</v>
          </cell>
        </row>
        <row r="6837">
          <cell r="D6837" t="str">
            <v>1249206</v>
          </cell>
          <cell r="J6837" t="str">
            <v>N</v>
          </cell>
        </row>
        <row r="6838">
          <cell r="D6838" t="str">
            <v>1249206</v>
          </cell>
          <cell r="J6838" t="str">
            <v>N</v>
          </cell>
        </row>
        <row r="6839">
          <cell r="D6839" t="str">
            <v>1249206</v>
          </cell>
          <cell r="J6839" t="str">
            <v>N</v>
          </cell>
        </row>
        <row r="6840">
          <cell r="D6840" t="str">
            <v>1249206</v>
          </cell>
          <cell r="J6840" t="str">
            <v>N</v>
          </cell>
        </row>
        <row r="6841">
          <cell r="D6841" t="str">
            <v>1249206</v>
          </cell>
          <cell r="J6841" t="str">
            <v>N</v>
          </cell>
        </row>
        <row r="6842">
          <cell r="D6842" t="str">
            <v>1249206</v>
          </cell>
          <cell r="J6842" t="str">
            <v>N</v>
          </cell>
        </row>
        <row r="6843">
          <cell r="D6843" t="str">
            <v>1249206</v>
          </cell>
          <cell r="J6843" t="str">
            <v>N</v>
          </cell>
        </row>
        <row r="6844">
          <cell r="D6844" t="str">
            <v>1249206</v>
          </cell>
          <cell r="J6844" t="str">
            <v>N</v>
          </cell>
        </row>
        <row r="6845">
          <cell r="D6845" t="str">
            <v>1249206</v>
          </cell>
          <cell r="J6845" t="str">
            <v>N</v>
          </cell>
        </row>
        <row r="6846">
          <cell r="D6846" t="str">
            <v>1249206</v>
          </cell>
          <cell r="J6846" t="str">
            <v>N</v>
          </cell>
        </row>
        <row r="6847">
          <cell r="D6847" t="str">
            <v>1249206</v>
          </cell>
          <cell r="J6847" t="str">
            <v>N</v>
          </cell>
        </row>
        <row r="6848">
          <cell r="D6848" t="str">
            <v>1249206</v>
          </cell>
          <cell r="J6848" t="str">
            <v>N</v>
          </cell>
        </row>
        <row r="6849">
          <cell r="D6849" t="str">
            <v>1249206</v>
          </cell>
          <cell r="J6849" t="str">
            <v>N</v>
          </cell>
        </row>
        <row r="6850">
          <cell r="D6850" t="str">
            <v>1249206</v>
          </cell>
          <cell r="J6850" t="str">
            <v>N</v>
          </cell>
        </row>
        <row r="6851">
          <cell r="D6851" t="str">
            <v>1249206</v>
          </cell>
          <cell r="J6851" t="str">
            <v>N</v>
          </cell>
        </row>
        <row r="6852">
          <cell r="D6852" t="str">
            <v>1249206</v>
          </cell>
          <cell r="J6852" t="str">
            <v>N</v>
          </cell>
        </row>
        <row r="6853">
          <cell r="D6853" t="str">
            <v>1249206</v>
          </cell>
          <cell r="J6853" t="str">
            <v>N</v>
          </cell>
        </row>
        <row r="6854">
          <cell r="D6854" t="str">
            <v>1249206</v>
          </cell>
          <cell r="J6854" t="str">
            <v>N</v>
          </cell>
        </row>
        <row r="6855">
          <cell r="D6855" t="str">
            <v>1249206</v>
          </cell>
          <cell r="J6855" t="str">
            <v>N</v>
          </cell>
        </row>
        <row r="6856">
          <cell r="D6856" t="str">
            <v>1249206</v>
          </cell>
          <cell r="J6856" t="str">
            <v>N</v>
          </cell>
        </row>
        <row r="6857">
          <cell r="D6857" t="str">
            <v>1249206</v>
          </cell>
          <cell r="J6857" t="str">
            <v>N</v>
          </cell>
        </row>
        <row r="6858">
          <cell r="D6858" t="str">
            <v>1249206</v>
          </cell>
          <cell r="J6858" t="str">
            <v>N</v>
          </cell>
        </row>
        <row r="6859">
          <cell r="D6859" t="str">
            <v>1249206</v>
          </cell>
          <cell r="J6859" t="str">
            <v>N</v>
          </cell>
        </row>
        <row r="6860">
          <cell r="D6860" t="str">
            <v>1249206</v>
          </cell>
          <cell r="J6860" t="str">
            <v>N</v>
          </cell>
        </row>
        <row r="6861">
          <cell r="D6861" t="str">
            <v>1249206</v>
          </cell>
          <cell r="J6861" t="str">
            <v>N</v>
          </cell>
        </row>
        <row r="6862">
          <cell r="D6862" t="str">
            <v>1249206</v>
          </cell>
          <cell r="J6862" t="str">
            <v>N</v>
          </cell>
        </row>
        <row r="6863">
          <cell r="D6863" t="str">
            <v>1249206</v>
          </cell>
          <cell r="J6863" t="str">
            <v>N</v>
          </cell>
        </row>
        <row r="6864">
          <cell r="D6864" t="str">
            <v>1249206</v>
          </cell>
          <cell r="J6864" t="str">
            <v>N</v>
          </cell>
        </row>
        <row r="6865">
          <cell r="D6865" t="str">
            <v>1249206</v>
          </cell>
          <cell r="J6865" t="str">
            <v>N</v>
          </cell>
        </row>
        <row r="6866">
          <cell r="D6866" t="str">
            <v>1249206</v>
          </cell>
          <cell r="J6866" t="str">
            <v>N</v>
          </cell>
        </row>
        <row r="6867">
          <cell r="D6867" t="str">
            <v>1249206</v>
          </cell>
          <cell r="J6867" t="str">
            <v>N</v>
          </cell>
        </row>
        <row r="6868">
          <cell r="D6868" t="str">
            <v>1249206</v>
          </cell>
          <cell r="J6868" t="str">
            <v>N</v>
          </cell>
        </row>
        <row r="6869">
          <cell r="D6869" t="str">
            <v>1249206</v>
          </cell>
          <cell r="J6869" t="str">
            <v>N</v>
          </cell>
        </row>
        <row r="6870">
          <cell r="D6870" t="str">
            <v>1249206</v>
          </cell>
          <cell r="J6870" t="str">
            <v>N</v>
          </cell>
        </row>
        <row r="6871">
          <cell r="D6871" t="str">
            <v>1249206</v>
          </cell>
          <cell r="J6871" t="str">
            <v>N</v>
          </cell>
        </row>
        <row r="6872">
          <cell r="D6872" t="str">
            <v>1249206</v>
          </cell>
          <cell r="J6872" t="str">
            <v>N</v>
          </cell>
        </row>
        <row r="6873">
          <cell r="D6873" t="str">
            <v>1249206</v>
          </cell>
          <cell r="J6873" t="str">
            <v>N</v>
          </cell>
        </row>
        <row r="6874">
          <cell r="D6874" t="str">
            <v>1249206</v>
          </cell>
          <cell r="J6874" t="str">
            <v>N</v>
          </cell>
        </row>
        <row r="6875">
          <cell r="D6875" t="str">
            <v>1249206</v>
          </cell>
          <cell r="J6875" t="str">
            <v>N</v>
          </cell>
        </row>
        <row r="6876">
          <cell r="D6876" t="str">
            <v>1249206</v>
          </cell>
          <cell r="J6876" t="str">
            <v>N</v>
          </cell>
        </row>
        <row r="6877">
          <cell r="D6877" t="str">
            <v>1249206</v>
          </cell>
          <cell r="J6877" t="str">
            <v>N</v>
          </cell>
        </row>
        <row r="6878">
          <cell r="D6878" t="str">
            <v>1249206</v>
          </cell>
          <cell r="J6878" t="str">
            <v>N</v>
          </cell>
        </row>
        <row r="6879">
          <cell r="D6879" t="str">
            <v>1249206</v>
          </cell>
          <cell r="J6879" t="str">
            <v>N</v>
          </cell>
        </row>
        <row r="6880">
          <cell r="D6880" t="str">
            <v>1249206</v>
          </cell>
          <cell r="J6880" t="str">
            <v>N</v>
          </cell>
        </row>
        <row r="6881">
          <cell r="D6881" t="str">
            <v>1249206</v>
          </cell>
          <cell r="J6881" t="str">
            <v>N</v>
          </cell>
        </row>
        <row r="6882">
          <cell r="D6882" t="str">
            <v>1249206</v>
          </cell>
          <cell r="J6882" t="str">
            <v>N</v>
          </cell>
        </row>
        <row r="6883">
          <cell r="D6883" t="str">
            <v>1249206</v>
          </cell>
          <cell r="J6883" t="str">
            <v>N</v>
          </cell>
        </row>
        <row r="6884">
          <cell r="D6884" t="str">
            <v>1249206</v>
          </cell>
          <cell r="J6884" t="str">
            <v>N</v>
          </cell>
        </row>
        <row r="6885">
          <cell r="D6885" t="str">
            <v>1249206</v>
          </cell>
          <cell r="J6885" t="str">
            <v>N</v>
          </cell>
        </row>
        <row r="6886">
          <cell r="D6886" t="str">
            <v>1249206</v>
          </cell>
          <cell r="J6886" t="str">
            <v>N</v>
          </cell>
        </row>
        <row r="6887">
          <cell r="D6887" t="str">
            <v>1249206</v>
          </cell>
          <cell r="J6887" t="str">
            <v>N</v>
          </cell>
        </row>
        <row r="6888">
          <cell r="D6888" t="str">
            <v>1249206</v>
          </cell>
          <cell r="J6888" t="str">
            <v>N</v>
          </cell>
        </row>
        <row r="6889">
          <cell r="D6889" t="str">
            <v>1249206</v>
          </cell>
          <cell r="J6889" t="str">
            <v>N</v>
          </cell>
        </row>
        <row r="6890">
          <cell r="D6890" t="str">
            <v>1249206</v>
          </cell>
          <cell r="J6890" t="str">
            <v>N</v>
          </cell>
        </row>
        <row r="6891">
          <cell r="D6891" t="str">
            <v>1249206</v>
          </cell>
          <cell r="J6891" t="str">
            <v>N</v>
          </cell>
        </row>
        <row r="6892">
          <cell r="D6892" t="str">
            <v>1249206</v>
          </cell>
          <cell r="J6892" t="str">
            <v>N</v>
          </cell>
        </row>
        <row r="6893">
          <cell r="D6893" t="str">
            <v>1249206</v>
          </cell>
          <cell r="J6893" t="str">
            <v>N</v>
          </cell>
        </row>
        <row r="6894">
          <cell r="D6894" t="str">
            <v>1249206</v>
          </cell>
          <cell r="J6894" t="str">
            <v>N</v>
          </cell>
        </row>
        <row r="6895">
          <cell r="D6895" t="str">
            <v>1249206</v>
          </cell>
          <cell r="J6895" t="str">
            <v>N</v>
          </cell>
        </row>
        <row r="6896">
          <cell r="D6896" t="str">
            <v>1249206</v>
          </cell>
          <cell r="J6896" t="str">
            <v>N</v>
          </cell>
        </row>
        <row r="6897">
          <cell r="D6897" t="str">
            <v>1249206</v>
          </cell>
          <cell r="J6897" t="str">
            <v>N</v>
          </cell>
        </row>
        <row r="6898">
          <cell r="D6898" t="str">
            <v>1249206</v>
          </cell>
          <cell r="J6898" t="str">
            <v>N</v>
          </cell>
        </row>
        <row r="6899">
          <cell r="D6899" t="str">
            <v>1249206</v>
          </cell>
          <cell r="J6899" t="str">
            <v>N</v>
          </cell>
        </row>
        <row r="6900">
          <cell r="D6900" t="str">
            <v>1249206</v>
          </cell>
          <cell r="J6900" t="str">
            <v>N</v>
          </cell>
        </row>
        <row r="6901">
          <cell r="D6901" t="str">
            <v>1249206</v>
          </cell>
          <cell r="J6901" t="str">
            <v>N</v>
          </cell>
        </row>
        <row r="6902">
          <cell r="D6902" t="str">
            <v>1249206</v>
          </cell>
          <cell r="J6902" t="str">
            <v>N</v>
          </cell>
        </row>
        <row r="6903">
          <cell r="D6903" t="str">
            <v>1249206</v>
          </cell>
          <cell r="J6903" t="str">
            <v>N</v>
          </cell>
        </row>
        <row r="6904">
          <cell r="D6904" t="str">
            <v>1249206</v>
          </cell>
          <cell r="J6904" t="str">
            <v>N</v>
          </cell>
        </row>
        <row r="6905">
          <cell r="D6905" t="str">
            <v>1249206</v>
          </cell>
          <cell r="J6905" t="str">
            <v>N</v>
          </cell>
        </row>
        <row r="6906">
          <cell r="D6906" t="str">
            <v>1249206</v>
          </cell>
          <cell r="J6906" t="str">
            <v>N</v>
          </cell>
        </row>
        <row r="6907">
          <cell r="D6907" t="str">
            <v>1249206</v>
          </cell>
          <cell r="J6907" t="str">
            <v>N</v>
          </cell>
        </row>
        <row r="6908">
          <cell r="D6908" t="str">
            <v>1249206</v>
          </cell>
          <cell r="J6908" t="str">
            <v>N</v>
          </cell>
        </row>
        <row r="6909">
          <cell r="D6909" t="str">
            <v>1249206</v>
          </cell>
          <cell r="J6909" t="str">
            <v>N</v>
          </cell>
        </row>
        <row r="6910">
          <cell r="D6910" t="str">
            <v>1249206</v>
          </cell>
          <cell r="J6910" t="str">
            <v>N</v>
          </cell>
        </row>
        <row r="6911">
          <cell r="D6911" t="str">
            <v>1249206</v>
          </cell>
          <cell r="J6911" t="str">
            <v>N</v>
          </cell>
        </row>
        <row r="6912">
          <cell r="D6912" t="str">
            <v>1249206</v>
          </cell>
          <cell r="J6912" t="str">
            <v>N</v>
          </cell>
        </row>
        <row r="6913">
          <cell r="D6913" t="str">
            <v>1249206</v>
          </cell>
          <cell r="J6913" t="str">
            <v>N</v>
          </cell>
        </row>
        <row r="6914">
          <cell r="D6914" t="str">
            <v>1249206</v>
          </cell>
          <cell r="J6914" t="str">
            <v>N</v>
          </cell>
        </row>
        <row r="6915">
          <cell r="D6915" t="str">
            <v>1249206</v>
          </cell>
          <cell r="J6915" t="str">
            <v>N</v>
          </cell>
        </row>
        <row r="6916">
          <cell r="D6916" t="str">
            <v>1249206</v>
          </cell>
          <cell r="J6916" t="str">
            <v>N</v>
          </cell>
        </row>
        <row r="6917">
          <cell r="D6917" t="str">
            <v>1249206</v>
          </cell>
          <cell r="J6917" t="str">
            <v>N</v>
          </cell>
        </row>
        <row r="6918">
          <cell r="D6918" t="str">
            <v>1249206</v>
          </cell>
          <cell r="J6918" t="str">
            <v>N</v>
          </cell>
        </row>
        <row r="6919">
          <cell r="D6919" t="str">
            <v>1249206</v>
          </cell>
          <cell r="J6919" t="str">
            <v>N</v>
          </cell>
        </row>
        <row r="6920">
          <cell r="D6920" t="str">
            <v>1249206</v>
          </cell>
          <cell r="J6920" t="str">
            <v>N</v>
          </cell>
        </row>
        <row r="6921">
          <cell r="D6921" t="str">
            <v>1249206</v>
          </cell>
          <cell r="J6921" t="str">
            <v>N</v>
          </cell>
        </row>
        <row r="6922">
          <cell r="D6922" t="str">
            <v>1249206</v>
          </cell>
          <cell r="J6922" t="str">
            <v>N</v>
          </cell>
        </row>
        <row r="6923">
          <cell r="D6923" t="str">
            <v>1249206</v>
          </cell>
          <cell r="J6923" t="str">
            <v>N</v>
          </cell>
        </row>
        <row r="6924">
          <cell r="D6924" t="str">
            <v>1249206</v>
          </cell>
          <cell r="J6924" t="str">
            <v>N</v>
          </cell>
        </row>
        <row r="6925">
          <cell r="D6925" t="str">
            <v>1249206</v>
          </cell>
          <cell r="J6925" t="str">
            <v>N</v>
          </cell>
        </row>
        <row r="6926">
          <cell r="D6926" t="str">
            <v>1249206</v>
          </cell>
          <cell r="J6926" t="str">
            <v>N</v>
          </cell>
        </row>
        <row r="6927">
          <cell r="D6927" t="str">
            <v>1249206</v>
          </cell>
          <cell r="J6927" t="str">
            <v>N</v>
          </cell>
        </row>
        <row r="6928">
          <cell r="D6928" t="str">
            <v>1249206</v>
          </cell>
          <cell r="J6928" t="str">
            <v>N</v>
          </cell>
        </row>
        <row r="6929">
          <cell r="D6929" t="str">
            <v>1249206</v>
          </cell>
          <cell r="J6929" t="str">
            <v>N</v>
          </cell>
        </row>
        <row r="6930">
          <cell r="D6930" t="str">
            <v>1249206</v>
          </cell>
          <cell r="J6930" t="str">
            <v>N</v>
          </cell>
        </row>
        <row r="6931">
          <cell r="D6931" t="str">
            <v>1249206</v>
          </cell>
          <cell r="J6931" t="str">
            <v>N</v>
          </cell>
        </row>
        <row r="6932">
          <cell r="D6932" t="str">
            <v>1249206</v>
          </cell>
          <cell r="J6932" t="str">
            <v>N</v>
          </cell>
        </row>
        <row r="6933">
          <cell r="D6933" t="str">
            <v>1249206</v>
          </cell>
          <cell r="J6933" t="str">
            <v>N</v>
          </cell>
        </row>
        <row r="6934">
          <cell r="D6934" t="str">
            <v>1249206</v>
          </cell>
          <cell r="J6934" t="str">
            <v>N</v>
          </cell>
        </row>
        <row r="6935">
          <cell r="D6935" t="str">
            <v>1249206</v>
          </cell>
          <cell r="J6935" t="str">
            <v>N</v>
          </cell>
        </row>
        <row r="6936">
          <cell r="D6936" t="str">
            <v>1249206</v>
          </cell>
          <cell r="J6936" t="str">
            <v>N</v>
          </cell>
        </row>
        <row r="6937">
          <cell r="D6937" t="str">
            <v>1249206</v>
          </cell>
          <cell r="J6937" t="str">
            <v>N</v>
          </cell>
        </row>
        <row r="6938">
          <cell r="D6938" t="str">
            <v>1249206</v>
          </cell>
          <cell r="J6938" t="str">
            <v>N</v>
          </cell>
        </row>
        <row r="6939">
          <cell r="D6939" t="str">
            <v>1249206</v>
          </cell>
          <cell r="J6939" t="str">
            <v>N</v>
          </cell>
        </row>
        <row r="6940">
          <cell r="D6940" t="str">
            <v>1249206</v>
          </cell>
          <cell r="J6940" t="str">
            <v>N</v>
          </cell>
        </row>
        <row r="6941">
          <cell r="D6941" t="str">
            <v>1249206</v>
          </cell>
          <cell r="J6941" t="str">
            <v>N</v>
          </cell>
        </row>
        <row r="6942">
          <cell r="D6942" t="str">
            <v>1249206</v>
          </cell>
          <cell r="J6942" t="str">
            <v>N</v>
          </cell>
        </row>
        <row r="6943">
          <cell r="D6943" t="str">
            <v>1249206</v>
          </cell>
          <cell r="J6943" t="str">
            <v>N</v>
          </cell>
        </row>
        <row r="6944">
          <cell r="D6944" t="str">
            <v>1249206</v>
          </cell>
          <cell r="J6944" t="str">
            <v>N</v>
          </cell>
        </row>
        <row r="6945">
          <cell r="D6945" t="str">
            <v>1249206</v>
          </cell>
          <cell r="J6945" t="str">
            <v>N</v>
          </cell>
        </row>
        <row r="6946">
          <cell r="D6946" t="str">
            <v>1249206</v>
          </cell>
          <cell r="J6946" t="str">
            <v>N</v>
          </cell>
        </row>
        <row r="6947">
          <cell r="D6947" t="str">
            <v>1249952</v>
          </cell>
          <cell r="J6947" t="str">
            <v>N</v>
          </cell>
        </row>
        <row r="6948">
          <cell r="D6948" t="str">
            <v>1249952</v>
          </cell>
          <cell r="J6948" t="str">
            <v>N</v>
          </cell>
        </row>
        <row r="6949">
          <cell r="D6949" t="str">
            <v>1249952</v>
          </cell>
          <cell r="J6949" t="str">
            <v>N</v>
          </cell>
        </row>
        <row r="6950">
          <cell r="D6950" t="str">
            <v>1249952</v>
          </cell>
          <cell r="J6950" t="str">
            <v>N</v>
          </cell>
        </row>
        <row r="6951">
          <cell r="D6951" t="str">
            <v>1249952</v>
          </cell>
          <cell r="J6951" t="str">
            <v>N</v>
          </cell>
        </row>
        <row r="6952">
          <cell r="D6952" t="str">
            <v>1249952</v>
          </cell>
          <cell r="J6952" t="str">
            <v>N</v>
          </cell>
        </row>
        <row r="6953">
          <cell r="D6953" t="str">
            <v>1249952</v>
          </cell>
          <cell r="J6953" t="str">
            <v>N</v>
          </cell>
        </row>
        <row r="6954">
          <cell r="D6954" t="str">
            <v>1249952</v>
          </cell>
          <cell r="J6954" t="str">
            <v>N</v>
          </cell>
        </row>
        <row r="6955">
          <cell r="D6955" t="str">
            <v>1249952</v>
          </cell>
          <cell r="J6955" t="str">
            <v>N</v>
          </cell>
        </row>
        <row r="6956">
          <cell r="D6956" t="str">
            <v>1249952</v>
          </cell>
          <cell r="J6956" t="str">
            <v>N</v>
          </cell>
        </row>
        <row r="6957">
          <cell r="D6957" t="str">
            <v>1249952</v>
          </cell>
          <cell r="J6957" t="str">
            <v>N</v>
          </cell>
        </row>
        <row r="6958">
          <cell r="D6958" t="str">
            <v>1249952</v>
          </cell>
          <cell r="J6958" t="str">
            <v>N</v>
          </cell>
        </row>
        <row r="6959">
          <cell r="D6959" t="str">
            <v>1249952</v>
          </cell>
          <cell r="J6959" t="str">
            <v>N</v>
          </cell>
        </row>
        <row r="6960">
          <cell r="D6960" t="str">
            <v>1249952</v>
          </cell>
          <cell r="J6960" t="str">
            <v>N</v>
          </cell>
        </row>
        <row r="6961">
          <cell r="D6961" t="str">
            <v>1249952</v>
          </cell>
          <cell r="J6961" t="str">
            <v>N</v>
          </cell>
        </row>
        <row r="6962">
          <cell r="D6962" t="str">
            <v>1249952</v>
          </cell>
          <cell r="J6962" t="str">
            <v>N</v>
          </cell>
        </row>
        <row r="6963">
          <cell r="D6963" t="str">
            <v>1249952</v>
          </cell>
          <cell r="J6963" t="str">
            <v>N</v>
          </cell>
        </row>
        <row r="6964">
          <cell r="D6964" t="str">
            <v>1249952</v>
          </cell>
          <cell r="J6964" t="str">
            <v>N</v>
          </cell>
        </row>
        <row r="6965">
          <cell r="D6965" t="str">
            <v>1249952</v>
          </cell>
          <cell r="J6965" t="str">
            <v>N</v>
          </cell>
        </row>
        <row r="6966">
          <cell r="D6966" t="str">
            <v>1249952</v>
          </cell>
          <cell r="J6966" t="str">
            <v>N</v>
          </cell>
        </row>
        <row r="6967">
          <cell r="D6967" t="str">
            <v>1249952</v>
          </cell>
          <cell r="J6967" t="str">
            <v>N</v>
          </cell>
        </row>
        <row r="6968">
          <cell r="D6968" t="str">
            <v>1249952</v>
          </cell>
          <cell r="J6968" t="str">
            <v>N</v>
          </cell>
        </row>
        <row r="6969">
          <cell r="D6969" t="str">
            <v>1249952</v>
          </cell>
          <cell r="J6969" t="str">
            <v>N</v>
          </cell>
        </row>
        <row r="6970">
          <cell r="D6970" t="str">
            <v>1249952</v>
          </cell>
          <cell r="J6970" t="str">
            <v>N</v>
          </cell>
        </row>
        <row r="6971">
          <cell r="D6971" t="str">
            <v>1249952</v>
          </cell>
          <cell r="J6971" t="str">
            <v>N</v>
          </cell>
        </row>
        <row r="6972">
          <cell r="D6972" t="str">
            <v>1249952</v>
          </cell>
          <cell r="J6972" t="str">
            <v>N</v>
          </cell>
        </row>
        <row r="6973">
          <cell r="D6973" t="str">
            <v>1249952</v>
          </cell>
          <cell r="J6973" t="str">
            <v>N</v>
          </cell>
        </row>
        <row r="6974">
          <cell r="D6974" t="str">
            <v>1249952</v>
          </cell>
          <cell r="J6974" t="str">
            <v>N</v>
          </cell>
        </row>
        <row r="6975">
          <cell r="D6975" t="str">
            <v>1249952</v>
          </cell>
          <cell r="J6975" t="str">
            <v>N</v>
          </cell>
        </row>
        <row r="6976">
          <cell r="D6976" t="str">
            <v>1249952</v>
          </cell>
          <cell r="J6976" t="str">
            <v>N</v>
          </cell>
        </row>
        <row r="6977">
          <cell r="D6977" t="str">
            <v>1249952</v>
          </cell>
          <cell r="J6977" t="str">
            <v>N</v>
          </cell>
        </row>
        <row r="6978">
          <cell r="D6978" t="str">
            <v>1249952</v>
          </cell>
          <cell r="J6978" t="str">
            <v>N</v>
          </cell>
        </row>
        <row r="6979">
          <cell r="D6979" t="str">
            <v>1249952</v>
          </cell>
          <cell r="J6979" t="str">
            <v>N</v>
          </cell>
        </row>
        <row r="6980">
          <cell r="D6980" t="str">
            <v>1249952</v>
          </cell>
          <cell r="J6980" t="str">
            <v>N</v>
          </cell>
        </row>
        <row r="6981">
          <cell r="D6981" t="str">
            <v>1249952</v>
          </cell>
          <cell r="J6981" t="str">
            <v>N</v>
          </cell>
        </row>
        <row r="6982">
          <cell r="D6982" t="str">
            <v>1249952</v>
          </cell>
          <cell r="J6982" t="str">
            <v>N</v>
          </cell>
        </row>
        <row r="6983">
          <cell r="D6983" t="str">
            <v>1249952</v>
          </cell>
          <cell r="J6983" t="str">
            <v>N</v>
          </cell>
        </row>
        <row r="6984">
          <cell r="D6984" t="str">
            <v>1249952</v>
          </cell>
          <cell r="J6984" t="str">
            <v>N</v>
          </cell>
        </row>
        <row r="6985">
          <cell r="D6985" t="str">
            <v>1249952</v>
          </cell>
          <cell r="J6985" t="str">
            <v>N</v>
          </cell>
        </row>
        <row r="6986">
          <cell r="D6986" t="str">
            <v>1249952</v>
          </cell>
          <cell r="J6986" t="str">
            <v>N</v>
          </cell>
        </row>
        <row r="6987">
          <cell r="D6987" t="str">
            <v>1249952</v>
          </cell>
          <cell r="J6987" t="str">
            <v>N</v>
          </cell>
        </row>
        <row r="6988">
          <cell r="D6988" t="str">
            <v>1249952</v>
          </cell>
          <cell r="J6988" t="str">
            <v>N</v>
          </cell>
        </row>
        <row r="6989">
          <cell r="D6989" t="str">
            <v>1249952</v>
          </cell>
          <cell r="J6989" t="str">
            <v>N</v>
          </cell>
        </row>
        <row r="6990">
          <cell r="D6990" t="str">
            <v>1249952</v>
          </cell>
          <cell r="J6990" t="str">
            <v>N</v>
          </cell>
        </row>
        <row r="6991">
          <cell r="D6991" t="str">
            <v>1249952</v>
          </cell>
          <cell r="J6991" t="str">
            <v>N</v>
          </cell>
        </row>
        <row r="6992">
          <cell r="D6992" t="str">
            <v>1249952</v>
          </cell>
          <cell r="J6992" t="str">
            <v>N</v>
          </cell>
        </row>
        <row r="6993">
          <cell r="D6993" t="str">
            <v>1249952</v>
          </cell>
          <cell r="J6993" t="str">
            <v>N</v>
          </cell>
        </row>
        <row r="6994">
          <cell r="D6994" t="str">
            <v>1249952</v>
          </cell>
          <cell r="J6994" t="str">
            <v>N</v>
          </cell>
        </row>
        <row r="6995">
          <cell r="D6995" t="str">
            <v>1249952</v>
          </cell>
          <cell r="J6995" t="str">
            <v>N</v>
          </cell>
        </row>
        <row r="6996">
          <cell r="D6996" t="str">
            <v>1249952</v>
          </cell>
          <cell r="J6996" t="str">
            <v>N</v>
          </cell>
        </row>
        <row r="6997">
          <cell r="D6997" t="str">
            <v>1249952</v>
          </cell>
          <cell r="J6997" t="str">
            <v>N</v>
          </cell>
        </row>
        <row r="6998">
          <cell r="D6998" t="str">
            <v>1249952</v>
          </cell>
          <cell r="J6998" t="str">
            <v>N</v>
          </cell>
        </row>
        <row r="6999">
          <cell r="D6999" t="str">
            <v>1249952</v>
          </cell>
          <cell r="J6999" t="str">
            <v>N</v>
          </cell>
        </row>
        <row r="7000">
          <cell r="D7000" t="str">
            <v>1249952</v>
          </cell>
          <cell r="J7000" t="str">
            <v>N</v>
          </cell>
        </row>
        <row r="7001">
          <cell r="D7001" t="str">
            <v>1249952</v>
          </cell>
          <cell r="J7001" t="str">
            <v>N</v>
          </cell>
        </row>
        <row r="7002">
          <cell r="D7002" t="str">
            <v>1249952</v>
          </cell>
          <cell r="J7002" t="str">
            <v>N</v>
          </cell>
        </row>
        <row r="7003">
          <cell r="D7003" t="str">
            <v>1249952</v>
          </cell>
          <cell r="J7003" t="str">
            <v>N</v>
          </cell>
        </row>
        <row r="7004">
          <cell r="D7004" t="str">
            <v>1249952</v>
          </cell>
          <cell r="J7004" t="str">
            <v>N</v>
          </cell>
        </row>
        <row r="7005">
          <cell r="D7005" t="str">
            <v>1249952</v>
          </cell>
          <cell r="J7005" t="str">
            <v>N</v>
          </cell>
        </row>
        <row r="7006">
          <cell r="D7006" t="str">
            <v>1249952</v>
          </cell>
          <cell r="J7006" t="str">
            <v>N</v>
          </cell>
        </row>
        <row r="7007">
          <cell r="D7007" t="str">
            <v>1249952</v>
          </cell>
          <cell r="J7007" t="str">
            <v>N</v>
          </cell>
        </row>
        <row r="7008">
          <cell r="D7008" t="str">
            <v>1249952</v>
          </cell>
          <cell r="J7008" t="str">
            <v>N</v>
          </cell>
        </row>
        <row r="7009">
          <cell r="D7009" t="str">
            <v>1249952</v>
          </cell>
          <cell r="J7009" t="str">
            <v>N</v>
          </cell>
        </row>
        <row r="7010">
          <cell r="D7010" t="str">
            <v>1249952</v>
          </cell>
          <cell r="J7010" t="str">
            <v>N</v>
          </cell>
        </row>
        <row r="7011">
          <cell r="D7011" t="str">
            <v>1249952</v>
          </cell>
          <cell r="J7011" t="str">
            <v>N</v>
          </cell>
        </row>
        <row r="7012">
          <cell r="D7012" t="str">
            <v>1249952</v>
          </cell>
          <cell r="J7012" t="str">
            <v>N</v>
          </cell>
        </row>
        <row r="7013">
          <cell r="D7013" t="str">
            <v>1249952</v>
          </cell>
          <cell r="J7013" t="str">
            <v>N</v>
          </cell>
        </row>
        <row r="7014">
          <cell r="D7014" t="str">
            <v>1249952</v>
          </cell>
          <cell r="J7014" t="str">
            <v>N</v>
          </cell>
        </row>
        <row r="7015">
          <cell r="D7015" t="str">
            <v>1249952</v>
          </cell>
          <cell r="J7015" t="str">
            <v>N</v>
          </cell>
        </row>
        <row r="7016">
          <cell r="D7016" t="str">
            <v>1249952</v>
          </cell>
          <cell r="J7016" t="str">
            <v>N</v>
          </cell>
        </row>
        <row r="7017">
          <cell r="D7017" t="str">
            <v>1249952</v>
          </cell>
          <cell r="J7017" t="str">
            <v>N</v>
          </cell>
        </row>
        <row r="7018">
          <cell r="D7018" t="str">
            <v>1249952</v>
          </cell>
          <cell r="J7018" t="str">
            <v>N</v>
          </cell>
        </row>
        <row r="7019">
          <cell r="D7019" t="str">
            <v>1249952</v>
          </cell>
          <cell r="J7019" t="str">
            <v>N</v>
          </cell>
        </row>
        <row r="7020">
          <cell r="D7020" t="str">
            <v>1249952</v>
          </cell>
          <cell r="J7020" t="str">
            <v>N</v>
          </cell>
        </row>
        <row r="7021">
          <cell r="D7021" t="str">
            <v>1249952</v>
          </cell>
          <cell r="J7021" t="str">
            <v>N</v>
          </cell>
        </row>
        <row r="7022">
          <cell r="D7022" t="str">
            <v>1249952</v>
          </cell>
          <cell r="J7022" t="str">
            <v>N</v>
          </cell>
        </row>
        <row r="7023">
          <cell r="D7023" t="str">
            <v>1249952</v>
          </cell>
          <cell r="J7023" t="str">
            <v>N</v>
          </cell>
        </row>
        <row r="7024">
          <cell r="D7024" t="str">
            <v>1249952</v>
          </cell>
          <cell r="J7024" t="str">
            <v>N</v>
          </cell>
        </row>
        <row r="7025">
          <cell r="D7025" t="str">
            <v>1249952</v>
          </cell>
          <cell r="J7025" t="str">
            <v>N</v>
          </cell>
        </row>
        <row r="7026">
          <cell r="D7026" t="str">
            <v>1249952</v>
          </cell>
          <cell r="J7026" t="str">
            <v>N</v>
          </cell>
        </row>
        <row r="7027">
          <cell r="D7027" t="str">
            <v>1249952</v>
          </cell>
          <cell r="J7027" t="str">
            <v>N</v>
          </cell>
        </row>
        <row r="7028">
          <cell r="D7028" t="str">
            <v>1249952</v>
          </cell>
          <cell r="J7028" t="str">
            <v>N</v>
          </cell>
        </row>
        <row r="7029">
          <cell r="D7029" t="str">
            <v>1249952</v>
          </cell>
          <cell r="J7029" t="str">
            <v>N</v>
          </cell>
        </row>
        <row r="7030">
          <cell r="D7030" t="str">
            <v>1249952</v>
          </cell>
          <cell r="J7030" t="str">
            <v>N</v>
          </cell>
        </row>
        <row r="7031">
          <cell r="D7031" t="str">
            <v>1249952</v>
          </cell>
          <cell r="J7031" t="str">
            <v>N</v>
          </cell>
        </row>
        <row r="7032">
          <cell r="D7032" t="str">
            <v>1249952</v>
          </cell>
          <cell r="J7032" t="str">
            <v>N</v>
          </cell>
        </row>
        <row r="7033">
          <cell r="D7033" t="str">
            <v>1249952</v>
          </cell>
          <cell r="J7033" t="str">
            <v>N</v>
          </cell>
        </row>
        <row r="7034">
          <cell r="D7034" t="str">
            <v>1249952</v>
          </cell>
          <cell r="J7034" t="str">
            <v>N</v>
          </cell>
        </row>
        <row r="7035">
          <cell r="D7035" t="str">
            <v>1249952</v>
          </cell>
          <cell r="J7035" t="str">
            <v>N</v>
          </cell>
        </row>
        <row r="7036">
          <cell r="D7036" t="str">
            <v>1249952</v>
          </cell>
          <cell r="J7036" t="str">
            <v>N</v>
          </cell>
        </row>
        <row r="7037">
          <cell r="D7037" t="str">
            <v>1249952</v>
          </cell>
          <cell r="J7037" t="str">
            <v>N</v>
          </cell>
        </row>
        <row r="7038">
          <cell r="D7038" t="str">
            <v>1249952</v>
          </cell>
          <cell r="J7038" t="str">
            <v>N</v>
          </cell>
        </row>
        <row r="7039">
          <cell r="D7039" t="str">
            <v>1249952</v>
          </cell>
          <cell r="J7039" t="str">
            <v>N</v>
          </cell>
        </row>
        <row r="7040">
          <cell r="D7040" t="str">
            <v>1249952</v>
          </cell>
          <cell r="J7040" t="str">
            <v>N</v>
          </cell>
        </row>
        <row r="7041">
          <cell r="D7041" t="str">
            <v>1249952</v>
          </cell>
          <cell r="J7041" t="str">
            <v>N</v>
          </cell>
        </row>
        <row r="7042">
          <cell r="D7042" t="str">
            <v>1249952</v>
          </cell>
          <cell r="J7042" t="str">
            <v>N</v>
          </cell>
        </row>
        <row r="7043">
          <cell r="D7043" t="str">
            <v>1249952</v>
          </cell>
          <cell r="J7043" t="str">
            <v>N</v>
          </cell>
        </row>
        <row r="7044">
          <cell r="D7044" t="str">
            <v>1249952</v>
          </cell>
          <cell r="J7044" t="str">
            <v>N</v>
          </cell>
        </row>
        <row r="7045">
          <cell r="D7045" t="str">
            <v>1249952</v>
          </cell>
          <cell r="J7045" t="str">
            <v>N</v>
          </cell>
        </row>
        <row r="7046">
          <cell r="D7046" t="str">
            <v>1249952</v>
          </cell>
          <cell r="J7046" t="str">
            <v>N</v>
          </cell>
        </row>
        <row r="7047">
          <cell r="D7047" t="str">
            <v>1250139</v>
          </cell>
          <cell r="J7047" t="str">
            <v>N</v>
          </cell>
        </row>
        <row r="7048">
          <cell r="D7048" t="str">
            <v>1250139</v>
          </cell>
          <cell r="J7048" t="str">
            <v>N</v>
          </cell>
        </row>
        <row r="7049">
          <cell r="D7049" t="str">
            <v>1250139</v>
          </cell>
          <cell r="J7049" t="str">
            <v>N</v>
          </cell>
        </row>
        <row r="7050">
          <cell r="D7050" t="str">
            <v>1250139</v>
          </cell>
          <cell r="J7050" t="str">
            <v>N</v>
          </cell>
        </row>
        <row r="7051">
          <cell r="D7051" t="str">
            <v>1250139</v>
          </cell>
          <cell r="J7051" t="str">
            <v>N</v>
          </cell>
        </row>
        <row r="7052">
          <cell r="D7052" t="str">
            <v>1250139</v>
          </cell>
          <cell r="J7052" t="str">
            <v>N</v>
          </cell>
        </row>
        <row r="7053">
          <cell r="D7053" t="str">
            <v>1250139</v>
          </cell>
          <cell r="J7053" t="str">
            <v>N</v>
          </cell>
        </row>
        <row r="7054">
          <cell r="D7054" t="str">
            <v>1250139</v>
          </cell>
          <cell r="J7054" t="str">
            <v>N</v>
          </cell>
        </row>
        <row r="7055">
          <cell r="D7055" t="str">
            <v>1250139</v>
          </cell>
          <cell r="J7055" t="str">
            <v>N</v>
          </cell>
        </row>
        <row r="7056">
          <cell r="D7056" t="str">
            <v>1250139</v>
          </cell>
          <cell r="J7056" t="str">
            <v>N</v>
          </cell>
        </row>
        <row r="7057">
          <cell r="D7057" t="str">
            <v>1250139</v>
          </cell>
          <cell r="J7057" t="str">
            <v>N</v>
          </cell>
        </row>
        <row r="7058">
          <cell r="D7058" t="str">
            <v>1250139</v>
          </cell>
          <cell r="J7058" t="str">
            <v>N</v>
          </cell>
        </row>
        <row r="7059">
          <cell r="D7059" t="str">
            <v>1250139</v>
          </cell>
          <cell r="J7059" t="str">
            <v>N</v>
          </cell>
        </row>
        <row r="7060">
          <cell r="D7060" t="str">
            <v>1250139</v>
          </cell>
          <cell r="J7060" t="str">
            <v>N</v>
          </cell>
        </row>
        <row r="7061">
          <cell r="D7061" t="str">
            <v>1250139</v>
          </cell>
          <cell r="J7061" t="str">
            <v>N</v>
          </cell>
        </row>
        <row r="7062">
          <cell r="D7062" t="str">
            <v>1250139</v>
          </cell>
          <cell r="J7062" t="str">
            <v>N</v>
          </cell>
        </row>
        <row r="7063">
          <cell r="D7063" t="str">
            <v>1250139</v>
          </cell>
          <cell r="J7063" t="str">
            <v>N</v>
          </cell>
        </row>
        <row r="7064">
          <cell r="D7064" t="str">
            <v>1250139</v>
          </cell>
          <cell r="J7064" t="str">
            <v>N</v>
          </cell>
        </row>
        <row r="7065">
          <cell r="D7065" t="str">
            <v>1250139</v>
          </cell>
          <cell r="J7065" t="str">
            <v>N</v>
          </cell>
        </row>
        <row r="7066">
          <cell r="D7066" t="str">
            <v>1250139</v>
          </cell>
          <cell r="J7066" t="str">
            <v>N</v>
          </cell>
        </row>
        <row r="7067">
          <cell r="D7067" t="str">
            <v>1250139</v>
          </cell>
          <cell r="J7067" t="str">
            <v>N</v>
          </cell>
        </row>
        <row r="7068">
          <cell r="D7068" t="str">
            <v>1250139</v>
          </cell>
          <cell r="J7068" t="str">
            <v>N</v>
          </cell>
        </row>
        <row r="7069">
          <cell r="D7069" t="str">
            <v>1250139</v>
          </cell>
          <cell r="J7069" t="str">
            <v>N</v>
          </cell>
        </row>
        <row r="7070">
          <cell r="D7070" t="str">
            <v>1250139</v>
          </cell>
          <cell r="J7070" t="str">
            <v>N</v>
          </cell>
        </row>
        <row r="7071">
          <cell r="D7071" t="str">
            <v>1250139</v>
          </cell>
          <cell r="J7071" t="str">
            <v>N</v>
          </cell>
        </row>
        <row r="7072">
          <cell r="D7072" t="str">
            <v>1250139</v>
          </cell>
          <cell r="J7072" t="str">
            <v>N</v>
          </cell>
        </row>
        <row r="7073">
          <cell r="D7073" t="str">
            <v>1250139</v>
          </cell>
          <cell r="J7073" t="str">
            <v>N</v>
          </cell>
        </row>
        <row r="7074">
          <cell r="D7074" t="str">
            <v>1250139</v>
          </cell>
          <cell r="J7074" t="str">
            <v>N</v>
          </cell>
        </row>
        <row r="7075">
          <cell r="D7075" t="str">
            <v>1250139</v>
          </cell>
          <cell r="J7075" t="str">
            <v>N</v>
          </cell>
        </row>
        <row r="7076">
          <cell r="D7076" t="str">
            <v>1250139</v>
          </cell>
          <cell r="J7076" t="str">
            <v>N</v>
          </cell>
        </row>
        <row r="7077">
          <cell r="D7077" t="str">
            <v>1250139</v>
          </cell>
          <cell r="J7077" t="str">
            <v>N</v>
          </cell>
        </row>
        <row r="7078">
          <cell r="D7078" t="str">
            <v>1250139</v>
          </cell>
          <cell r="J7078" t="str">
            <v>N</v>
          </cell>
        </row>
        <row r="7079">
          <cell r="D7079" t="str">
            <v>1250139</v>
          </cell>
          <cell r="J7079" t="str">
            <v>N</v>
          </cell>
        </row>
        <row r="7080">
          <cell r="D7080" t="str">
            <v>1250139</v>
          </cell>
          <cell r="J7080" t="str">
            <v>N</v>
          </cell>
        </row>
        <row r="7081">
          <cell r="D7081" t="str">
            <v>1250139</v>
          </cell>
          <cell r="J7081" t="str">
            <v>N</v>
          </cell>
        </row>
        <row r="7082">
          <cell r="D7082" t="str">
            <v>1250139</v>
          </cell>
          <cell r="J7082" t="str">
            <v>N</v>
          </cell>
        </row>
        <row r="7083">
          <cell r="D7083" t="str">
            <v>1250139</v>
          </cell>
          <cell r="J7083" t="str">
            <v>N</v>
          </cell>
        </row>
        <row r="7084">
          <cell r="D7084" t="str">
            <v>1250139</v>
          </cell>
          <cell r="J7084" t="str">
            <v>N</v>
          </cell>
        </row>
        <row r="7085">
          <cell r="D7085" t="str">
            <v>1250139</v>
          </cell>
          <cell r="J7085" t="str">
            <v>N</v>
          </cell>
        </row>
        <row r="7086">
          <cell r="D7086" t="str">
            <v>1250139</v>
          </cell>
          <cell r="J7086" t="str">
            <v>N</v>
          </cell>
        </row>
        <row r="7087">
          <cell r="D7087" t="str">
            <v>1250139</v>
          </cell>
          <cell r="J7087" t="str">
            <v>N</v>
          </cell>
        </row>
        <row r="7088">
          <cell r="D7088" t="str">
            <v>1250139</v>
          </cell>
          <cell r="J7088" t="str">
            <v>N</v>
          </cell>
        </row>
        <row r="7089">
          <cell r="D7089" t="str">
            <v>1250139</v>
          </cell>
          <cell r="J7089" t="str">
            <v>N</v>
          </cell>
        </row>
        <row r="7090">
          <cell r="D7090" t="str">
            <v>1250139</v>
          </cell>
          <cell r="J7090" t="str">
            <v>N</v>
          </cell>
        </row>
        <row r="7091">
          <cell r="D7091" t="str">
            <v>1250139</v>
          </cell>
          <cell r="J7091" t="str">
            <v>N</v>
          </cell>
        </row>
        <row r="7092">
          <cell r="D7092" t="str">
            <v>1250139</v>
          </cell>
          <cell r="J7092" t="str">
            <v>N</v>
          </cell>
        </row>
        <row r="7093">
          <cell r="D7093" t="str">
            <v>1250139</v>
          </cell>
          <cell r="J7093" t="str">
            <v>N</v>
          </cell>
        </row>
        <row r="7094">
          <cell r="D7094" t="str">
            <v>1250139</v>
          </cell>
          <cell r="J7094" t="str">
            <v>N</v>
          </cell>
        </row>
        <row r="7095">
          <cell r="D7095" t="str">
            <v>1250139</v>
          </cell>
          <cell r="J7095" t="str">
            <v>N</v>
          </cell>
        </row>
        <row r="7096">
          <cell r="D7096" t="str">
            <v>1250139</v>
          </cell>
          <cell r="J7096" t="str">
            <v>N</v>
          </cell>
        </row>
        <row r="7097">
          <cell r="D7097" t="str">
            <v>1250139</v>
          </cell>
          <cell r="J7097" t="str">
            <v>N</v>
          </cell>
        </row>
        <row r="7098">
          <cell r="D7098" t="str">
            <v>1250139</v>
          </cell>
          <cell r="J7098" t="str">
            <v>N</v>
          </cell>
        </row>
        <row r="7099">
          <cell r="D7099" t="str">
            <v>1250139</v>
          </cell>
          <cell r="J7099" t="str">
            <v>N</v>
          </cell>
        </row>
        <row r="7100">
          <cell r="D7100" t="str">
            <v>1250139</v>
          </cell>
          <cell r="J7100" t="str">
            <v>N</v>
          </cell>
        </row>
        <row r="7101">
          <cell r="D7101" t="str">
            <v>1250139</v>
          </cell>
          <cell r="J7101" t="str">
            <v>N</v>
          </cell>
        </row>
        <row r="7102">
          <cell r="D7102" t="str">
            <v>1250139</v>
          </cell>
          <cell r="J7102" t="str">
            <v>N</v>
          </cell>
        </row>
        <row r="7103">
          <cell r="D7103" t="str">
            <v>1250139</v>
          </cell>
          <cell r="J7103" t="str">
            <v>N</v>
          </cell>
        </row>
        <row r="7104">
          <cell r="D7104" t="str">
            <v>1250139</v>
          </cell>
          <cell r="J7104" t="str">
            <v>N</v>
          </cell>
        </row>
        <row r="7105">
          <cell r="D7105" t="str">
            <v>1250139</v>
          </cell>
          <cell r="J7105" t="str">
            <v>N</v>
          </cell>
        </row>
        <row r="7106">
          <cell r="D7106" t="str">
            <v>1250139</v>
          </cell>
          <cell r="J7106" t="str">
            <v>N</v>
          </cell>
        </row>
        <row r="7107">
          <cell r="D7107" t="str">
            <v>1250139</v>
          </cell>
          <cell r="J7107" t="str">
            <v>N</v>
          </cell>
        </row>
        <row r="7108">
          <cell r="D7108" t="str">
            <v>1250139</v>
          </cell>
          <cell r="J7108" t="str">
            <v>N</v>
          </cell>
        </row>
        <row r="7109">
          <cell r="D7109" t="str">
            <v>1250139</v>
          </cell>
          <cell r="J7109" t="str">
            <v>N</v>
          </cell>
        </row>
        <row r="7110">
          <cell r="D7110" t="str">
            <v>1250139</v>
          </cell>
          <cell r="J7110" t="str">
            <v>N</v>
          </cell>
        </row>
        <row r="7111">
          <cell r="D7111" t="str">
            <v>1250139</v>
          </cell>
          <cell r="J7111" t="str">
            <v>N</v>
          </cell>
        </row>
        <row r="7112">
          <cell r="D7112" t="str">
            <v>1250139</v>
          </cell>
          <cell r="J7112" t="str">
            <v>N</v>
          </cell>
        </row>
        <row r="7113">
          <cell r="D7113" t="str">
            <v>1252567</v>
          </cell>
          <cell r="J7113" t="str">
            <v>Y</v>
          </cell>
        </row>
        <row r="7114">
          <cell r="D7114" t="str">
            <v>1252567</v>
          </cell>
          <cell r="J7114" t="str">
            <v>Y</v>
          </cell>
        </row>
        <row r="7115">
          <cell r="D7115" t="str">
            <v>1252567</v>
          </cell>
          <cell r="J7115" t="str">
            <v>Y</v>
          </cell>
        </row>
        <row r="7116">
          <cell r="D7116" t="str">
            <v>1252567</v>
          </cell>
          <cell r="J7116" t="str">
            <v>Y</v>
          </cell>
        </row>
        <row r="7117">
          <cell r="D7117" t="str">
            <v>1252567</v>
          </cell>
          <cell r="J7117" t="str">
            <v>Y</v>
          </cell>
        </row>
        <row r="7118">
          <cell r="D7118" t="str">
            <v>1252567</v>
          </cell>
          <cell r="J7118" t="str">
            <v>Y</v>
          </cell>
        </row>
        <row r="7119">
          <cell r="D7119" t="str">
            <v>1252567</v>
          </cell>
          <cell r="J7119" t="str">
            <v>Y</v>
          </cell>
        </row>
        <row r="7120">
          <cell r="D7120" t="str">
            <v>1252567</v>
          </cell>
          <cell r="J7120" t="str">
            <v>Y</v>
          </cell>
        </row>
        <row r="7121">
          <cell r="D7121" t="str">
            <v>1252567</v>
          </cell>
          <cell r="J7121" t="str">
            <v>Y</v>
          </cell>
        </row>
        <row r="7122">
          <cell r="D7122" t="str">
            <v>1254662</v>
          </cell>
          <cell r="J7122" t="str">
            <v>N</v>
          </cell>
        </row>
        <row r="7123">
          <cell r="D7123" t="str">
            <v>1254662</v>
          </cell>
          <cell r="J7123" t="str">
            <v>N</v>
          </cell>
        </row>
        <row r="7124">
          <cell r="D7124" t="str">
            <v>1254662</v>
          </cell>
          <cell r="J7124" t="str">
            <v>N</v>
          </cell>
        </row>
        <row r="7125">
          <cell r="D7125" t="str">
            <v>1254662</v>
          </cell>
          <cell r="J7125" t="str">
            <v>N</v>
          </cell>
        </row>
        <row r="7126">
          <cell r="D7126" t="str">
            <v>1254662</v>
          </cell>
          <cell r="J7126" t="str">
            <v>N</v>
          </cell>
        </row>
        <row r="7127">
          <cell r="D7127" t="str">
            <v>1254662</v>
          </cell>
          <cell r="J7127" t="str">
            <v>N</v>
          </cell>
        </row>
        <row r="7128">
          <cell r="D7128" t="str">
            <v>1254662</v>
          </cell>
          <cell r="J7128" t="str">
            <v>Y</v>
          </cell>
        </row>
        <row r="7129">
          <cell r="D7129" t="str">
            <v>1254662</v>
          </cell>
          <cell r="J7129" t="str">
            <v>Y</v>
          </cell>
        </row>
        <row r="7130">
          <cell r="D7130" t="str">
            <v>1254662</v>
          </cell>
          <cell r="J7130" t="str">
            <v>Y</v>
          </cell>
        </row>
        <row r="7131">
          <cell r="D7131" t="str">
            <v>1254662</v>
          </cell>
          <cell r="J7131" t="str">
            <v>Y</v>
          </cell>
        </row>
        <row r="7132">
          <cell r="D7132" t="str">
            <v>1254662</v>
          </cell>
          <cell r="J7132" t="str">
            <v>N</v>
          </cell>
        </row>
        <row r="7133">
          <cell r="D7133" t="str">
            <v>1254662</v>
          </cell>
          <cell r="J7133" t="str">
            <v>N</v>
          </cell>
        </row>
        <row r="7134">
          <cell r="D7134" t="str">
            <v>1254662</v>
          </cell>
          <cell r="J7134" t="str">
            <v>N</v>
          </cell>
        </row>
        <row r="7135">
          <cell r="D7135" t="str">
            <v>1254662</v>
          </cell>
          <cell r="J7135" t="str">
            <v>N</v>
          </cell>
        </row>
        <row r="7136">
          <cell r="D7136" t="str">
            <v>1254662</v>
          </cell>
          <cell r="J7136" t="str">
            <v>N</v>
          </cell>
        </row>
        <row r="7137">
          <cell r="D7137" t="str">
            <v>1254662</v>
          </cell>
          <cell r="J7137" t="str">
            <v>N</v>
          </cell>
        </row>
        <row r="7138">
          <cell r="D7138" t="str">
            <v>1254662</v>
          </cell>
          <cell r="J7138" t="str">
            <v>Y</v>
          </cell>
        </row>
        <row r="7139">
          <cell r="D7139" t="str">
            <v>1254662</v>
          </cell>
          <cell r="J7139" t="str">
            <v>Y</v>
          </cell>
        </row>
        <row r="7140">
          <cell r="D7140" t="str">
            <v>1254662</v>
          </cell>
          <cell r="J7140" t="str">
            <v>Y</v>
          </cell>
        </row>
        <row r="7141">
          <cell r="D7141" t="str">
            <v>1254662</v>
          </cell>
          <cell r="J7141" t="str">
            <v>Y</v>
          </cell>
        </row>
        <row r="7142">
          <cell r="D7142" t="str">
            <v>1254662</v>
          </cell>
          <cell r="J7142" t="str">
            <v>N</v>
          </cell>
        </row>
        <row r="7143">
          <cell r="D7143" t="str">
            <v>1254662</v>
          </cell>
          <cell r="J7143" t="str">
            <v>N</v>
          </cell>
        </row>
        <row r="7144">
          <cell r="D7144" t="str">
            <v>1254662</v>
          </cell>
          <cell r="J7144" t="str">
            <v>N</v>
          </cell>
        </row>
        <row r="7145">
          <cell r="D7145" t="str">
            <v>1254662</v>
          </cell>
          <cell r="J7145" t="str">
            <v>N</v>
          </cell>
        </row>
        <row r="7146">
          <cell r="D7146" t="str">
            <v>1254662</v>
          </cell>
          <cell r="J7146" t="str">
            <v>N</v>
          </cell>
        </row>
        <row r="7147">
          <cell r="D7147" t="str">
            <v>1254662</v>
          </cell>
          <cell r="J7147" t="str">
            <v>N</v>
          </cell>
        </row>
        <row r="7148">
          <cell r="D7148" t="str">
            <v>1254662</v>
          </cell>
          <cell r="J7148" t="str">
            <v>Y</v>
          </cell>
        </row>
        <row r="7149">
          <cell r="D7149" t="str">
            <v>1254662</v>
          </cell>
          <cell r="J7149" t="str">
            <v>Y</v>
          </cell>
        </row>
        <row r="7150">
          <cell r="D7150" t="str">
            <v>1254662</v>
          </cell>
          <cell r="J7150" t="str">
            <v>Y</v>
          </cell>
        </row>
        <row r="7151">
          <cell r="D7151" t="str">
            <v>1254662</v>
          </cell>
          <cell r="J7151" t="str">
            <v>N</v>
          </cell>
        </row>
        <row r="7152">
          <cell r="D7152" t="str">
            <v>1254662</v>
          </cell>
          <cell r="J7152" t="str">
            <v>N</v>
          </cell>
        </row>
        <row r="7153">
          <cell r="D7153" t="str">
            <v>1254662</v>
          </cell>
          <cell r="J7153" t="str">
            <v>N</v>
          </cell>
        </row>
        <row r="7154">
          <cell r="D7154" t="str">
            <v>1254662</v>
          </cell>
          <cell r="J7154" t="str">
            <v>N</v>
          </cell>
        </row>
        <row r="7155">
          <cell r="D7155" t="str">
            <v>1254662</v>
          </cell>
          <cell r="J7155" t="str">
            <v>N</v>
          </cell>
        </row>
        <row r="7156">
          <cell r="D7156" t="str">
            <v>1254662</v>
          </cell>
          <cell r="J7156" t="str">
            <v>N</v>
          </cell>
        </row>
        <row r="7157">
          <cell r="D7157" t="str">
            <v>1254662</v>
          </cell>
          <cell r="J7157" t="str">
            <v>N</v>
          </cell>
        </row>
        <row r="7158">
          <cell r="D7158" t="str">
            <v>1254662</v>
          </cell>
          <cell r="J7158" t="str">
            <v>Y</v>
          </cell>
        </row>
        <row r="7159">
          <cell r="D7159" t="str">
            <v>1254662</v>
          </cell>
          <cell r="J7159" t="str">
            <v>Y</v>
          </cell>
        </row>
        <row r="7160">
          <cell r="D7160" t="str">
            <v>1254662</v>
          </cell>
          <cell r="J7160" t="str">
            <v>Y</v>
          </cell>
        </row>
        <row r="7161">
          <cell r="D7161" t="str">
            <v>1254662</v>
          </cell>
          <cell r="J7161" t="str">
            <v>Y</v>
          </cell>
        </row>
        <row r="7162">
          <cell r="D7162" t="str">
            <v>1254662</v>
          </cell>
          <cell r="J7162" t="str">
            <v>Y</v>
          </cell>
        </row>
        <row r="7163">
          <cell r="D7163" t="str">
            <v>1254662</v>
          </cell>
          <cell r="J7163" t="str">
            <v>Y</v>
          </cell>
        </row>
        <row r="7164">
          <cell r="D7164" t="str">
            <v>1254662</v>
          </cell>
          <cell r="J7164" t="str">
            <v>Y</v>
          </cell>
        </row>
        <row r="7165">
          <cell r="D7165" t="str">
            <v>1254662</v>
          </cell>
          <cell r="J7165" t="str">
            <v>Y</v>
          </cell>
        </row>
        <row r="7166">
          <cell r="D7166" t="str">
            <v>1254662</v>
          </cell>
          <cell r="J7166" t="str">
            <v>Y</v>
          </cell>
        </row>
        <row r="7167">
          <cell r="D7167" t="str">
            <v>1254662</v>
          </cell>
          <cell r="J7167" t="str">
            <v>Y</v>
          </cell>
        </row>
        <row r="7168">
          <cell r="D7168" t="str">
            <v>1254662</v>
          </cell>
          <cell r="J7168" t="str">
            <v>Y</v>
          </cell>
        </row>
        <row r="7169">
          <cell r="D7169" t="str">
            <v>1254662</v>
          </cell>
          <cell r="J7169" t="str">
            <v>Y</v>
          </cell>
        </row>
        <row r="7170">
          <cell r="D7170" t="str">
            <v>1254662</v>
          </cell>
          <cell r="J7170" t="str">
            <v>Y</v>
          </cell>
        </row>
        <row r="7171">
          <cell r="D7171" t="str">
            <v>1254662</v>
          </cell>
          <cell r="J7171" t="str">
            <v>N</v>
          </cell>
        </row>
        <row r="7172">
          <cell r="D7172" t="str">
            <v>1254662</v>
          </cell>
          <cell r="J7172" t="str">
            <v>N</v>
          </cell>
        </row>
        <row r="7173">
          <cell r="D7173" t="str">
            <v>1254662</v>
          </cell>
          <cell r="J7173" t="str">
            <v>N</v>
          </cell>
        </row>
        <row r="7174">
          <cell r="D7174" t="str">
            <v>1254662</v>
          </cell>
          <cell r="J7174" t="str">
            <v>N</v>
          </cell>
        </row>
        <row r="7175">
          <cell r="D7175" t="str">
            <v>1254662</v>
          </cell>
          <cell r="J7175" t="str">
            <v>N</v>
          </cell>
        </row>
        <row r="7176">
          <cell r="D7176" t="str">
            <v>1254662</v>
          </cell>
          <cell r="J7176" t="str">
            <v>N</v>
          </cell>
        </row>
        <row r="7177">
          <cell r="D7177" t="str">
            <v>1254662</v>
          </cell>
          <cell r="J7177" t="str">
            <v>Y</v>
          </cell>
        </row>
        <row r="7178">
          <cell r="D7178" t="str">
            <v>1254662</v>
          </cell>
          <cell r="J7178" t="str">
            <v>Y</v>
          </cell>
        </row>
        <row r="7179">
          <cell r="D7179" t="str">
            <v>1254662</v>
          </cell>
          <cell r="J7179" t="str">
            <v>Y</v>
          </cell>
        </row>
        <row r="7180">
          <cell r="D7180" t="str">
            <v>1254662</v>
          </cell>
          <cell r="J7180" t="str">
            <v>Y</v>
          </cell>
        </row>
        <row r="7181">
          <cell r="D7181" t="str">
            <v>1256011</v>
          </cell>
          <cell r="J7181" t="str">
            <v>Y</v>
          </cell>
        </row>
        <row r="7182">
          <cell r="D7182" t="str">
            <v>1256011</v>
          </cell>
          <cell r="J7182" t="str">
            <v>Y</v>
          </cell>
        </row>
        <row r="7183">
          <cell r="D7183" t="str">
            <v>1256011</v>
          </cell>
          <cell r="J7183" t="str">
            <v>Y</v>
          </cell>
        </row>
        <row r="7184">
          <cell r="D7184" t="str">
            <v>1256011</v>
          </cell>
          <cell r="J7184" t="str">
            <v>Y</v>
          </cell>
        </row>
        <row r="7185">
          <cell r="D7185" t="str">
            <v>1256011</v>
          </cell>
          <cell r="J7185" t="str">
            <v>Y</v>
          </cell>
        </row>
        <row r="7186">
          <cell r="D7186" t="str">
            <v>1256011</v>
          </cell>
          <cell r="J7186" t="str">
            <v>Y</v>
          </cell>
        </row>
        <row r="7187">
          <cell r="D7187" t="str">
            <v>1256011</v>
          </cell>
          <cell r="J7187" t="str">
            <v>Y</v>
          </cell>
        </row>
        <row r="7188">
          <cell r="D7188" t="str">
            <v>1256011</v>
          </cell>
          <cell r="J7188" t="str">
            <v>Y</v>
          </cell>
        </row>
        <row r="7189">
          <cell r="D7189" t="str">
            <v>1256011</v>
          </cell>
          <cell r="J7189" t="str">
            <v>Y</v>
          </cell>
        </row>
        <row r="7190">
          <cell r="D7190" t="str">
            <v>1256011</v>
          </cell>
          <cell r="J7190" t="str">
            <v>Y</v>
          </cell>
        </row>
        <row r="7191">
          <cell r="D7191" t="str">
            <v>1256011</v>
          </cell>
          <cell r="J7191" t="str">
            <v>Y</v>
          </cell>
        </row>
        <row r="7192">
          <cell r="D7192" t="str">
            <v>1256011</v>
          </cell>
          <cell r="J7192" t="str">
            <v>Y</v>
          </cell>
        </row>
        <row r="7193">
          <cell r="D7193" t="str">
            <v>1256011</v>
          </cell>
          <cell r="J7193" t="str">
            <v>Y</v>
          </cell>
        </row>
        <row r="7194">
          <cell r="D7194" t="str">
            <v>1256011</v>
          </cell>
          <cell r="J7194" t="str">
            <v>Y</v>
          </cell>
        </row>
        <row r="7195">
          <cell r="D7195" t="str">
            <v>1256011</v>
          </cell>
          <cell r="J7195" t="str">
            <v>Y</v>
          </cell>
        </row>
        <row r="7196">
          <cell r="D7196" t="str">
            <v>1256011</v>
          </cell>
          <cell r="J7196" t="str">
            <v>Y</v>
          </cell>
        </row>
        <row r="7197">
          <cell r="D7197" t="str">
            <v>1256011</v>
          </cell>
          <cell r="J7197" t="str">
            <v>Y</v>
          </cell>
        </row>
        <row r="7198">
          <cell r="D7198" t="str">
            <v>1256011</v>
          </cell>
          <cell r="J7198" t="str">
            <v>Y</v>
          </cell>
        </row>
        <row r="7199">
          <cell r="D7199" t="str">
            <v>1256011</v>
          </cell>
          <cell r="J7199" t="str">
            <v>Y</v>
          </cell>
        </row>
        <row r="7200">
          <cell r="D7200" t="str">
            <v>1256011</v>
          </cell>
          <cell r="J7200" t="str">
            <v>Y</v>
          </cell>
        </row>
        <row r="7201">
          <cell r="D7201" t="str">
            <v>1256011</v>
          </cell>
          <cell r="J7201" t="str">
            <v>Y</v>
          </cell>
        </row>
        <row r="7202">
          <cell r="D7202" t="str">
            <v>1256011</v>
          </cell>
          <cell r="J7202" t="str">
            <v>Y</v>
          </cell>
        </row>
        <row r="7203">
          <cell r="D7203" t="str">
            <v>1256011</v>
          </cell>
          <cell r="J7203" t="str">
            <v>Y</v>
          </cell>
        </row>
        <row r="7204">
          <cell r="D7204" t="str">
            <v>1256011</v>
          </cell>
          <cell r="J7204" t="str">
            <v>Y</v>
          </cell>
        </row>
        <row r="7205">
          <cell r="D7205" t="str">
            <v>1256011</v>
          </cell>
          <cell r="J7205" t="str">
            <v>Y</v>
          </cell>
        </row>
        <row r="7206">
          <cell r="D7206" t="str">
            <v>1256011</v>
          </cell>
          <cell r="J7206" t="str">
            <v>Y</v>
          </cell>
        </row>
        <row r="7207">
          <cell r="D7207" t="str">
            <v>1256011</v>
          </cell>
          <cell r="J7207" t="str">
            <v>Y</v>
          </cell>
        </row>
        <row r="7208">
          <cell r="D7208" t="str">
            <v>1256011</v>
          </cell>
          <cell r="J7208" t="str">
            <v>Y</v>
          </cell>
        </row>
        <row r="7209">
          <cell r="D7209" t="str">
            <v>1256011</v>
          </cell>
          <cell r="J7209" t="str">
            <v>Y</v>
          </cell>
        </row>
        <row r="7210">
          <cell r="D7210" t="str">
            <v>1256011</v>
          </cell>
          <cell r="J7210" t="str">
            <v>Y</v>
          </cell>
        </row>
        <row r="7211">
          <cell r="D7211" t="str">
            <v>1256011</v>
          </cell>
          <cell r="J7211" t="str">
            <v>Y</v>
          </cell>
        </row>
        <row r="7212">
          <cell r="D7212" t="str">
            <v>1256011</v>
          </cell>
          <cell r="J7212" t="str">
            <v>Y</v>
          </cell>
        </row>
        <row r="7213">
          <cell r="D7213" t="str">
            <v>1256011</v>
          </cell>
          <cell r="J7213" t="str">
            <v>Y</v>
          </cell>
        </row>
        <row r="7214">
          <cell r="D7214" t="str">
            <v>1256011</v>
          </cell>
          <cell r="J7214" t="str">
            <v>Y</v>
          </cell>
        </row>
        <row r="7215">
          <cell r="D7215" t="str">
            <v>1256011</v>
          </cell>
          <cell r="J7215" t="str">
            <v>Y</v>
          </cell>
        </row>
        <row r="7216">
          <cell r="D7216" t="str">
            <v>1256011</v>
          </cell>
          <cell r="J7216" t="str">
            <v>Y</v>
          </cell>
        </row>
        <row r="7217">
          <cell r="D7217" t="str">
            <v>1256011</v>
          </cell>
          <cell r="J7217" t="str">
            <v>Y</v>
          </cell>
        </row>
        <row r="7218">
          <cell r="D7218" t="str">
            <v>1256011</v>
          </cell>
          <cell r="J7218" t="str">
            <v>Y</v>
          </cell>
        </row>
        <row r="7219">
          <cell r="D7219" t="str">
            <v>1256011</v>
          </cell>
          <cell r="J7219" t="str">
            <v>Y</v>
          </cell>
        </row>
        <row r="7220">
          <cell r="D7220" t="str">
            <v>1256011</v>
          </cell>
          <cell r="J7220" t="str">
            <v>Y</v>
          </cell>
        </row>
        <row r="7221">
          <cell r="D7221" t="str">
            <v>1256011</v>
          </cell>
          <cell r="J7221" t="str">
            <v>Y</v>
          </cell>
        </row>
        <row r="7222">
          <cell r="D7222" t="str">
            <v>1256011</v>
          </cell>
          <cell r="J7222" t="str">
            <v>Y</v>
          </cell>
        </row>
        <row r="7223">
          <cell r="D7223" t="str">
            <v>1256011</v>
          </cell>
          <cell r="J7223" t="str">
            <v>Y</v>
          </cell>
        </row>
        <row r="7224">
          <cell r="D7224" t="str">
            <v>1256011</v>
          </cell>
          <cell r="J7224" t="str">
            <v>Y</v>
          </cell>
        </row>
        <row r="7225">
          <cell r="D7225" t="str">
            <v>1256011</v>
          </cell>
          <cell r="J7225" t="str">
            <v>Y</v>
          </cell>
        </row>
        <row r="7226">
          <cell r="D7226" t="str">
            <v>1256011</v>
          </cell>
          <cell r="J7226" t="str">
            <v>Y</v>
          </cell>
        </row>
        <row r="7227">
          <cell r="D7227" t="str">
            <v>1256011</v>
          </cell>
          <cell r="J7227" t="str">
            <v>Y</v>
          </cell>
        </row>
        <row r="7228">
          <cell r="D7228" t="str">
            <v>1256011</v>
          </cell>
          <cell r="J7228" t="str">
            <v>Y</v>
          </cell>
        </row>
        <row r="7229">
          <cell r="D7229" t="str">
            <v>1256011</v>
          </cell>
          <cell r="J7229" t="str">
            <v>Y</v>
          </cell>
        </row>
        <row r="7230">
          <cell r="D7230" t="str">
            <v>1256011</v>
          </cell>
          <cell r="J7230" t="str">
            <v>Y</v>
          </cell>
        </row>
        <row r="7231">
          <cell r="D7231" t="str">
            <v>1256011</v>
          </cell>
          <cell r="J7231" t="str">
            <v>Y</v>
          </cell>
        </row>
        <row r="7232">
          <cell r="D7232" t="str">
            <v>1256011</v>
          </cell>
          <cell r="J7232" t="str">
            <v>Y</v>
          </cell>
        </row>
        <row r="7233">
          <cell r="D7233" t="str">
            <v>1256011</v>
          </cell>
          <cell r="J7233" t="str">
            <v>Y</v>
          </cell>
        </row>
        <row r="7234">
          <cell r="D7234" t="str">
            <v>1256011</v>
          </cell>
          <cell r="J7234" t="str">
            <v>Y</v>
          </cell>
        </row>
        <row r="7235">
          <cell r="D7235" t="str">
            <v>1256011</v>
          </cell>
          <cell r="J7235" t="str">
            <v>Y</v>
          </cell>
        </row>
        <row r="7236">
          <cell r="D7236" t="str">
            <v>1256011</v>
          </cell>
          <cell r="J7236" t="str">
            <v>Y</v>
          </cell>
        </row>
        <row r="7237">
          <cell r="D7237" t="str">
            <v>1256011</v>
          </cell>
          <cell r="J7237" t="str">
            <v>Y</v>
          </cell>
        </row>
        <row r="7238">
          <cell r="D7238" t="str">
            <v>1256011</v>
          </cell>
          <cell r="J7238" t="str">
            <v>Y</v>
          </cell>
        </row>
        <row r="7239">
          <cell r="D7239" t="str">
            <v>1256011</v>
          </cell>
          <cell r="J7239" t="str">
            <v>Y</v>
          </cell>
        </row>
        <row r="7240">
          <cell r="D7240" t="str">
            <v>1256011</v>
          </cell>
          <cell r="J7240" t="str">
            <v>Y</v>
          </cell>
        </row>
        <row r="7241">
          <cell r="D7241" t="str">
            <v>1256011</v>
          </cell>
          <cell r="J7241" t="str">
            <v>Y</v>
          </cell>
        </row>
        <row r="7242">
          <cell r="D7242" t="str">
            <v>1256011</v>
          </cell>
          <cell r="J7242" t="str">
            <v>Y</v>
          </cell>
        </row>
        <row r="7243">
          <cell r="D7243" t="str">
            <v>1256011</v>
          </cell>
          <cell r="J7243" t="str">
            <v>Y</v>
          </cell>
        </row>
        <row r="7244">
          <cell r="D7244" t="str">
            <v>1256011</v>
          </cell>
          <cell r="J7244" t="str">
            <v>Y</v>
          </cell>
        </row>
        <row r="7245">
          <cell r="D7245" t="str">
            <v>1256011</v>
          </cell>
          <cell r="J7245" t="str">
            <v>Y</v>
          </cell>
        </row>
        <row r="7246">
          <cell r="D7246" t="str">
            <v>1256011</v>
          </cell>
          <cell r="J7246" t="str">
            <v>Y</v>
          </cell>
        </row>
        <row r="7247">
          <cell r="D7247" t="str">
            <v>1256011</v>
          </cell>
          <cell r="J7247" t="str">
            <v>Y</v>
          </cell>
        </row>
        <row r="7248">
          <cell r="D7248" t="str">
            <v>1256011</v>
          </cell>
          <cell r="J7248" t="str">
            <v>Y</v>
          </cell>
        </row>
        <row r="7249">
          <cell r="D7249" t="str">
            <v>1256011</v>
          </cell>
          <cell r="J7249" t="str">
            <v>Y</v>
          </cell>
        </row>
        <row r="7250">
          <cell r="D7250" t="str">
            <v>1256011</v>
          </cell>
          <cell r="J7250" t="str">
            <v>Y</v>
          </cell>
        </row>
        <row r="7251">
          <cell r="D7251" t="str">
            <v>1256011</v>
          </cell>
          <cell r="J7251" t="str">
            <v>Y</v>
          </cell>
        </row>
        <row r="7252">
          <cell r="D7252" t="str">
            <v>1256011</v>
          </cell>
          <cell r="J7252" t="str">
            <v>Y</v>
          </cell>
        </row>
        <row r="7253">
          <cell r="D7253" t="str">
            <v>1256011</v>
          </cell>
          <cell r="J7253" t="str">
            <v>Y</v>
          </cell>
        </row>
        <row r="7254">
          <cell r="D7254" t="str">
            <v>1256011</v>
          </cell>
          <cell r="J7254" t="str">
            <v>Y</v>
          </cell>
        </row>
        <row r="7255">
          <cell r="D7255" t="str">
            <v>1256011</v>
          </cell>
          <cell r="J7255" t="str">
            <v>Y</v>
          </cell>
        </row>
        <row r="7256">
          <cell r="D7256" t="str">
            <v>1256011</v>
          </cell>
          <cell r="J7256" t="str">
            <v>Y</v>
          </cell>
        </row>
        <row r="7257">
          <cell r="D7257" t="str">
            <v>1256011</v>
          </cell>
          <cell r="J7257" t="str">
            <v>Y</v>
          </cell>
        </row>
        <row r="7258">
          <cell r="D7258" t="str">
            <v>1256386</v>
          </cell>
          <cell r="J7258" t="str">
            <v>Y</v>
          </cell>
        </row>
        <row r="7259">
          <cell r="D7259" t="str">
            <v>1256386</v>
          </cell>
          <cell r="J7259" t="str">
            <v>Y</v>
          </cell>
        </row>
        <row r="7260">
          <cell r="D7260" t="str">
            <v>1256386</v>
          </cell>
          <cell r="J7260" t="str">
            <v>Y</v>
          </cell>
        </row>
        <row r="7261">
          <cell r="D7261" t="str">
            <v>1256386</v>
          </cell>
          <cell r="J7261" t="str">
            <v>Y</v>
          </cell>
        </row>
        <row r="7262">
          <cell r="D7262" t="str">
            <v>1256386</v>
          </cell>
          <cell r="J7262" t="str">
            <v>Y</v>
          </cell>
        </row>
        <row r="7263">
          <cell r="D7263" t="str">
            <v>1256386</v>
          </cell>
          <cell r="J7263" t="str">
            <v>Y</v>
          </cell>
        </row>
        <row r="7264">
          <cell r="D7264" t="str">
            <v>1256386</v>
          </cell>
          <cell r="J7264" t="str">
            <v>Y</v>
          </cell>
        </row>
        <row r="7265">
          <cell r="D7265" t="str">
            <v>1256386</v>
          </cell>
          <cell r="J7265" t="str">
            <v>Y</v>
          </cell>
        </row>
        <row r="7266">
          <cell r="D7266" t="str">
            <v>1256386</v>
          </cell>
          <cell r="J7266" t="str">
            <v>Y</v>
          </cell>
        </row>
        <row r="7267">
          <cell r="D7267" t="str">
            <v>1256386</v>
          </cell>
          <cell r="J7267" t="str">
            <v>Y</v>
          </cell>
        </row>
        <row r="7268">
          <cell r="D7268" t="str">
            <v>1256386</v>
          </cell>
          <cell r="J7268" t="str">
            <v>Y</v>
          </cell>
        </row>
        <row r="7269">
          <cell r="D7269" t="str">
            <v>1256386</v>
          </cell>
          <cell r="J7269" t="str">
            <v>Y</v>
          </cell>
        </row>
        <row r="7270">
          <cell r="D7270" t="str">
            <v>1256386</v>
          </cell>
          <cell r="J7270" t="str">
            <v>Y</v>
          </cell>
        </row>
        <row r="7271">
          <cell r="D7271" t="str">
            <v>1256386</v>
          </cell>
          <cell r="J7271" t="str">
            <v>Y</v>
          </cell>
        </row>
        <row r="7272">
          <cell r="D7272" t="str">
            <v>1256386</v>
          </cell>
          <cell r="J7272" t="str">
            <v>Y</v>
          </cell>
        </row>
        <row r="7273">
          <cell r="D7273" t="str">
            <v>1256386</v>
          </cell>
          <cell r="J7273" t="str">
            <v>Y</v>
          </cell>
        </row>
        <row r="7274">
          <cell r="D7274" t="str">
            <v>1256386</v>
          </cell>
          <cell r="J7274" t="str">
            <v>Y</v>
          </cell>
        </row>
        <row r="7275">
          <cell r="D7275" t="str">
            <v>1256386</v>
          </cell>
          <cell r="J7275" t="str">
            <v>Y</v>
          </cell>
        </row>
        <row r="7276">
          <cell r="D7276" t="str">
            <v>1256386</v>
          </cell>
          <cell r="J7276" t="str">
            <v>Y</v>
          </cell>
        </row>
        <row r="7277">
          <cell r="D7277" t="str">
            <v>1256386</v>
          </cell>
          <cell r="J7277" t="str">
            <v>Y</v>
          </cell>
        </row>
        <row r="7278">
          <cell r="D7278" t="str">
            <v>1256386</v>
          </cell>
          <cell r="J7278" t="str">
            <v>Y</v>
          </cell>
        </row>
        <row r="7279">
          <cell r="D7279" t="str">
            <v>1256386</v>
          </cell>
          <cell r="J7279" t="str">
            <v>Y</v>
          </cell>
        </row>
        <row r="7280">
          <cell r="D7280" t="str">
            <v>1256386</v>
          </cell>
          <cell r="J7280" t="str">
            <v>Y</v>
          </cell>
        </row>
        <row r="7281">
          <cell r="D7281" t="str">
            <v>1256386</v>
          </cell>
          <cell r="J7281" t="str">
            <v>Y</v>
          </cell>
        </row>
        <row r="7282">
          <cell r="D7282" t="str">
            <v>1256386</v>
          </cell>
          <cell r="J7282" t="str">
            <v>Y</v>
          </cell>
        </row>
        <row r="7283">
          <cell r="D7283" t="str">
            <v>1256386</v>
          </cell>
          <cell r="J7283" t="str">
            <v>Y</v>
          </cell>
        </row>
        <row r="7284">
          <cell r="D7284" t="str">
            <v>1256386</v>
          </cell>
          <cell r="J7284" t="str">
            <v>Y</v>
          </cell>
        </row>
        <row r="7285">
          <cell r="D7285" t="str">
            <v>1256386</v>
          </cell>
          <cell r="J7285" t="str">
            <v>Y</v>
          </cell>
        </row>
        <row r="7286">
          <cell r="D7286" t="str">
            <v>1256386</v>
          </cell>
          <cell r="J7286" t="str">
            <v>Y</v>
          </cell>
        </row>
        <row r="7287">
          <cell r="D7287" t="str">
            <v>1256386</v>
          </cell>
          <cell r="J7287" t="str">
            <v>Y</v>
          </cell>
        </row>
        <row r="7288">
          <cell r="D7288" t="str">
            <v>1256386</v>
          </cell>
          <cell r="J7288" t="str">
            <v>N</v>
          </cell>
        </row>
        <row r="7289">
          <cell r="D7289" t="str">
            <v>1256386</v>
          </cell>
          <cell r="J7289" t="str">
            <v>N</v>
          </cell>
        </row>
        <row r="7290">
          <cell r="D7290" t="str">
            <v>1256386</v>
          </cell>
          <cell r="J7290" t="str">
            <v>N</v>
          </cell>
        </row>
        <row r="7291">
          <cell r="D7291" t="str">
            <v>1256386</v>
          </cell>
          <cell r="J7291" t="str">
            <v>Y</v>
          </cell>
        </row>
        <row r="7292">
          <cell r="D7292" t="str">
            <v>1256386</v>
          </cell>
          <cell r="J7292" t="str">
            <v>Y</v>
          </cell>
        </row>
        <row r="7293">
          <cell r="D7293" t="str">
            <v>1256386</v>
          </cell>
          <cell r="J7293" t="str">
            <v>Y</v>
          </cell>
        </row>
        <row r="7294">
          <cell r="D7294" t="str">
            <v>1256386</v>
          </cell>
          <cell r="J7294" t="str">
            <v>Y</v>
          </cell>
        </row>
        <row r="7295">
          <cell r="D7295" t="str">
            <v>1256386</v>
          </cell>
          <cell r="J7295" t="str">
            <v>Y</v>
          </cell>
        </row>
        <row r="7296">
          <cell r="D7296" t="str">
            <v>1256386</v>
          </cell>
          <cell r="J7296" t="str">
            <v>Y</v>
          </cell>
        </row>
        <row r="7297">
          <cell r="D7297" t="str">
            <v>1256386</v>
          </cell>
          <cell r="J7297" t="str">
            <v>Y</v>
          </cell>
        </row>
        <row r="7298">
          <cell r="D7298" t="str">
            <v>1256386</v>
          </cell>
          <cell r="J7298" t="str">
            <v>Y</v>
          </cell>
        </row>
        <row r="7299">
          <cell r="D7299" t="str">
            <v>1256386</v>
          </cell>
          <cell r="J7299" t="str">
            <v>Y</v>
          </cell>
        </row>
        <row r="7300">
          <cell r="D7300" t="str">
            <v>1256386</v>
          </cell>
          <cell r="J7300" t="str">
            <v>Y</v>
          </cell>
        </row>
        <row r="7301">
          <cell r="D7301" t="str">
            <v>1256386</v>
          </cell>
          <cell r="J7301" t="str">
            <v>Y</v>
          </cell>
        </row>
        <row r="7302">
          <cell r="D7302" t="str">
            <v>1256386</v>
          </cell>
          <cell r="J7302" t="str">
            <v>Y</v>
          </cell>
        </row>
        <row r="7303">
          <cell r="D7303" t="str">
            <v>1256386</v>
          </cell>
          <cell r="J7303" t="str">
            <v>Y</v>
          </cell>
        </row>
        <row r="7304">
          <cell r="D7304" t="str">
            <v>1256386</v>
          </cell>
          <cell r="J7304" t="str">
            <v>Y</v>
          </cell>
        </row>
        <row r="7305">
          <cell r="D7305" t="str">
            <v>1256386</v>
          </cell>
          <cell r="J7305" t="str">
            <v>Y</v>
          </cell>
        </row>
        <row r="7306">
          <cell r="D7306" t="str">
            <v>1256386</v>
          </cell>
          <cell r="J7306" t="str">
            <v>Y</v>
          </cell>
        </row>
        <row r="7307">
          <cell r="D7307" t="str">
            <v>1256386</v>
          </cell>
          <cell r="J7307" t="str">
            <v>Y</v>
          </cell>
        </row>
        <row r="7308">
          <cell r="D7308" t="str">
            <v>1256386</v>
          </cell>
          <cell r="J7308" t="str">
            <v>Y</v>
          </cell>
        </row>
        <row r="7309">
          <cell r="D7309" t="str">
            <v>1256386</v>
          </cell>
          <cell r="J7309" t="str">
            <v>Y</v>
          </cell>
        </row>
        <row r="7310">
          <cell r="D7310" t="str">
            <v>1256386</v>
          </cell>
          <cell r="J7310" t="str">
            <v>Y</v>
          </cell>
        </row>
        <row r="7311">
          <cell r="D7311" t="str">
            <v>1256386</v>
          </cell>
          <cell r="J7311" t="str">
            <v>Y</v>
          </cell>
        </row>
        <row r="7312">
          <cell r="D7312" t="str">
            <v>1256386</v>
          </cell>
          <cell r="J7312" t="str">
            <v>Y</v>
          </cell>
        </row>
        <row r="7313">
          <cell r="D7313" t="str">
            <v>1256386</v>
          </cell>
          <cell r="J7313" t="str">
            <v>Y</v>
          </cell>
        </row>
        <row r="7314">
          <cell r="D7314" t="str">
            <v>1256386</v>
          </cell>
          <cell r="J7314" t="str">
            <v>Y</v>
          </cell>
        </row>
        <row r="7315">
          <cell r="D7315" t="str">
            <v>1256386</v>
          </cell>
          <cell r="J7315" t="str">
            <v>Y</v>
          </cell>
        </row>
        <row r="7316">
          <cell r="D7316" t="str">
            <v>1256386</v>
          </cell>
          <cell r="J7316" t="str">
            <v>Y</v>
          </cell>
        </row>
        <row r="7317">
          <cell r="D7317" t="str">
            <v>1256386</v>
          </cell>
          <cell r="J7317" t="str">
            <v>Y</v>
          </cell>
        </row>
        <row r="7318">
          <cell r="D7318" t="str">
            <v>1256386</v>
          </cell>
          <cell r="J7318" t="str">
            <v>Y</v>
          </cell>
        </row>
        <row r="7319">
          <cell r="D7319" t="str">
            <v>1256386</v>
          </cell>
          <cell r="J7319" t="str">
            <v>Y</v>
          </cell>
        </row>
        <row r="7320">
          <cell r="D7320" t="str">
            <v>1256386</v>
          </cell>
          <cell r="J7320" t="str">
            <v>Y</v>
          </cell>
        </row>
        <row r="7321">
          <cell r="D7321" t="str">
            <v>1256386</v>
          </cell>
          <cell r="J7321" t="str">
            <v>N</v>
          </cell>
        </row>
        <row r="7322">
          <cell r="D7322" t="str">
            <v>1256386</v>
          </cell>
          <cell r="J7322" t="str">
            <v>N</v>
          </cell>
        </row>
        <row r="7323">
          <cell r="D7323" t="str">
            <v>1256386</v>
          </cell>
          <cell r="J7323" t="str">
            <v>N</v>
          </cell>
        </row>
        <row r="7324">
          <cell r="D7324" t="str">
            <v>1256386</v>
          </cell>
          <cell r="J7324" t="str">
            <v>Y</v>
          </cell>
        </row>
        <row r="7325">
          <cell r="D7325" t="str">
            <v>1256386</v>
          </cell>
          <cell r="J7325" t="str">
            <v>Y</v>
          </cell>
        </row>
        <row r="7326">
          <cell r="D7326" t="str">
            <v>1256386</v>
          </cell>
          <cell r="J7326" t="str">
            <v>Y</v>
          </cell>
        </row>
        <row r="7327">
          <cell r="D7327" t="str">
            <v>1256386</v>
          </cell>
          <cell r="J7327" t="str">
            <v>Y</v>
          </cell>
        </row>
        <row r="7328">
          <cell r="D7328" t="str">
            <v>1256386</v>
          </cell>
          <cell r="J7328" t="str">
            <v>Y</v>
          </cell>
        </row>
        <row r="7329">
          <cell r="D7329" t="str">
            <v>1256386</v>
          </cell>
          <cell r="J7329" t="str">
            <v>Y</v>
          </cell>
        </row>
        <row r="7330">
          <cell r="D7330" t="str">
            <v>1256386</v>
          </cell>
          <cell r="J7330" t="str">
            <v>Y</v>
          </cell>
        </row>
        <row r="7331">
          <cell r="D7331" t="str">
            <v>1256386</v>
          </cell>
          <cell r="J7331" t="str">
            <v>Y</v>
          </cell>
        </row>
        <row r="7332">
          <cell r="D7332" t="str">
            <v>1256386</v>
          </cell>
          <cell r="J7332" t="str">
            <v>Y</v>
          </cell>
        </row>
        <row r="7333">
          <cell r="D7333" t="str">
            <v>1256386</v>
          </cell>
          <cell r="J7333" t="str">
            <v>Y</v>
          </cell>
        </row>
        <row r="7334">
          <cell r="D7334" t="str">
            <v>1256386</v>
          </cell>
          <cell r="J7334" t="str">
            <v>Y</v>
          </cell>
        </row>
        <row r="7335">
          <cell r="D7335" t="str">
            <v>1256386</v>
          </cell>
          <cell r="J7335" t="str">
            <v>Y</v>
          </cell>
        </row>
        <row r="7336">
          <cell r="D7336" t="str">
            <v>1256386</v>
          </cell>
          <cell r="J7336" t="str">
            <v>Y</v>
          </cell>
        </row>
        <row r="7337">
          <cell r="D7337" t="str">
            <v>1256386</v>
          </cell>
          <cell r="J7337" t="str">
            <v>Y</v>
          </cell>
        </row>
        <row r="7338">
          <cell r="D7338" t="str">
            <v>1256386</v>
          </cell>
          <cell r="J7338" t="str">
            <v>Y</v>
          </cell>
        </row>
        <row r="7339">
          <cell r="D7339" t="str">
            <v>1256386</v>
          </cell>
          <cell r="J7339" t="str">
            <v>Y</v>
          </cell>
        </row>
        <row r="7340">
          <cell r="D7340" t="str">
            <v>1256386</v>
          </cell>
          <cell r="J7340" t="str">
            <v>Y</v>
          </cell>
        </row>
        <row r="7341">
          <cell r="D7341" t="str">
            <v>1256386</v>
          </cell>
          <cell r="J7341" t="str">
            <v>Y</v>
          </cell>
        </row>
        <row r="7342">
          <cell r="D7342" t="str">
            <v>1256386</v>
          </cell>
          <cell r="J7342" t="str">
            <v>Y</v>
          </cell>
        </row>
        <row r="7343">
          <cell r="D7343" t="str">
            <v>1256386</v>
          </cell>
          <cell r="J7343" t="str">
            <v>Y</v>
          </cell>
        </row>
        <row r="7344">
          <cell r="D7344" t="str">
            <v>1256386</v>
          </cell>
          <cell r="J7344" t="str">
            <v>Y</v>
          </cell>
        </row>
        <row r="7345">
          <cell r="D7345" t="str">
            <v>1256386</v>
          </cell>
          <cell r="J7345" t="str">
            <v>Y</v>
          </cell>
        </row>
        <row r="7346">
          <cell r="D7346" t="str">
            <v>1256386</v>
          </cell>
          <cell r="J7346" t="str">
            <v>Y</v>
          </cell>
        </row>
        <row r="7347">
          <cell r="D7347" t="str">
            <v>1256386</v>
          </cell>
          <cell r="J7347" t="str">
            <v>Y</v>
          </cell>
        </row>
        <row r="7348">
          <cell r="D7348" t="str">
            <v>1256386</v>
          </cell>
          <cell r="J7348" t="str">
            <v>Y</v>
          </cell>
        </row>
        <row r="7349">
          <cell r="D7349" t="str">
            <v>1256386</v>
          </cell>
          <cell r="J7349" t="str">
            <v>Y</v>
          </cell>
        </row>
        <row r="7350">
          <cell r="D7350" t="str">
            <v>1256386</v>
          </cell>
          <cell r="J7350" t="str">
            <v>Y</v>
          </cell>
        </row>
        <row r="7351">
          <cell r="D7351" t="str">
            <v>1256386</v>
          </cell>
          <cell r="J7351" t="str">
            <v>Y</v>
          </cell>
        </row>
        <row r="7352">
          <cell r="D7352" t="str">
            <v>1256386</v>
          </cell>
          <cell r="J7352" t="str">
            <v>Y</v>
          </cell>
        </row>
        <row r="7353">
          <cell r="D7353" t="str">
            <v>1256386</v>
          </cell>
          <cell r="J7353" t="str">
            <v>Y</v>
          </cell>
        </row>
        <row r="7354">
          <cell r="D7354" t="str">
            <v>1256386</v>
          </cell>
          <cell r="J7354" t="str">
            <v>N</v>
          </cell>
        </row>
        <row r="7355">
          <cell r="D7355" t="str">
            <v>1256386</v>
          </cell>
          <cell r="J7355" t="str">
            <v>N</v>
          </cell>
        </row>
        <row r="7356">
          <cell r="D7356" t="str">
            <v>1256386</v>
          </cell>
          <cell r="J7356" t="str">
            <v>N</v>
          </cell>
        </row>
        <row r="7357">
          <cell r="D7357" t="str">
            <v>1256386</v>
          </cell>
          <cell r="J7357" t="str">
            <v>Y</v>
          </cell>
        </row>
        <row r="7358">
          <cell r="D7358" t="str">
            <v>1256386</v>
          </cell>
          <cell r="J7358" t="str">
            <v>Y</v>
          </cell>
        </row>
        <row r="7359">
          <cell r="D7359" t="str">
            <v>1256386</v>
          </cell>
          <cell r="J7359" t="str">
            <v>Y</v>
          </cell>
        </row>
        <row r="7360">
          <cell r="D7360" t="str">
            <v>1256386</v>
          </cell>
          <cell r="J7360" t="str">
            <v>Y</v>
          </cell>
        </row>
        <row r="7361">
          <cell r="D7361" t="str">
            <v>1256386</v>
          </cell>
          <cell r="J7361" t="str">
            <v>Y</v>
          </cell>
        </row>
        <row r="7362">
          <cell r="D7362" t="str">
            <v>1256386</v>
          </cell>
          <cell r="J7362" t="str">
            <v>Y</v>
          </cell>
        </row>
        <row r="7363">
          <cell r="D7363" t="str">
            <v>1256386</v>
          </cell>
          <cell r="J7363" t="str">
            <v>Y</v>
          </cell>
        </row>
        <row r="7364">
          <cell r="D7364" t="str">
            <v>1256386</v>
          </cell>
          <cell r="J7364" t="str">
            <v>Y</v>
          </cell>
        </row>
        <row r="7365">
          <cell r="D7365" t="str">
            <v>1256386</v>
          </cell>
          <cell r="J7365" t="str">
            <v>Y</v>
          </cell>
        </row>
        <row r="7366">
          <cell r="D7366" t="str">
            <v>1256386</v>
          </cell>
          <cell r="J7366" t="str">
            <v>Y</v>
          </cell>
        </row>
        <row r="7367">
          <cell r="D7367" t="str">
            <v>1256386</v>
          </cell>
          <cell r="J7367" t="str">
            <v>Y</v>
          </cell>
        </row>
        <row r="7368">
          <cell r="D7368" t="str">
            <v>1256386</v>
          </cell>
          <cell r="J7368" t="str">
            <v>Y</v>
          </cell>
        </row>
        <row r="7369">
          <cell r="D7369" t="str">
            <v>1256386</v>
          </cell>
          <cell r="J7369" t="str">
            <v>Y</v>
          </cell>
        </row>
        <row r="7370">
          <cell r="D7370" t="str">
            <v>1256386</v>
          </cell>
          <cell r="J7370" t="str">
            <v>Y</v>
          </cell>
        </row>
        <row r="7371">
          <cell r="D7371" t="str">
            <v>1256386</v>
          </cell>
          <cell r="J7371" t="str">
            <v>Y</v>
          </cell>
        </row>
        <row r="7372">
          <cell r="D7372" t="str">
            <v>1256386</v>
          </cell>
          <cell r="J7372" t="str">
            <v>Y</v>
          </cell>
        </row>
        <row r="7373">
          <cell r="D7373" t="str">
            <v>1256386</v>
          </cell>
          <cell r="J7373" t="str">
            <v>Y</v>
          </cell>
        </row>
        <row r="7374">
          <cell r="D7374" t="str">
            <v>1256386</v>
          </cell>
          <cell r="J7374" t="str">
            <v>Y</v>
          </cell>
        </row>
        <row r="7375">
          <cell r="D7375" t="str">
            <v>1256386</v>
          </cell>
          <cell r="J7375" t="str">
            <v>Y</v>
          </cell>
        </row>
        <row r="7376">
          <cell r="D7376" t="str">
            <v>1256386</v>
          </cell>
          <cell r="J7376" t="str">
            <v>Y</v>
          </cell>
        </row>
        <row r="7377">
          <cell r="D7377" t="str">
            <v>1256386</v>
          </cell>
          <cell r="J7377" t="str">
            <v>Y</v>
          </cell>
        </row>
        <row r="7378">
          <cell r="D7378" t="str">
            <v>1256386</v>
          </cell>
          <cell r="J7378" t="str">
            <v>Y</v>
          </cell>
        </row>
        <row r="7379">
          <cell r="D7379" t="str">
            <v>1256386</v>
          </cell>
          <cell r="J7379" t="str">
            <v>Y</v>
          </cell>
        </row>
        <row r="7380">
          <cell r="D7380" t="str">
            <v>1256386</v>
          </cell>
          <cell r="J7380" t="str">
            <v>Y</v>
          </cell>
        </row>
        <row r="7381">
          <cell r="D7381" t="str">
            <v>1256386</v>
          </cell>
          <cell r="J7381" t="str">
            <v>Y</v>
          </cell>
        </row>
        <row r="7382">
          <cell r="D7382" t="str">
            <v>1256386</v>
          </cell>
          <cell r="J7382" t="str">
            <v>Y</v>
          </cell>
        </row>
        <row r="7383">
          <cell r="D7383" t="str">
            <v>1256386</v>
          </cell>
          <cell r="J7383" t="str">
            <v>Y</v>
          </cell>
        </row>
        <row r="7384">
          <cell r="D7384" t="str">
            <v>1256386</v>
          </cell>
          <cell r="J7384" t="str">
            <v>Y</v>
          </cell>
        </row>
        <row r="7385">
          <cell r="D7385" t="str">
            <v>1256386</v>
          </cell>
          <cell r="J7385" t="str">
            <v>Y</v>
          </cell>
        </row>
        <row r="7386">
          <cell r="D7386" t="str">
            <v>1256386</v>
          </cell>
          <cell r="J7386" t="str">
            <v>Y</v>
          </cell>
        </row>
        <row r="7387">
          <cell r="D7387" t="str">
            <v>1256386</v>
          </cell>
          <cell r="J7387" t="str">
            <v>Y</v>
          </cell>
        </row>
        <row r="7388">
          <cell r="D7388" t="str">
            <v>1256386</v>
          </cell>
          <cell r="J7388" t="str">
            <v>Y</v>
          </cell>
        </row>
        <row r="7389">
          <cell r="D7389" t="str">
            <v>1256386</v>
          </cell>
          <cell r="J7389" t="str">
            <v>N</v>
          </cell>
        </row>
        <row r="7390">
          <cell r="D7390" t="str">
            <v>1256386</v>
          </cell>
          <cell r="J7390" t="str">
            <v>N</v>
          </cell>
        </row>
        <row r="7391">
          <cell r="D7391" t="str">
            <v>1256386</v>
          </cell>
          <cell r="J7391" t="str">
            <v>Y</v>
          </cell>
        </row>
        <row r="7392">
          <cell r="D7392" t="str">
            <v>1256386</v>
          </cell>
          <cell r="J7392" t="str">
            <v>Y</v>
          </cell>
        </row>
        <row r="7393">
          <cell r="D7393" t="str">
            <v>1256386</v>
          </cell>
          <cell r="J7393" t="str">
            <v>Y</v>
          </cell>
        </row>
        <row r="7394">
          <cell r="D7394" t="str">
            <v>1256386</v>
          </cell>
          <cell r="J7394" t="str">
            <v>Y</v>
          </cell>
        </row>
        <row r="7395">
          <cell r="D7395" t="str">
            <v>1256386</v>
          </cell>
          <cell r="J7395" t="str">
            <v>Y</v>
          </cell>
        </row>
        <row r="7396">
          <cell r="D7396" t="str">
            <v>1256386</v>
          </cell>
          <cell r="J7396" t="str">
            <v>Y</v>
          </cell>
        </row>
        <row r="7397">
          <cell r="D7397" t="str">
            <v>1256386</v>
          </cell>
          <cell r="J7397" t="str">
            <v>Y</v>
          </cell>
        </row>
        <row r="7398">
          <cell r="D7398" t="str">
            <v>1256386</v>
          </cell>
          <cell r="J7398" t="str">
            <v>Y</v>
          </cell>
        </row>
        <row r="7399">
          <cell r="D7399" t="str">
            <v>1256386</v>
          </cell>
          <cell r="J7399" t="str">
            <v>Y</v>
          </cell>
        </row>
        <row r="7400">
          <cell r="D7400" t="str">
            <v>1256386</v>
          </cell>
          <cell r="J7400" t="str">
            <v>Y</v>
          </cell>
        </row>
        <row r="7401">
          <cell r="D7401" t="str">
            <v>1256386</v>
          </cell>
          <cell r="J7401" t="str">
            <v>Y</v>
          </cell>
        </row>
        <row r="7402">
          <cell r="D7402" t="str">
            <v>1256386</v>
          </cell>
          <cell r="J7402" t="str">
            <v>Y</v>
          </cell>
        </row>
        <row r="7403">
          <cell r="D7403" t="str">
            <v>1256386</v>
          </cell>
          <cell r="J7403" t="str">
            <v>Y</v>
          </cell>
        </row>
        <row r="7404">
          <cell r="D7404" t="str">
            <v>1256386</v>
          </cell>
          <cell r="J7404" t="str">
            <v>Y</v>
          </cell>
        </row>
        <row r="7405">
          <cell r="D7405" t="str">
            <v>1256386</v>
          </cell>
          <cell r="J7405" t="str">
            <v>Y</v>
          </cell>
        </row>
        <row r="7406">
          <cell r="D7406" t="str">
            <v>1256386</v>
          </cell>
          <cell r="J7406" t="str">
            <v>Y</v>
          </cell>
        </row>
        <row r="7407">
          <cell r="D7407" t="str">
            <v>1256386</v>
          </cell>
          <cell r="J7407" t="str">
            <v>Y</v>
          </cell>
        </row>
        <row r="7408">
          <cell r="D7408" t="str">
            <v>1256386</v>
          </cell>
          <cell r="J7408" t="str">
            <v>Y</v>
          </cell>
        </row>
        <row r="7409">
          <cell r="D7409" t="str">
            <v>1256386</v>
          </cell>
          <cell r="J7409" t="str">
            <v>Y</v>
          </cell>
        </row>
        <row r="7410">
          <cell r="D7410" t="str">
            <v>1256386</v>
          </cell>
          <cell r="J7410" t="str">
            <v>Y</v>
          </cell>
        </row>
        <row r="7411">
          <cell r="D7411" t="str">
            <v>1256386</v>
          </cell>
          <cell r="J7411" t="str">
            <v>Y</v>
          </cell>
        </row>
        <row r="7412">
          <cell r="D7412" t="str">
            <v>1256386</v>
          </cell>
          <cell r="J7412" t="str">
            <v>Y</v>
          </cell>
        </row>
        <row r="7413">
          <cell r="D7413" t="str">
            <v>1256386</v>
          </cell>
          <cell r="J7413" t="str">
            <v>Y</v>
          </cell>
        </row>
        <row r="7414">
          <cell r="D7414" t="str">
            <v>1256386</v>
          </cell>
          <cell r="J7414" t="str">
            <v>Y</v>
          </cell>
        </row>
        <row r="7415">
          <cell r="D7415" t="str">
            <v>1256386</v>
          </cell>
          <cell r="J7415" t="str">
            <v>Y</v>
          </cell>
        </row>
        <row r="7416">
          <cell r="D7416" t="str">
            <v>1256386</v>
          </cell>
          <cell r="J7416" t="str">
            <v>Y</v>
          </cell>
        </row>
        <row r="7417">
          <cell r="D7417" t="str">
            <v>1256386</v>
          </cell>
          <cell r="J7417" t="str">
            <v>Y</v>
          </cell>
        </row>
        <row r="7418">
          <cell r="D7418" t="str">
            <v>1256386</v>
          </cell>
          <cell r="J7418" t="str">
            <v>Y</v>
          </cell>
        </row>
        <row r="7419">
          <cell r="D7419" t="str">
            <v>1256386</v>
          </cell>
          <cell r="J7419" t="str">
            <v>Y</v>
          </cell>
        </row>
        <row r="7420">
          <cell r="D7420" t="str">
            <v>1256386</v>
          </cell>
          <cell r="J7420" t="str">
            <v>Y</v>
          </cell>
        </row>
        <row r="7421">
          <cell r="D7421" t="str">
            <v>1256386</v>
          </cell>
          <cell r="J7421" t="str">
            <v>N</v>
          </cell>
        </row>
        <row r="7422">
          <cell r="D7422" t="str">
            <v>1256386</v>
          </cell>
          <cell r="J7422" t="str">
            <v>N</v>
          </cell>
        </row>
        <row r="7423">
          <cell r="D7423" t="str">
            <v>1256386</v>
          </cell>
          <cell r="J7423" t="str">
            <v>N</v>
          </cell>
        </row>
        <row r="7424">
          <cell r="D7424" t="str">
            <v>1257301</v>
          </cell>
          <cell r="J7424" t="str">
            <v>N</v>
          </cell>
        </row>
        <row r="7425">
          <cell r="D7425" t="str">
            <v>1257301</v>
          </cell>
          <cell r="J7425" t="str">
            <v>N</v>
          </cell>
        </row>
        <row r="7426">
          <cell r="D7426" t="str">
            <v>1257301</v>
          </cell>
          <cell r="J7426" t="str">
            <v>N</v>
          </cell>
        </row>
        <row r="7427">
          <cell r="D7427" t="str">
            <v>1257301</v>
          </cell>
          <cell r="J7427" t="str">
            <v>N</v>
          </cell>
        </row>
        <row r="7428">
          <cell r="D7428" t="str">
            <v>1257301</v>
          </cell>
          <cell r="J7428" t="str">
            <v>N</v>
          </cell>
        </row>
        <row r="7429">
          <cell r="D7429" t="str">
            <v>1257301</v>
          </cell>
          <cell r="J7429" t="str">
            <v>N</v>
          </cell>
        </row>
        <row r="7430">
          <cell r="D7430" t="str">
            <v>1257301</v>
          </cell>
          <cell r="J7430" t="str">
            <v>N</v>
          </cell>
        </row>
        <row r="7431">
          <cell r="D7431" t="str">
            <v>1257301</v>
          </cell>
          <cell r="J7431" t="str">
            <v>N</v>
          </cell>
        </row>
        <row r="7432">
          <cell r="D7432" t="str">
            <v>1257301</v>
          </cell>
          <cell r="J7432" t="str">
            <v>N</v>
          </cell>
        </row>
        <row r="7433">
          <cell r="D7433" t="str">
            <v>1257301</v>
          </cell>
          <cell r="J7433" t="str">
            <v>N</v>
          </cell>
        </row>
        <row r="7434">
          <cell r="D7434" t="str">
            <v>1257301</v>
          </cell>
          <cell r="J7434" t="str">
            <v>N</v>
          </cell>
        </row>
        <row r="7435">
          <cell r="D7435" t="str">
            <v>1257301</v>
          </cell>
          <cell r="J7435" t="str">
            <v>N</v>
          </cell>
        </row>
        <row r="7436">
          <cell r="D7436" t="str">
            <v>1257301</v>
          </cell>
          <cell r="J7436" t="str">
            <v>N</v>
          </cell>
        </row>
        <row r="7437">
          <cell r="D7437" t="str">
            <v>1257301</v>
          </cell>
          <cell r="J7437" t="str">
            <v>N</v>
          </cell>
        </row>
        <row r="7438">
          <cell r="D7438" t="str">
            <v>1257301</v>
          </cell>
          <cell r="J7438" t="str">
            <v>N</v>
          </cell>
        </row>
        <row r="7439">
          <cell r="D7439" t="str">
            <v>1257301</v>
          </cell>
          <cell r="J7439" t="str">
            <v>N</v>
          </cell>
        </row>
        <row r="7440">
          <cell r="D7440" t="str">
            <v>1257301</v>
          </cell>
          <cell r="J7440" t="str">
            <v>Y</v>
          </cell>
        </row>
        <row r="7441">
          <cell r="D7441" t="str">
            <v>1257301</v>
          </cell>
          <cell r="J7441" t="str">
            <v>Y</v>
          </cell>
        </row>
        <row r="7442">
          <cell r="D7442" t="str">
            <v>1257301</v>
          </cell>
          <cell r="J7442" t="str">
            <v>Y</v>
          </cell>
        </row>
        <row r="7443">
          <cell r="D7443" t="str">
            <v>1257301</v>
          </cell>
          <cell r="J7443" t="str">
            <v>Y</v>
          </cell>
        </row>
        <row r="7444">
          <cell r="D7444" t="str">
            <v>1257301</v>
          </cell>
          <cell r="J7444" t="str">
            <v>Y</v>
          </cell>
        </row>
        <row r="7445">
          <cell r="D7445" t="str">
            <v>1257301</v>
          </cell>
          <cell r="J7445" t="str">
            <v>Y</v>
          </cell>
        </row>
        <row r="7446">
          <cell r="D7446" t="str">
            <v>1257301</v>
          </cell>
          <cell r="J7446" t="str">
            <v>Y</v>
          </cell>
        </row>
        <row r="7447">
          <cell r="D7447" t="str">
            <v>1257301</v>
          </cell>
          <cell r="J7447" t="str">
            <v>Y</v>
          </cell>
        </row>
        <row r="7448">
          <cell r="D7448" t="str">
            <v>1257301</v>
          </cell>
          <cell r="J7448" t="str">
            <v>Y</v>
          </cell>
        </row>
        <row r="7449">
          <cell r="D7449" t="str">
            <v>1257301</v>
          </cell>
          <cell r="J7449" t="str">
            <v>Y</v>
          </cell>
        </row>
        <row r="7450">
          <cell r="D7450" t="str">
            <v>1257301</v>
          </cell>
          <cell r="J7450" t="str">
            <v>Y</v>
          </cell>
        </row>
        <row r="7451">
          <cell r="D7451" t="str">
            <v>1257301</v>
          </cell>
          <cell r="J7451" t="str">
            <v>Y</v>
          </cell>
        </row>
        <row r="7452">
          <cell r="D7452" t="str">
            <v>1257301</v>
          </cell>
          <cell r="J7452" t="str">
            <v>Y</v>
          </cell>
        </row>
        <row r="7453">
          <cell r="D7453" t="str">
            <v>1257301</v>
          </cell>
          <cell r="J7453" t="str">
            <v>Y</v>
          </cell>
        </row>
        <row r="7454">
          <cell r="D7454" t="str">
            <v>1257301</v>
          </cell>
          <cell r="J7454" t="str">
            <v>Y</v>
          </cell>
        </row>
        <row r="7455">
          <cell r="D7455" t="str">
            <v>1257301</v>
          </cell>
          <cell r="J7455" t="str">
            <v>Y</v>
          </cell>
        </row>
        <row r="7456">
          <cell r="D7456" t="str">
            <v>1257301</v>
          </cell>
          <cell r="J7456" t="str">
            <v>Y</v>
          </cell>
        </row>
        <row r="7457">
          <cell r="D7457" t="str">
            <v>1257342</v>
          </cell>
          <cell r="J7457" t="str">
            <v>Y</v>
          </cell>
        </row>
        <row r="7458">
          <cell r="D7458" t="str">
            <v>1257342</v>
          </cell>
          <cell r="J7458" t="str">
            <v>Y</v>
          </cell>
        </row>
        <row r="7459">
          <cell r="D7459" t="str">
            <v>1257342</v>
          </cell>
          <cell r="J7459" t="str">
            <v>Y</v>
          </cell>
        </row>
        <row r="7460">
          <cell r="D7460" t="str">
            <v>1257342</v>
          </cell>
          <cell r="J7460" t="str">
            <v>Y</v>
          </cell>
        </row>
        <row r="7461">
          <cell r="D7461" t="str">
            <v>1257342</v>
          </cell>
          <cell r="J7461" t="str">
            <v>Y</v>
          </cell>
        </row>
        <row r="7462">
          <cell r="D7462" t="str">
            <v>1257342</v>
          </cell>
          <cell r="J7462" t="str">
            <v>Y</v>
          </cell>
        </row>
        <row r="7463">
          <cell r="D7463" t="str">
            <v>1257342</v>
          </cell>
          <cell r="J7463" t="str">
            <v>Y</v>
          </cell>
        </row>
        <row r="7464">
          <cell r="D7464" t="str">
            <v>1257342</v>
          </cell>
          <cell r="J7464" t="str">
            <v>Y</v>
          </cell>
        </row>
        <row r="7465">
          <cell r="D7465" t="str">
            <v>1257342</v>
          </cell>
          <cell r="J7465" t="str">
            <v>Y</v>
          </cell>
        </row>
        <row r="7466">
          <cell r="D7466" t="str">
            <v>1257342</v>
          </cell>
          <cell r="J7466" t="str">
            <v>Y</v>
          </cell>
        </row>
        <row r="7467">
          <cell r="D7467" t="str">
            <v>1257342</v>
          </cell>
          <cell r="J7467" t="str">
            <v>Y</v>
          </cell>
        </row>
        <row r="7468">
          <cell r="D7468" t="str">
            <v>1257342</v>
          </cell>
          <cell r="J7468" t="str">
            <v>Y</v>
          </cell>
        </row>
        <row r="7469">
          <cell r="D7469" t="str">
            <v>1257342</v>
          </cell>
          <cell r="J7469" t="str">
            <v>Y</v>
          </cell>
        </row>
        <row r="7470">
          <cell r="D7470" t="str">
            <v>1257342</v>
          </cell>
          <cell r="J7470" t="str">
            <v>Y</v>
          </cell>
        </row>
        <row r="7471">
          <cell r="D7471" t="str">
            <v>1257342</v>
          </cell>
          <cell r="J7471" t="str">
            <v>Y</v>
          </cell>
        </row>
        <row r="7472">
          <cell r="D7472" t="str">
            <v>1257342</v>
          </cell>
          <cell r="J7472" t="str">
            <v>Y</v>
          </cell>
        </row>
        <row r="7473">
          <cell r="D7473" t="str">
            <v>1257342</v>
          </cell>
          <cell r="J7473" t="str">
            <v>Y</v>
          </cell>
        </row>
        <row r="7474">
          <cell r="D7474" t="str">
            <v>1257342</v>
          </cell>
          <cell r="J7474" t="str">
            <v>Y</v>
          </cell>
        </row>
        <row r="7475">
          <cell r="D7475" t="str">
            <v>1257342</v>
          </cell>
          <cell r="J7475" t="str">
            <v>Y</v>
          </cell>
        </row>
        <row r="7476">
          <cell r="D7476" t="str">
            <v>1258318</v>
          </cell>
          <cell r="J7476" t="str">
            <v>N</v>
          </cell>
        </row>
        <row r="7477">
          <cell r="D7477" t="str">
            <v>1258318</v>
          </cell>
          <cell r="J7477" t="str">
            <v>N</v>
          </cell>
        </row>
        <row r="7478">
          <cell r="D7478" t="str">
            <v>1258318</v>
          </cell>
          <cell r="J7478" t="str">
            <v>N</v>
          </cell>
        </row>
        <row r="7479">
          <cell r="D7479" t="str">
            <v>1258318</v>
          </cell>
          <cell r="J7479" t="str">
            <v>N</v>
          </cell>
        </row>
        <row r="7480">
          <cell r="D7480" t="str">
            <v>1258318</v>
          </cell>
          <cell r="J7480" t="str">
            <v>N</v>
          </cell>
        </row>
        <row r="7481">
          <cell r="D7481" t="str">
            <v>1258318</v>
          </cell>
          <cell r="J7481" t="str">
            <v>N</v>
          </cell>
        </row>
        <row r="7482">
          <cell r="D7482" t="str">
            <v>1258318</v>
          </cell>
          <cell r="J7482" t="str">
            <v>N</v>
          </cell>
        </row>
        <row r="7483">
          <cell r="D7483" t="str">
            <v>1258318</v>
          </cell>
          <cell r="J7483" t="str">
            <v>N</v>
          </cell>
        </row>
        <row r="7484">
          <cell r="D7484" t="str">
            <v>1258318</v>
          </cell>
          <cell r="J7484" t="str">
            <v>N</v>
          </cell>
        </row>
        <row r="7485">
          <cell r="D7485" t="str">
            <v>1258318</v>
          </cell>
          <cell r="J7485" t="str">
            <v>N</v>
          </cell>
        </row>
        <row r="7486">
          <cell r="D7486" t="str">
            <v>1258318</v>
          </cell>
          <cell r="J7486" t="str">
            <v>N</v>
          </cell>
        </row>
        <row r="7487">
          <cell r="D7487" t="str">
            <v>1258318</v>
          </cell>
          <cell r="J7487" t="str">
            <v>N</v>
          </cell>
        </row>
        <row r="7488">
          <cell r="D7488" t="str">
            <v>1258318</v>
          </cell>
          <cell r="J7488" t="str">
            <v>N</v>
          </cell>
        </row>
        <row r="7489">
          <cell r="D7489" t="str">
            <v>1258318</v>
          </cell>
          <cell r="J7489" t="str">
            <v>N</v>
          </cell>
        </row>
        <row r="7490">
          <cell r="D7490" t="str">
            <v>1258318</v>
          </cell>
          <cell r="J7490" t="str">
            <v>N</v>
          </cell>
        </row>
        <row r="7491">
          <cell r="D7491" t="str">
            <v>1258318</v>
          </cell>
          <cell r="J7491" t="str">
            <v>N</v>
          </cell>
        </row>
        <row r="7492">
          <cell r="D7492" t="str">
            <v>1258318</v>
          </cell>
          <cell r="J7492" t="str">
            <v>N</v>
          </cell>
        </row>
        <row r="7493">
          <cell r="D7493" t="str">
            <v>1258318</v>
          </cell>
          <cell r="J7493" t="str">
            <v>N</v>
          </cell>
        </row>
        <row r="7494">
          <cell r="D7494" t="str">
            <v>1258318</v>
          </cell>
          <cell r="J7494" t="str">
            <v>N</v>
          </cell>
        </row>
        <row r="7495">
          <cell r="D7495" t="str">
            <v>1258318</v>
          </cell>
          <cell r="J7495" t="str">
            <v>N</v>
          </cell>
        </row>
        <row r="7496">
          <cell r="D7496" t="str">
            <v>1258318</v>
          </cell>
          <cell r="J7496" t="str">
            <v>N</v>
          </cell>
        </row>
        <row r="7497">
          <cell r="D7497" t="str">
            <v>1258318</v>
          </cell>
          <cell r="J7497" t="str">
            <v>N</v>
          </cell>
        </row>
        <row r="7498">
          <cell r="D7498" t="str">
            <v>1258318</v>
          </cell>
          <cell r="J7498" t="str">
            <v>N</v>
          </cell>
        </row>
        <row r="7499">
          <cell r="D7499" t="str">
            <v>1258318</v>
          </cell>
          <cell r="J7499" t="str">
            <v>N</v>
          </cell>
        </row>
        <row r="7500">
          <cell r="D7500" t="str">
            <v>1258318</v>
          </cell>
          <cell r="J7500" t="str">
            <v>N</v>
          </cell>
        </row>
        <row r="7501">
          <cell r="D7501" t="str">
            <v>1258318</v>
          </cell>
          <cell r="J7501" t="str">
            <v>N</v>
          </cell>
        </row>
        <row r="7502">
          <cell r="D7502" t="str">
            <v>1258318</v>
          </cell>
          <cell r="J7502" t="str">
            <v>N</v>
          </cell>
        </row>
        <row r="7503">
          <cell r="D7503" t="str">
            <v>1258318</v>
          </cell>
          <cell r="J7503" t="str">
            <v>N</v>
          </cell>
        </row>
        <row r="7504">
          <cell r="D7504" t="str">
            <v>1258318</v>
          </cell>
          <cell r="J7504" t="str">
            <v>N</v>
          </cell>
        </row>
        <row r="7505">
          <cell r="D7505" t="str">
            <v>1258318</v>
          </cell>
          <cell r="J7505" t="str">
            <v>N</v>
          </cell>
        </row>
        <row r="7506">
          <cell r="D7506" t="str">
            <v>1258318</v>
          </cell>
          <cell r="J7506" t="str">
            <v>N</v>
          </cell>
        </row>
        <row r="7507">
          <cell r="D7507" t="str">
            <v>1258318</v>
          </cell>
          <cell r="J7507" t="str">
            <v>N</v>
          </cell>
        </row>
        <row r="7508">
          <cell r="D7508" t="str">
            <v>1258318</v>
          </cell>
          <cell r="J7508" t="str">
            <v>N</v>
          </cell>
        </row>
        <row r="7509">
          <cell r="D7509" t="str">
            <v>1261008</v>
          </cell>
          <cell r="J7509" t="str">
            <v>Y</v>
          </cell>
        </row>
        <row r="7510">
          <cell r="D7510" t="str">
            <v>1261008</v>
          </cell>
          <cell r="J7510" t="str">
            <v>Y</v>
          </cell>
        </row>
        <row r="7511">
          <cell r="D7511" t="str">
            <v>1261008</v>
          </cell>
          <cell r="J7511" t="str">
            <v>Y</v>
          </cell>
        </row>
        <row r="7512">
          <cell r="D7512" t="str">
            <v>1261008</v>
          </cell>
          <cell r="J7512" t="str">
            <v>Y</v>
          </cell>
        </row>
        <row r="7513">
          <cell r="D7513" t="str">
            <v>1261008</v>
          </cell>
          <cell r="J7513" t="str">
            <v>Y</v>
          </cell>
        </row>
        <row r="7514">
          <cell r="D7514" t="str">
            <v>1261008</v>
          </cell>
          <cell r="J7514" t="str">
            <v>Y</v>
          </cell>
        </row>
        <row r="7515">
          <cell r="D7515" t="str">
            <v>1261008</v>
          </cell>
          <cell r="J7515" t="str">
            <v>Y</v>
          </cell>
        </row>
        <row r="7516">
          <cell r="D7516" t="str">
            <v>1261008</v>
          </cell>
          <cell r="J7516" t="str">
            <v>Y</v>
          </cell>
        </row>
        <row r="7517">
          <cell r="D7517" t="str">
            <v>1261008</v>
          </cell>
          <cell r="J7517" t="str">
            <v>Y</v>
          </cell>
        </row>
        <row r="7518">
          <cell r="D7518" t="str">
            <v>1261008</v>
          </cell>
          <cell r="J7518" t="str">
            <v>Y</v>
          </cell>
        </row>
        <row r="7519">
          <cell r="D7519" t="str">
            <v>1261008</v>
          </cell>
          <cell r="J7519" t="str">
            <v>Y</v>
          </cell>
        </row>
        <row r="7520">
          <cell r="D7520" t="str">
            <v>1261008</v>
          </cell>
          <cell r="J7520" t="str">
            <v>Y</v>
          </cell>
        </row>
        <row r="7521">
          <cell r="D7521" t="str">
            <v>1261008</v>
          </cell>
          <cell r="J7521" t="str">
            <v>Y</v>
          </cell>
        </row>
        <row r="7522">
          <cell r="D7522" t="str">
            <v>1261008</v>
          </cell>
          <cell r="J7522" t="str">
            <v>Y</v>
          </cell>
        </row>
        <row r="7523">
          <cell r="D7523" t="str">
            <v>1261008</v>
          </cell>
          <cell r="J7523" t="str">
            <v>Y</v>
          </cell>
        </row>
        <row r="7524">
          <cell r="D7524" t="str">
            <v>1261008</v>
          </cell>
          <cell r="J7524" t="str">
            <v>Y</v>
          </cell>
        </row>
        <row r="7525">
          <cell r="D7525" t="str">
            <v>1261008</v>
          </cell>
          <cell r="J7525" t="str">
            <v>Y</v>
          </cell>
        </row>
        <row r="7526">
          <cell r="D7526" t="str">
            <v>1261008</v>
          </cell>
          <cell r="J7526" t="str">
            <v>Y</v>
          </cell>
        </row>
        <row r="7527">
          <cell r="D7527" t="str">
            <v>1261008</v>
          </cell>
          <cell r="J7527" t="str">
            <v>Y</v>
          </cell>
        </row>
        <row r="7528">
          <cell r="D7528" t="str">
            <v>1261008</v>
          </cell>
          <cell r="J7528" t="str">
            <v>Y</v>
          </cell>
        </row>
        <row r="7529">
          <cell r="D7529" t="str">
            <v>1261008</v>
          </cell>
          <cell r="J7529" t="str">
            <v>Y</v>
          </cell>
        </row>
        <row r="7530">
          <cell r="D7530" t="str">
            <v>1261008</v>
          </cell>
          <cell r="J7530" t="str">
            <v>Y</v>
          </cell>
        </row>
        <row r="7531">
          <cell r="D7531" t="str">
            <v>1261008</v>
          </cell>
          <cell r="J7531" t="str">
            <v>Y</v>
          </cell>
        </row>
        <row r="7532">
          <cell r="D7532" t="str">
            <v>1261008</v>
          </cell>
          <cell r="J7532" t="str">
            <v>Y</v>
          </cell>
        </row>
        <row r="7533">
          <cell r="D7533" t="str">
            <v>1261008</v>
          </cell>
          <cell r="J7533" t="str">
            <v>Y</v>
          </cell>
        </row>
        <row r="7534">
          <cell r="D7534" t="str">
            <v>1261008</v>
          </cell>
          <cell r="J7534" t="str">
            <v>Y</v>
          </cell>
        </row>
        <row r="7535">
          <cell r="D7535" t="str">
            <v>1261008</v>
          </cell>
          <cell r="J7535" t="str">
            <v>Y</v>
          </cell>
        </row>
        <row r="7536">
          <cell r="D7536" t="str">
            <v>1261008</v>
          </cell>
          <cell r="J7536" t="str">
            <v>Y</v>
          </cell>
        </row>
        <row r="7537">
          <cell r="D7537" t="str">
            <v>1261008</v>
          </cell>
          <cell r="J7537" t="str">
            <v>Y</v>
          </cell>
        </row>
        <row r="7538">
          <cell r="D7538" t="str">
            <v>1261008</v>
          </cell>
          <cell r="J7538" t="str">
            <v>Y</v>
          </cell>
        </row>
        <row r="7539">
          <cell r="D7539" t="str">
            <v>1261008</v>
          </cell>
          <cell r="J7539" t="str">
            <v>Y</v>
          </cell>
        </row>
        <row r="7540">
          <cell r="D7540" t="str">
            <v>1261008</v>
          </cell>
          <cell r="J7540" t="str">
            <v>Y</v>
          </cell>
        </row>
        <row r="7541">
          <cell r="D7541" t="str">
            <v>1261008</v>
          </cell>
          <cell r="J7541" t="str">
            <v>Y</v>
          </cell>
        </row>
        <row r="7542">
          <cell r="D7542" t="str">
            <v>1261008</v>
          </cell>
          <cell r="J7542" t="str">
            <v>Y</v>
          </cell>
        </row>
        <row r="7543">
          <cell r="D7543" t="str">
            <v>1261008</v>
          </cell>
          <cell r="J7543" t="str">
            <v>Y</v>
          </cell>
        </row>
        <row r="7544">
          <cell r="D7544" t="str">
            <v>1261008</v>
          </cell>
          <cell r="J7544" t="str">
            <v>Y</v>
          </cell>
        </row>
        <row r="7545">
          <cell r="D7545" t="str">
            <v>1261008</v>
          </cell>
          <cell r="J7545" t="str">
            <v>Y</v>
          </cell>
        </row>
        <row r="7546">
          <cell r="D7546" t="str">
            <v>1261008</v>
          </cell>
          <cell r="J7546" t="str">
            <v>Y</v>
          </cell>
        </row>
        <row r="7547">
          <cell r="D7547" t="str">
            <v>1261008</v>
          </cell>
          <cell r="J7547" t="str">
            <v>Y</v>
          </cell>
        </row>
        <row r="7548">
          <cell r="D7548" t="str">
            <v>1261008</v>
          </cell>
          <cell r="J7548" t="str">
            <v>Y</v>
          </cell>
        </row>
        <row r="7549">
          <cell r="D7549" t="str">
            <v>1261008</v>
          </cell>
          <cell r="J7549" t="str">
            <v>Y</v>
          </cell>
        </row>
        <row r="7550">
          <cell r="D7550" t="str">
            <v>1261008</v>
          </cell>
          <cell r="J7550" t="str">
            <v>Y</v>
          </cell>
        </row>
        <row r="7551">
          <cell r="D7551" t="str">
            <v>1261008</v>
          </cell>
          <cell r="J7551" t="str">
            <v>Y</v>
          </cell>
        </row>
        <row r="7552">
          <cell r="D7552" t="str">
            <v>1261008</v>
          </cell>
          <cell r="J7552" t="str">
            <v>Y</v>
          </cell>
        </row>
        <row r="7553">
          <cell r="D7553" t="str">
            <v>1261008</v>
          </cell>
          <cell r="J7553" t="str">
            <v>Y</v>
          </cell>
        </row>
        <row r="7554">
          <cell r="D7554" t="str">
            <v>1261008</v>
          </cell>
          <cell r="J7554" t="str">
            <v>Y</v>
          </cell>
        </row>
        <row r="7555">
          <cell r="D7555" t="str">
            <v>1261008</v>
          </cell>
          <cell r="J7555" t="str">
            <v>Y</v>
          </cell>
        </row>
        <row r="7556">
          <cell r="D7556" t="str">
            <v>1261008</v>
          </cell>
          <cell r="J7556" t="str">
            <v>Y</v>
          </cell>
        </row>
        <row r="7557">
          <cell r="D7557" t="str">
            <v>1261008</v>
          </cell>
          <cell r="J7557" t="str">
            <v>Y</v>
          </cell>
        </row>
        <row r="7558">
          <cell r="D7558" t="str">
            <v>1261008</v>
          </cell>
          <cell r="J7558" t="str">
            <v>Y</v>
          </cell>
        </row>
        <row r="7559">
          <cell r="D7559" t="str">
            <v>1261008</v>
          </cell>
          <cell r="J7559" t="str">
            <v>Y</v>
          </cell>
        </row>
        <row r="7560">
          <cell r="D7560" t="str">
            <v>1261008</v>
          </cell>
          <cell r="J7560" t="str">
            <v>Y</v>
          </cell>
        </row>
        <row r="7561">
          <cell r="D7561" t="str">
            <v>1261008</v>
          </cell>
          <cell r="J7561" t="str">
            <v>Y</v>
          </cell>
        </row>
        <row r="7562">
          <cell r="D7562" t="str">
            <v>1261008</v>
          </cell>
          <cell r="J7562" t="str">
            <v>Y</v>
          </cell>
        </row>
        <row r="7563">
          <cell r="D7563" t="str">
            <v>1261008</v>
          </cell>
          <cell r="J7563" t="str">
            <v>Y</v>
          </cell>
        </row>
        <row r="7564">
          <cell r="D7564" t="str">
            <v>1261008</v>
          </cell>
          <cell r="J7564" t="str">
            <v>Y</v>
          </cell>
        </row>
        <row r="7565">
          <cell r="D7565" t="str">
            <v>1261008</v>
          </cell>
          <cell r="J7565" t="str">
            <v>Y</v>
          </cell>
        </row>
        <row r="7566">
          <cell r="D7566" t="str">
            <v>1261008</v>
          </cell>
          <cell r="J7566" t="str">
            <v>Y</v>
          </cell>
        </row>
        <row r="7567">
          <cell r="D7567" t="str">
            <v>1261008</v>
          </cell>
          <cell r="J7567" t="str">
            <v>Y</v>
          </cell>
        </row>
        <row r="7568">
          <cell r="D7568" t="str">
            <v>1261008</v>
          </cell>
          <cell r="J7568" t="str">
            <v>Y</v>
          </cell>
        </row>
        <row r="7569">
          <cell r="D7569" t="str">
            <v>1261008</v>
          </cell>
          <cell r="J7569" t="str">
            <v>Y</v>
          </cell>
        </row>
        <row r="7570">
          <cell r="D7570" t="str">
            <v>1261008</v>
          </cell>
          <cell r="J7570" t="str">
            <v>Y</v>
          </cell>
        </row>
        <row r="7571">
          <cell r="D7571" t="str">
            <v>1261008</v>
          </cell>
          <cell r="J7571" t="str">
            <v>Y</v>
          </cell>
        </row>
        <row r="7572">
          <cell r="D7572" t="str">
            <v>1261008</v>
          </cell>
          <cell r="J7572" t="str">
            <v>Y</v>
          </cell>
        </row>
        <row r="7573">
          <cell r="D7573" t="str">
            <v>1261008</v>
          </cell>
          <cell r="J7573" t="str">
            <v>Y</v>
          </cell>
        </row>
        <row r="7574">
          <cell r="D7574" t="str">
            <v>1261008</v>
          </cell>
          <cell r="J7574" t="str">
            <v>Y</v>
          </cell>
        </row>
        <row r="7575">
          <cell r="D7575" t="str">
            <v>1261008</v>
          </cell>
          <cell r="J7575" t="str">
            <v>Y</v>
          </cell>
        </row>
        <row r="7576">
          <cell r="D7576" t="str">
            <v>1261008</v>
          </cell>
          <cell r="J7576" t="str">
            <v>Y</v>
          </cell>
        </row>
        <row r="7577">
          <cell r="D7577" t="str">
            <v>1261008</v>
          </cell>
          <cell r="J7577" t="str">
            <v>Y</v>
          </cell>
        </row>
        <row r="7578">
          <cell r="D7578" t="str">
            <v>1261008</v>
          </cell>
          <cell r="J7578" t="str">
            <v>Y</v>
          </cell>
        </row>
        <row r="7579">
          <cell r="D7579" t="str">
            <v>1261008</v>
          </cell>
          <cell r="J7579" t="str">
            <v>Y</v>
          </cell>
        </row>
        <row r="7580">
          <cell r="D7580" t="str">
            <v>1261008</v>
          </cell>
          <cell r="J7580" t="str">
            <v>Y</v>
          </cell>
        </row>
        <row r="7581">
          <cell r="D7581" t="str">
            <v>1261008</v>
          </cell>
          <cell r="J7581" t="str">
            <v>Y</v>
          </cell>
        </row>
        <row r="7582">
          <cell r="D7582" t="str">
            <v>1261008</v>
          </cell>
          <cell r="J7582" t="str">
            <v>Y</v>
          </cell>
        </row>
        <row r="7583">
          <cell r="D7583" t="str">
            <v>1261008</v>
          </cell>
          <cell r="J7583" t="str">
            <v>Y</v>
          </cell>
        </row>
        <row r="7584">
          <cell r="D7584" t="str">
            <v>1261008</v>
          </cell>
          <cell r="J7584" t="str">
            <v>Y</v>
          </cell>
        </row>
        <row r="7585">
          <cell r="D7585" t="str">
            <v>1261008</v>
          </cell>
          <cell r="J7585" t="str">
            <v>Y</v>
          </cell>
        </row>
        <row r="7586">
          <cell r="D7586" t="str">
            <v>1264791</v>
          </cell>
          <cell r="J7586" t="str">
            <v>N</v>
          </cell>
        </row>
        <row r="7587">
          <cell r="D7587" t="str">
            <v>1264791</v>
          </cell>
          <cell r="J7587" t="str">
            <v>N</v>
          </cell>
        </row>
        <row r="7588">
          <cell r="D7588" t="str">
            <v>1264791</v>
          </cell>
          <cell r="J7588" t="str">
            <v>N</v>
          </cell>
        </row>
        <row r="7589">
          <cell r="D7589" t="str">
            <v>1264791</v>
          </cell>
          <cell r="J7589" t="str">
            <v>N</v>
          </cell>
        </row>
        <row r="7590">
          <cell r="D7590" t="str">
            <v>1264791</v>
          </cell>
          <cell r="J7590" t="str">
            <v>N</v>
          </cell>
        </row>
        <row r="7591">
          <cell r="D7591" t="str">
            <v>1264791</v>
          </cell>
          <cell r="J7591" t="str">
            <v>N</v>
          </cell>
        </row>
        <row r="7592">
          <cell r="D7592" t="str">
            <v>1264791</v>
          </cell>
          <cell r="J7592" t="str">
            <v>N</v>
          </cell>
        </row>
        <row r="7593">
          <cell r="D7593" t="str">
            <v>1264791</v>
          </cell>
          <cell r="J7593" t="str">
            <v>N</v>
          </cell>
        </row>
        <row r="7594">
          <cell r="D7594" t="str">
            <v>1264791</v>
          </cell>
          <cell r="J7594" t="str">
            <v>N</v>
          </cell>
        </row>
        <row r="7595">
          <cell r="D7595" t="str">
            <v>1264791</v>
          </cell>
          <cell r="J7595" t="str">
            <v>N</v>
          </cell>
        </row>
        <row r="7596">
          <cell r="D7596" t="str">
            <v>1264791</v>
          </cell>
          <cell r="J7596" t="str">
            <v>N</v>
          </cell>
        </row>
        <row r="7597">
          <cell r="D7597" t="str">
            <v>1264791</v>
          </cell>
          <cell r="J7597" t="str">
            <v>N</v>
          </cell>
        </row>
        <row r="7598">
          <cell r="D7598" t="str">
            <v>1264791</v>
          </cell>
          <cell r="J7598" t="str">
            <v>N</v>
          </cell>
        </row>
        <row r="7599">
          <cell r="D7599" t="str">
            <v>1264791</v>
          </cell>
          <cell r="J7599" t="str">
            <v>N</v>
          </cell>
        </row>
        <row r="7600">
          <cell r="D7600" t="str">
            <v>1264791</v>
          </cell>
          <cell r="J7600" t="str">
            <v>N</v>
          </cell>
        </row>
        <row r="7601">
          <cell r="D7601" t="str">
            <v>1264791</v>
          </cell>
          <cell r="J7601" t="str">
            <v>N</v>
          </cell>
        </row>
        <row r="7602">
          <cell r="D7602" t="str">
            <v>1264791</v>
          </cell>
          <cell r="J7602" t="str">
            <v>N</v>
          </cell>
        </row>
        <row r="7603">
          <cell r="D7603" t="str">
            <v>1264791</v>
          </cell>
          <cell r="J7603" t="str">
            <v>N</v>
          </cell>
        </row>
        <row r="7604">
          <cell r="D7604" t="str">
            <v>1264791</v>
          </cell>
          <cell r="J7604" t="str">
            <v>N</v>
          </cell>
        </row>
        <row r="7605">
          <cell r="D7605" t="str">
            <v>1264791</v>
          </cell>
          <cell r="J7605" t="str">
            <v>N</v>
          </cell>
        </row>
        <row r="7606">
          <cell r="D7606" t="str">
            <v>1264791</v>
          </cell>
          <cell r="J7606" t="str">
            <v>N</v>
          </cell>
        </row>
        <row r="7607">
          <cell r="D7607" t="str">
            <v>1264791</v>
          </cell>
          <cell r="J7607" t="str">
            <v>N</v>
          </cell>
        </row>
        <row r="7608">
          <cell r="D7608" t="str">
            <v>1264791</v>
          </cell>
          <cell r="J7608" t="str">
            <v>N</v>
          </cell>
        </row>
        <row r="7609">
          <cell r="D7609" t="str">
            <v>1264791</v>
          </cell>
          <cell r="J7609" t="str">
            <v>N</v>
          </cell>
        </row>
        <row r="7610">
          <cell r="D7610" t="str">
            <v>1264791</v>
          </cell>
          <cell r="J7610" t="str">
            <v>N</v>
          </cell>
        </row>
        <row r="7611">
          <cell r="D7611" t="str">
            <v>1264791</v>
          </cell>
          <cell r="J7611" t="str">
            <v>N</v>
          </cell>
        </row>
        <row r="7612">
          <cell r="D7612" t="str">
            <v>1264791</v>
          </cell>
          <cell r="J7612" t="str">
            <v>N</v>
          </cell>
        </row>
        <row r="7613">
          <cell r="D7613" t="str">
            <v>1265334</v>
          </cell>
          <cell r="J7613" t="str">
            <v>N</v>
          </cell>
        </row>
        <row r="7614">
          <cell r="D7614" t="str">
            <v>1265334</v>
          </cell>
          <cell r="J7614" t="str">
            <v>N</v>
          </cell>
        </row>
        <row r="7615">
          <cell r="D7615" t="str">
            <v>1265334</v>
          </cell>
          <cell r="J7615" t="str">
            <v>N</v>
          </cell>
        </row>
        <row r="7616">
          <cell r="D7616" t="str">
            <v>1265334</v>
          </cell>
          <cell r="J7616" t="str">
            <v>N</v>
          </cell>
        </row>
        <row r="7617">
          <cell r="D7617" t="str">
            <v>1265334</v>
          </cell>
          <cell r="J7617" t="str">
            <v>N</v>
          </cell>
        </row>
        <row r="7618">
          <cell r="D7618" t="str">
            <v>1265334</v>
          </cell>
          <cell r="J7618" t="str">
            <v>N</v>
          </cell>
        </row>
        <row r="7619">
          <cell r="D7619" t="str">
            <v>1265334</v>
          </cell>
          <cell r="J7619" t="str">
            <v>N</v>
          </cell>
        </row>
        <row r="7620">
          <cell r="D7620" t="str">
            <v>1265334</v>
          </cell>
          <cell r="J7620" t="str">
            <v>N</v>
          </cell>
        </row>
        <row r="7621">
          <cell r="D7621" t="str">
            <v>1265334</v>
          </cell>
          <cell r="J7621" t="str">
            <v>N</v>
          </cell>
        </row>
        <row r="7622">
          <cell r="D7622" t="str">
            <v>1265334</v>
          </cell>
          <cell r="J7622" t="str">
            <v>N</v>
          </cell>
        </row>
        <row r="7623">
          <cell r="D7623" t="str">
            <v>1265334</v>
          </cell>
          <cell r="J7623" t="str">
            <v>N</v>
          </cell>
        </row>
        <row r="7624">
          <cell r="D7624" t="str">
            <v>1265334</v>
          </cell>
          <cell r="J7624" t="str">
            <v>N</v>
          </cell>
        </row>
        <row r="7625">
          <cell r="D7625" t="str">
            <v>1265334</v>
          </cell>
          <cell r="J7625" t="str">
            <v>N</v>
          </cell>
        </row>
        <row r="7626">
          <cell r="D7626" t="str">
            <v>1265334</v>
          </cell>
          <cell r="J7626" t="str">
            <v>N</v>
          </cell>
        </row>
        <row r="7627">
          <cell r="D7627" t="str">
            <v>1265334</v>
          </cell>
          <cell r="J7627" t="str">
            <v>N</v>
          </cell>
        </row>
        <row r="7628">
          <cell r="D7628" t="str">
            <v>1265334</v>
          </cell>
          <cell r="J7628" t="str">
            <v>N</v>
          </cell>
        </row>
        <row r="7629">
          <cell r="D7629" t="str">
            <v>1265334</v>
          </cell>
          <cell r="J7629" t="str">
            <v>N</v>
          </cell>
        </row>
        <row r="7630">
          <cell r="D7630" t="str">
            <v>1265334</v>
          </cell>
          <cell r="J7630" t="str">
            <v>N</v>
          </cell>
        </row>
        <row r="7631">
          <cell r="D7631" t="str">
            <v>1265334</v>
          </cell>
          <cell r="J7631" t="str">
            <v>N</v>
          </cell>
        </row>
        <row r="7632">
          <cell r="D7632" t="str">
            <v>1265334</v>
          </cell>
          <cell r="J7632" t="str">
            <v>N</v>
          </cell>
        </row>
        <row r="7633">
          <cell r="D7633" t="str">
            <v>1265334</v>
          </cell>
          <cell r="J7633" t="str">
            <v>N</v>
          </cell>
        </row>
        <row r="7634">
          <cell r="D7634" t="str">
            <v>1265334</v>
          </cell>
          <cell r="J7634" t="str">
            <v>N</v>
          </cell>
        </row>
        <row r="7635">
          <cell r="D7635" t="str">
            <v>1265334</v>
          </cell>
          <cell r="J7635" t="str">
            <v>N</v>
          </cell>
        </row>
        <row r="7636">
          <cell r="D7636" t="str">
            <v>1265334</v>
          </cell>
          <cell r="J7636" t="str">
            <v>N</v>
          </cell>
        </row>
        <row r="7637">
          <cell r="D7637" t="str">
            <v>1265334</v>
          </cell>
          <cell r="J7637" t="str">
            <v>N</v>
          </cell>
        </row>
        <row r="7638">
          <cell r="D7638" t="str">
            <v>1265334</v>
          </cell>
          <cell r="J7638" t="str">
            <v>N</v>
          </cell>
        </row>
        <row r="7639">
          <cell r="D7639" t="str">
            <v>1265334</v>
          </cell>
          <cell r="J7639" t="str">
            <v>N</v>
          </cell>
        </row>
        <row r="7640">
          <cell r="D7640" t="str">
            <v>1265334</v>
          </cell>
          <cell r="J7640" t="str">
            <v>N</v>
          </cell>
        </row>
        <row r="7641">
          <cell r="D7641" t="str">
            <v>1265334</v>
          </cell>
          <cell r="J7641" t="str">
            <v>N</v>
          </cell>
        </row>
        <row r="7642">
          <cell r="D7642" t="str">
            <v>1265334</v>
          </cell>
          <cell r="J7642" t="str">
            <v>N</v>
          </cell>
        </row>
        <row r="7643">
          <cell r="D7643" t="str">
            <v>1265334</v>
          </cell>
          <cell r="J7643" t="str">
            <v>N</v>
          </cell>
        </row>
        <row r="7644">
          <cell r="D7644" t="str">
            <v>1265334</v>
          </cell>
          <cell r="J7644" t="str">
            <v>N</v>
          </cell>
        </row>
        <row r="7645">
          <cell r="D7645" t="str">
            <v>1265334</v>
          </cell>
          <cell r="J7645" t="str">
            <v>N</v>
          </cell>
        </row>
        <row r="7646">
          <cell r="D7646" t="str">
            <v>1265334</v>
          </cell>
          <cell r="J7646" t="str">
            <v>N</v>
          </cell>
        </row>
        <row r="7647">
          <cell r="D7647" t="str">
            <v>1265334</v>
          </cell>
          <cell r="J7647" t="str">
            <v>N</v>
          </cell>
        </row>
        <row r="7648">
          <cell r="D7648" t="str">
            <v>1265334</v>
          </cell>
          <cell r="J7648" t="str">
            <v>N</v>
          </cell>
        </row>
        <row r="7649">
          <cell r="D7649" t="str">
            <v>1265334</v>
          </cell>
          <cell r="J7649" t="str">
            <v>N</v>
          </cell>
        </row>
        <row r="7650">
          <cell r="D7650" t="str">
            <v>1265334</v>
          </cell>
          <cell r="J7650" t="str">
            <v>N</v>
          </cell>
        </row>
        <row r="7651">
          <cell r="D7651" t="str">
            <v>1265334</v>
          </cell>
          <cell r="J7651" t="str">
            <v>N</v>
          </cell>
        </row>
        <row r="7652">
          <cell r="D7652" t="str">
            <v>1265334</v>
          </cell>
          <cell r="J7652" t="str">
            <v>N</v>
          </cell>
        </row>
        <row r="7653">
          <cell r="D7653" t="str">
            <v>1265334</v>
          </cell>
          <cell r="J7653" t="str">
            <v>N</v>
          </cell>
        </row>
        <row r="7654">
          <cell r="D7654" t="str">
            <v>1265334</v>
          </cell>
          <cell r="J7654" t="str">
            <v>N</v>
          </cell>
        </row>
        <row r="7655">
          <cell r="D7655" t="str">
            <v>1265334</v>
          </cell>
          <cell r="J7655" t="str">
            <v>N</v>
          </cell>
        </row>
        <row r="7656">
          <cell r="D7656" t="str">
            <v>1265334</v>
          </cell>
          <cell r="J7656" t="str">
            <v>N</v>
          </cell>
        </row>
        <row r="7657">
          <cell r="D7657" t="str">
            <v>1265334</v>
          </cell>
          <cell r="J7657" t="str">
            <v>N</v>
          </cell>
        </row>
        <row r="7658">
          <cell r="D7658" t="str">
            <v>1265334</v>
          </cell>
          <cell r="J7658" t="str">
            <v>N</v>
          </cell>
        </row>
        <row r="7659">
          <cell r="D7659" t="str">
            <v>1265334</v>
          </cell>
          <cell r="J7659" t="str">
            <v>N</v>
          </cell>
        </row>
        <row r="7660">
          <cell r="D7660" t="str">
            <v>1265334</v>
          </cell>
          <cell r="J7660" t="str">
            <v>N</v>
          </cell>
        </row>
        <row r="7661">
          <cell r="D7661" t="str">
            <v>1265334</v>
          </cell>
          <cell r="J7661" t="str">
            <v>N</v>
          </cell>
        </row>
        <row r="7662">
          <cell r="D7662" t="str">
            <v>1265334</v>
          </cell>
          <cell r="J7662" t="str">
            <v>N</v>
          </cell>
        </row>
        <row r="7663">
          <cell r="D7663" t="str">
            <v>1265334</v>
          </cell>
          <cell r="J7663" t="str">
            <v>N</v>
          </cell>
        </row>
        <row r="7664">
          <cell r="D7664" t="str">
            <v>1265334</v>
          </cell>
          <cell r="J7664" t="str">
            <v>N</v>
          </cell>
        </row>
        <row r="7665">
          <cell r="D7665" t="str">
            <v>1265334</v>
          </cell>
          <cell r="J7665" t="str">
            <v>N</v>
          </cell>
        </row>
        <row r="7666">
          <cell r="D7666" t="str">
            <v>1265334</v>
          </cell>
          <cell r="J7666" t="str">
            <v>N</v>
          </cell>
        </row>
        <row r="7667">
          <cell r="D7667" t="str">
            <v>1265334</v>
          </cell>
          <cell r="J7667" t="str">
            <v>N</v>
          </cell>
        </row>
        <row r="7668">
          <cell r="D7668" t="str">
            <v>1265334</v>
          </cell>
          <cell r="J7668" t="str">
            <v>N</v>
          </cell>
        </row>
        <row r="7669">
          <cell r="D7669" t="str">
            <v>1265334</v>
          </cell>
          <cell r="J7669" t="str">
            <v>N</v>
          </cell>
        </row>
        <row r="7670">
          <cell r="D7670" t="str">
            <v>1265334</v>
          </cell>
          <cell r="J7670" t="str">
            <v>N</v>
          </cell>
        </row>
        <row r="7671">
          <cell r="D7671" t="str">
            <v>1265334</v>
          </cell>
          <cell r="J7671" t="str">
            <v>N</v>
          </cell>
        </row>
        <row r="7672">
          <cell r="D7672" t="str">
            <v>1265334</v>
          </cell>
          <cell r="J7672" t="str">
            <v>N</v>
          </cell>
        </row>
        <row r="7673">
          <cell r="D7673" t="str">
            <v>1265334</v>
          </cell>
          <cell r="J7673" t="str">
            <v>N</v>
          </cell>
        </row>
        <row r="7674">
          <cell r="D7674" t="str">
            <v>1265334</v>
          </cell>
          <cell r="J7674" t="str">
            <v>N</v>
          </cell>
        </row>
        <row r="7675">
          <cell r="D7675" t="str">
            <v>1265334</v>
          </cell>
          <cell r="J7675" t="str">
            <v>N</v>
          </cell>
        </row>
        <row r="7676">
          <cell r="D7676" t="str">
            <v>1265334</v>
          </cell>
          <cell r="J7676" t="str">
            <v>N</v>
          </cell>
        </row>
        <row r="7677">
          <cell r="D7677" t="str">
            <v>1265334</v>
          </cell>
          <cell r="J7677" t="str">
            <v>N</v>
          </cell>
        </row>
        <row r="7678">
          <cell r="D7678" t="str">
            <v>1265334</v>
          </cell>
          <cell r="J7678" t="str">
            <v>N</v>
          </cell>
        </row>
        <row r="7679">
          <cell r="D7679" t="str">
            <v>1265334</v>
          </cell>
          <cell r="J7679" t="str">
            <v>N</v>
          </cell>
        </row>
        <row r="7680">
          <cell r="D7680" t="str">
            <v>1265358</v>
          </cell>
          <cell r="J7680" t="str">
            <v>N</v>
          </cell>
        </row>
        <row r="7681">
          <cell r="D7681" t="str">
            <v>1265358</v>
          </cell>
          <cell r="J7681" t="str">
            <v>N</v>
          </cell>
        </row>
        <row r="7682">
          <cell r="D7682" t="str">
            <v>1265358</v>
          </cell>
          <cell r="J7682" t="str">
            <v>N</v>
          </cell>
        </row>
        <row r="7683">
          <cell r="D7683" t="str">
            <v>1265358</v>
          </cell>
          <cell r="J7683" t="str">
            <v>N</v>
          </cell>
        </row>
        <row r="7684">
          <cell r="D7684" t="str">
            <v>1265358</v>
          </cell>
          <cell r="J7684" t="str">
            <v>N</v>
          </cell>
        </row>
        <row r="7685">
          <cell r="D7685" t="str">
            <v>1265358</v>
          </cell>
          <cell r="J7685" t="str">
            <v>N</v>
          </cell>
        </row>
        <row r="7686">
          <cell r="D7686" t="str">
            <v>1265358</v>
          </cell>
          <cell r="J7686" t="str">
            <v>N</v>
          </cell>
        </row>
        <row r="7687">
          <cell r="D7687" t="str">
            <v>1265358</v>
          </cell>
          <cell r="J7687" t="str">
            <v>N</v>
          </cell>
        </row>
        <row r="7688">
          <cell r="D7688" t="str">
            <v>1265358</v>
          </cell>
          <cell r="J7688" t="str">
            <v>N</v>
          </cell>
        </row>
        <row r="7689">
          <cell r="D7689" t="str">
            <v>1265358</v>
          </cell>
          <cell r="J7689" t="str">
            <v>N</v>
          </cell>
        </row>
        <row r="7690">
          <cell r="D7690" t="str">
            <v>1265358</v>
          </cell>
          <cell r="J7690" t="str">
            <v>N</v>
          </cell>
        </row>
        <row r="7691">
          <cell r="D7691" t="str">
            <v>1265358</v>
          </cell>
          <cell r="J7691" t="str">
            <v>N</v>
          </cell>
        </row>
        <row r="7692">
          <cell r="D7692" t="str">
            <v>1265358</v>
          </cell>
          <cell r="J7692" t="str">
            <v>N</v>
          </cell>
        </row>
        <row r="7693">
          <cell r="D7693" t="str">
            <v>1265358</v>
          </cell>
          <cell r="J7693" t="str">
            <v>N</v>
          </cell>
        </row>
        <row r="7694">
          <cell r="D7694" t="str">
            <v>1265358</v>
          </cell>
          <cell r="J7694" t="str">
            <v>N</v>
          </cell>
        </row>
        <row r="7695">
          <cell r="D7695" t="str">
            <v>1265358</v>
          </cell>
          <cell r="J7695" t="str">
            <v>N</v>
          </cell>
        </row>
        <row r="7696">
          <cell r="D7696" t="str">
            <v>1265358</v>
          </cell>
          <cell r="J7696" t="str">
            <v>N</v>
          </cell>
        </row>
        <row r="7697">
          <cell r="D7697" t="str">
            <v>1265358</v>
          </cell>
          <cell r="J7697" t="str">
            <v>N</v>
          </cell>
        </row>
        <row r="7698">
          <cell r="D7698" t="str">
            <v>1265358</v>
          </cell>
          <cell r="J7698" t="str">
            <v>N</v>
          </cell>
        </row>
        <row r="7699">
          <cell r="D7699" t="str">
            <v>1265358</v>
          </cell>
          <cell r="J7699" t="str">
            <v>N</v>
          </cell>
        </row>
        <row r="7700">
          <cell r="D7700" t="str">
            <v>1265358</v>
          </cell>
          <cell r="J7700" t="str">
            <v>N</v>
          </cell>
        </row>
        <row r="7701">
          <cell r="D7701" t="str">
            <v>1265358</v>
          </cell>
          <cell r="J7701" t="str">
            <v>N</v>
          </cell>
        </row>
        <row r="7702">
          <cell r="D7702" t="str">
            <v>1265358</v>
          </cell>
          <cell r="J7702" t="str">
            <v>N</v>
          </cell>
        </row>
        <row r="7703">
          <cell r="D7703" t="str">
            <v>1265358</v>
          </cell>
          <cell r="J7703" t="str">
            <v>N</v>
          </cell>
        </row>
        <row r="7704">
          <cell r="D7704" t="str">
            <v>1265358</v>
          </cell>
          <cell r="J7704" t="str">
            <v>N</v>
          </cell>
        </row>
        <row r="7705">
          <cell r="D7705" t="str">
            <v>1265358</v>
          </cell>
          <cell r="J7705" t="str">
            <v>N</v>
          </cell>
        </row>
        <row r="7706">
          <cell r="D7706" t="str">
            <v>1265358</v>
          </cell>
          <cell r="J7706" t="str">
            <v>N</v>
          </cell>
        </row>
        <row r="7707">
          <cell r="D7707" t="str">
            <v>1265358</v>
          </cell>
          <cell r="J7707" t="str">
            <v>N</v>
          </cell>
        </row>
        <row r="7708">
          <cell r="D7708" t="str">
            <v>1265358</v>
          </cell>
          <cell r="J7708" t="str">
            <v>N</v>
          </cell>
        </row>
        <row r="7709">
          <cell r="D7709" t="str">
            <v>1265358</v>
          </cell>
          <cell r="J7709" t="str">
            <v>N</v>
          </cell>
        </row>
        <row r="7710">
          <cell r="D7710" t="str">
            <v>1265358</v>
          </cell>
          <cell r="J7710" t="str">
            <v>N</v>
          </cell>
        </row>
        <row r="7711">
          <cell r="D7711" t="str">
            <v>1265358</v>
          </cell>
          <cell r="J7711" t="str">
            <v>N</v>
          </cell>
        </row>
        <row r="7712">
          <cell r="D7712" t="str">
            <v>1265358</v>
          </cell>
          <cell r="J7712" t="str">
            <v>N</v>
          </cell>
        </row>
        <row r="7713">
          <cell r="D7713" t="str">
            <v>1267127</v>
          </cell>
          <cell r="J7713" t="str">
            <v>N</v>
          </cell>
        </row>
        <row r="7714">
          <cell r="D7714" t="str">
            <v>1267127</v>
          </cell>
          <cell r="J7714" t="str">
            <v>N</v>
          </cell>
        </row>
        <row r="7715">
          <cell r="D7715" t="str">
            <v>1267127</v>
          </cell>
          <cell r="J7715" t="str">
            <v>N</v>
          </cell>
        </row>
        <row r="7716">
          <cell r="D7716" t="str">
            <v>1267127</v>
          </cell>
          <cell r="J7716" t="str">
            <v>N</v>
          </cell>
        </row>
        <row r="7717">
          <cell r="D7717" t="str">
            <v>1267127</v>
          </cell>
          <cell r="J7717" t="str">
            <v>N</v>
          </cell>
        </row>
        <row r="7718">
          <cell r="D7718" t="str">
            <v>1267127</v>
          </cell>
          <cell r="J7718" t="str">
            <v>N</v>
          </cell>
        </row>
        <row r="7719">
          <cell r="D7719" t="str">
            <v>1267127</v>
          </cell>
          <cell r="J7719" t="str">
            <v>N</v>
          </cell>
        </row>
        <row r="7720">
          <cell r="D7720" t="str">
            <v>1267127</v>
          </cell>
          <cell r="J7720" t="str">
            <v>N</v>
          </cell>
        </row>
        <row r="7721">
          <cell r="D7721" t="str">
            <v>1267127</v>
          </cell>
          <cell r="J7721" t="str">
            <v>N</v>
          </cell>
        </row>
        <row r="7722">
          <cell r="D7722" t="str">
            <v>1267127</v>
          </cell>
          <cell r="J7722" t="str">
            <v>N</v>
          </cell>
        </row>
        <row r="7723">
          <cell r="D7723" t="str">
            <v>1267127</v>
          </cell>
          <cell r="J7723" t="str">
            <v>N</v>
          </cell>
        </row>
        <row r="7724">
          <cell r="D7724" t="str">
            <v>1267127</v>
          </cell>
          <cell r="J7724" t="str">
            <v>N</v>
          </cell>
        </row>
        <row r="7725">
          <cell r="D7725" t="str">
            <v>1267127</v>
          </cell>
          <cell r="J7725" t="str">
            <v>N</v>
          </cell>
        </row>
        <row r="7726">
          <cell r="D7726" t="str">
            <v>1267127</v>
          </cell>
          <cell r="J7726" t="str">
            <v>N</v>
          </cell>
        </row>
        <row r="7727">
          <cell r="D7727" t="str">
            <v>1267127</v>
          </cell>
          <cell r="J7727" t="str">
            <v>N</v>
          </cell>
        </row>
        <row r="7728">
          <cell r="D7728" t="str">
            <v>1267127</v>
          </cell>
          <cell r="J7728" t="str">
            <v>N</v>
          </cell>
        </row>
        <row r="7729">
          <cell r="D7729" t="str">
            <v>1267127</v>
          </cell>
          <cell r="J7729" t="str">
            <v>N</v>
          </cell>
        </row>
        <row r="7730">
          <cell r="D7730" t="str">
            <v>1267127</v>
          </cell>
          <cell r="J7730" t="str">
            <v>N</v>
          </cell>
        </row>
        <row r="7731">
          <cell r="D7731" t="str">
            <v>1267127</v>
          </cell>
          <cell r="J7731" t="str">
            <v>N</v>
          </cell>
        </row>
        <row r="7732">
          <cell r="D7732" t="str">
            <v>1267127</v>
          </cell>
          <cell r="J7732" t="str">
            <v>N</v>
          </cell>
        </row>
        <row r="7733">
          <cell r="D7733" t="str">
            <v>1267127</v>
          </cell>
          <cell r="J7733" t="str">
            <v>N</v>
          </cell>
        </row>
        <row r="7734">
          <cell r="D7734" t="str">
            <v>1267127</v>
          </cell>
          <cell r="J7734" t="str">
            <v>N</v>
          </cell>
        </row>
        <row r="7735">
          <cell r="D7735" t="str">
            <v>1267127</v>
          </cell>
          <cell r="J7735" t="str">
            <v>N</v>
          </cell>
        </row>
        <row r="7736">
          <cell r="D7736" t="str">
            <v>1267127</v>
          </cell>
          <cell r="J7736" t="str">
            <v>N</v>
          </cell>
        </row>
        <row r="7737">
          <cell r="D7737" t="str">
            <v>1267127</v>
          </cell>
          <cell r="J7737" t="str">
            <v>N</v>
          </cell>
        </row>
        <row r="7738">
          <cell r="D7738" t="str">
            <v>1267127</v>
          </cell>
          <cell r="J7738" t="str">
            <v>N</v>
          </cell>
        </row>
        <row r="7739">
          <cell r="D7739" t="str">
            <v>1267127</v>
          </cell>
          <cell r="J7739" t="str">
            <v>N</v>
          </cell>
        </row>
        <row r="7740">
          <cell r="D7740" t="str">
            <v>1267127</v>
          </cell>
          <cell r="J7740" t="str">
            <v>N</v>
          </cell>
        </row>
        <row r="7741">
          <cell r="D7741" t="str">
            <v>1267127</v>
          </cell>
          <cell r="J7741" t="str">
            <v>N</v>
          </cell>
        </row>
        <row r="7742">
          <cell r="D7742" t="str">
            <v>1267127</v>
          </cell>
          <cell r="J7742" t="str">
            <v>N</v>
          </cell>
        </row>
        <row r="7743">
          <cell r="D7743" t="str">
            <v>1267127</v>
          </cell>
          <cell r="J7743" t="str">
            <v>N</v>
          </cell>
        </row>
        <row r="7744">
          <cell r="D7744" t="str">
            <v>1267127</v>
          </cell>
          <cell r="J7744" t="str">
            <v>N</v>
          </cell>
        </row>
        <row r="7745">
          <cell r="D7745" t="str">
            <v>1267127</v>
          </cell>
          <cell r="J7745" t="str">
            <v>N</v>
          </cell>
        </row>
        <row r="7746">
          <cell r="D7746" t="str">
            <v>1269071</v>
          </cell>
          <cell r="J7746" t="str">
            <v>N</v>
          </cell>
        </row>
        <row r="7747">
          <cell r="D7747" t="str">
            <v>1269071</v>
          </cell>
          <cell r="J7747" t="str">
            <v>N</v>
          </cell>
        </row>
        <row r="7748">
          <cell r="D7748" t="str">
            <v>1269071</v>
          </cell>
          <cell r="J7748" t="str">
            <v>N</v>
          </cell>
        </row>
        <row r="7749">
          <cell r="D7749" t="str">
            <v>1269071</v>
          </cell>
          <cell r="J7749" t="str">
            <v>N</v>
          </cell>
        </row>
        <row r="7750">
          <cell r="D7750" t="str">
            <v>1269071</v>
          </cell>
          <cell r="J7750" t="str">
            <v>N</v>
          </cell>
        </row>
        <row r="7751">
          <cell r="D7751" t="str">
            <v>1269071</v>
          </cell>
          <cell r="J7751" t="str">
            <v>N</v>
          </cell>
        </row>
        <row r="7752">
          <cell r="D7752" t="str">
            <v>1269071</v>
          </cell>
          <cell r="J7752" t="str">
            <v>N</v>
          </cell>
        </row>
        <row r="7753">
          <cell r="D7753" t="str">
            <v>1269071</v>
          </cell>
          <cell r="J7753" t="str">
            <v>N</v>
          </cell>
        </row>
        <row r="7754">
          <cell r="D7754" t="str">
            <v>1269071</v>
          </cell>
          <cell r="J7754" t="str">
            <v>N</v>
          </cell>
        </row>
        <row r="7755">
          <cell r="D7755" t="str">
            <v>1269071</v>
          </cell>
          <cell r="J7755" t="str">
            <v>N</v>
          </cell>
        </row>
        <row r="7756">
          <cell r="D7756" t="str">
            <v>1269071</v>
          </cell>
          <cell r="J7756" t="str">
            <v>N</v>
          </cell>
        </row>
        <row r="7757">
          <cell r="D7757" t="str">
            <v>1269071</v>
          </cell>
          <cell r="J7757" t="str">
            <v>N</v>
          </cell>
        </row>
        <row r="7758">
          <cell r="D7758" t="str">
            <v>1269071</v>
          </cell>
          <cell r="J7758" t="str">
            <v>N</v>
          </cell>
        </row>
        <row r="7759">
          <cell r="D7759" t="str">
            <v>1269071</v>
          </cell>
          <cell r="J7759" t="str">
            <v>N</v>
          </cell>
        </row>
        <row r="7760">
          <cell r="D7760" t="str">
            <v>1269071</v>
          </cell>
          <cell r="J7760" t="str">
            <v>N</v>
          </cell>
        </row>
        <row r="7761">
          <cell r="D7761" t="str">
            <v>1269071</v>
          </cell>
          <cell r="J7761" t="str">
            <v>N</v>
          </cell>
        </row>
        <row r="7762">
          <cell r="D7762" t="str">
            <v>1269071</v>
          </cell>
          <cell r="J7762" t="str">
            <v>N</v>
          </cell>
        </row>
        <row r="7763">
          <cell r="D7763" t="str">
            <v>1269071</v>
          </cell>
          <cell r="J7763" t="str">
            <v>N</v>
          </cell>
        </row>
        <row r="7764">
          <cell r="D7764" t="str">
            <v>1269071</v>
          </cell>
          <cell r="J7764" t="str">
            <v>N</v>
          </cell>
        </row>
        <row r="7765">
          <cell r="D7765" t="str">
            <v>1269071</v>
          </cell>
          <cell r="J7765" t="str">
            <v>N</v>
          </cell>
        </row>
        <row r="7766">
          <cell r="D7766" t="str">
            <v>1269071</v>
          </cell>
          <cell r="J7766" t="str">
            <v>N</v>
          </cell>
        </row>
        <row r="7767">
          <cell r="D7767" t="str">
            <v>1269071</v>
          </cell>
          <cell r="J7767" t="str">
            <v>N</v>
          </cell>
        </row>
        <row r="7768">
          <cell r="D7768" t="str">
            <v>1269071</v>
          </cell>
          <cell r="J7768" t="str">
            <v>N</v>
          </cell>
        </row>
        <row r="7769">
          <cell r="D7769" t="str">
            <v>1269071</v>
          </cell>
          <cell r="J7769" t="str">
            <v>N</v>
          </cell>
        </row>
        <row r="7770">
          <cell r="D7770" t="str">
            <v>1269071</v>
          </cell>
          <cell r="J7770" t="str">
            <v>N</v>
          </cell>
        </row>
        <row r="7771">
          <cell r="D7771" t="str">
            <v>1269071</v>
          </cell>
          <cell r="J7771" t="str">
            <v>N</v>
          </cell>
        </row>
        <row r="7772">
          <cell r="D7772" t="str">
            <v>1269071</v>
          </cell>
          <cell r="J7772" t="str">
            <v>N</v>
          </cell>
        </row>
        <row r="7773">
          <cell r="D7773" t="str">
            <v>1269071</v>
          </cell>
          <cell r="J7773" t="str">
            <v>N</v>
          </cell>
        </row>
        <row r="7774">
          <cell r="D7774" t="str">
            <v>1269071</v>
          </cell>
          <cell r="J7774" t="str">
            <v>N</v>
          </cell>
        </row>
        <row r="7775">
          <cell r="D7775" t="str">
            <v>1269071</v>
          </cell>
          <cell r="J7775" t="str">
            <v>N</v>
          </cell>
        </row>
        <row r="7776">
          <cell r="D7776" t="str">
            <v>1269071</v>
          </cell>
          <cell r="J7776" t="str">
            <v>N</v>
          </cell>
        </row>
        <row r="7777">
          <cell r="D7777" t="str">
            <v>1269071</v>
          </cell>
          <cell r="J7777" t="str">
            <v>N</v>
          </cell>
        </row>
        <row r="7778">
          <cell r="D7778" t="str">
            <v>1269071</v>
          </cell>
          <cell r="J7778" t="str">
            <v>N</v>
          </cell>
        </row>
        <row r="7779">
          <cell r="D7779" t="str">
            <v>1270751</v>
          </cell>
          <cell r="J7779" t="str">
            <v>Y</v>
          </cell>
        </row>
        <row r="7780">
          <cell r="D7780" t="str">
            <v>1270751</v>
          </cell>
          <cell r="J7780" t="str">
            <v>Y</v>
          </cell>
        </row>
        <row r="7781">
          <cell r="D7781" t="str">
            <v>1270751</v>
          </cell>
          <cell r="J7781" t="str">
            <v>Y</v>
          </cell>
        </row>
        <row r="7782">
          <cell r="D7782" t="str">
            <v>1270751</v>
          </cell>
          <cell r="J7782" t="str">
            <v>Y</v>
          </cell>
        </row>
        <row r="7783">
          <cell r="D7783" t="str">
            <v>1270751</v>
          </cell>
          <cell r="J7783" t="str">
            <v>Y</v>
          </cell>
        </row>
        <row r="7784">
          <cell r="D7784" t="str">
            <v>1270751</v>
          </cell>
          <cell r="J7784" t="str">
            <v>Y</v>
          </cell>
        </row>
        <row r="7785">
          <cell r="D7785" t="str">
            <v>1270751</v>
          </cell>
          <cell r="J7785" t="str">
            <v>Y</v>
          </cell>
        </row>
        <row r="7786">
          <cell r="D7786" t="str">
            <v>1270751</v>
          </cell>
          <cell r="J7786" t="str">
            <v>Y</v>
          </cell>
        </row>
        <row r="7787">
          <cell r="D7787" t="str">
            <v>1270751</v>
          </cell>
          <cell r="J7787" t="str">
            <v>Y</v>
          </cell>
        </row>
        <row r="7788">
          <cell r="D7788" t="str">
            <v>1270751</v>
          </cell>
          <cell r="J7788" t="str">
            <v>Y</v>
          </cell>
        </row>
        <row r="7789">
          <cell r="D7789" t="str">
            <v>1270751</v>
          </cell>
          <cell r="J7789" t="str">
            <v>Y</v>
          </cell>
        </row>
        <row r="7790">
          <cell r="D7790" t="str">
            <v>1274150</v>
          </cell>
          <cell r="J7790" t="str">
            <v>Y</v>
          </cell>
        </row>
        <row r="7791">
          <cell r="D7791" t="str">
            <v>1274150</v>
          </cell>
          <cell r="J7791" t="str">
            <v>Y</v>
          </cell>
        </row>
        <row r="7792">
          <cell r="D7792" t="str">
            <v>1274150</v>
          </cell>
          <cell r="J7792" t="str">
            <v>Y</v>
          </cell>
        </row>
        <row r="7793">
          <cell r="D7793" t="str">
            <v>1274150</v>
          </cell>
          <cell r="J7793" t="str">
            <v>Y</v>
          </cell>
        </row>
        <row r="7794">
          <cell r="D7794" t="str">
            <v>1274150</v>
          </cell>
          <cell r="J7794" t="str">
            <v>Y</v>
          </cell>
        </row>
        <row r="7795">
          <cell r="D7795" t="str">
            <v>1274150</v>
          </cell>
          <cell r="J7795" t="str">
            <v>Y</v>
          </cell>
        </row>
        <row r="7796">
          <cell r="D7796" t="str">
            <v>1274150</v>
          </cell>
          <cell r="J7796" t="str">
            <v>Y</v>
          </cell>
        </row>
        <row r="7797">
          <cell r="D7797" t="str">
            <v>1274150</v>
          </cell>
          <cell r="J7797" t="str">
            <v>Y</v>
          </cell>
        </row>
        <row r="7798">
          <cell r="D7798" t="str">
            <v>1274150</v>
          </cell>
          <cell r="J7798" t="str">
            <v>Y</v>
          </cell>
        </row>
        <row r="7799">
          <cell r="D7799" t="str">
            <v>1274150</v>
          </cell>
          <cell r="J7799" t="str">
            <v>Y</v>
          </cell>
        </row>
        <row r="7800">
          <cell r="D7800" t="str">
            <v>1274150</v>
          </cell>
          <cell r="J7800" t="str">
            <v>Y</v>
          </cell>
        </row>
        <row r="7801">
          <cell r="D7801" t="str">
            <v>1274150</v>
          </cell>
          <cell r="J7801" t="str">
            <v>Y</v>
          </cell>
        </row>
        <row r="7802">
          <cell r="D7802" t="str">
            <v>1274150</v>
          </cell>
          <cell r="J7802" t="str">
            <v>Y</v>
          </cell>
        </row>
        <row r="7803">
          <cell r="D7803" t="str">
            <v>1274150</v>
          </cell>
          <cell r="J7803" t="str">
            <v>Y</v>
          </cell>
        </row>
        <row r="7804">
          <cell r="D7804" t="str">
            <v>1274150</v>
          </cell>
          <cell r="J7804" t="str">
            <v>Y</v>
          </cell>
        </row>
        <row r="7805">
          <cell r="D7805" t="str">
            <v>1274150</v>
          </cell>
          <cell r="J7805" t="str">
            <v>Y</v>
          </cell>
        </row>
        <row r="7806">
          <cell r="D7806" t="str">
            <v>1274150</v>
          </cell>
          <cell r="J7806" t="str">
            <v>Y</v>
          </cell>
        </row>
        <row r="7807">
          <cell r="D7807" t="str">
            <v>1274150</v>
          </cell>
          <cell r="J7807" t="str">
            <v>Y</v>
          </cell>
        </row>
        <row r="7808">
          <cell r="D7808" t="str">
            <v>1274150</v>
          </cell>
          <cell r="J7808" t="str">
            <v>Y</v>
          </cell>
        </row>
        <row r="7809">
          <cell r="D7809" t="str">
            <v>1274150</v>
          </cell>
          <cell r="J7809" t="str">
            <v>Y</v>
          </cell>
        </row>
        <row r="7810">
          <cell r="D7810" t="str">
            <v>1274150</v>
          </cell>
          <cell r="J7810" t="str">
            <v>Y</v>
          </cell>
        </row>
        <row r="7811">
          <cell r="D7811" t="str">
            <v>1274150</v>
          </cell>
          <cell r="J7811" t="str">
            <v>Y</v>
          </cell>
        </row>
        <row r="7812">
          <cell r="D7812" t="str">
            <v>1274150</v>
          </cell>
          <cell r="J7812" t="str">
            <v>Y</v>
          </cell>
        </row>
        <row r="7813">
          <cell r="D7813" t="str">
            <v>1274150</v>
          </cell>
          <cell r="J7813" t="str">
            <v>Y</v>
          </cell>
        </row>
        <row r="7814">
          <cell r="D7814" t="str">
            <v>1274150</v>
          </cell>
          <cell r="J7814" t="str">
            <v>Y</v>
          </cell>
        </row>
        <row r="7815">
          <cell r="D7815" t="str">
            <v>1274150</v>
          </cell>
          <cell r="J7815" t="str">
            <v>Y</v>
          </cell>
        </row>
        <row r="7816">
          <cell r="D7816" t="str">
            <v>1274150</v>
          </cell>
          <cell r="J7816" t="str">
            <v>Y</v>
          </cell>
        </row>
        <row r="7817">
          <cell r="D7817" t="str">
            <v>1274150</v>
          </cell>
          <cell r="J7817" t="str">
            <v>Y</v>
          </cell>
        </row>
        <row r="7818">
          <cell r="D7818" t="str">
            <v>1274150</v>
          </cell>
          <cell r="J7818" t="str">
            <v>Y</v>
          </cell>
        </row>
        <row r="7819">
          <cell r="D7819" t="str">
            <v>1274150</v>
          </cell>
          <cell r="J7819" t="str">
            <v>Y</v>
          </cell>
        </row>
        <row r="7820">
          <cell r="D7820" t="str">
            <v>1274150</v>
          </cell>
          <cell r="J7820" t="str">
            <v>Y</v>
          </cell>
        </row>
        <row r="7821">
          <cell r="D7821" t="str">
            <v>1274150</v>
          </cell>
          <cell r="J7821" t="str">
            <v>Y</v>
          </cell>
        </row>
        <row r="7822">
          <cell r="D7822" t="str">
            <v>1274150</v>
          </cell>
          <cell r="J7822" t="str">
            <v>Y</v>
          </cell>
        </row>
        <row r="7823">
          <cell r="D7823" t="str">
            <v>1274150</v>
          </cell>
          <cell r="J7823" t="str">
            <v>Y</v>
          </cell>
        </row>
        <row r="7824">
          <cell r="D7824" t="str">
            <v>1274150</v>
          </cell>
          <cell r="J7824" t="str">
            <v>Y</v>
          </cell>
        </row>
        <row r="7825">
          <cell r="D7825" t="str">
            <v>1274150</v>
          </cell>
          <cell r="J7825" t="str">
            <v>Y</v>
          </cell>
        </row>
        <row r="7826">
          <cell r="D7826" t="str">
            <v>1274150</v>
          </cell>
          <cell r="J7826" t="str">
            <v>Y</v>
          </cell>
        </row>
        <row r="7827">
          <cell r="D7827" t="str">
            <v>1274150</v>
          </cell>
          <cell r="J7827" t="str">
            <v>Y</v>
          </cell>
        </row>
        <row r="7828">
          <cell r="D7828" t="str">
            <v>1274150</v>
          </cell>
          <cell r="J7828" t="str">
            <v>Y</v>
          </cell>
        </row>
        <row r="7829">
          <cell r="D7829" t="str">
            <v>1274150</v>
          </cell>
          <cell r="J7829" t="str">
            <v>Y</v>
          </cell>
        </row>
        <row r="7830">
          <cell r="D7830" t="str">
            <v>1274150</v>
          </cell>
          <cell r="J7830" t="str">
            <v>Y</v>
          </cell>
        </row>
        <row r="7831">
          <cell r="D7831" t="str">
            <v>1274150</v>
          </cell>
          <cell r="J7831" t="str">
            <v>Y</v>
          </cell>
        </row>
        <row r="7832">
          <cell r="D7832" t="str">
            <v>1274150</v>
          </cell>
          <cell r="J7832" t="str">
            <v>Y</v>
          </cell>
        </row>
        <row r="7833">
          <cell r="D7833" t="str">
            <v>1274150</v>
          </cell>
          <cell r="J7833" t="str">
            <v>Y</v>
          </cell>
        </row>
        <row r="7834">
          <cell r="D7834" t="str">
            <v>1274150</v>
          </cell>
          <cell r="J7834" t="str">
            <v>Y</v>
          </cell>
        </row>
        <row r="7835">
          <cell r="D7835" t="str">
            <v>1274150</v>
          </cell>
          <cell r="J7835" t="str">
            <v>Y</v>
          </cell>
        </row>
        <row r="7836">
          <cell r="D7836" t="str">
            <v>1274150</v>
          </cell>
          <cell r="J7836" t="str">
            <v>Y</v>
          </cell>
        </row>
        <row r="7837">
          <cell r="D7837" t="str">
            <v>1274150</v>
          </cell>
          <cell r="J7837" t="str">
            <v>Y</v>
          </cell>
        </row>
        <row r="7838">
          <cell r="D7838" t="str">
            <v>1274150</v>
          </cell>
          <cell r="J7838" t="str">
            <v>Y</v>
          </cell>
        </row>
        <row r="7839">
          <cell r="D7839" t="str">
            <v>1274150</v>
          </cell>
          <cell r="J7839" t="str">
            <v>Y</v>
          </cell>
        </row>
        <row r="7840">
          <cell r="D7840" t="str">
            <v>1274150</v>
          </cell>
          <cell r="J7840" t="str">
            <v>Y</v>
          </cell>
        </row>
        <row r="7841">
          <cell r="D7841" t="str">
            <v>1274150</v>
          </cell>
          <cell r="J7841" t="str">
            <v>Y</v>
          </cell>
        </row>
        <row r="7842">
          <cell r="D7842" t="str">
            <v>1274150</v>
          </cell>
          <cell r="J7842" t="str">
            <v>Y</v>
          </cell>
        </row>
        <row r="7843">
          <cell r="D7843" t="str">
            <v>1274150</v>
          </cell>
          <cell r="J7843" t="str">
            <v>Y</v>
          </cell>
        </row>
        <row r="7844">
          <cell r="D7844" t="str">
            <v>1275830</v>
          </cell>
          <cell r="J7844" t="str">
            <v>N</v>
          </cell>
        </row>
        <row r="7845">
          <cell r="D7845" t="str">
            <v>1275830</v>
          </cell>
          <cell r="J7845" t="str">
            <v>N</v>
          </cell>
        </row>
        <row r="7846">
          <cell r="D7846" t="str">
            <v>1275830</v>
          </cell>
          <cell r="J7846" t="str">
            <v>N</v>
          </cell>
        </row>
        <row r="7847">
          <cell r="D7847" t="str">
            <v>1275830</v>
          </cell>
          <cell r="J7847" t="str">
            <v>N</v>
          </cell>
        </row>
        <row r="7848">
          <cell r="D7848" t="str">
            <v>1275830</v>
          </cell>
          <cell r="J7848" t="str">
            <v>N</v>
          </cell>
        </row>
        <row r="7849">
          <cell r="D7849" t="str">
            <v>1278265</v>
          </cell>
          <cell r="J7849" t="str">
            <v>Y</v>
          </cell>
        </row>
        <row r="7850">
          <cell r="D7850" t="str">
            <v>1279251</v>
          </cell>
          <cell r="J7850" t="str">
            <v>N</v>
          </cell>
        </row>
        <row r="7851">
          <cell r="D7851" t="str">
            <v>1279251</v>
          </cell>
          <cell r="J7851" t="str">
            <v>N</v>
          </cell>
        </row>
        <row r="7852">
          <cell r="D7852" t="str">
            <v>1279251</v>
          </cell>
          <cell r="J7852" t="str">
            <v>N</v>
          </cell>
        </row>
        <row r="7853">
          <cell r="D7853" t="str">
            <v>1279251</v>
          </cell>
          <cell r="J7853" t="str">
            <v>N</v>
          </cell>
        </row>
        <row r="7854">
          <cell r="D7854" t="str">
            <v>1279251</v>
          </cell>
          <cell r="J7854" t="str">
            <v>N</v>
          </cell>
        </row>
        <row r="7855">
          <cell r="D7855" t="str">
            <v>1279251</v>
          </cell>
          <cell r="J7855" t="str">
            <v>N</v>
          </cell>
        </row>
        <row r="7856">
          <cell r="D7856" t="str">
            <v>1279251</v>
          </cell>
          <cell r="J7856" t="str">
            <v>N</v>
          </cell>
        </row>
        <row r="7857">
          <cell r="D7857" t="str">
            <v>1279251</v>
          </cell>
          <cell r="J7857" t="str">
            <v>N</v>
          </cell>
        </row>
        <row r="7858">
          <cell r="D7858" t="str">
            <v>1279251</v>
          </cell>
          <cell r="J7858" t="str">
            <v>N</v>
          </cell>
        </row>
        <row r="7859">
          <cell r="D7859" t="str">
            <v>1279251</v>
          </cell>
          <cell r="J7859" t="str">
            <v>N</v>
          </cell>
        </row>
        <row r="7860">
          <cell r="D7860" t="str">
            <v>1279251</v>
          </cell>
          <cell r="J7860" t="str">
            <v>N</v>
          </cell>
        </row>
        <row r="7861">
          <cell r="D7861" t="str">
            <v>1279251</v>
          </cell>
          <cell r="J7861" t="str">
            <v>N</v>
          </cell>
        </row>
        <row r="7862">
          <cell r="D7862" t="str">
            <v>1279251</v>
          </cell>
          <cell r="J7862" t="str">
            <v>N</v>
          </cell>
        </row>
        <row r="7863">
          <cell r="D7863" t="str">
            <v>1279251</v>
          </cell>
          <cell r="J7863" t="str">
            <v>N</v>
          </cell>
        </row>
        <row r="7864">
          <cell r="D7864" t="str">
            <v>1279251</v>
          </cell>
          <cell r="J7864" t="str">
            <v>N</v>
          </cell>
        </row>
        <row r="7865">
          <cell r="D7865" t="str">
            <v>1279251</v>
          </cell>
          <cell r="J7865" t="str">
            <v>N</v>
          </cell>
        </row>
        <row r="7866">
          <cell r="D7866" t="str">
            <v>1279251</v>
          </cell>
          <cell r="J7866" t="str">
            <v>N</v>
          </cell>
        </row>
        <row r="7867">
          <cell r="D7867" t="str">
            <v>1279251</v>
          </cell>
          <cell r="J7867" t="str">
            <v>N</v>
          </cell>
        </row>
        <row r="7868">
          <cell r="D7868" t="str">
            <v>1279251</v>
          </cell>
          <cell r="J7868" t="str">
            <v>N</v>
          </cell>
        </row>
        <row r="7869">
          <cell r="D7869" t="str">
            <v>1279251</v>
          </cell>
          <cell r="J7869" t="str">
            <v>N</v>
          </cell>
        </row>
        <row r="7870">
          <cell r="D7870" t="str">
            <v>1279251</v>
          </cell>
          <cell r="J7870" t="str">
            <v>N</v>
          </cell>
        </row>
        <row r="7871">
          <cell r="D7871" t="str">
            <v>1279251</v>
          </cell>
          <cell r="J7871" t="str">
            <v>N</v>
          </cell>
        </row>
        <row r="7872">
          <cell r="D7872" t="str">
            <v>1279251</v>
          </cell>
          <cell r="J7872" t="str">
            <v>N</v>
          </cell>
        </row>
        <row r="7873">
          <cell r="D7873" t="str">
            <v>1279251</v>
          </cell>
          <cell r="J7873" t="str">
            <v>N</v>
          </cell>
        </row>
        <row r="7874">
          <cell r="D7874" t="str">
            <v>1279251</v>
          </cell>
          <cell r="J7874" t="str">
            <v>N</v>
          </cell>
        </row>
        <row r="7875">
          <cell r="D7875" t="str">
            <v>1279251</v>
          </cell>
          <cell r="J7875" t="str">
            <v>N</v>
          </cell>
        </row>
        <row r="7876">
          <cell r="D7876" t="str">
            <v>1279251</v>
          </cell>
          <cell r="J7876" t="str">
            <v>N</v>
          </cell>
        </row>
        <row r="7877">
          <cell r="D7877" t="str">
            <v>1279251</v>
          </cell>
          <cell r="J7877" t="str">
            <v>N</v>
          </cell>
        </row>
        <row r="7878">
          <cell r="D7878" t="str">
            <v>1279251</v>
          </cell>
          <cell r="J7878" t="str">
            <v>N</v>
          </cell>
        </row>
        <row r="7879">
          <cell r="D7879" t="str">
            <v>1279251</v>
          </cell>
          <cell r="J7879" t="str">
            <v>N</v>
          </cell>
        </row>
        <row r="7880">
          <cell r="D7880" t="str">
            <v>1279251</v>
          </cell>
          <cell r="J7880" t="str">
            <v>N</v>
          </cell>
        </row>
        <row r="7881">
          <cell r="D7881" t="str">
            <v>1279251</v>
          </cell>
          <cell r="J7881" t="str">
            <v>N</v>
          </cell>
        </row>
        <row r="7882">
          <cell r="D7882" t="str">
            <v>1279251</v>
          </cell>
          <cell r="J7882" t="str">
            <v>N</v>
          </cell>
        </row>
        <row r="7883">
          <cell r="D7883" t="str">
            <v>1279251</v>
          </cell>
          <cell r="J7883" t="str">
            <v>N</v>
          </cell>
        </row>
        <row r="7884">
          <cell r="D7884" t="str">
            <v>1279251</v>
          </cell>
          <cell r="J7884" t="str">
            <v>N</v>
          </cell>
        </row>
        <row r="7885">
          <cell r="D7885" t="str">
            <v>1279251</v>
          </cell>
          <cell r="J7885" t="str">
            <v>N</v>
          </cell>
        </row>
        <row r="7886">
          <cell r="D7886" t="str">
            <v>1279251</v>
          </cell>
          <cell r="J7886" t="str">
            <v>N</v>
          </cell>
        </row>
        <row r="7887">
          <cell r="D7887" t="str">
            <v>1279251</v>
          </cell>
          <cell r="J7887" t="str">
            <v>N</v>
          </cell>
        </row>
        <row r="7888">
          <cell r="D7888" t="str">
            <v>1279251</v>
          </cell>
          <cell r="J7888" t="str">
            <v>N</v>
          </cell>
        </row>
        <row r="7889">
          <cell r="D7889" t="str">
            <v>1279251</v>
          </cell>
          <cell r="J7889" t="str">
            <v>N</v>
          </cell>
        </row>
        <row r="7890">
          <cell r="D7890" t="str">
            <v>1279251</v>
          </cell>
          <cell r="J7890" t="str">
            <v>N</v>
          </cell>
        </row>
        <row r="7891">
          <cell r="D7891" t="str">
            <v>1279251</v>
          </cell>
          <cell r="J7891" t="str">
            <v>N</v>
          </cell>
        </row>
        <row r="7892">
          <cell r="D7892" t="str">
            <v>1279251</v>
          </cell>
          <cell r="J7892" t="str">
            <v>N</v>
          </cell>
        </row>
        <row r="7893">
          <cell r="D7893" t="str">
            <v>1279251</v>
          </cell>
          <cell r="J7893" t="str">
            <v>N</v>
          </cell>
        </row>
        <row r="7894">
          <cell r="D7894" t="str">
            <v>1279251</v>
          </cell>
          <cell r="J7894" t="str">
            <v>N</v>
          </cell>
        </row>
        <row r="7895">
          <cell r="D7895" t="str">
            <v>1279877</v>
          </cell>
          <cell r="J7895" t="str">
            <v>N</v>
          </cell>
        </row>
        <row r="7896">
          <cell r="D7896" t="str">
            <v>1279877</v>
          </cell>
          <cell r="J7896" t="str">
            <v>N</v>
          </cell>
        </row>
        <row r="7897">
          <cell r="D7897" t="str">
            <v>1279877</v>
          </cell>
          <cell r="J7897" t="str">
            <v>N</v>
          </cell>
        </row>
        <row r="7898">
          <cell r="D7898" t="str">
            <v>1282661</v>
          </cell>
          <cell r="J7898" t="str">
            <v>N</v>
          </cell>
        </row>
        <row r="7899">
          <cell r="D7899" t="str">
            <v>1282661</v>
          </cell>
          <cell r="J7899" t="str">
            <v>N</v>
          </cell>
        </row>
        <row r="7900">
          <cell r="D7900" t="str">
            <v>1282661</v>
          </cell>
          <cell r="J7900" t="str">
            <v>N</v>
          </cell>
        </row>
        <row r="7901">
          <cell r="D7901" t="str">
            <v>1282661</v>
          </cell>
          <cell r="J7901" t="str">
            <v>N</v>
          </cell>
        </row>
        <row r="7902">
          <cell r="D7902" t="str">
            <v>1282661</v>
          </cell>
          <cell r="J7902" t="str">
            <v>N</v>
          </cell>
        </row>
        <row r="7903">
          <cell r="D7903" t="str">
            <v>1283301</v>
          </cell>
          <cell r="J7903" t="str">
            <v>N</v>
          </cell>
        </row>
        <row r="7904">
          <cell r="D7904" t="str">
            <v>1283301</v>
          </cell>
          <cell r="J7904" t="str">
            <v>N</v>
          </cell>
        </row>
        <row r="7905">
          <cell r="D7905" t="str">
            <v>1283301</v>
          </cell>
          <cell r="J7905" t="str">
            <v>N</v>
          </cell>
        </row>
        <row r="7906">
          <cell r="D7906" t="str">
            <v>1283301</v>
          </cell>
          <cell r="J7906" t="str">
            <v>N</v>
          </cell>
        </row>
        <row r="7907">
          <cell r="D7907" t="str">
            <v>1283301</v>
          </cell>
          <cell r="J7907" t="str">
            <v>N</v>
          </cell>
        </row>
        <row r="7908">
          <cell r="D7908" t="str">
            <v>1283301</v>
          </cell>
          <cell r="J7908" t="str">
            <v>N</v>
          </cell>
        </row>
        <row r="7909">
          <cell r="D7909" t="str">
            <v>1283301</v>
          </cell>
          <cell r="J7909" t="str">
            <v>N</v>
          </cell>
        </row>
        <row r="7910">
          <cell r="D7910" t="str">
            <v>1283301</v>
          </cell>
          <cell r="J7910" t="str">
            <v>N</v>
          </cell>
        </row>
        <row r="7911">
          <cell r="D7911" t="str">
            <v>1283301</v>
          </cell>
          <cell r="J7911" t="str">
            <v>N</v>
          </cell>
        </row>
        <row r="7912">
          <cell r="D7912" t="str">
            <v>1283301</v>
          </cell>
          <cell r="J7912" t="str">
            <v>N</v>
          </cell>
        </row>
        <row r="7913">
          <cell r="D7913" t="str">
            <v>1283301</v>
          </cell>
          <cell r="J7913" t="str">
            <v>N</v>
          </cell>
        </row>
        <row r="7914">
          <cell r="D7914" t="str">
            <v>1283301</v>
          </cell>
          <cell r="J7914" t="str">
            <v>N</v>
          </cell>
        </row>
        <row r="7915">
          <cell r="D7915" t="str">
            <v>1283301</v>
          </cell>
          <cell r="J7915" t="str">
            <v>N</v>
          </cell>
        </row>
        <row r="7916">
          <cell r="D7916" t="str">
            <v>1283301</v>
          </cell>
          <cell r="J7916" t="str">
            <v>N</v>
          </cell>
        </row>
        <row r="7917">
          <cell r="D7917" t="str">
            <v>1283301</v>
          </cell>
          <cell r="J7917" t="str">
            <v>N</v>
          </cell>
        </row>
        <row r="7918">
          <cell r="D7918" t="str">
            <v>1283301</v>
          </cell>
          <cell r="J7918" t="str">
            <v>N</v>
          </cell>
        </row>
        <row r="7919">
          <cell r="D7919" t="str">
            <v>1283301</v>
          </cell>
          <cell r="J7919" t="str">
            <v>N</v>
          </cell>
        </row>
        <row r="7920">
          <cell r="D7920" t="str">
            <v>1283301</v>
          </cell>
          <cell r="J7920" t="str">
            <v>N</v>
          </cell>
        </row>
        <row r="7921">
          <cell r="D7921" t="str">
            <v>1283301</v>
          </cell>
          <cell r="J7921" t="str">
            <v>N</v>
          </cell>
        </row>
        <row r="7922">
          <cell r="D7922" t="str">
            <v>1283301</v>
          </cell>
          <cell r="J7922" t="str">
            <v>N</v>
          </cell>
        </row>
        <row r="7923">
          <cell r="D7923" t="str">
            <v>1283301</v>
          </cell>
          <cell r="J7923" t="str">
            <v>N</v>
          </cell>
        </row>
        <row r="7924">
          <cell r="D7924" t="str">
            <v>1283301</v>
          </cell>
          <cell r="J7924" t="str">
            <v>N</v>
          </cell>
        </row>
        <row r="7925">
          <cell r="D7925" t="str">
            <v>1283301</v>
          </cell>
          <cell r="J7925" t="str">
            <v>N</v>
          </cell>
        </row>
        <row r="7926">
          <cell r="D7926" t="str">
            <v>1283301</v>
          </cell>
          <cell r="J7926" t="str">
            <v>N</v>
          </cell>
        </row>
        <row r="7927">
          <cell r="D7927" t="str">
            <v>1283301</v>
          </cell>
          <cell r="J7927" t="str">
            <v>N</v>
          </cell>
        </row>
        <row r="7928">
          <cell r="D7928" t="str">
            <v>1283301</v>
          </cell>
          <cell r="J7928" t="str">
            <v>N</v>
          </cell>
        </row>
        <row r="7929">
          <cell r="D7929" t="str">
            <v>1283301</v>
          </cell>
          <cell r="J7929" t="str">
            <v>N</v>
          </cell>
        </row>
        <row r="7930">
          <cell r="D7930" t="str">
            <v>1283301</v>
          </cell>
          <cell r="J7930" t="str">
            <v>N</v>
          </cell>
        </row>
        <row r="7931">
          <cell r="D7931" t="str">
            <v>1283301</v>
          </cell>
          <cell r="J7931" t="str">
            <v>N</v>
          </cell>
        </row>
        <row r="7932">
          <cell r="D7932" t="str">
            <v>1283301</v>
          </cell>
          <cell r="J7932" t="str">
            <v>N</v>
          </cell>
        </row>
        <row r="7933">
          <cell r="D7933" t="str">
            <v>1283301</v>
          </cell>
          <cell r="J7933" t="str">
            <v>N</v>
          </cell>
        </row>
        <row r="7934">
          <cell r="D7934" t="str">
            <v>1283301</v>
          </cell>
          <cell r="J7934" t="str">
            <v>N</v>
          </cell>
        </row>
        <row r="7935">
          <cell r="D7935" t="str">
            <v>1283301</v>
          </cell>
          <cell r="J7935" t="str">
            <v>Y</v>
          </cell>
        </row>
        <row r="7936">
          <cell r="D7936" t="str">
            <v>1284997</v>
          </cell>
          <cell r="J7936" t="str">
            <v>N</v>
          </cell>
        </row>
        <row r="7937">
          <cell r="D7937" t="str">
            <v>1284997</v>
          </cell>
          <cell r="J7937" t="str">
            <v>N</v>
          </cell>
        </row>
        <row r="7938">
          <cell r="D7938" t="str">
            <v>1284997</v>
          </cell>
          <cell r="J7938" t="str">
            <v>N</v>
          </cell>
        </row>
        <row r="7939">
          <cell r="D7939" t="str">
            <v>1284997</v>
          </cell>
          <cell r="J7939" t="str">
            <v>N</v>
          </cell>
        </row>
        <row r="7940">
          <cell r="D7940" t="str">
            <v>1284997</v>
          </cell>
          <cell r="J7940" t="str">
            <v>N</v>
          </cell>
        </row>
        <row r="7941">
          <cell r="D7941" t="str">
            <v>1284997</v>
          </cell>
          <cell r="J7941" t="str">
            <v>N</v>
          </cell>
        </row>
        <row r="7942">
          <cell r="D7942" t="str">
            <v>1284997</v>
          </cell>
          <cell r="J7942" t="str">
            <v>N</v>
          </cell>
        </row>
        <row r="7943">
          <cell r="D7943" t="str">
            <v>1284997</v>
          </cell>
          <cell r="J7943" t="str">
            <v>N</v>
          </cell>
        </row>
        <row r="7944">
          <cell r="D7944" t="str">
            <v>1284997</v>
          </cell>
          <cell r="J7944" t="str">
            <v>N</v>
          </cell>
        </row>
        <row r="7945">
          <cell r="D7945" t="str">
            <v>1284997</v>
          </cell>
          <cell r="J7945" t="str">
            <v>N</v>
          </cell>
        </row>
        <row r="7946">
          <cell r="D7946" t="str">
            <v>1284997</v>
          </cell>
          <cell r="J7946" t="str">
            <v>N</v>
          </cell>
        </row>
        <row r="7947">
          <cell r="D7947" t="str">
            <v>1284997</v>
          </cell>
          <cell r="J7947" t="str">
            <v>N</v>
          </cell>
        </row>
        <row r="7948">
          <cell r="D7948" t="str">
            <v>1284997</v>
          </cell>
          <cell r="J7948" t="str">
            <v>N</v>
          </cell>
        </row>
        <row r="7949">
          <cell r="D7949" t="str">
            <v>1284997</v>
          </cell>
          <cell r="J7949" t="str">
            <v>N</v>
          </cell>
        </row>
        <row r="7950">
          <cell r="D7950" t="str">
            <v>1284997</v>
          </cell>
          <cell r="J7950" t="str">
            <v>N</v>
          </cell>
        </row>
        <row r="7951">
          <cell r="D7951" t="str">
            <v>1284997</v>
          </cell>
          <cell r="J7951" t="str">
            <v>N</v>
          </cell>
        </row>
        <row r="7952">
          <cell r="D7952" t="str">
            <v>1284997</v>
          </cell>
          <cell r="J7952" t="str">
            <v>N</v>
          </cell>
        </row>
        <row r="7953">
          <cell r="D7953" t="str">
            <v>1284997</v>
          </cell>
          <cell r="J7953" t="str">
            <v>N</v>
          </cell>
        </row>
        <row r="7954">
          <cell r="D7954" t="str">
            <v>1284997</v>
          </cell>
          <cell r="J7954" t="str">
            <v>N</v>
          </cell>
        </row>
        <row r="7955">
          <cell r="D7955" t="str">
            <v>1284997</v>
          </cell>
          <cell r="J7955" t="str">
            <v>N</v>
          </cell>
        </row>
        <row r="7956">
          <cell r="D7956" t="str">
            <v>1284997</v>
          </cell>
          <cell r="J7956" t="str">
            <v>N</v>
          </cell>
        </row>
        <row r="7957">
          <cell r="D7957" t="str">
            <v>1284997</v>
          </cell>
          <cell r="J7957" t="str">
            <v>N</v>
          </cell>
        </row>
        <row r="7958">
          <cell r="D7958" t="str">
            <v>1284997</v>
          </cell>
          <cell r="J7958" t="str">
            <v>N</v>
          </cell>
        </row>
        <row r="7959">
          <cell r="D7959" t="str">
            <v>1284997</v>
          </cell>
          <cell r="J7959" t="str">
            <v>N</v>
          </cell>
        </row>
        <row r="7960">
          <cell r="D7960" t="str">
            <v>1284997</v>
          </cell>
          <cell r="J7960" t="str">
            <v>N</v>
          </cell>
        </row>
        <row r="7961">
          <cell r="D7961" t="str">
            <v>1284997</v>
          </cell>
          <cell r="J7961" t="str">
            <v>N</v>
          </cell>
        </row>
        <row r="7962">
          <cell r="D7962" t="str">
            <v>1284997</v>
          </cell>
          <cell r="J7962" t="str">
            <v>N</v>
          </cell>
        </row>
        <row r="7963">
          <cell r="D7963" t="str">
            <v>1284997</v>
          </cell>
          <cell r="J7963" t="str">
            <v>N</v>
          </cell>
        </row>
        <row r="7964">
          <cell r="D7964" t="str">
            <v>1284997</v>
          </cell>
          <cell r="J7964" t="str">
            <v>N</v>
          </cell>
        </row>
        <row r="7965">
          <cell r="D7965" t="str">
            <v>1284997</v>
          </cell>
          <cell r="J7965" t="str">
            <v>N</v>
          </cell>
        </row>
        <row r="7966">
          <cell r="D7966" t="str">
            <v>1284997</v>
          </cell>
          <cell r="J7966" t="str">
            <v>N</v>
          </cell>
        </row>
        <row r="7967">
          <cell r="D7967" t="str">
            <v>1284997</v>
          </cell>
          <cell r="J7967" t="str">
            <v>N</v>
          </cell>
        </row>
        <row r="7968">
          <cell r="D7968" t="str">
            <v>1284997</v>
          </cell>
          <cell r="J7968" t="str">
            <v>N</v>
          </cell>
        </row>
        <row r="7969">
          <cell r="D7969" t="str">
            <v>1284997</v>
          </cell>
          <cell r="J7969" t="str">
            <v>N</v>
          </cell>
        </row>
        <row r="7970">
          <cell r="D7970" t="str">
            <v>1284997</v>
          </cell>
          <cell r="J7970" t="str">
            <v>N</v>
          </cell>
        </row>
        <row r="7971">
          <cell r="D7971" t="str">
            <v>1284997</v>
          </cell>
          <cell r="J7971" t="str">
            <v>N</v>
          </cell>
        </row>
        <row r="7972">
          <cell r="D7972" t="str">
            <v>1284997</v>
          </cell>
          <cell r="J7972" t="str">
            <v>N</v>
          </cell>
        </row>
        <row r="7973">
          <cell r="D7973" t="str">
            <v>1284997</v>
          </cell>
          <cell r="J7973" t="str">
            <v>N</v>
          </cell>
        </row>
        <row r="7974">
          <cell r="D7974" t="str">
            <v>1284997</v>
          </cell>
          <cell r="J7974" t="str">
            <v>N</v>
          </cell>
        </row>
        <row r="7975">
          <cell r="D7975" t="str">
            <v>1284997</v>
          </cell>
          <cell r="J7975" t="str">
            <v>N</v>
          </cell>
        </row>
        <row r="7976">
          <cell r="D7976" t="str">
            <v>1284997</v>
          </cell>
          <cell r="J7976" t="str">
            <v>N</v>
          </cell>
        </row>
        <row r="7977">
          <cell r="D7977" t="str">
            <v>1284997</v>
          </cell>
          <cell r="J7977" t="str">
            <v>N</v>
          </cell>
        </row>
        <row r="7978">
          <cell r="D7978" t="str">
            <v>1284997</v>
          </cell>
          <cell r="J7978" t="str">
            <v>N</v>
          </cell>
        </row>
        <row r="7979">
          <cell r="D7979" t="str">
            <v>1284997</v>
          </cell>
          <cell r="J7979" t="str">
            <v>N</v>
          </cell>
        </row>
        <row r="7980">
          <cell r="D7980" t="str">
            <v>1284997</v>
          </cell>
          <cell r="J7980" t="str">
            <v>N</v>
          </cell>
        </row>
        <row r="7981">
          <cell r="D7981" t="str">
            <v>1284997</v>
          </cell>
          <cell r="J7981" t="str">
            <v>N</v>
          </cell>
        </row>
        <row r="7982">
          <cell r="D7982" t="str">
            <v>1284997</v>
          </cell>
          <cell r="J7982" t="str">
            <v>N</v>
          </cell>
        </row>
        <row r="7983">
          <cell r="D7983" t="str">
            <v>1284997</v>
          </cell>
          <cell r="J7983" t="str">
            <v>N</v>
          </cell>
        </row>
        <row r="7984">
          <cell r="D7984" t="str">
            <v>1284997</v>
          </cell>
          <cell r="J7984" t="str">
            <v>N</v>
          </cell>
        </row>
        <row r="7985">
          <cell r="D7985" t="str">
            <v>1284997</v>
          </cell>
          <cell r="J7985" t="str">
            <v>N</v>
          </cell>
        </row>
        <row r="7986">
          <cell r="D7986" t="str">
            <v>1284997</v>
          </cell>
          <cell r="J7986" t="str">
            <v>N</v>
          </cell>
        </row>
        <row r="7987">
          <cell r="D7987" t="str">
            <v>1284997</v>
          </cell>
          <cell r="J7987" t="str">
            <v>N</v>
          </cell>
        </row>
        <row r="7988">
          <cell r="D7988" t="str">
            <v>1284997</v>
          </cell>
          <cell r="J7988" t="str">
            <v>N</v>
          </cell>
        </row>
        <row r="7989">
          <cell r="D7989" t="str">
            <v>1284997</v>
          </cell>
          <cell r="J7989" t="str">
            <v>N</v>
          </cell>
        </row>
        <row r="7990">
          <cell r="D7990" t="str">
            <v>1284997</v>
          </cell>
          <cell r="J7990" t="str">
            <v>N</v>
          </cell>
        </row>
        <row r="7991">
          <cell r="D7991" t="str">
            <v>1284997</v>
          </cell>
          <cell r="J7991" t="str">
            <v>N</v>
          </cell>
        </row>
        <row r="7992">
          <cell r="D7992" t="str">
            <v>1284997</v>
          </cell>
          <cell r="J7992" t="str">
            <v>N</v>
          </cell>
        </row>
        <row r="7993">
          <cell r="D7993" t="str">
            <v>1284997</v>
          </cell>
          <cell r="J7993" t="str">
            <v>N</v>
          </cell>
        </row>
        <row r="7994">
          <cell r="D7994" t="str">
            <v>1284997</v>
          </cell>
          <cell r="J7994" t="str">
            <v>N</v>
          </cell>
        </row>
        <row r="7995">
          <cell r="D7995" t="str">
            <v>1284997</v>
          </cell>
          <cell r="J7995" t="str">
            <v>N</v>
          </cell>
        </row>
        <row r="7996">
          <cell r="D7996" t="str">
            <v>1284997</v>
          </cell>
          <cell r="J7996" t="str">
            <v>N</v>
          </cell>
        </row>
        <row r="7997">
          <cell r="D7997" t="str">
            <v>1284997</v>
          </cell>
          <cell r="J7997" t="str">
            <v>N</v>
          </cell>
        </row>
        <row r="7998">
          <cell r="D7998" t="str">
            <v>1284997</v>
          </cell>
          <cell r="J7998" t="str">
            <v>N</v>
          </cell>
        </row>
        <row r="7999">
          <cell r="D7999" t="str">
            <v>1284997</v>
          </cell>
          <cell r="J7999" t="str">
            <v>N</v>
          </cell>
        </row>
        <row r="8000">
          <cell r="D8000" t="str">
            <v>1284997</v>
          </cell>
          <cell r="J8000" t="str">
            <v>N</v>
          </cell>
        </row>
        <row r="8001">
          <cell r="D8001" t="str">
            <v>1284997</v>
          </cell>
          <cell r="J8001" t="str">
            <v>N</v>
          </cell>
        </row>
        <row r="8002">
          <cell r="D8002" t="str">
            <v>1284997</v>
          </cell>
          <cell r="J8002" t="str">
            <v>N</v>
          </cell>
        </row>
        <row r="8003">
          <cell r="D8003" t="str">
            <v>1284997</v>
          </cell>
          <cell r="J8003" t="str">
            <v>N</v>
          </cell>
        </row>
        <row r="8004">
          <cell r="D8004" t="str">
            <v>1284997</v>
          </cell>
          <cell r="J8004" t="str">
            <v>N</v>
          </cell>
        </row>
        <row r="8005">
          <cell r="D8005" t="str">
            <v>1284997</v>
          </cell>
          <cell r="J8005" t="str">
            <v>N</v>
          </cell>
        </row>
        <row r="8006">
          <cell r="D8006" t="str">
            <v>1284997</v>
          </cell>
          <cell r="J8006" t="str">
            <v>N</v>
          </cell>
        </row>
        <row r="8007">
          <cell r="D8007" t="str">
            <v>1284997</v>
          </cell>
          <cell r="J8007" t="str">
            <v>N</v>
          </cell>
        </row>
        <row r="8008">
          <cell r="D8008" t="str">
            <v>1284997</v>
          </cell>
          <cell r="J8008" t="str">
            <v>N</v>
          </cell>
        </row>
        <row r="8009">
          <cell r="D8009" t="str">
            <v>1284997</v>
          </cell>
          <cell r="J8009" t="str">
            <v>N</v>
          </cell>
        </row>
        <row r="8010">
          <cell r="D8010" t="str">
            <v>1284997</v>
          </cell>
          <cell r="J8010" t="str">
            <v>N</v>
          </cell>
        </row>
        <row r="8011">
          <cell r="D8011" t="str">
            <v>1284997</v>
          </cell>
          <cell r="J8011" t="str">
            <v>N</v>
          </cell>
        </row>
        <row r="8012">
          <cell r="D8012" t="str">
            <v>1284997</v>
          </cell>
          <cell r="J8012" t="str">
            <v>N</v>
          </cell>
        </row>
        <row r="8013">
          <cell r="D8013" t="str">
            <v>1284997</v>
          </cell>
          <cell r="J8013" t="str">
            <v>N</v>
          </cell>
        </row>
        <row r="8014">
          <cell r="D8014" t="str">
            <v>1284997</v>
          </cell>
          <cell r="J8014" t="str">
            <v>N</v>
          </cell>
        </row>
        <row r="8015">
          <cell r="D8015" t="str">
            <v>1284997</v>
          </cell>
          <cell r="J8015" t="str">
            <v>N</v>
          </cell>
        </row>
        <row r="8016">
          <cell r="D8016" t="str">
            <v>1284997</v>
          </cell>
          <cell r="J8016" t="str">
            <v>N</v>
          </cell>
        </row>
        <row r="8017">
          <cell r="D8017" t="str">
            <v>1284997</v>
          </cell>
          <cell r="J8017" t="str">
            <v>N</v>
          </cell>
        </row>
        <row r="8018">
          <cell r="D8018" t="str">
            <v>1284997</v>
          </cell>
          <cell r="J8018" t="str">
            <v>N</v>
          </cell>
        </row>
        <row r="8019">
          <cell r="D8019" t="str">
            <v>1284997</v>
          </cell>
          <cell r="J8019" t="str">
            <v>N</v>
          </cell>
        </row>
        <row r="8020">
          <cell r="D8020" t="str">
            <v>1284997</v>
          </cell>
          <cell r="J8020" t="str">
            <v>N</v>
          </cell>
        </row>
        <row r="8021">
          <cell r="D8021" t="str">
            <v>1284997</v>
          </cell>
          <cell r="J8021" t="str">
            <v>N</v>
          </cell>
        </row>
        <row r="8022">
          <cell r="D8022" t="str">
            <v>1284997</v>
          </cell>
          <cell r="J8022" t="str">
            <v>N</v>
          </cell>
        </row>
        <row r="8023">
          <cell r="D8023" t="str">
            <v>1284997</v>
          </cell>
          <cell r="J8023" t="str">
            <v>N</v>
          </cell>
        </row>
        <row r="8024">
          <cell r="D8024" t="str">
            <v>1284997</v>
          </cell>
          <cell r="J8024" t="str">
            <v>N</v>
          </cell>
        </row>
        <row r="8025">
          <cell r="D8025" t="str">
            <v>1284997</v>
          </cell>
          <cell r="J8025" t="str">
            <v>N</v>
          </cell>
        </row>
        <row r="8026">
          <cell r="D8026" t="str">
            <v>1284997</v>
          </cell>
          <cell r="J8026" t="str">
            <v>N</v>
          </cell>
        </row>
        <row r="8027">
          <cell r="D8027" t="str">
            <v>1284997</v>
          </cell>
          <cell r="J8027" t="str">
            <v>N</v>
          </cell>
        </row>
        <row r="8028">
          <cell r="D8028" t="str">
            <v>1284997</v>
          </cell>
          <cell r="J8028" t="str">
            <v>N</v>
          </cell>
        </row>
        <row r="8029">
          <cell r="D8029" t="str">
            <v>1284997</v>
          </cell>
          <cell r="J8029" t="str">
            <v>N</v>
          </cell>
        </row>
        <row r="8030">
          <cell r="D8030" t="str">
            <v>1284997</v>
          </cell>
          <cell r="J8030" t="str">
            <v>N</v>
          </cell>
        </row>
        <row r="8031">
          <cell r="D8031" t="str">
            <v>1284997</v>
          </cell>
          <cell r="J8031" t="str">
            <v>N</v>
          </cell>
        </row>
        <row r="8032">
          <cell r="D8032" t="str">
            <v>1284997</v>
          </cell>
          <cell r="J8032" t="str">
            <v>N</v>
          </cell>
        </row>
        <row r="8033">
          <cell r="D8033" t="str">
            <v>1284997</v>
          </cell>
          <cell r="J8033" t="str">
            <v>N</v>
          </cell>
        </row>
        <row r="8034">
          <cell r="D8034" t="str">
            <v>1284997</v>
          </cell>
          <cell r="J8034" t="str">
            <v>N</v>
          </cell>
        </row>
        <row r="8035">
          <cell r="D8035" t="str">
            <v>1284997</v>
          </cell>
          <cell r="J8035" t="str">
            <v>N</v>
          </cell>
        </row>
        <row r="8036">
          <cell r="D8036" t="str">
            <v>1286105</v>
          </cell>
          <cell r="J8036" t="str">
            <v>Y</v>
          </cell>
        </row>
        <row r="8037">
          <cell r="D8037" t="str">
            <v>1286105</v>
          </cell>
          <cell r="J8037" t="str">
            <v>Y</v>
          </cell>
        </row>
        <row r="8038">
          <cell r="D8038" t="str">
            <v>1286105</v>
          </cell>
          <cell r="J8038" t="str">
            <v>Y</v>
          </cell>
        </row>
        <row r="8039">
          <cell r="D8039" t="str">
            <v>1286105</v>
          </cell>
          <cell r="J8039" t="str">
            <v>Y</v>
          </cell>
        </row>
        <row r="8040">
          <cell r="D8040" t="str">
            <v>1286105</v>
          </cell>
          <cell r="J8040" t="str">
            <v>Y</v>
          </cell>
        </row>
        <row r="8041">
          <cell r="D8041" t="str">
            <v>1286105</v>
          </cell>
          <cell r="J8041" t="str">
            <v>Y</v>
          </cell>
        </row>
        <row r="8042">
          <cell r="D8042" t="str">
            <v>1286105</v>
          </cell>
          <cell r="J8042" t="str">
            <v>Y</v>
          </cell>
        </row>
        <row r="8043">
          <cell r="D8043" t="str">
            <v>1286105</v>
          </cell>
          <cell r="J8043" t="str">
            <v>Y</v>
          </cell>
        </row>
        <row r="8044">
          <cell r="D8044" t="str">
            <v>1286105</v>
          </cell>
          <cell r="J8044" t="str">
            <v>Y</v>
          </cell>
        </row>
        <row r="8045">
          <cell r="D8045" t="str">
            <v>1286105</v>
          </cell>
          <cell r="J8045" t="str">
            <v>Y</v>
          </cell>
        </row>
        <row r="8046">
          <cell r="D8046" t="str">
            <v>1286307</v>
          </cell>
          <cell r="J8046" t="str">
            <v>N</v>
          </cell>
        </row>
        <row r="8047">
          <cell r="D8047" t="str">
            <v>1293546</v>
          </cell>
          <cell r="J8047" t="str">
            <v>N</v>
          </cell>
        </row>
        <row r="8048">
          <cell r="D8048" t="str">
            <v>1293546</v>
          </cell>
          <cell r="J8048" t="str">
            <v>N</v>
          </cell>
        </row>
        <row r="8049">
          <cell r="D8049" t="str">
            <v>1293546</v>
          </cell>
          <cell r="J8049" t="str">
            <v>N</v>
          </cell>
        </row>
        <row r="8050">
          <cell r="D8050" t="str">
            <v>1293546</v>
          </cell>
          <cell r="J8050" t="str">
            <v>N</v>
          </cell>
        </row>
        <row r="8051">
          <cell r="D8051" t="str">
            <v>1293546</v>
          </cell>
          <cell r="J8051" t="str">
            <v>N</v>
          </cell>
        </row>
        <row r="8052">
          <cell r="D8052" t="str">
            <v>1293546</v>
          </cell>
          <cell r="J8052" t="str">
            <v>N</v>
          </cell>
        </row>
        <row r="8053">
          <cell r="D8053" t="str">
            <v>1293546</v>
          </cell>
          <cell r="J8053" t="str">
            <v>N</v>
          </cell>
        </row>
        <row r="8054">
          <cell r="D8054" t="str">
            <v>1293546</v>
          </cell>
          <cell r="J8054" t="str">
            <v>N</v>
          </cell>
        </row>
        <row r="8055">
          <cell r="D8055" t="str">
            <v>1293546</v>
          </cell>
          <cell r="J8055" t="str">
            <v>N</v>
          </cell>
        </row>
        <row r="8056">
          <cell r="D8056" t="str">
            <v>1293546</v>
          </cell>
          <cell r="J8056" t="str">
            <v>N</v>
          </cell>
        </row>
        <row r="8057">
          <cell r="D8057" t="str">
            <v>1293546</v>
          </cell>
          <cell r="J8057" t="str">
            <v>N</v>
          </cell>
        </row>
        <row r="8058">
          <cell r="D8058" t="str">
            <v>1293546</v>
          </cell>
          <cell r="J8058" t="str">
            <v>N</v>
          </cell>
        </row>
        <row r="8059">
          <cell r="D8059" t="str">
            <v>1293546</v>
          </cell>
          <cell r="J8059" t="str">
            <v>N</v>
          </cell>
        </row>
        <row r="8060">
          <cell r="D8060" t="str">
            <v>1293546</v>
          </cell>
          <cell r="J8060" t="str">
            <v>N</v>
          </cell>
        </row>
        <row r="8061">
          <cell r="D8061" t="str">
            <v>1293546</v>
          </cell>
          <cell r="J8061" t="str">
            <v>N</v>
          </cell>
        </row>
        <row r="8062">
          <cell r="D8062" t="str">
            <v>1293546</v>
          </cell>
          <cell r="J8062" t="str">
            <v>N</v>
          </cell>
        </row>
        <row r="8063">
          <cell r="D8063" t="str">
            <v>1293546</v>
          </cell>
          <cell r="J8063" t="str">
            <v>N</v>
          </cell>
        </row>
        <row r="8064">
          <cell r="D8064" t="str">
            <v>1293546</v>
          </cell>
          <cell r="J8064" t="str">
            <v>N</v>
          </cell>
        </row>
        <row r="8065">
          <cell r="D8065" t="str">
            <v>1293546</v>
          </cell>
          <cell r="J8065" t="str">
            <v>N</v>
          </cell>
        </row>
        <row r="8066">
          <cell r="D8066" t="str">
            <v>1293546</v>
          </cell>
          <cell r="J8066" t="str">
            <v>N</v>
          </cell>
        </row>
        <row r="8067">
          <cell r="D8067" t="str">
            <v>1293546</v>
          </cell>
          <cell r="J8067" t="str">
            <v>N</v>
          </cell>
        </row>
        <row r="8068">
          <cell r="D8068" t="str">
            <v>1293546</v>
          </cell>
          <cell r="J8068" t="str">
            <v>N</v>
          </cell>
        </row>
        <row r="8069">
          <cell r="D8069" t="str">
            <v>1293546</v>
          </cell>
          <cell r="J8069" t="str">
            <v>N</v>
          </cell>
        </row>
        <row r="8070">
          <cell r="D8070" t="str">
            <v>1293546</v>
          </cell>
          <cell r="J8070" t="str">
            <v>N</v>
          </cell>
        </row>
        <row r="8071">
          <cell r="D8071" t="str">
            <v>1293546</v>
          </cell>
          <cell r="J8071" t="str">
            <v>N</v>
          </cell>
        </row>
        <row r="8072">
          <cell r="D8072" t="str">
            <v>1293546</v>
          </cell>
          <cell r="J8072" t="str">
            <v>N</v>
          </cell>
        </row>
        <row r="8073">
          <cell r="D8073" t="str">
            <v>1293546</v>
          </cell>
          <cell r="J8073" t="str">
            <v>N</v>
          </cell>
        </row>
        <row r="8074">
          <cell r="D8074" t="str">
            <v>1293546</v>
          </cell>
          <cell r="J8074" t="str">
            <v>N</v>
          </cell>
        </row>
        <row r="8075">
          <cell r="D8075" t="str">
            <v>1293546</v>
          </cell>
          <cell r="J8075" t="str">
            <v>N</v>
          </cell>
        </row>
        <row r="8076">
          <cell r="D8076" t="str">
            <v>1293546</v>
          </cell>
          <cell r="J8076" t="str">
            <v>N</v>
          </cell>
        </row>
        <row r="8077">
          <cell r="D8077" t="str">
            <v>1293546</v>
          </cell>
          <cell r="J8077" t="str">
            <v>N</v>
          </cell>
        </row>
        <row r="8078">
          <cell r="D8078" t="str">
            <v>1293546</v>
          </cell>
          <cell r="J8078" t="str">
            <v>N</v>
          </cell>
        </row>
        <row r="8079">
          <cell r="D8079" t="str">
            <v>1293546</v>
          </cell>
          <cell r="J8079" t="str">
            <v>N</v>
          </cell>
        </row>
        <row r="8080">
          <cell r="D8080" t="str">
            <v>1293546</v>
          </cell>
          <cell r="J8080" t="str">
            <v>N</v>
          </cell>
        </row>
        <row r="8081">
          <cell r="D8081" t="str">
            <v>1293546</v>
          </cell>
          <cell r="J8081" t="str">
            <v>N</v>
          </cell>
        </row>
        <row r="8082">
          <cell r="D8082" t="str">
            <v>1293546</v>
          </cell>
          <cell r="J8082" t="str">
            <v>N</v>
          </cell>
        </row>
        <row r="8083">
          <cell r="D8083" t="str">
            <v>1293546</v>
          </cell>
          <cell r="J8083" t="str">
            <v>N</v>
          </cell>
        </row>
        <row r="8084">
          <cell r="D8084" t="str">
            <v>1293546</v>
          </cell>
          <cell r="J8084" t="str">
            <v>N</v>
          </cell>
        </row>
        <row r="8085">
          <cell r="D8085" t="str">
            <v>1293546</v>
          </cell>
          <cell r="J8085" t="str">
            <v>N</v>
          </cell>
        </row>
        <row r="8086">
          <cell r="D8086" t="str">
            <v>1293546</v>
          </cell>
          <cell r="J8086" t="str">
            <v>N</v>
          </cell>
        </row>
        <row r="8087">
          <cell r="D8087" t="str">
            <v>1293546</v>
          </cell>
          <cell r="J8087" t="str">
            <v>N</v>
          </cell>
        </row>
        <row r="8088">
          <cell r="D8088" t="str">
            <v>1293546</v>
          </cell>
          <cell r="J8088" t="str">
            <v>N</v>
          </cell>
        </row>
        <row r="8089">
          <cell r="D8089" t="str">
            <v>1293546</v>
          </cell>
          <cell r="J8089" t="str">
            <v>N</v>
          </cell>
        </row>
        <row r="8090">
          <cell r="D8090" t="str">
            <v>1293546</v>
          </cell>
          <cell r="J8090" t="str">
            <v>N</v>
          </cell>
        </row>
        <row r="8091">
          <cell r="D8091" t="str">
            <v>1293546</v>
          </cell>
          <cell r="J8091" t="str">
            <v>N</v>
          </cell>
        </row>
        <row r="8092">
          <cell r="D8092" t="str">
            <v>1293546</v>
          </cell>
          <cell r="J8092" t="str">
            <v>N</v>
          </cell>
        </row>
        <row r="8093">
          <cell r="D8093" t="str">
            <v>1293546</v>
          </cell>
          <cell r="J8093" t="str">
            <v>N</v>
          </cell>
        </row>
        <row r="8094">
          <cell r="D8094" t="str">
            <v>1293546</v>
          </cell>
          <cell r="J8094" t="str">
            <v>N</v>
          </cell>
        </row>
        <row r="8095">
          <cell r="D8095" t="str">
            <v>1293546</v>
          </cell>
          <cell r="J8095" t="str">
            <v>N</v>
          </cell>
        </row>
        <row r="8096">
          <cell r="D8096" t="str">
            <v>1293546</v>
          </cell>
          <cell r="J8096" t="str">
            <v>N</v>
          </cell>
        </row>
        <row r="8097">
          <cell r="D8097" t="str">
            <v>1293546</v>
          </cell>
          <cell r="J8097" t="str">
            <v>N</v>
          </cell>
        </row>
        <row r="8098">
          <cell r="D8098" t="str">
            <v>1293546</v>
          </cell>
          <cell r="J8098" t="str">
            <v>N</v>
          </cell>
        </row>
        <row r="8099">
          <cell r="D8099" t="str">
            <v>1293546</v>
          </cell>
          <cell r="J8099" t="str">
            <v>N</v>
          </cell>
        </row>
        <row r="8100">
          <cell r="D8100" t="str">
            <v>1293546</v>
          </cell>
          <cell r="J8100" t="str">
            <v>N</v>
          </cell>
        </row>
        <row r="8101">
          <cell r="D8101" t="str">
            <v>1293546</v>
          </cell>
          <cell r="J8101" t="str">
            <v>N</v>
          </cell>
        </row>
        <row r="8102">
          <cell r="D8102" t="str">
            <v>1293546</v>
          </cell>
          <cell r="J8102" t="str">
            <v>N</v>
          </cell>
        </row>
        <row r="8103">
          <cell r="D8103" t="str">
            <v>1293546</v>
          </cell>
          <cell r="J8103" t="str">
            <v>N</v>
          </cell>
        </row>
        <row r="8104">
          <cell r="D8104" t="str">
            <v>1293546</v>
          </cell>
          <cell r="J8104" t="str">
            <v>N</v>
          </cell>
        </row>
        <row r="8105">
          <cell r="D8105" t="str">
            <v>1293546</v>
          </cell>
          <cell r="J8105" t="str">
            <v>N</v>
          </cell>
        </row>
        <row r="8106">
          <cell r="D8106" t="str">
            <v>1293546</v>
          </cell>
          <cell r="J8106" t="str">
            <v>N</v>
          </cell>
        </row>
        <row r="8107">
          <cell r="D8107" t="str">
            <v>1293546</v>
          </cell>
          <cell r="J8107" t="str">
            <v>N</v>
          </cell>
        </row>
        <row r="8108">
          <cell r="D8108" t="str">
            <v>1293546</v>
          </cell>
          <cell r="J8108" t="str">
            <v>N</v>
          </cell>
        </row>
        <row r="8109">
          <cell r="D8109" t="str">
            <v>1293546</v>
          </cell>
          <cell r="J8109" t="str">
            <v>N</v>
          </cell>
        </row>
        <row r="8110">
          <cell r="D8110" t="str">
            <v>1293546</v>
          </cell>
          <cell r="J8110" t="str">
            <v>N</v>
          </cell>
        </row>
        <row r="8111">
          <cell r="D8111" t="str">
            <v>1293546</v>
          </cell>
          <cell r="J8111" t="str">
            <v>N</v>
          </cell>
        </row>
        <row r="8112">
          <cell r="D8112" t="str">
            <v>1293546</v>
          </cell>
          <cell r="J8112" t="str">
            <v>N</v>
          </cell>
        </row>
        <row r="8113">
          <cell r="D8113" t="str">
            <v>1293546</v>
          </cell>
          <cell r="J8113" t="str">
            <v>N</v>
          </cell>
        </row>
        <row r="8114">
          <cell r="D8114" t="str">
            <v>1293546</v>
          </cell>
          <cell r="J8114" t="str">
            <v>N</v>
          </cell>
        </row>
        <row r="8115">
          <cell r="D8115" t="str">
            <v>1293546</v>
          </cell>
          <cell r="J8115" t="str">
            <v>N</v>
          </cell>
        </row>
        <row r="8116">
          <cell r="D8116" t="str">
            <v>1293546</v>
          </cell>
          <cell r="J8116" t="str">
            <v>N</v>
          </cell>
        </row>
        <row r="8117">
          <cell r="D8117" t="str">
            <v>1293546</v>
          </cell>
          <cell r="J8117" t="str">
            <v>N</v>
          </cell>
        </row>
        <row r="8118">
          <cell r="D8118" t="str">
            <v>1293546</v>
          </cell>
          <cell r="J8118" t="str">
            <v>N</v>
          </cell>
        </row>
        <row r="8119">
          <cell r="D8119" t="str">
            <v>1293546</v>
          </cell>
          <cell r="J8119" t="str">
            <v>N</v>
          </cell>
        </row>
        <row r="8120">
          <cell r="D8120" t="str">
            <v>1301692</v>
          </cell>
          <cell r="J8120" t="str">
            <v>N</v>
          </cell>
        </row>
        <row r="8121">
          <cell r="D8121" t="str">
            <v>1301692</v>
          </cell>
          <cell r="J8121" t="str">
            <v>N</v>
          </cell>
        </row>
        <row r="8122">
          <cell r="D8122" t="str">
            <v>1301692</v>
          </cell>
          <cell r="J8122" t="str">
            <v>N</v>
          </cell>
        </row>
        <row r="8123">
          <cell r="D8123" t="str">
            <v>1301692</v>
          </cell>
          <cell r="J8123" t="str">
            <v>N</v>
          </cell>
        </row>
        <row r="8124">
          <cell r="D8124" t="str">
            <v>1301692</v>
          </cell>
          <cell r="J8124" t="str">
            <v>N</v>
          </cell>
        </row>
        <row r="8125">
          <cell r="D8125" t="str">
            <v>1301692</v>
          </cell>
          <cell r="J8125" t="str">
            <v>N</v>
          </cell>
        </row>
        <row r="8126">
          <cell r="D8126" t="str">
            <v>1301692</v>
          </cell>
          <cell r="J8126" t="str">
            <v>N</v>
          </cell>
        </row>
        <row r="8127">
          <cell r="D8127" t="str">
            <v>1301692</v>
          </cell>
          <cell r="J8127" t="str">
            <v>N</v>
          </cell>
        </row>
        <row r="8128">
          <cell r="D8128" t="str">
            <v>1301692</v>
          </cell>
          <cell r="J8128" t="str">
            <v>N</v>
          </cell>
        </row>
        <row r="8129">
          <cell r="D8129" t="str">
            <v>1301692</v>
          </cell>
          <cell r="J8129" t="str">
            <v>N</v>
          </cell>
        </row>
        <row r="8130">
          <cell r="D8130" t="str">
            <v>1301692</v>
          </cell>
          <cell r="J8130" t="str">
            <v>N</v>
          </cell>
        </row>
        <row r="8131">
          <cell r="D8131" t="str">
            <v>1301692</v>
          </cell>
          <cell r="J8131" t="str">
            <v>N</v>
          </cell>
        </row>
        <row r="8132">
          <cell r="D8132" t="str">
            <v>1303588</v>
          </cell>
          <cell r="J8132" t="str">
            <v>Y</v>
          </cell>
        </row>
        <row r="8133">
          <cell r="D8133" t="str">
            <v>1303588</v>
          </cell>
          <cell r="J8133" t="str">
            <v>Y</v>
          </cell>
        </row>
        <row r="8134">
          <cell r="D8134" t="str">
            <v>1303588</v>
          </cell>
          <cell r="J8134" t="str">
            <v>Y</v>
          </cell>
        </row>
        <row r="8135">
          <cell r="D8135" t="str">
            <v>1303588</v>
          </cell>
          <cell r="J8135" t="str">
            <v>Y</v>
          </cell>
        </row>
        <row r="8136">
          <cell r="D8136" t="str">
            <v>1303588</v>
          </cell>
          <cell r="J8136" t="str">
            <v>Y</v>
          </cell>
        </row>
        <row r="8137">
          <cell r="D8137" t="str">
            <v>1303588</v>
          </cell>
          <cell r="J8137" t="str">
            <v>Y</v>
          </cell>
        </row>
        <row r="8138">
          <cell r="D8138" t="str">
            <v>1303588</v>
          </cell>
          <cell r="J8138" t="str">
            <v>Y</v>
          </cell>
        </row>
        <row r="8139">
          <cell r="D8139" t="str">
            <v>1303588</v>
          </cell>
          <cell r="J8139" t="str">
            <v>Y</v>
          </cell>
        </row>
        <row r="8140">
          <cell r="D8140" t="str">
            <v>1303588</v>
          </cell>
          <cell r="J8140" t="str">
            <v>Y</v>
          </cell>
        </row>
        <row r="8141">
          <cell r="D8141" t="str">
            <v>1303588</v>
          </cell>
          <cell r="J8141" t="str">
            <v>Y</v>
          </cell>
        </row>
        <row r="8142">
          <cell r="D8142" t="str">
            <v>1303588</v>
          </cell>
          <cell r="J8142" t="str">
            <v>Y</v>
          </cell>
        </row>
        <row r="8143">
          <cell r="D8143" t="str">
            <v>1303588</v>
          </cell>
          <cell r="J8143" t="str">
            <v>Y</v>
          </cell>
        </row>
        <row r="8144">
          <cell r="D8144" t="str">
            <v>1303588</v>
          </cell>
          <cell r="J8144" t="str">
            <v>Y</v>
          </cell>
        </row>
        <row r="8145">
          <cell r="D8145" t="str">
            <v>1303588</v>
          </cell>
          <cell r="J8145" t="str">
            <v>Y</v>
          </cell>
        </row>
        <row r="8146">
          <cell r="D8146" t="str">
            <v>1303588</v>
          </cell>
          <cell r="J8146" t="str">
            <v>Y</v>
          </cell>
        </row>
        <row r="8147">
          <cell r="D8147" t="str">
            <v>1303588</v>
          </cell>
          <cell r="J8147" t="str">
            <v>Y</v>
          </cell>
        </row>
        <row r="8148">
          <cell r="D8148" t="str">
            <v>1303588</v>
          </cell>
          <cell r="J8148" t="str">
            <v>Y</v>
          </cell>
        </row>
        <row r="8149">
          <cell r="D8149" t="str">
            <v>1303588</v>
          </cell>
          <cell r="J8149" t="str">
            <v>Y</v>
          </cell>
        </row>
        <row r="8150">
          <cell r="D8150" t="str">
            <v>1303943</v>
          </cell>
          <cell r="J8150" t="str">
            <v>N</v>
          </cell>
        </row>
        <row r="8151">
          <cell r="D8151" t="str">
            <v>1303943</v>
          </cell>
          <cell r="J8151" t="str">
            <v>N</v>
          </cell>
        </row>
        <row r="8152">
          <cell r="D8152" t="str">
            <v>1303943</v>
          </cell>
          <cell r="J8152" t="str">
            <v>N</v>
          </cell>
        </row>
        <row r="8153">
          <cell r="D8153" t="str">
            <v>1303943</v>
          </cell>
          <cell r="J8153" t="str">
            <v>N</v>
          </cell>
        </row>
        <row r="8154">
          <cell r="D8154" t="str">
            <v>1303943</v>
          </cell>
          <cell r="J8154" t="str">
            <v>N</v>
          </cell>
        </row>
        <row r="8155">
          <cell r="D8155" t="str">
            <v>1303943</v>
          </cell>
          <cell r="J8155" t="str">
            <v>N</v>
          </cell>
        </row>
        <row r="8156">
          <cell r="D8156" t="str">
            <v>1303943</v>
          </cell>
          <cell r="J8156" t="str">
            <v>N</v>
          </cell>
        </row>
        <row r="8157">
          <cell r="D8157" t="str">
            <v>1303943</v>
          </cell>
          <cell r="J8157" t="str">
            <v>N</v>
          </cell>
        </row>
        <row r="8158">
          <cell r="D8158" t="str">
            <v>1303943</v>
          </cell>
          <cell r="J8158" t="str">
            <v>N</v>
          </cell>
        </row>
        <row r="8159">
          <cell r="D8159" t="str">
            <v>1303943</v>
          </cell>
          <cell r="J8159" t="str">
            <v>N</v>
          </cell>
        </row>
        <row r="8160">
          <cell r="D8160" t="str">
            <v>1303943</v>
          </cell>
          <cell r="J8160" t="str">
            <v>N</v>
          </cell>
        </row>
        <row r="8161">
          <cell r="D8161" t="str">
            <v>1303943</v>
          </cell>
          <cell r="J8161" t="str">
            <v>N</v>
          </cell>
        </row>
        <row r="8162">
          <cell r="D8162" t="str">
            <v>1303943</v>
          </cell>
          <cell r="J8162" t="str">
            <v>N</v>
          </cell>
        </row>
        <row r="8163">
          <cell r="D8163" t="str">
            <v>1303943</v>
          </cell>
          <cell r="J8163" t="str">
            <v>N</v>
          </cell>
        </row>
        <row r="8164">
          <cell r="D8164" t="str">
            <v>1303943</v>
          </cell>
          <cell r="J8164" t="str">
            <v>N</v>
          </cell>
        </row>
        <row r="8165">
          <cell r="D8165" t="str">
            <v>1303943</v>
          </cell>
          <cell r="J8165" t="str">
            <v>N</v>
          </cell>
        </row>
        <row r="8166">
          <cell r="D8166" t="str">
            <v>1303943</v>
          </cell>
          <cell r="J8166" t="str">
            <v>Y</v>
          </cell>
        </row>
        <row r="8167">
          <cell r="D8167" t="str">
            <v>1303943</v>
          </cell>
          <cell r="J8167" t="str">
            <v>Y</v>
          </cell>
        </row>
        <row r="8168">
          <cell r="D8168" t="str">
            <v>1303943</v>
          </cell>
          <cell r="J8168" t="str">
            <v>Y</v>
          </cell>
        </row>
        <row r="8169">
          <cell r="D8169" t="str">
            <v>1303943</v>
          </cell>
          <cell r="J8169" t="str">
            <v>Y</v>
          </cell>
        </row>
        <row r="8170">
          <cell r="D8170" t="str">
            <v>1303943</v>
          </cell>
          <cell r="J8170" t="str">
            <v>Y</v>
          </cell>
        </row>
        <row r="8171">
          <cell r="D8171" t="str">
            <v>1303943</v>
          </cell>
          <cell r="J8171" t="str">
            <v>Y</v>
          </cell>
        </row>
        <row r="8172">
          <cell r="D8172" t="str">
            <v>1303943</v>
          </cell>
          <cell r="J8172" t="str">
            <v>Y</v>
          </cell>
        </row>
        <row r="8173">
          <cell r="D8173" t="str">
            <v>1303943</v>
          </cell>
          <cell r="J8173" t="str">
            <v>Y</v>
          </cell>
        </row>
        <row r="8174">
          <cell r="D8174" t="str">
            <v>1303943</v>
          </cell>
          <cell r="J8174" t="str">
            <v>Y</v>
          </cell>
        </row>
        <row r="8175">
          <cell r="D8175" t="str">
            <v>1303943</v>
          </cell>
          <cell r="J8175" t="str">
            <v>Y</v>
          </cell>
        </row>
        <row r="8176">
          <cell r="D8176" t="str">
            <v>1303943</v>
          </cell>
          <cell r="J8176" t="str">
            <v>Y</v>
          </cell>
        </row>
        <row r="8177">
          <cell r="D8177" t="str">
            <v>1303943</v>
          </cell>
          <cell r="J8177" t="str">
            <v>Y</v>
          </cell>
        </row>
        <row r="8178">
          <cell r="D8178" t="str">
            <v>1303943</v>
          </cell>
          <cell r="J8178" t="str">
            <v>Y</v>
          </cell>
        </row>
        <row r="8179">
          <cell r="D8179" t="str">
            <v>1303943</v>
          </cell>
          <cell r="J8179" t="str">
            <v>Y</v>
          </cell>
        </row>
        <row r="8180">
          <cell r="D8180" t="str">
            <v>1303943</v>
          </cell>
          <cell r="J8180" t="str">
            <v>Y</v>
          </cell>
        </row>
        <row r="8181">
          <cell r="D8181" t="str">
            <v>1303943</v>
          </cell>
          <cell r="J8181" t="str">
            <v>Y</v>
          </cell>
        </row>
        <row r="8182">
          <cell r="D8182" t="str">
            <v>1303943</v>
          </cell>
          <cell r="J8182" t="str">
            <v>Y</v>
          </cell>
        </row>
        <row r="8183">
          <cell r="D8183" t="str">
            <v>1310732</v>
          </cell>
          <cell r="J8183" t="str">
            <v>Y</v>
          </cell>
        </row>
        <row r="8184">
          <cell r="D8184" t="str">
            <v>1310732</v>
          </cell>
          <cell r="J8184" t="str">
            <v>Y</v>
          </cell>
        </row>
        <row r="8185">
          <cell r="D8185" t="str">
            <v>1310732</v>
          </cell>
          <cell r="J8185" t="str">
            <v>Y</v>
          </cell>
        </row>
        <row r="8186">
          <cell r="D8186" t="str">
            <v>1310732</v>
          </cell>
          <cell r="J8186" t="str">
            <v>Y</v>
          </cell>
        </row>
        <row r="8187">
          <cell r="D8187" t="str">
            <v>1310732</v>
          </cell>
          <cell r="J8187" t="str">
            <v>Y</v>
          </cell>
        </row>
        <row r="8188">
          <cell r="D8188" t="str">
            <v>1310732</v>
          </cell>
          <cell r="J8188" t="str">
            <v>Y</v>
          </cell>
        </row>
        <row r="8189">
          <cell r="D8189" t="str">
            <v>1310732</v>
          </cell>
          <cell r="J8189" t="str">
            <v>Y</v>
          </cell>
        </row>
        <row r="8190">
          <cell r="D8190" t="str">
            <v>1310732</v>
          </cell>
          <cell r="J8190" t="str">
            <v>Y</v>
          </cell>
        </row>
        <row r="8191">
          <cell r="D8191" t="str">
            <v>1310732</v>
          </cell>
          <cell r="J8191" t="str">
            <v>Y</v>
          </cell>
        </row>
        <row r="8192">
          <cell r="D8192" t="str">
            <v>1313604</v>
          </cell>
          <cell r="J8192" t="str">
            <v>N</v>
          </cell>
        </row>
        <row r="8193">
          <cell r="D8193" t="str">
            <v>1313604</v>
          </cell>
          <cell r="J8193" t="str">
            <v>N</v>
          </cell>
        </row>
        <row r="8194">
          <cell r="D8194" t="str">
            <v>1313604</v>
          </cell>
          <cell r="J8194" t="str">
            <v>N</v>
          </cell>
        </row>
        <row r="8195">
          <cell r="D8195" t="str">
            <v>1313604</v>
          </cell>
          <cell r="J8195" t="str">
            <v>N</v>
          </cell>
        </row>
        <row r="8196">
          <cell r="D8196" t="str">
            <v>1313604</v>
          </cell>
          <cell r="J8196" t="str">
            <v>N</v>
          </cell>
        </row>
        <row r="8197">
          <cell r="D8197" t="str">
            <v>1313604</v>
          </cell>
          <cell r="J8197" t="str">
            <v>N</v>
          </cell>
        </row>
        <row r="8198">
          <cell r="D8198" t="str">
            <v>1313604</v>
          </cell>
          <cell r="J8198" t="str">
            <v>N</v>
          </cell>
        </row>
        <row r="8199">
          <cell r="D8199" t="str">
            <v>1313604</v>
          </cell>
          <cell r="J8199" t="str">
            <v>N</v>
          </cell>
        </row>
        <row r="8200">
          <cell r="D8200" t="str">
            <v>1313604</v>
          </cell>
          <cell r="J8200" t="str">
            <v>N</v>
          </cell>
        </row>
        <row r="8201">
          <cell r="D8201" t="str">
            <v>1313604</v>
          </cell>
          <cell r="J8201" t="str">
            <v>N</v>
          </cell>
        </row>
        <row r="8202">
          <cell r="D8202" t="str">
            <v>1313604</v>
          </cell>
          <cell r="J8202" t="str">
            <v>N</v>
          </cell>
        </row>
        <row r="8203">
          <cell r="D8203" t="str">
            <v>1313604</v>
          </cell>
          <cell r="J8203" t="str">
            <v>N</v>
          </cell>
        </row>
        <row r="8204">
          <cell r="D8204" t="str">
            <v>1313604</v>
          </cell>
          <cell r="J8204" t="str">
            <v>N</v>
          </cell>
        </row>
        <row r="8205">
          <cell r="D8205" t="str">
            <v>1313604</v>
          </cell>
          <cell r="J8205" t="str">
            <v>N</v>
          </cell>
        </row>
        <row r="8206">
          <cell r="D8206" t="str">
            <v>1313604</v>
          </cell>
          <cell r="J8206" t="str">
            <v>N</v>
          </cell>
        </row>
        <row r="8207">
          <cell r="D8207" t="str">
            <v>1313604</v>
          </cell>
          <cell r="J8207" t="str">
            <v>N</v>
          </cell>
        </row>
        <row r="8208">
          <cell r="D8208" t="str">
            <v>1313604</v>
          </cell>
          <cell r="J8208" t="str">
            <v>N</v>
          </cell>
        </row>
        <row r="8209">
          <cell r="D8209" t="str">
            <v>1313604</v>
          </cell>
          <cell r="J8209" t="str">
            <v>N</v>
          </cell>
        </row>
        <row r="8210">
          <cell r="D8210" t="str">
            <v>1313604</v>
          </cell>
          <cell r="J8210" t="str">
            <v>N</v>
          </cell>
        </row>
        <row r="8211">
          <cell r="D8211" t="str">
            <v>1313604</v>
          </cell>
          <cell r="J8211" t="str">
            <v>N</v>
          </cell>
        </row>
        <row r="8212">
          <cell r="D8212" t="str">
            <v>1313604</v>
          </cell>
          <cell r="J8212" t="str">
            <v>N</v>
          </cell>
        </row>
        <row r="8213">
          <cell r="D8213" t="str">
            <v>1313604</v>
          </cell>
          <cell r="J8213" t="str">
            <v>N</v>
          </cell>
        </row>
        <row r="8214">
          <cell r="D8214" t="str">
            <v>1313604</v>
          </cell>
          <cell r="J8214" t="str">
            <v>N</v>
          </cell>
        </row>
        <row r="8215">
          <cell r="D8215" t="str">
            <v>1313604</v>
          </cell>
          <cell r="J8215" t="str">
            <v>N</v>
          </cell>
        </row>
        <row r="8216">
          <cell r="D8216" t="str">
            <v>1313604</v>
          </cell>
          <cell r="J8216" t="str">
            <v>N</v>
          </cell>
        </row>
        <row r="8217">
          <cell r="D8217" t="str">
            <v>1313604</v>
          </cell>
          <cell r="J8217" t="str">
            <v>N</v>
          </cell>
        </row>
        <row r="8218">
          <cell r="D8218" t="str">
            <v>1313604</v>
          </cell>
          <cell r="J8218" t="str">
            <v>N</v>
          </cell>
        </row>
        <row r="8219">
          <cell r="D8219" t="str">
            <v>1313604</v>
          </cell>
          <cell r="J8219" t="str">
            <v>N</v>
          </cell>
        </row>
        <row r="8220">
          <cell r="D8220" t="str">
            <v>1313604</v>
          </cell>
          <cell r="J8220" t="str">
            <v>N</v>
          </cell>
        </row>
        <row r="8221">
          <cell r="D8221" t="str">
            <v>1313604</v>
          </cell>
          <cell r="J8221" t="str">
            <v>N</v>
          </cell>
        </row>
        <row r="8222">
          <cell r="D8222" t="str">
            <v>1313604</v>
          </cell>
          <cell r="J8222" t="str">
            <v>N</v>
          </cell>
        </row>
        <row r="8223">
          <cell r="D8223" t="str">
            <v>1313604</v>
          </cell>
          <cell r="J8223" t="str">
            <v>N</v>
          </cell>
        </row>
        <row r="8224">
          <cell r="D8224" t="str">
            <v>1313604</v>
          </cell>
          <cell r="J8224" t="str">
            <v>N</v>
          </cell>
        </row>
        <row r="8225">
          <cell r="D8225" t="str">
            <v>1313604</v>
          </cell>
          <cell r="J8225" t="str">
            <v>N</v>
          </cell>
        </row>
        <row r="8226">
          <cell r="D8226" t="str">
            <v>1313604</v>
          </cell>
          <cell r="J8226" t="str">
            <v>N</v>
          </cell>
        </row>
        <row r="8227">
          <cell r="D8227" t="str">
            <v>1313604</v>
          </cell>
          <cell r="J8227" t="str">
            <v>N</v>
          </cell>
        </row>
        <row r="8228">
          <cell r="D8228" t="str">
            <v>1313604</v>
          </cell>
          <cell r="J8228" t="str">
            <v>N</v>
          </cell>
        </row>
        <row r="8229">
          <cell r="D8229" t="str">
            <v>1313604</v>
          </cell>
          <cell r="J8229" t="str">
            <v>N</v>
          </cell>
        </row>
        <row r="8230">
          <cell r="D8230" t="str">
            <v>1313604</v>
          </cell>
          <cell r="J8230" t="str">
            <v>N</v>
          </cell>
        </row>
        <row r="8231">
          <cell r="D8231" t="str">
            <v>1313604</v>
          </cell>
          <cell r="J8231" t="str">
            <v>N</v>
          </cell>
        </row>
        <row r="8232">
          <cell r="D8232" t="str">
            <v>1313604</v>
          </cell>
          <cell r="J8232" t="str">
            <v>N</v>
          </cell>
        </row>
        <row r="8233">
          <cell r="D8233" t="str">
            <v>1313604</v>
          </cell>
          <cell r="J8233" t="str">
            <v>N</v>
          </cell>
        </row>
        <row r="8234">
          <cell r="D8234" t="str">
            <v>1313604</v>
          </cell>
          <cell r="J8234" t="str">
            <v>N</v>
          </cell>
        </row>
        <row r="8235">
          <cell r="D8235" t="str">
            <v>1313604</v>
          </cell>
          <cell r="J8235" t="str">
            <v>N</v>
          </cell>
        </row>
        <row r="8236">
          <cell r="D8236" t="str">
            <v>1313604</v>
          </cell>
          <cell r="J8236" t="str">
            <v>N</v>
          </cell>
        </row>
        <row r="8237">
          <cell r="D8237" t="str">
            <v>1313604</v>
          </cell>
          <cell r="J8237" t="str">
            <v>N</v>
          </cell>
        </row>
        <row r="8238">
          <cell r="D8238" t="str">
            <v>1313604</v>
          </cell>
          <cell r="J8238" t="str">
            <v>N</v>
          </cell>
        </row>
        <row r="8239">
          <cell r="D8239" t="str">
            <v>1313604</v>
          </cell>
          <cell r="J8239" t="str">
            <v>N</v>
          </cell>
        </row>
        <row r="8240">
          <cell r="D8240" t="str">
            <v>1313604</v>
          </cell>
          <cell r="J8240" t="str">
            <v>N</v>
          </cell>
        </row>
        <row r="8241">
          <cell r="D8241" t="str">
            <v>1313604</v>
          </cell>
          <cell r="J8241" t="str">
            <v>N</v>
          </cell>
        </row>
        <row r="8242">
          <cell r="D8242" t="str">
            <v>1313604</v>
          </cell>
          <cell r="J8242" t="str">
            <v>N</v>
          </cell>
        </row>
        <row r="8243">
          <cell r="D8243" t="str">
            <v>1313604</v>
          </cell>
          <cell r="J8243" t="str">
            <v>N</v>
          </cell>
        </row>
        <row r="8244">
          <cell r="D8244" t="str">
            <v>1313604</v>
          </cell>
          <cell r="J8244" t="str">
            <v>N</v>
          </cell>
        </row>
        <row r="8245">
          <cell r="D8245" t="str">
            <v>1313604</v>
          </cell>
          <cell r="J8245" t="str">
            <v>N</v>
          </cell>
        </row>
        <row r="8246">
          <cell r="D8246" t="str">
            <v>1313604</v>
          </cell>
          <cell r="J8246" t="str">
            <v>N</v>
          </cell>
        </row>
        <row r="8247">
          <cell r="D8247" t="str">
            <v>1313604</v>
          </cell>
          <cell r="J8247" t="str">
            <v>N</v>
          </cell>
        </row>
        <row r="8248">
          <cell r="D8248" t="str">
            <v>1313604</v>
          </cell>
          <cell r="J8248" t="str">
            <v>N</v>
          </cell>
        </row>
        <row r="8249">
          <cell r="D8249" t="str">
            <v>1313604</v>
          </cell>
          <cell r="J8249" t="str">
            <v>N</v>
          </cell>
        </row>
        <row r="8250">
          <cell r="D8250" t="str">
            <v>1313604</v>
          </cell>
          <cell r="J8250" t="str">
            <v>N</v>
          </cell>
        </row>
        <row r="8251">
          <cell r="D8251" t="str">
            <v>1313604</v>
          </cell>
          <cell r="J8251" t="str">
            <v>N</v>
          </cell>
        </row>
        <row r="8252">
          <cell r="D8252" t="str">
            <v>1313604</v>
          </cell>
          <cell r="J8252" t="str">
            <v>N</v>
          </cell>
        </row>
        <row r="8253">
          <cell r="D8253" t="str">
            <v>1313604</v>
          </cell>
          <cell r="J8253" t="str">
            <v>N</v>
          </cell>
        </row>
        <row r="8254">
          <cell r="D8254" t="str">
            <v>1313604</v>
          </cell>
          <cell r="J8254" t="str">
            <v>N</v>
          </cell>
        </row>
        <row r="8255">
          <cell r="D8255" t="str">
            <v>1313604</v>
          </cell>
          <cell r="J8255" t="str">
            <v>N</v>
          </cell>
        </row>
        <row r="8256">
          <cell r="D8256" t="str">
            <v>1313604</v>
          </cell>
          <cell r="J8256" t="str">
            <v>N</v>
          </cell>
        </row>
        <row r="8257">
          <cell r="D8257" t="str">
            <v>1313604</v>
          </cell>
          <cell r="J8257" t="str">
            <v>N</v>
          </cell>
        </row>
        <row r="8258">
          <cell r="D8258" t="str">
            <v>1313604</v>
          </cell>
          <cell r="J8258" t="str">
            <v>N</v>
          </cell>
        </row>
        <row r="8259">
          <cell r="D8259" t="str">
            <v>1313604</v>
          </cell>
          <cell r="J8259" t="str">
            <v>N</v>
          </cell>
        </row>
        <row r="8260">
          <cell r="D8260" t="str">
            <v>1313604</v>
          </cell>
          <cell r="J8260" t="str">
            <v>N</v>
          </cell>
        </row>
        <row r="8261">
          <cell r="D8261" t="str">
            <v>1313604</v>
          </cell>
          <cell r="J8261" t="str">
            <v>N</v>
          </cell>
        </row>
        <row r="8262">
          <cell r="D8262" t="str">
            <v>1313604</v>
          </cell>
          <cell r="J8262" t="str">
            <v>N</v>
          </cell>
        </row>
        <row r="8263">
          <cell r="D8263" t="str">
            <v>1313604</v>
          </cell>
          <cell r="J8263" t="str">
            <v>N</v>
          </cell>
        </row>
        <row r="8264">
          <cell r="D8264" t="str">
            <v>1313604</v>
          </cell>
          <cell r="J8264" t="str">
            <v>N</v>
          </cell>
        </row>
        <row r="8265">
          <cell r="D8265" t="str">
            <v>1313604</v>
          </cell>
          <cell r="J8265" t="str">
            <v>N</v>
          </cell>
        </row>
        <row r="8266">
          <cell r="D8266" t="str">
            <v>1313604</v>
          </cell>
          <cell r="J8266" t="str">
            <v>N</v>
          </cell>
        </row>
        <row r="8267">
          <cell r="D8267" t="str">
            <v>1313604</v>
          </cell>
          <cell r="J8267" t="str">
            <v>N</v>
          </cell>
        </row>
        <row r="8268">
          <cell r="D8268" t="str">
            <v>1313604</v>
          </cell>
          <cell r="J8268" t="str">
            <v>N</v>
          </cell>
        </row>
        <row r="8269">
          <cell r="D8269" t="str">
            <v>1313604</v>
          </cell>
          <cell r="J8269" t="str">
            <v>N</v>
          </cell>
        </row>
        <row r="8270">
          <cell r="D8270" t="str">
            <v>1313604</v>
          </cell>
          <cell r="J8270" t="str">
            <v>N</v>
          </cell>
        </row>
        <row r="8271">
          <cell r="D8271" t="str">
            <v>1313604</v>
          </cell>
          <cell r="J8271" t="str">
            <v>N</v>
          </cell>
        </row>
        <row r="8272">
          <cell r="D8272" t="str">
            <v>1313604</v>
          </cell>
          <cell r="J8272" t="str">
            <v>N</v>
          </cell>
        </row>
        <row r="8273">
          <cell r="D8273" t="str">
            <v>1313604</v>
          </cell>
          <cell r="J8273" t="str">
            <v>N</v>
          </cell>
        </row>
        <row r="8274">
          <cell r="D8274" t="str">
            <v>1313604</v>
          </cell>
          <cell r="J8274" t="str">
            <v>N</v>
          </cell>
        </row>
        <row r="8275">
          <cell r="D8275" t="str">
            <v>1313604</v>
          </cell>
          <cell r="J8275" t="str">
            <v>N</v>
          </cell>
        </row>
        <row r="8276">
          <cell r="D8276" t="str">
            <v>1313604</v>
          </cell>
          <cell r="J8276" t="str">
            <v>N</v>
          </cell>
        </row>
        <row r="8277">
          <cell r="D8277" t="str">
            <v>1313604</v>
          </cell>
          <cell r="J8277" t="str">
            <v>N</v>
          </cell>
        </row>
        <row r="8278">
          <cell r="D8278" t="str">
            <v>1313604</v>
          </cell>
          <cell r="J8278" t="str">
            <v>N</v>
          </cell>
        </row>
        <row r="8279">
          <cell r="D8279" t="str">
            <v>1313604</v>
          </cell>
          <cell r="J8279" t="str">
            <v>N</v>
          </cell>
        </row>
        <row r="8280">
          <cell r="D8280" t="str">
            <v>1313604</v>
          </cell>
          <cell r="J8280" t="str">
            <v>N</v>
          </cell>
        </row>
        <row r="8281">
          <cell r="D8281" t="str">
            <v>1313604</v>
          </cell>
          <cell r="J8281" t="str">
            <v>N</v>
          </cell>
        </row>
        <row r="8282">
          <cell r="D8282" t="str">
            <v>1313604</v>
          </cell>
          <cell r="J8282" t="str">
            <v>N</v>
          </cell>
        </row>
        <row r="8283">
          <cell r="D8283" t="str">
            <v>1313604</v>
          </cell>
          <cell r="J8283" t="str">
            <v>N</v>
          </cell>
        </row>
        <row r="8284">
          <cell r="D8284" t="str">
            <v>1313604</v>
          </cell>
          <cell r="J8284" t="str">
            <v>N</v>
          </cell>
        </row>
        <row r="8285">
          <cell r="D8285" t="str">
            <v>1313604</v>
          </cell>
          <cell r="J8285" t="str">
            <v>N</v>
          </cell>
        </row>
        <row r="8286">
          <cell r="D8286" t="str">
            <v>1313604</v>
          </cell>
          <cell r="J8286" t="str">
            <v>N</v>
          </cell>
        </row>
        <row r="8287">
          <cell r="D8287" t="str">
            <v>1313604</v>
          </cell>
          <cell r="J8287" t="str">
            <v>N</v>
          </cell>
        </row>
        <row r="8288">
          <cell r="D8288" t="str">
            <v>1313604</v>
          </cell>
          <cell r="J8288" t="str">
            <v>N</v>
          </cell>
        </row>
        <row r="8289">
          <cell r="D8289" t="str">
            <v>1313604</v>
          </cell>
          <cell r="J8289" t="str">
            <v>N</v>
          </cell>
        </row>
        <row r="8290">
          <cell r="D8290" t="str">
            <v>1313604</v>
          </cell>
          <cell r="J8290" t="str">
            <v>N</v>
          </cell>
        </row>
        <row r="8291">
          <cell r="D8291" t="str">
            <v>1313604</v>
          </cell>
          <cell r="J8291" t="str">
            <v>N</v>
          </cell>
        </row>
        <row r="8292">
          <cell r="D8292" t="str">
            <v>1314570</v>
          </cell>
          <cell r="J8292" t="str">
            <v>N</v>
          </cell>
        </row>
        <row r="8293">
          <cell r="D8293" t="str">
            <v>1314570</v>
          </cell>
          <cell r="J8293" t="str">
            <v>N</v>
          </cell>
        </row>
        <row r="8294">
          <cell r="D8294" t="str">
            <v>1314570</v>
          </cell>
          <cell r="J8294" t="str">
            <v>N</v>
          </cell>
        </row>
        <row r="8295">
          <cell r="D8295" t="str">
            <v>1314570</v>
          </cell>
          <cell r="J8295" t="str">
            <v>N</v>
          </cell>
        </row>
        <row r="8296">
          <cell r="D8296" t="str">
            <v>1314570</v>
          </cell>
          <cell r="J8296" t="str">
            <v>N</v>
          </cell>
        </row>
        <row r="8297">
          <cell r="D8297" t="str">
            <v>1314570</v>
          </cell>
          <cell r="J8297" t="str">
            <v>N</v>
          </cell>
        </row>
        <row r="8298">
          <cell r="D8298" t="str">
            <v>1314570</v>
          </cell>
          <cell r="J8298" t="str">
            <v>N</v>
          </cell>
        </row>
        <row r="8299">
          <cell r="D8299" t="str">
            <v>1314570</v>
          </cell>
          <cell r="J8299" t="str">
            <v>N</v>
          </cell>
        </row>
        <row r="8300">
          <cell r="D8300" t="str">
            <v>1314570</v>
          </cell>
          <cell r="J8300" t="str">
            <v>Y</v>
          </cell>
        </row>
        <row r="8301">
          <cell r="D8301" t="str">
            <v>1314570</v>
          </cell>
          <cell r="J8301" t="str">
            <v>Y</v>
          </cell>
        </row>
        <row r="8302">
          <cell r="D8302" t="str">
            <v>1314570</v>
          </cell>
          <cell r="J8302" t="str">
            <v>Y</v>
          </cell>
        </row>
        <row r="8303">
          <cell r="D8303" t="str">
            <v>1314570</v>
          </cell>
          <cell r="J8303" t="str">
            <v>Y</v>
          </cell>
        </row>
        <row r="8304">
          <cell r="D8304" t="str">
            <v>1314570</v>
          </cell>
          <cell r="J8304" t="str">
            <v>N</v>
          </cell>
        </row>
        <row r="8305">
          <cell r="D8305" t="str">
            <v>1314570</v>
          </cell>
          <cell r="J8305" t="str">
            <v>N</v>
          </cell>
        </row>
        <row r="8306">
          <cell r="D8306" t="str">
            <v>1314570</v>
          </cell>
          <cell r="J8306" t="str">
            <v>N</v>
          </cell>
        </row>
        <row r="8307">
          <cell r="D8307" t="str">
            <v>1314570</v>
          </cell>
          <cell r="J8307" t="str">
            <v>N</v>
          </cell>
        </row>
        <row r="8308">
          <cell r="D8308" t="str">
            <v>1314570</v>
          </cell>
          <cell r="J8308" t="str">
            <v>N</v>
          </cell>
        </row>
        <row r="8309">
          <cell r="D8309" t="str">
            <v>1314570</v>
          </cell>
          <cell r="J8309" t="str">
            <v>N</v>
          </cell>
        </row>
        <row r="8310">
          <cell r="D8310" t="str">
            <v>1314570</v>
          </cell>
          <cell r="J8310" t="str">
            <v>N</v>
          </cell>
        </row>
        <row r="8311">
          <cell r="D8311" t="str">
            <v>1314570</v>
          </cell>
          <cell r="J8311" t="str">
            <v>N</v>
          </cell>
        </row>
        <row r="8312">
          <cell r="D8312" t="str">
            <v>1314570</v>
          </cell>
          <cell r="J8312" t="str">
            <v>N</v>
          </cell>
        </row>
        <row r="8313">
          <cell r="D8313" t="str">
            <v>1314570</v>
          </cell>
          <cell r="J8313" t="str">
            <v>N</v>
          </cell>
        </row>
        <row r="8314">
          <cell r="D8314" t="str">
            <v>1314570</v>
          </cell>
          <cell r="J8314" t="str">
            <v>N</v>
          </cell>
        </row>
        <row r="8315">
          <cell r="D8315" t="str">
            <v>1314570</v>
          </cell>
          <cell r="J8315" t="str">
            <v>N</v>
          </cell>
        </row>
        <row r="8316">
          <cell r="D8316" t="str">
            <v>1314570</v>
          </cell>
          <cell r="J8316" t="str">
            <v>N</v>
          </cell>
        </row>
        <row r="8317">
          <cell r="D8317" t="str">
            <v>1314570</v>
          </cell>
          <cell r="J8317" t="str">
            <v>N</v>
          </cell>
        </row>
        <row r="8318">
          <cell r="D8318" t="str">
            <v>1314570</v>
          </cell>
          <cell r="J8318" t="str">
            <v>N</v>
          </cell>
        </row>
        <row r="8319">
          <cell r="D8319" t="str">
            <v>1314570</v>
          </cell>
          <cell r="J8319" t="str">
            <v>N</v>
          </cell>
        </row>
        <row r="8320">
          <cell r="D8320" t="str">
            <v>1314570</v>
          </cell>
          <cell r="J8320" t="str">
            <v>N</v>
          </cell>
        </row>
        <row r="8321">
          <cell r="D8321" t="str">
            <v>1314570</v>
          </cell>
          <cell r="J8321" t="str">
            <v>N</v>
          </cell>
        </row>
        <row r="8322">
          <cell r="D8322" t="str">
            <v>1314570</v>
          </cell>
          <cell r="J8322" t="str">
            <v>N</v>
          </cell>
        </row>
        <row r="8323">
          <cell r="D8323" t="str">
            <v>1314570</v>
          </cell>
          <cell r="J8323" t="str">
            <v>N</v>
          </cell>
        </row>
        <row r="8324">
          <cell r="D8324" t="str">
            <v>1314570</v>
          </cell>
          <cell r="J8324" t="str">
            <v>N</v>
          </cell>
        </row>
        <row r="8325">
          <cell r="D8325" t="str">
            <v>1314570</v>
          </cell>
          <cell r="J8325" t="str">
            <v>N</v>
          </cell>
        </row>
        <row r="8326">
          <cell r="D8326" t="str">
            <v>1314570</v>
          </cell>
          <cell r="J8326" t="str">
            <v>N</v>
          </cell>
        </row>
        <row r="8327">
          <cell r="D8327" t="str">
            <v>1314570</v>
          </cell>
          <cell r="J8327" t="str">
            <v>N</v>
          </cell>
        </row>
        <row r="8328">
          <cell r="D8328" t="str">
            <v>1314570</v>
          </cell>
          <cell r="J8328" t="str">
            <v>N</v>
          </cell>
        </row>
        <row r="8329">
          <cell r="D8329" t="str">
            <v>1314570</v>
          </cell>
          <cell r="J8329" t="str">
            <v>N</v>
          </cell>
        </row>
        <row r="8330">
          <cell r="D8330" t="str">
            <v>1314570</v>
          </cell>
          <cell r="J8330" t="str">
            <v>N</v>
          </cell>
        </row>
        <row r="8331">
          <cell r="D8331" t="str">
            <v>1314570</v>
          </cell>
          <cell r="J8331" t="str">
            <v>N</v>
          </cell>
        </row>
        <row r="8332">
          <cell r="D8332" t="str">
            <v>1314570</v>
          </cell>
          <cell r="J8332" t="str">
            <v>N</v>
          </cell>
        </row>
        <row r="8333">
          <cell r="D8333" t="str">
            <v>1314570</v>
          </cell>
          <cell r="J8333" t="str">
            <v>Y</v>
          </cell>
        </row>
        <row r="8334">
          <cell r="D8334" t="str">
            <v>1314570</v>
          </cell>
          <cell r="J8334" t="str">
            <v>Y</v>
          </cell>
        </row>
        <row r="8335">
          <cell r="D8335" t="str">
            <v>1314570</v>
          </cell>
          <cell r="J8335" t="str">
            <v>Y</v>
          </cell>
        </row>
        <row r="8336">
          <cell r="D8336" t="str">
            <v>1314570</v>
          </cell>
          <cell r="J8336" t="str">
            <v>Y</v>
          </cell>
        </row>
        <row r="8337">
          <cell r="D8337" t="str">
            <v>1314570</v>
          </cell>
          <cell r="J8337" t="str">
            <v>N</v>
          </cell>
        </row>
        <row r="8338">
          <cell r="D8338" t="str">
            <v>1314570</v>
          </cell>
          <cell r="J8338" t="str">
            <v>N</v>
          </cell>
        </row>
        <row r="8339">
          <cell r="D8339" t="str">
            <v>1314570</v>
          </cell>
          <cell r="J8339" t="str">
            <v>N</v>
          </cell>
        </row>
        <row r="8340">
          <cell r="D8340" t="str">
            <v>1314570</v>
          </cell>
          <cell r="J8340" t="str">
            <v>N</v>
          </cell>
        </row>
        <row r="8341">
          <cell r="D8341" t="str">
            <v>1314570</v>
          </cell>
          <cell r="J8341" t="str">
            <v>N</v>
          </cell>
        </row>
        <row r="8342">
          <cell r="D8342" t="str">
            <v>1314570</v>
          </cell>
          <cell r="J8342" t="str">
            <v>N</v>
          </cell>
        </row>
        <row r="8343">
          <cell r="D8343" t="str">
            <v>1314570</v>
          </cell>
          <cell r="J8343" t="str">
            <v>N</v>
          </cell>
        </row>
        <row r="8344">
          <cell r="D8344" t="str">
            <v>1314570</v>
          </cell>
          <cell r="J8344" t="str">
            <v>N</v>
          </cell>
        </row>
        <row r="8345">
          <cell r="D8345" t="str">
            <v>1314570</v>
          </cell>
          <cell r="J8345" t="str">
            <v>N</v>
          </cell>
        </row>
        <row r="8346">
          <cell r="D8346" t="str">
            <v>1314570</v>
          </cell>
          <cell r="J8346" t="str">
            <v>N</v>
          </cell>
        </row>
        <row r="8347">
          <cell r="D8347" t="str">
            <v>1314570</v>
          </cell>
          <cell r="J8347" t="str">
            <v>N</v>
          </cell>
        </row>
        <row r="8348">
          <cell r="D8348" t="str">
            <v>1314570</v>
          </cell>
          <cell r="J8348" t="str">
            <v>N</v>
          </cell>
        </row>
        <row r="8349">
          <cell r="D8349" t="str">
            <v>1314570</v>
          </cell>
          <cell r="J8349" t="str">
            <v>N</v>
          </cell>
        </row>
        <row r="8350">
          <cell r="D8350" t="str">
            <v>1314570</v>
          </cell>
          <cell r="J8350" t="str">
            <v>N</v>
          </cell>
        </row>
        <row r="8351">
          <cell r="D8351" t="str">
            <v>1314570</v>
          </cell>
          <cell r="J8351" t="str">
            <v>N</v>
          </cell>
        </row>
        <row r="8352">
          <cell r="D8352" t="str">
            <v>1314570</v>
          </cell>
          <cell r="J8352" t="str">
            <v>N</v>
          </cell>
        </row>
        <row r="8353">
          <cell r="D8353" t="str">
            <v>1314570</v>
          </cell>
          <cell r="J8353" t="str">
            <v>N</v>
          </cell>
        </row>
        <row r="8354">
          <cell r="D8354" t="str">
            <v>1314570</v>
          </cell>
          <cell r="J8354" t="str">
            <v>N</v>
          </cell>
        </row>
        <row r="8355">
          <cell r="D8355" t="str">
            <v>1314570</v>
          </cell>
          <cell r="J8355" t="str">
            <v>N</v>
          </cell>
        </row>
        <row r="8356">
          <cell r="D8356" t="str">
            <v>1314570</v>
          </cell>
          <cell r="J8356" t="str">
            <v>N</v>
          </cell>
        </row>
        <row r="8357">
          <cell r="D8357" t="str">
            <v>1314570</v>
          </cell>
          <cell r="J8357" t="str">
            <v>N</v>
          </cell>
        </row>
        <row r="8358">
          <cell r="D8358" t="str">
            <v>1314570</v>
          </cell>
          <cell r="J8358" t="str">
            <v>N</v>
          </cell>
        </row>
        <row r="8359">
          <cell r="D8359" t="str">
            <v>1314570</v>
          </cell>
          <cell r="J8359" t="str">
            <v>N</v>
          </cell>
        </row>
        <row r="8360">
          <cell r="D8360" t="str">
            <v>1314570</v>
          </cell>
          <cell r="J8360" t="str">
            <v>N</v>
          </cell>
        </row>
        <row r="8361">
          <cell r="D8361" t="str">
            <v>1314570</v>
          </cell>
          <cell r="J8361" t="str">
            <v>N</v>
          </cell>
        </row>
        <row r="8362">
          <cell r="D8362" t="str">
            <v>1314570</v>
          </cell>
          <cell r="J8362" t="str">
            <v>N</v>
          </cell>
        </row>
        <row r="8363">
          <cell r="D8363" t="str">
            <v>1314570</v>
          </cell>
          <cell r="J8363" t="str">
            <v>N</v>
          </cell>
        </row>
        <row r="8364">
          <cell r="D8364" t="str">
            <v>1314570</v>
          </cell>
          <cell r="J8364" t="str">
            <v>Y</v>
          </cell>
        </row>
        <row r="8365">
          <cell r="D8365" t="str">
            <v>1314570</v>
          </cell>
          <cell r="J8365" t="str">
            <v>Y</v>
          </cell>
        </row>
        <row r="8366">
          <cell r="D8366" t="str">
            <v>1314570</v>
          </cell>
          <cell r="J8366" t="str">
            <v>Y</v>
          </cell>
        </row>
        <row r="8367">
          <cell r="D8367" t="str">
            <v>1314570</v>
          </cell>
          <cell r="J8367" t="str">
            <v>Y</v>
          </cell>
        </row>
        <row r="8368">
          <cell r="D8368" t="str">
            <v>1314570</v>
          </cell>
          <cell r="J8368" t="str">
            <v>N</v>
          </cell>
        </row>
        <row r="8369">
          <cell r="D8369" t="str">
            <v>1314570</v>
          </cell>
          <cell r="J8369" t="str">
            <v>N</v>
          </cell>
        </row>
        <row r="8370">
          <cell r="D8370" t="str">
            <v>1314570</v>
          </cell>
          <cell r="J8370" t="str">
            <v>N</v>
          </cell>
        </row>
        <row r="8371">
          <cell r="D8371" t="str">
            <v>1314570</v>
          </cell>
          <cell r="J8371" t="str">
            <v>N</v>
          </cell>
        </row>
        <row r="8372">
          <cell r="D8372" t="str">
            <v>1314570</v>
          </cell>
          <cell r="J8372" t="str">
            <v>N</v>
          </cell>
        </row>
        <row r="8373">
          <cell r="D8373" t="str">
            <v>1314570</v>
          </cell>
          <cell r="J8373" t="str">
            <v>N</v>
          </cell>
        </row>
        <row r="8374">
          <cell r="D8374" t="str">
            <v>1314570</v>
          </cell>
          <cell r="J8374" t="str">
            <v>N</v>
          </cell>
        </row>
        <row r="8375">
          <cell r="D8375" t="str">
            <v>1314570</v>
          </cell>
          <cell r="J8375" t="str">
            <v>N</v>
          </cell>
        </row>
        <row r="8376">
          <cell r="D8376" t="str">
            <v>1314570</v>
          </cell>
          <cell r="J8376" t="str">
            <v>N</v>
          </cell>
        </row>
        <row r="8377">
          <cell r="D8377" t="str">
            <v>1314570</v>
          </cell>
          <cell r="J8377" t="str">
            <v>N</v>
          </cell>
        </row>
        <row r="8378">
          <cell r="D8378" t="str">
            <v>1314570</v>
          </cell>
          <cell r="J8378" t="str">
            <v>N</v>
          </cell>
        </row>
        <row r="8379">
          <cell r="D8379" t="str">
            <v>1314570</v>
          </cell>
          <cell r="J8379" t="str">
            <v>N</v>
          </cell>
        </row>
        <row r="8380">
          <cell r="D8380" t="str">
            <v>1314570</v>
          </cell>
          <cell r="J8380" t="str">
            <v>N</v>
          </cell>
        </row>
        <row r="8381">
          <cell r="D8381" t="str">
            <v>1314570</v>
          </cell>
          <cell r="J8381" t="str">
            <v>N</v>
          </cell>
        </row>
        <row r="8382">
          <cell r="D8382" t="str">
            <v>1314570</v>
          </cell>
          <cell r="J8382" t="str">
            <v>N</v>
          </cell>
        </row>
        <row r="8383">
          <cell r="D8383" t="str">
            <v>1314570</v>
          </cell>
          <cell r="J8383" t="str">
            <v>N</v>
          </cell>
        </row>
        <row r="8384">
          <cell r="D8384" t="str">
            <v>1314570</v>
          </cell>
          <cell r="J8384" t="str">
            <v>N</v>
          </cell>
        </row>
        <row r="8385">
          <cell r="D8385" t="str">
            <v>1314570</v>
          </cell>
          <cell r="J8385" t="str">
            <v>N</v>
          </cell>
        </row>
        <row r="8386">
          <cell r="D8386" t="str">
            <v>1314570</v>
          </cell>
          <cell r="J8386" t="str">
            <v>N</v>
          </cell>
        </row>
        <row r="8387">
          <cell r="D8387" t="str">
            <v>1314570</v>
          </cell>
          <cell r="J8387" t="str">
            <v>N</v>
          </cell>
        </row>
        <row r="8388">
          <cell r="D8388" t="str">
            <v>1314570</v>
          </cell>
          <cell r="J8388" t="str">
            <v>N</v>
          </cell>
        </row>
        <row r="8389">
          <cell r="D8389" t="str">
            <v>1316191</v>
          </cell>
          <cell r="J8389" t="str">
            <v>Y</v>
          </cell>
        </row>
        <row r="8390">
          <cell r="D8390" t="str">
            <v>1316191</v>
          </cell>
          <cell r="J8390" t="str">
            <v>Y</v>
          </cell>
        </row>
        <row r="8391">
          <cell r="D8391" t="str">
            <v>1316191</v>
          </cell>
          <cell r="J8391" t="str">
            <v>Y</v>
          </cell>
        </row>
        <row r="8392">
          <cell r="D8392" t="str">
            <v>1316191</v>
          </cell>
          <cell r="J8392" t="str">
            <v>Y</v>
          </cell>
        </row>
        <row r="8393">
          <cell r="D8393" t="str">
            <v>1316191</v>
          </cell>
          <cell r="J8393" t="str">
            <v>Y</v>
          </cell>
        </row>
        <row r="8394">
          <cell r="D8394" t="str">
            <v>1316191</v>
          </cell>
          <cell r="J8394" t="str">
            <v>Y</v>
          </cell>
        </row>
        <row r="8395">
          <cell r="D8395" t="str">
            <v>1316191</v>
          </cell>
          <cell r="J8395" t="str">
            <v>Y</v>
          </cell>
        </row>
        <row r="8396">
          <cell r="D8396" t="str">
            <v>1316191</v>
          </cell>
          <cell r="J8396" t="str">
            <v>Y</v>
          </cell>
        </row>
        <row r="8397">
          <cell r="D8397" t="str">
            <v>1316191</v>
          </cell>
          <cell r="J8397" t="str">
            <v>Y</v>
          </cell>
        </row>
        <row r="8398">
          <cell r="D8398" t="str">
            <v>1316191</v>
          </cell>
          <cell r="J8398" t="str">
            <v>Y</v>
          </cell>
        </row>
        <row r="8399">
          <cell r="D8399" t="str">
            <v>1316191</v>
          </cell>
          <cell r="J8399" t="str">
            <v>Y</v>
          </cell>
        </row>
        <row r="8400">
          <cell r="D8400" t="str">
            <v>1316191</v>
          </cell>
          <cell r="J8400" t="str">
            <v>Y</v>
          </cell>
        </row>
        <row r="8401">
          <cell r="D8401" t="str">
            <v>1316191</v>
          </cell>
          <cell r="J8401" t="str">
            <v>Y</v>
          </cell>
        </row>
        <row r="8402">
          <cell r="D8402" t="str">
            <v>1316191</v>
          </cell>
          <cell r="J8402" t="str">
            <v>Y</v>
          </cell>
        </row>
        <row r="8403">
          <cell r="D8403" t="str">
            <v>1316191</v>
          </cell>
          <cell r="J8403" t="str">
            <v>Y</v>
          </cell>
        </row>
        <row r="8404">
          <cell r="D8404" t="str">
            <v>1316191</v>
          </cell>
          <cell r="J8404" t="str">
            <v>Y</v>
          </cell>
        </row>
        <row r="8405">
          <cell r="D8405" t="str">
            <v>1316191</v>
          </cell>
          <cell r="J8405" t="str">
            <v>Y</v>
          </cell>
        </row>
        <row r="8406">
          <cell r="D8406" t="str">
            <v>1316191</v>
          </cell>
          <cell r="J8406" t="str">
            <v>Y</v>
          </cell>
        </row>
        <row r="8407">
          <cell r="D8407" t="str">
            <v>1316191</v>
          </cell>
          <cell r="J8407" t="str">
            <v>Y</v>
          </cell>
        </row>
        <row r="8408">
          <cell r="D8408" t="str">
            <v>1316191</v>
          </cell>
          <cell r="J8408" t="str">
            <v>Y</v>
          </cell>
        </row>
        <row r="8409">
          <cell r="D8409" t="str">
            <v>1316191</v>
          </cell>
          <cell r="J8409" t="str">
            <v>Y</v>
          </cell>
        </row>
        <row r="8410">
          <cell r="D8410" t="str">
            <v>1316191</v>
          </cell>
          <cell r="J8410" t="str">
            <v>Y</v>
          </cell>
        </row>
        <row r="8411">
          <cell r="D8411" t="str">
            <v>1316191</v>
          </cell>
          <cell r="J8411" t="str">
            <v>Y</v>
          </cell>
        </row>
        <row r="8412">
          <cell r="D8412" t="str">
            <v>1316191</v>
          </cell>
          <cell r="J8412" t="str">
            <v>Y</v>
          </cell>
        </row>
        <row r="8413">
          <cell r="D8413" t="str">
            <v>1316191</v>
          </cell>
          <cell r="J8413" t="str">
            <v>Y</v>
          </cell>
        </row>
        <row r="8414">
          <cell r="D8414" t="str">
            <v>1316191</v>
          </cell>
          <cell r="J8414" t="str">
            <v>Y</v>
          </cell>
        </row>
        <row r="8415">
          <cell r="D8415" t="str">
            <v>1316191</v>
          </cell>
          <cell r="J8415" t="str">
            <v>Y</v>
          </cell>
        </row>
        <row r="8416">
          <cell r="D8416" t="str">
            <v>1316191</v>
          </cell>
          <cell r="J8416" t="str">
            <v>Y</v>
          </cell>
        </row>
        <row r="8417">
          <cell r="D8417" t="str">
            <v>1316191</v>
          </cell>
          <cell r="J8417" t="str">
            <v>Y</v>
          </cell>
        </row>
        <row r="8418">
          <cell r="D8418" t="str">
            <v>1316191</v>
          </cell>
          <cell r="J8418" t="str">
            <v>Y</v>
          </cell>
        </row>
        <row r="8419">
          <cell r="D8419" t="str">
            <v>1316191</v>
          </cell>
          <cell r="J8419" t="str">
            <v>Y</v>
          </cell>
        </row>
        <row r="8420">
          <cell r="D8420" t="str">
            <v>1316191</v>
          </cell>
          <cell r="J8420" t="str">
            <v>Y</v>
          </cell>
        </row>
        <row r="8421">
          <cell r="D8421" t="str">
            <v>1316191</v>
          </cell>
          <cell r="J8421" t="str">
            <v>Y</v>
          </cell>
        </row>
        <row r="8422">
          <cell r="D8422" t="str">
            <v>1316895</v>
          </cell>
          <cell r="J8422" t="str">
            <v>N</v>
          </cell>
        </row>
        <row r="8423">
          <cell r="D8423" t="str">
            <v>1316895</v>
          </cell>
          <cell r="J8423" t="str">
            <v>N</v>
          </cell>
        </row>
        <row r="8424">
          <cell r="D8424" t="str">
            <v>1316895</v>
          </cell>
          <cell r="J8424" t="str">
            <v>N</v>
          </cell>
        </row>
        <row r="8425">
          <cell r="D8425" t="str">
            <v>1316895</v>
          </cell>
          <cell r="J8425" t="str">
            <v>N</v>
          </cell>
        </row>
        <row r="8426">
          <cell r="D8426" t="str">
            <v>1316895</v>
          </cell>
          <cell r="J8426" t="str">
            <v>N</v>
          </cell>
        </row>
        <row r="8427">
          <cell r="D8427" t="str">
            <v>1316895</v>
          </cell>
          <cell r="J8427" t="str">
            <v>N</v>
          </cell>
        </row>
        <row r="8428">
          <cell r="D8428" t="str">
            <v>1316895</v>
          </cell>
          <cell r="J8428" t="str">
            <v>N</v>
          </cell>
        </row>
        <row r="8429">
          <cell r="D8429" t="str">
            <v>1316895</v>
          </cell>
          <cell r="J8429" t="str">
            <v>N</v>
          </cell>
        </row>
        <row r="8430">
          <cell r="D8430" t="str">
            <v>1316895</v>
          </cell>
          <cell r="J8430" t="str">
            <v>N</v>
          </cell>
        </row>
        <row r="8431">
          <cell r="D8431" t="str">
            <v>1316895</v>
          </cell>
          <cell r="J8431" t="str">
            <v>N</v>
          </cell>
        </row>
        <row r="8432">
          <cell r="D8432" t="str">
            <v>1317455</v>
          </cell>
          <cell r="J8432" t="str">
            <v>Y</v>
          </cell>
        </row>
        <row r="8433">
          <cell r="D8433" t="str">
            <v>1317455</v>
          </cell>
          <cell r="J8433" t="str">
            <v>Y</v>
          </cell>
        </row>
        <row r="8434">
          <cell r="D8434" t="str">
            <v>1317455</v>
          </cell>
          <cell r="J8434" t="str">
            <v>Y</v>
          </cell>
        </row>
        <row r="8435">
          <cell r="D8435" t="str">
            <v>1317455</v>
          </cell>
          <cell r="J8435" t="str">
            <v>Y</v>
          </cell>
        </row>
        <row r="8436">
          <cell r="D8436" t="str">
            <v>1317797</v>
          </cell>
          <cell r="J8436" t="str">
            <v>N</v>
          </cell>
        </row>
        <row r="8437">
          <cell r="D8437" t="str">
            <v>1317797</v>
          </cell>
          <cell r="J8437" t="str">
            <v>N</v>
          </cell>
        </row>
        <row r="8438">
          <cell r="D8438" t="str">
            <v>1317797</v>
          </cell>
          <cell r="J8438" t="str">
            <v>N</v>
          </cell>
        </row>
        <row r="8439">
          <cell r="D8439" t="str">
            <v>1317797</v>
          </cell>
          <cell r="J8439" t="str">
            <v>N</v>
          </cell>
        </row>
        <row r="8440">
          <cell r="D8440" t="str">
            <v>1317797</v>
          </cell>
          <cell r="J8440" t="str">
            <v>N</v>
          </cell>
        </row>
        <row r="8441">
          <cell r="D8441" t="str">
            <v>1317797</v>
          </cell>
          <cell r="J8441" t="str">
            <v>N</v>
          </cell>
        </row>
        <row r="8442">
          <cell r="D8442" t="str">
            <v>1317797</v>
          </cell>
          <cell r="J8442" t="str">
            <v>N</v>
          </cell>
        </row>
        <row r="8443">
          <cell r="D8443" t="str">
            <v>1317797</v>
          </cell>
          <cell r="J8443" t="str">
            <v>N</v>
          </cell>
        </row>
        <row r="8444">
          <cell r="D8444" t="str">
            <v>1317797</v>
          </cell>
          <cell r="J8444" t="str">
            <v>N</v>
          </cell>
        </row>
        <row r="8445">
          <cell r="D8445" t="str">
            <v>1317797</v>
          </cell>
          <cell r="J8445" t="str">
            <v>N</v>
          </cell>
        </row>
        <row r="8446">
          <cell r="D8446" t="str">
            <v>1317797</v>
          </cell>
          <cell r="J8446" t="str">
            <v>N</v>
          </cell>
        </row>
        <row r="8447">
          <cell r="D8447" t="str">
            <v>1317797</v>
          </cell>
          <cell r="J8447" t="str">
            <v>N</v>
          </cell>
        </row>
        <row r="8448">
          <cell r="D8448" t="str">
            <v>1317797</v>
          </cell>
          <cell r="J8448" t="str">
            <v>N</v>
          </cell>
        </row>
        <row r="8449">
          <cell r="D8449" t="str">
            <v>1317797</v>
          </cell>
          <cell r="J8449" t="str">
            <v>N</v>
          </cell>
        </row>
        <row r="8450">
          <cell r="D8450" t="str">
            <v>1317797</v>
          </cell>
          <cell r="J8450" t="str">
            <v>N</v>
          </cell>
        </row>
        <row r="8451">
          <cell r="D8451" t="str">
            <v>1317797</v>
          </cell>
          <cell r="J8451" t="str">
            <v>N</v>
          </cell>
        </row>
        <row r="8452">
          <cell r="D8452" t="str">
            <v>1317797</v>
          </cell>
          <cell r="J8452" t="str">
            <v>N</v>
          </cell>
        </row>
        <row r="8453">
          <cell r="D8453" t="str">
            <v>1317797</v>
          </cell>
          <cell r="J8453" t="str">
            <v>N</v>
          </cell>
        </row>
        <row r="8454">
          <cell r="D8454" t="str">
            <v>1317797</v>
          </cell>
          <cell r="J8454" t="str">
            <v>N</v>
          </cell>
        </row>
        <row r="8455">
          <cell r="D8455" t="str">
            <v>1317797</v>
          </cell>
          <cell r="J8455" t="str">
            <v>N</v>
          </cell>
        </row>
        <row r="8456">
          <cell r="D8456" t="str">
            <v>1317797</v>
          </cell>
          <cell r="J8456" t="str">
            <v>N</v>
          </cell>
        </row>
        <row r="8457">
          <cell r="D8457" t="str">
            <v>1317797</v>
          </cell>
          <cell r="J8457" t="str">
            <v>N</v>
          </cell>
        </row>
        <row r="8458">
          <cell r="D8458" t="str">
            <v>1317797</v>
          </cell>
          <cell r="J8458" t="str">
            <v>N</v>
          </cell>
        </row>
        <row r="8459">
          <cell r="D8459" t="str">
            <v>1317797</v>
          </cell>
          <cell r="J8459" t="str">
            <v>N</v>
          </cell>
        </row>
        <row r="8460">
          <cell r="D8460" t="str">
            <v>1317797</v>
          </cell>
          <cell r="J8460" t="str">
            <v>N</v>
          </cell>
        </row>
        <row r="8461">
          <cell r="D8461" t="str">
            <v>1317797</v>
          </cell>
          <cell r="J8461" t="str">
            <v>N</v>
          </cell>
        </row>
        <row r="8462">
          <cell r="D8462" t="str">
            <v>1317797</v>
          </cell>
          <cell r="J8462" t="str">
            <v>N</v>
          </cell>
        </row>
        <row r="8463">
          <cell r="D8463" t="str">
            <v>1317797</v>
          </cell>
          <cell r="J8463" t="str">
            <v>N</v>
          </cell>
        </row>
        <row r="8464">
          <cell r="D8464" t="str">
            <v>1317797</v>
          </cell>
          <cell r="J8464" t="str">
            <v>N</v>
          </cell>
        </row>
        <row r="8465">
          <cell r="D8465" t="str">
            <v>1317797</v>
          </cell>
          <cell r="J8465" t="str">
            <v>N</v>
          </cell>
        </row>
        <row r="8466">
          <cell r="D8466" t="str">
            <v>1317797</v>
          </cell>
          <cell r="J8466" t="str">
            <v>N</v>
          </cell>
        </row>
        <row r="8467">
          <cell r="D8467" t="str">
            <v>1317797</v>
          </cell>
          <cell r="J8467" t="str">
            <v>N</v>
          </cell>
        </row>
        <row r="8468">
          <cell r="D8468" t="str">
            <v>1317797</v>
          </cell>
          <cell r="J8468" t="str">
            <v>N</v>
          </cell>
        </row>
        <row r="8469">
          <cell r="D8469" t="str">
            <v>1317797</v>
          </cell>
          <cell r="J8469" t="str">
            <v>N</v>
          </cell>
        </row>
        <row r="8470">
          <cell r="D8470" t="str">
            <v>1317797</v>
          </cell>
          <cell r="J8470" t="str">
            <v>N</v>
          </cell>
        </row>
        <row r="8471">
          <cell r="D8471" t="str">
            <v>1317797</v>
          </cell>
          <cell r="J8471" t="str">
            <v>N</v>
          </cell>
        </row>
        <row r="8472">
          <cell r="D8472" t="str">
            <v>1317797</v>
          </cell>
          <cell r="J8472" t="str">
            <v>N</v>
          </cell>
        </row>
        <row r="8473">
          <cell r="D8473" t="str">
            <v>1317797</v>
          </cell>
          <cell r="J8473" t="str">
            <v>N</v>
          </cell>
        </row>
        <row r="8474">
          <cell r="D8474" t="str">
            <v>1317797</v>
          </cell>
          <cell r="J8474" t="str">
            <v>N</v>
          </cell>
        </row>
        <row r="8475">
          <cell r="D8475" t="str">
            <v>1317797</v>
          </cell>
          <cell r="J8475" t="str">
            <v>N</v>
          </cell>
        </row>
        <row r="8476">
          <cell r="D8476" t="str">
            <v>1317797</v>
          </cell>
          <cell r="J8476" t="str">
            <v>N</v>
          </cell>
        </row>
        <row r="8477">
          <cell r="D8477" t="str">
            <v>1317797</v>
          </cell>
          <cell r="J8477" t="str">
            <v>N</v>
          </cell>
        </row>
        <row r="8478">
          <cell r="D8478" t="str">
            <v>1317797</v>
          </cell>
          <cell r="J8478" t="str">
            <v>N</v>
          </cell>
        </row>
        <row r="8479">
          <cell r="D8479" t="str">
            <v>1317797</v>
          </cell>
          <cell r="J8479" t="str">
            <v>N</v>
          </cell>
        </row>
        <row r="8480">
          <cell r="D8480" t="str">
            <v>1317797</v>
          </cell>
          <cell r="J8480" t="str">
            <v>N</v>
          </cell>
        </row>
        <row r="8481">
          <cell r="D8481" t="str">
            <v>1317797</v>
          </cell>
          <cell r="J8481" t="str">
            <v>N</v>
          </cell>
        </row>
        <row r="8482">
          <cell r="D8482" t="str">
            <v>1317797</v>
          </cell>
          <cell r="J8482" t="str">
            <v>N</v>
          </cell>
        </row>
        <row r="8483">
          <cell r="D8483" t="str">
            <v>1317797</v>
          </cell>
          <cell r="J8483" t="str">
            <v>N</v>
          </cell>
        </row>
        <row r="8484">
          <cell r="D8484" t="str">
            <v>1317797</v>
          </cell>
          <cell r="J8484" t="str">
            <v>N</v>
          </cell>
        </row>
        <row r="8485">
          <cell r="D8485" t="str">
            <v>1317797</v>
          </cell>
          <cell r="J8485" t="str">
            <v>N</v>
          </cell>
        </row>
        <row r="8486">
          <cell r="D8486" t="str">
            <v>1317797</v>
          </cell>
          <cell r="J8486" t="str">
            <v>N</v>
          </cell>
        </row>
        <row r="8487">
          <cell r="D8487" t="str">
            <v>1317797</v>
          </cell>
          <cell r="J8487" t="str">
            <v>N</v>
          </cell>
        </row>
        <row r="8488">
          <cell r="D8488" t="str">
            <v>1317797</v>
          </cell>
          <cell r="J8488" t="str">
            <v>N</v>
          </cell>
        </row>
        <row r="8489">
          <cell r="D8489" t="str">
            <v>1317797</v>
          </cell>
          <cell r="J8489" t="str">
            <v>N</v>
          </cell>
        </row>
        <row r="8490">
          <cell r="D8490" t="str">
            <v>1317797</v>
          </cell>
          <cell r="J8490" t="str">
            <v>N</v>
          </cell>
        </row>
        <row r="8491">
          <cell r="D8491" t="str">
            <v>1317797</v>
          </cell>
          <cell r="J8491" t="str">
            <v>N</v>
          </cell>
        </row>
        <row r="8492">
          <cell r="D8492" t="str">
            <v>1317797</v>
          </cell>
          <cell r="J8492" t="str">
            <v>N</v>
          </cell>
        </row>
        <row r="8493">
          <cell r="D8493" t="str">
            <v>1317797</v>
          </cell>
          <cell r="J8493" t="str">
            <v>N</v>
          </cell>
        </row>
        <row r="8494">
          <cell r="D8494" t="str">
            <v>1317797</v>
          </cell>
          <cell r="J8494" t="str">
            <v>N</v>
          </cell>
        </row>
        <row r="8495">
          <cell r="D8495" t="str">
            <v>1317797</v>
          </cell>
          <cell r="J8495" t="str">
            <v>N</v>
          </cell>
        </row>
        <row r="8496">
          <cell r="D8496" t="str">
            <v>1317797</v>
          </cell>
          <cell r="J8496" t="str">
            <v>N</v>
          </cell>
        </row>
        <row r="8497">
          <cell r="D8497" t="str">
            <v>1317797</v>
          </cell>
          <cell r="J8497" t="str">
            <v>N</v>
          </cell>
        </row>
        <row r="8498">
          <cell r="D8498" t="str">
            <v>1317797</v>
          </cell>
          <cell r="J8498" t="str">
            <v>N</v>
          </cell>
        </row>
        <row r="8499">
          <cell r="D8499" t="str">
            <v>1317797</v>
          </cell>
          <cell r="J8499" t="str">
            <v>N</v>
          </cell>
        </row>
        <row r="8500">
          <cell r="D8500" t="str">
            <v>1317797</v>
          </cell>
          <cell r="J8500" t="str">
            <v>N</v>
          </cell>
        </row>
        <row r="8501">
          <cell r="D8501" t="str">
            <v>1317797</v>
          </cell>
          <cell r="J8501" t="str">
            <v>N</v>
          </cell>
        </row>
        <row r="8502">
          <cell r="D8502" t="str">
            <v>1317797</v>
          </cell>
          <cell r="J8502" t="str">
            <v>N</v>
          </cell>
        </row>
        <row r="8503">
          <cell r="D8503" t="str">
            <v>1317797</v>
          </cell>
          <cell r="J8503" t="str">
            <v>N</v>
          </cell>
        </row>
        <row r="8504">
          <cell r="D8504" t="str">
            <v>1317797</v>
          </cell>
          <cell r="J8504" t="str">
            <v>N</v>
          </cell>
        </row>
        <row r="8505">
          <cell r="D8505" t="str">
            <v>1317797</v>
          </cell>
          <cell r="J8505" t="str">
            <v>N</v>
          </cell>
        </row>
        <row r="8506">
          <cell r="D8506" t="str">
            <v>1317797</v>
          </cell>
          <cell r="J8506" t="str">
            <v>N</v>
          </cell>
        </row>
        <row r="8507">
          <cell r="D8507" t="str">
            <v>1317797</v>
          </cell>
          <cell r="J8507" t="str">
            <v>N</v>
          </cell>
        </row>
        <row r="8508">
          <cell r="D8508" t="str">
            <v>1317797</v>
          </cell>
          <cell r="J8508" t="str">
            <v>N</v>
          </cell>
        </row>
        <row r="8509">
          <cell r="D8509" t="str">
            <v>1317797</v>
          </cell>
          <cell r="J8509" t="str">
            <v>N</v>
          </cell>
        </row>
        <row r="8510">
          <cell r="D8510" t="str">
            <v>1317797</v>
          </cell>
          <cell r="J8510" t="str">
            <v>N</v>
          </cell>
        </row>
        <row r="8511">
          <cell r="D8511" t="str">
            <v>1317797</v>
          </cell>
          <cell r="J8511" t="str">
            <v>N</v>
          </cell>
        </row>
        <row r="8512">
          <cell r="D8512" t="str">
            <v>1317797</v>
          </cell>
          <cell r="J8512" t="str">
            <v>N</v>
          </cell>
        </row>
        <row r="8513">
          <cell r="D8513" t="str">
            <v>1317797</v>
          </cell>
          <cell r="J8513" t="str">
            <v>N</v>
          </cell>
        </row>
        <row r="8514">
          <cell r="D8514" t="str">
            <v>1317797</v>
          </cell>
          <cell r="J8514" t="str">
            <v>N</v>
          </cell>
        </row>
        <row r="8515">
          <cell r="D8515" t="str">
            <v>1317797</v>
          </cell>
          <cell r="J8515" t="str">
            <v>N</v>
          </cell>
        </row>
        <row r="8516">
          <cell r="D8516" t="str">
            <v>1317797</v>
          </cell>
          <cell r="J8516" t="str">
            <v>N</v>
          </cell>
        </row>
        <row r="8517">
          <cell r="D8517" t="str">
            <v>1317797</v>
          </cell>
          <cell r="J8517" t="str">
            <v>N</v>
          </cell>
        </row>
        <row r="8518">
          <cell r="D8518" t="str">
            <v>1317797</v>
          </cell>
          <cell r="J8518" t="str">
            <v>N</v>
          </cell>
        </row>
        <row r="8519">
          <cell r="D8519" t="str">
            <v>1317797</v>
          </cell>
          <cell r="J8519" t="str">
            <v>N</v>
          </cell>
        </row>
        <row r="8520">
          <cell r="D8520" t="str">
            <v>1317797</v>
          </cell>
          <cell r="J8520" t="str">
            <v>N</v>
          </cell>
        </row>
        <row r="8521">
          <cell r="D8521" t="str">
            <v>1317797</v>
          </cell>
          <cell r="J8521" t="str">
            <v>N</v>
          </cell>
        </row>
        <row r="8522">
          <cell r="D8522" t="str">
            <v>1317797</v>
          </cell>
          <cell r="J8522" t="str">
            <v>N</v>
          </cell>
        </row>
        <row r="8523">
          <cell r="D8523" t="str">
            <v>1317797</v>
          </cell>
          <cell r="J8523" t="str">
            <v>N</v>
          </cell>
        </row>
        <row r="8524">
          <cell r="D8524" t="str">
            <v>1317797</v>
          </cell>
          <cell r="J8524" t="str">
            <v>N</v>
          </cell>
        </row>
        <row r="8525">
          <cell r="D8525" t="str">
            <v>1317797</v>
          </cell>
          <cell r="J8525" t="str">
            <v>N</v>
          </cell>
        </row>
        <row r="8526">
          <cell r="D8526" t="str">
            <v>1317797</v>
          </cell>
          <cell r="J8526" t="str">
            <v>N</v>
          </cell>
        </row>
        <row r="8527">
          <cell r="D8527" t="str">
            <v>1317797</v>
          </cell>
          <cell r="J8527" t="str">
            <v>N</v>
          </cell>
        </row>
        <row r="8528">
          <cell r="D8528" t="str">
            <v>1317797</v>
          </cell>
          <cell r="J8528" t="str">
            <v>N</v>
          </cell>
        </row>
        <row r="8529">
          <cell r="D8529" t="str">
            <v>1317797</v>
          </cell>
          <cell r="J8529" t="str">
            <v>N</v>
          </cell>
        </row>
        <row r="8530">
          <cell r="D8530" t="str">
            <v>1317797</v>
          </cell>
          <cell r="J8530" t="str">
            <v>N</v>
          </cell>
        </row>
        <row r="8531">
          <cell r="D8531" t="str">
            <v>1317797</v>
          </cell>
          <cell r="J8531" t="str">
            <v>N</v>
          </cell>
        </row>
        <row r="8532">
          <cell r="D8532" t="str">
            <v>1317797</v>
          </cell>
          <cell r="J8532" t="str">
            <v>N</v>
          </cell>
        </row>
        <row r="8533">
          <cell r="D8533" t="str">
            <v>1317797</v>
          </cell>
          <cell r="J8533" t="str">
            <v>N</v>
          </cell>
        </row>
        <row r="8534">
          <cell r="D8534" t="str">
            <v>1317797</v>
          </cell>
          <cell r="J8534" t="str">
            <v>N</v>
          </cell>
        </row>
        <row r="8535">
          <cell r="D8535" t="str">
            <v>1317797</v>
          </cell>
          <cell r="J8535" t="str">
            <v>N</v>
          </cell>
        </row>
        <row r="8536">
          <cell r="D8536" t="str">
            <v>1317797</v>
          </cell>
          <cell r="J8536" t="str">
            <v>N</v>
          </cell>
        </row>
        <row r="8537">
          <cell r="D8537" t="str">
            <v>1317797</v>
          </cell>
          <cell r="J8537" t="str">
            <v>N</v>
          </cell>
        </row>
        <row r="8538">
          <cell r="D8538" t="str">
            <v>1317797</v>
          </cell>
          <cell r="J8538" t="str">
            <v>N</v>
          </cell>
        </row>
        <row r="8539">
          <cell r="D8539" t="str">
            <v>1317797</v>
          </cell>
          <cell r="J8539" t="str">
            <v>N</v>
          </cell>
        </row>
        <row r="8540">
          <cell r="D8540" t="str">
            <v>1317797</v>
          </cell>
          <cell r="J8540" t="str">
            <v>N</v>
          </cell>
        </row>
        <row r="8541">
          <cell r="D8541" t="str">
            <v>1317797</v>
          </cell>
          <cell r="J8541" t="str">
            <v>N</v>
          </cell>
        </row>
        <row r="8542">
          <cell r="D8542" t="str">
            <v>1317797</v>
          </cell>
          <cell r="J8542" t="str">
            <v>N</v>
          </cell>
        </row>
        <row r="8543">
          <cell r="D8543" t="str">
            <v>1317797</v>
          </cell>
          <cell r="J8543" t="str">
            <v>N</v>
          </cell>
        </row>
        <row r="8544">
          <cell r="D8544" t="str">
            <v>1317797</v>
          </cell>
          <cell r="J8544" t="str">
            <v>N</v>
          </cell>
        </row>
        <row r="8545">
          <cell r="D8545" t="str">
            <v>1317797</v>
          </cell>
          <cell r="J8545" t="str">
            <v>N</v>
          </cell>
        </row>
        <row r="8546">
          <cell r="D8546" t="str">
            <v>1317797</v>
          </cell>
          <cell r="J8546" t="str">
            <v>N</v>
          </cell>
        </row>
        <row r="8547">
          <cell r="D8547" t="str">
            <v>1317797</v>
          </cell>
          <cell r="J8547" t="str">
            <v>N</v>
          </cell>
        </row>
        <row r="8548">
          <cell r="D8548" t="str">
            <v>1317797</v>
          </cell>
          <cell r="J8548" t="str">
            <v>N</v>
          </cell>
        </row>
        <row r="8549">
          <cell r="D8549" t="str">
            <v>1317797</v>
          </cell>
          <cell r="J8549" t="str">
            <v>N</v>
          </cell>
        </row>
        <row r="8550">
          <cell r="D8550" t="str">
            <v>1317797</v>
          </cell>
          <cell r="J8550" t="str">
            <v>N</v>
          </cell>
        </row>
        <row r="8551">
          <cell r="D8551" t="str">
            <v>1317797</v>
          </cell>
          <cell r="J8551" t="str">
            <v>N</v>
          </cell>
        </row>
        <row r="8552">
          <cell r="D8552" t="str">
            <v>1317797</v>
          </cell>
          <cell r="J8552" t="str">
            <v>N</v>
          </cell>
        </row>
        <row r="8553">
          <cell r="D8553" t="str">
            <v>1317797</v>
          </cell>
          <cell r="J8553" t="str">
            <v>N</v>
          </cell>
        </row>
        <row r="8554">
          <cell r="D8554" t="str">
            <v>1317797</v>
          </cell>
          <cell r="J8554" t="str">
            <v>N</v>
          </cell>
        </row>
        <row r="8555">
          <cell r="D8555" t="str">
            <v>1317797</v>
          </cell>
          <cell r="J8555" t="str">
            <v>N</v>
          </cell>
        </row>
        <row r="8556">
          <cell r="D8556" t="str">
            <v>1317797</v>
          </cell>
          <cell r="J8556" t="str">
            <v>N</v>
          </cell>
        </row>
        <row r="8557">
          <cell r="D8557" t="str">
            <v>1317797</v>
          </cell>
          <cell r="J8557" t="str">
            <v>N</v>
          </cell>
        </row>
        <row r="8558">
          <cell r="D8558" t="str">
            <v>1317797</v>
          </cell>
          <cell r="J8558" t="str">
            <v>N</v>
          </cell>
        </row>
        <row r="8559">
          <cell r="D8559" t="str">
            <v>1317797</v>
          </cell>
          <cell r="J8559" t="str">
            <v>N</v>
          </cell>
        </row>
        <row r="8560">
          <cell r="D8560" t="str">
            <v>1317797</v>
          </cell>
          <cell r="J8560" t="str">
            <v>N</v>
          </cell>
        </row>
        <row r="8561">
          <cell r="D8561" t="str">
            <v>1317797</v>
          </cell>
          <cell r="J8561" t="str">
            <v>N</v>
          </cell>
        </row>
        <row r="8562">
          <cell r="D8562" t="str">
            <v>1317797</v>
          </cell>
          <cell r="J8562" t="str">
            <v>N</v>
          </cell>
        </row>
        <row r="8563">
          <cell r="D8563" t="str">
            <v>1317797</v>
          </cell>
          <cell r="J8563" t="str">
            <v>N</v>
          </cell>
        </row>
        <row r="8564">
          <cell r="D8564" t="str">
            <v>1317797</v>
          </cell>
          <cell r="J8564" t="str">
            <v>N</v>
          </cell>
        </row>
        <row r="8565">
          <cell r="D8565" t="str">
            <v>1317797</v>
          </cell>
          <cell r="J8565" t="str">
            <v>N</v>
          </cell>
        </row>
        <row r="8566">
          <cell r="D8566" t="str">
            <v>1317797</v>
          </cell>
          <cell r="J8566" t="str">
            <v>N</v>
          </cell>
        </row>
        <row r="8567">
          <cell r="D8567" t="str">
            <v>1317797</v>
          </cell>
          <cell r="J8567" t="str">
            <v>N</v>
          </cell>
        </row>
        <row r="8568">
          <cell r="D8568" t="str">
            <v>1317797</v>
          </cell>
          <cell r="J8568" t="str">
            <v>N</v>
          </cell>
        </row>
        <row r="8569">
          <cell r="D8569" t="str">
            <v>1317797</v>
          </cell>
          <cell r="J8569" t="str">
            <v>N</v>
          </cell>
        </row>
        <row r="8570">
          <cell r="D8570" t="str">
            <v>1317797</v>
          </cell>
          <cell r="J8570" t="str">
            <v>N</v>
          </cell>
        </row>
        <row r="8571">
          <cell r="D8571" t="str">
            <v>1317797</v>
          </cell>
          <cell r="J8571" t="str">
            <v>N</v>
          </cell>
        </row>
        <row r="8572">
          <cell r="D8572" t="str">
            <v>1317797</v>
          </cell>
          <cell r="J8572" t="str">
            <v>N</v>
          </cell>
        </row>
        <row r="8573">
          <cell r="D8573" t="str">
            <v>1317797</v>
          </cell>
          <cell r="J8573" t="str">
            <v>N</v>
          </cell>
        </row>
        <row r="8574">
          <cell r="D8574" t="str">
            <v>1317797</v>
          </cell>
          <cell r="J8574" t="str">
            <v>N</v>
          </cell>
        </row>
        <row r="8575">
          <cell r="D8575" t="str">
            <v>1317797</v>
          </cell>
          <cell r="J8575" t="str">
            <v>N</v>
          </cell>
        </row>
        <row r="8576">
          <cell r="D8576" t="str">
            <v>1317797</v>
          </cell>
          <cell r="J8576" t="str">
            <v>N</v>
          </cell>
        </row>
        <row r="8577">
          <cell r="D8577" t="str">
            <v>1317797</v>
          </cell>
          <cell r="J8577" t="str">
            <v>N</v>
          </cell>
        </row>
        <row r="8578">
          <cell r="D8578" t="str">
            <v>1321983</v>
          </cell>
          <cell r="J8578" t="str">
            <v>Y</v>
          </cell>
        </row>
        <row r="8579">
          <cell r="D8579" t="str">
            <v>1321983</v>
          </cell>
          <cell r="J8579" t="str">
            <v>Y</v>
          </cell>
        </row>
        <row r="8580">
          <cell r="D8580" t="str">
            <v>1321983</v>
          </cell>
          <cell r="J8580" t="str">
            <v>Y</v>
          </cell>
        </row>
        <row r="8581">
          <cell r="D8581" t="str">
            <v>1321983</v>
          </cell>
          <cell r="J8581" t="str">
            <v>Y</v>
          </cell>
        </row>
        <row r="8582">
          <cell r="D8582" t="str">
            <v>1321983</v>
          </cell>
          <cell r="J8582" t="str">
            <v>Y</v>
          </cell>
        </row>
        <row r="8583">
          <cell r="D8583" t="str">
            <v>1321983</v>
          </cell>
          <cell r="J8583" t="str">
            <v>Y</v>
          </cell>
        </row>
        <row r="8584">
          <cell r="D8584" t="str">
            <v>1321983</v>
          </cell>
          <cell r="J8584" t="str">
            <v>Y</v>
          </cell>
        </row>
        <row r="8585">
          <cell r="D8585" t="str">
            <v>1321983</v>
          </cell>
          <cell r="J8585" t="str">
            <v>Y</v>
          </cell>
        </row>
        <row r="8586">
          <cell r="D8586" t="str">
            <v>1321983</v>
          </cell>
          <cell r="J8586" t="str">
            <v>Y</v>
          </cell>
        </row>
        <row r="8587">
          <cell r="D8587" t="str">
            <v>1321983</v>
          </cell>
          <cell r="J8587" t="str">
            <v>Y</v>
          </cell>
        </row>
        <row r="8588">
          <cell r="D8588" t="str">
            <v>1321983</v>
          </cell>
          <cell r="J8588" t="str">
            <v>Y</v>
          </cell>
        </row>
        <row r="8589">
          <cell r="D8589" t="str">
            <v>1321983</v>
          </cell>
          <cell r="J8589" t="str">
            <v>Y</v>
          </cell>
        </row>
        <row r="8590">
          <cell r="D8590" t="str">
            <v>1321983</v>
          </cell>
          <cell r="J8590" t="str">
            <v>Y</v>
          </cell>
        </row>
        <row r="8591">
          <cell r="D8591" t="str">
            <v>1321983</v>
          </cell>
          <cell r="J8591" t="str">
            <v>Y</v>
          </cell>
        </row>
        <row r="8592">
          <cell r="D8592" t="str">
            <v>1321983</v>
          </cell>
          <cell r="J8592" t="str">
            <v>Y</v>
          </cell>
        </row>
        <row r="8593">
          <cell r="D8593" t="str">
            <v>1321983</v>
          </cell>
          <cell r="J8593" t="str">
            <v>Y</v>
          </cell>
        </row>
        <row r="8594">
          <cell r="D8594" t="str">
            <v>1321983</v>
          </cell>
          <cell r="J8594" t="str">
            <v>Y</v>
          </cell>
        </row>
        <row r="8595">
          <cell r="D8595" t="str">
            <v>1321983</v>
          </cell>
          <cell r="J8595" t="str">
            <v>Y</v>
          </cell>
        </row>
        <row r="8596">
          <cell r="D8596" t="str">
            <v>1321983</v>
          </cell>
          <cell r="J8596" t="str">
            <v>Y</v>
          </cell>
        </row>
        <row r="8597">
          <cell r="D8597" t="str">
            <v>1321983</v>
          </cell>
          <cell r="J8597" t="str">
            <v>Y</v>
          </cell>
        </row>
        <row r="8598">
          <cell r="D8598" t="str">
            <v>1321983</v>
          </cell>
          <cell r="J8598" t="str">
            <v>Y</v>
          </cell>
        </row>
        <row r="8599">
          <cell r="D8599" t="str">
            <v>1321983</v>
          </cell>
          <cell r="J8599" t="str">
            <v>Y</v>
          </cell>
        </row>
        <row r="8600">
          <cell r="D8600" t="str">
            <v>1321983</v>
          </cell>
          <cell r="J8600" t="str">
            <v>Y</v>
          </cell>
        </row>
        <row r="8601">
          <cell r="D8601" t="str">
            <v>1321983</v>
          </cell>
          <cell r="J8601" t="str">
            <v>Y</v>
          </cell>
        </row>
        <row r="8602">
          <cell r="D8602" t="str">
            <v>1321983</v>
          </cell>
          <cell r="J8602" t="str">
            <v>Y</v>
          </cell>
        </row>
        <row r="8603">
          <cell r="D8603" t="str">
            <v>1321983</v>
          </cell>
          <cell r="J8603" t="str">
            <v>Y</v>
          </cell>
        </row>
        <row r="8604">
          <cell r="D8604" t="str">
            <v>1321983</v>
          </cell>
          <cell r="J8604" t="str">
            <v>Y</v>
          </cell>
        </row>
        <row r="8605">
          <cell r="D8605" t="str">
            <v>1321983</v>
          </cell>
          <cell r="J8605" t="str">
            <v>Y</v>
          </cell>
        </row>
        <row r="8606">
          <cell r="D8606" t="str">
            <v>1321983</v>
          </cell>
          <cell r="J8606" t="str">
            <v>Y</v>
          </cell>
        </row>
        <row r="8607">
          <cell r="D8607" t="str">
            <v>1321983</v>
          </cell>
          <cell r="J8607" t="str">
            <v>Y</v>
          </cell>
        </row>
        <row r="8608">
          <cell r="D8608" t="str">
            <v>1321983</v>
          </cell>
          <cell r="J8608" t="str">
            <v>Y</v>
          </cell>
        </row>
        <row r="8609">
          <cell r="D8609" t="str">
            <v>1321983</v>
          </cell>
          <cell r="J8609" t="str">
            <v>Y</v>
          </cell>
        </row>
        <row r="8610">
          <cell r="D8610" t="str">
            <v>1321983</v>
          </cell>
          <cell r="J8610" t="str">
            <v>Y</v>
          </cell>
        </row>
        <row r="8611">
          <cell r="D8611" t="str">
            <v>1324528</v>
          </cell>
          <cell r="J8611" t="str">
            <v>N</v>
          </cell>
        </row>
        <row r="8612">
          <cell r="D8612" t="str">
            <v>1324528</v>
          </cell>
          <cell r="J8612" t="str">
            <v>N</v>
          </cell>
        </row>
        <row r="8613">
          <cell r="D8613" t="str">
            <v>1324528</v>
          </cell>
          <cell r="J8613" t="str">
            <v>N</v>
          </cell>
        </row>
        <row r="8614">
          <cell r="D8614" t="str">
            <v>1324528</v>
          </cell>
          <cell r="J8614" t="str">
            <v>N</v>
          </cell>
        </row>
        <row r="8615">
          <cell r="D8615" t="str">
            <v>1324528</v>
          </cell>
          <cell r="J8615" t="str">
            <v>N</v>
          </cell>
        </row>
        <row r="8616">
          <cell r="D8616" t="str">
            <v>1324528</v>
          </cell>
          <cell r="J8616" t="str">
            <v>N</v>
          </cell>
        </row>
        <row r="8617">
          <cell r="D8617" t="str">
            <v>1324528</v>
          </cell>
          <cell r="J8617" t="str">
            <v>N</v>
          </cell>
        </row>
        <row r="8618">
          <cell r="D8618" t="str">
            <v>1324528</v>
          </cell>
          <cell r="J8618" t="str">
            <v>N</v>
          </cell>
        </row>
        <row r="8619">
          <cell r="D8619" t="str">
            <v>1324528</v>
          </cell>
          <cell r="J8619" t="str">
            <v>N</v>
          </cell>
        </row>
        <row r="8620">
          <cell r="D8620" t="str">
            <v>1324528</v>
          </cell>
          <cell r="J8620" t="str">
            <v>N</v>
          </cell>
        </row>
        <row r="8621">
          <cell r="D8621" t="str">
            <v>1324528</v>
          </cell>
          <cell r="J8621" t="str">
            <v>N</v>
          </cell>
        </row>
        <row r="8622">
          <cell r="D8622" t="str">
            <v>1324528</v>
          </cell>
          <cell r="J8622" t="str">
            <v>N</v>
          </cell>
        </row>
        <row r="8623">
          <cell r="D8623" t="str">
            <v>1324528</v>
          </cell>
          <cell r="J8623" t="str">
            <v>N</v>
          </cell>
        </row>
        <row r="8624">
          <cell r="D8624" t="str">
            <v>1324528</v>
          </cell>
          <cell r="J8624" t="str">
            <v>N</v>
          </cell>
        </row>
        <row r="8625">
          <cell r="D8625" t="str">
            <v>1324528</v>
          </cell>
          <cell r="J8625" t="str">
            <v>N</v>
          </cell>
        </row>
        <row r="8626">
          <cell r="D8626" t="str">
            <v>1324528</v>
          </cell>
          <cell r="J8626" t="str">
            <v>N</v>
          </cell>
        </row>
        <row r="8627">
          <cell r="D8627" t="str">
            <v>1324528</v>
          </cell>
          <cell r="J8627" t="str">
            <v>N</v>
          </cell>
        </row>
        <row r="8628">
          <cell r="D8628" t="str">
            <v>1324528</v>
          </cell>
          <cell r="J8628" t="str">
            <v>N</v>
          </cell>
        </row>
        <row r="8629">
          <cell r="D8629" t="str">
            <v>1324528</v>
          </cell>
          <cell r="J8629" t="str">
            <v>N</v>
          </cell>
        </row>
        <row r="8630">
          <cell r="D8630" t="str">
            <v>1325903</v>
          </cell>
          <cell r="J8630" t="str">
            <v>N</v>
          </cell>
        </row>
        <row r="8631">
          <cell r="D8631" t="str">
            <v>1325903</v>
          </cell>
          <cell r="J8631" t="str">
            <v>N</v>
          </cell>
        </row>
        <row r="8632">
          <cell r="D8632" t="str">
            <v>1325903</v>
          </cell>
          <cell r="J8632" t="str">
            <v>N</v>
          </cell>
        </row>
        <row r="8633">
          <cell r="D8633" t="str">
            <v>1325903</v>
          </cell>
          <cell r="J8633" t="str">
            <v>N</v>
          </cell>
        </row>
        <row r="8634">
          <cell r="D8634" t="str">
            <v>1325903</v>
          </cell>
          <cell r="J8634" t="str">
            <v>N</v>
          </cell>
        </row>
        <row r="8635">
          <cell r="D8635" t="str">
            <v>1325903</v>
          </cell>
          <cell r="J8635" t="str">
            <v>N</v>
          </cell>
        </row>
        <row r="8636">
          <cell r="D8636" t="str">
            <v>1326546</v>
          </cell>
          <cell r="J8636" t="str">
            <v>N</v>
          </cell>
        </row>
        <row r="8637">
          <cell r="D8637" t="str">
            <v>1326546</v>
          </cell>
          <cell r="J8637" t="str">
            <v>N</v>
          </cell>
        </row>
        <row r="8638">
          <cell r="D8638" t="str">
            <v>1326546</v>
          </cell>
          <cell r="J8638" t="str">
            <v>N</v>
          </cell>
        </row>
        <row r="8639">
          <cell r="D8639" t="str">
            <v>1326546</v>
          </cell>
          <cell r="J8639" t="str">
            <v>N</v>
          </cell>
        </row>
        <row r="8640">
          <cell r="D8640" t="str">
            <v>1326546</v>
          </cell>
          <cell r="J8640" t="str">
            <v>N</v>
          </cell>
        </row>
        <row r="8641">
          <cell r="D8641" t="str">
            <v>1326546</v>
          </cell>
          <cell r="J8641" t="str">
            <v>N</v>
          </cell>
        </row>
        <row r="8642">
          <cell r="D8642" t="str">
            <v>1326546</v>
          </cell>
          <cell r="J8642" t="str">
            <v>N</v>
          </cell>
        </row>
        <row r="8643">
          <cell r="D8643" t="str">
            <v>1326546</v>
          </cell>
          <cell r="J8643" t="str">
            <v>N</v>
          </cell>
        </row>
        <row r="8644">
          <cell r="D8644" t="str">
            <v>1326546</v>
          </cell>
          <cell r="J8644" t="str">
            <v>N</v>
          </cell>
        </row>
        <row r="8645">
          <cell r="D8645" t="str">
            <v>1326546</v>
          </cell>
          <cell r="J8645" t="str">
            <v>N</v>
          </cell>
        </row>
        <row r="8646">
          <cell r="D8646" t="str">
            <v>1326546</v>
          </cell>
          <cell r="J8646" t="str">
            <v>N</v>
          </cell>
        </row>
        <row r="8647">
          <cell r="D8647" t="str">
            <v>1326990</v>
          </cell>
          <cell r="J8647" t="str">
            <v>N</v>
          </cell>
        </row>
        <row r="8648">
          <cell r="D8648" t="str">
            <v>1326990</v>
          </cell>
          <cell r="J8648" t="str">
            <v>N</v>
          </cell>
        </row>
        <row r="8649">
          <cell r="D8649" t="str">
            <v>1326990</v>
          </cell>
          <cell r="J8649" t="str">
            <v>N</v>
          </cell>
        </row>
        <row r="8650">
          <cell r="D8650" t="str">
            <v>1327178</v>
          </cell>
          <cell r="J8650" t="str">
            <v>Y</v>
          </cell>
        </row>
        <row r="8651">
          <cell r="D8651" t="str">
            <v>1327178</v>
          </cell>
          <cell r="J8651" t="str">
            <v>Y</v>
          </cell>
        </row>
        <row r="8652">
          <cell r="D8652" t="str">
            <v>1327178</v>
          </cell>
          <cell r="J8652" t="str">
            <v>Y</v>
          </cell>
        </row>
        <row r="8653">
          <cell r="D8653" t="str">
            <v>1327178</v>
          </cell>
          <cell r="J8653" t="str">
            <v>Y</v>
          </cell>
        </row>
        <row r="8654">
          <cell r="D8654" t="str">
            <v>1327178</v>
          </cell>
          <cell r="J8654" t="str">
            <v>Y</v>
          </cell>
        </row>
        <row r="8655">
          <cell r="D8655" t="str">
            <v>1327178</v>
          </cell>
          <cell r="J8655" t="str">
            <v>Y</v>
          </cell>
        </row>
        <row r="8656">
          <cell r="D8656" t="str">
            <v>1327178</v>
          </cell>
          <cell r="J8656" t="str">
            <v>Y</v>
          </cell>
        </row>
        <row r="8657">
          <cell r="D8657" t="str">
            <v>1327178</v>
          </cell>
          <cell r="J8657" t="str">
            <v>Y</v>
          </cell>
        </row>
        <row r="8658">
          <cell r="D8658" t="str">
            <v>1327178</v>
          </cell>
          <cell r="J8658" t="str">
            <v>Y</v>
          </cell>
        </row>
        <row r="8659">
          <cell r="D8659" t="str">
            <v>1327178</v>
          </cell>
          <cell r="J8659" t="str">
            <v>Y</v>
          </cell>
        </row>
        <row r="8660">
          <cell r="D8660" t="str">
            <v>1327178</v>
          </cell>
          <cell r="J8660" t="str">
            <v>Y</v>
          </cell>
        </row>
        <row r="8661">
          <cell r="D8661" t="str">
            <v>1327178</v>
          </cell>
          <cell r="J8661" t="str">
            <v>Y</v>
          </cell>
        </row>
        <row r="8662">
          <cell r="D8662" t="str">
            <v>1327178</v>
          </cell>
          <cell r="J8662" t="str">
            <v>Y</v>
          </cell>
        </row>
        <row r="8663">
          <cell r="D8663" t="str">
            <v>1327178</v>
          </cell>
          <cell r="J8663" t="str">
            <v>Y</v>
          </cell>
        </row>
        <row r="8664">
          <cell r="D8664" t="str">
            <v>1327178</v>
          </cell>
          <cell r="J8664" t="str">
            <v>Y</v>
          </cell>
        </row>
        <row r="8665">
          <cell r="D8665" t="str">
            <v>1327178</v>
          </cell>
          <cell r="J8665" t="str">
            <v>Y</v>
          </cell>
        </row>
        <row r="8666">
          <cell r="D8666" t="str">
            <v>1327178</v>
          </cell>
          <cell r="J8666" t="str">
            <v>Y</v>
          </cell>
        </row>
        <row r="8667">
          <cell r="D8667" t="str">
            <v>1327178</v>
          </cell>
          <cell r="J8667" t="str">
            <v>Y</v>
          </cell>
        </row>
        <row r="8668">
          <cell r="D8668" t="str">
            <v>1327178</v>
          </cell>
          <cell r="J8668" t="str">
            <v>Y</v>
          </cell>
        </row>
        <row r="8669">
          <cell r="D8669" t="str">
            <v>1327178</v>
          </cell>
          <cell r="J8669" t="str">
            <v>Y</v>
          </cell>
        </row>
        <row r="8670">
          <cell r="D8670" t="str">
            <v>1327178</v>
          </cell>
          <cell r="J8670" t="str">
            <v>Y</v>
          </cell>
        </row>
        <row r="8671">
          <cell r="D8671" t="str">
            <v>1327178</v>
          </cell>
          <cell r="J8671" t="str">
            <v>Y</v>
          </cell>
        </row>
        <row r="8672">
          <cell r="D8672" t="str">
            <v>1327178</v>
          </cell>
          <cell r="J8672" t="str">
            <v>Y</v>
          </cell>
        </row>
        <row r="8673">
          <cell r="D8673" t="str">
            <v>1327178</v>
          </cell>
          <cell r="J8673" t="str">
            <v>Y</v>
          </cell>
        </row>
        <row r="8674">
          <cell r="D8674" t="str">
            <v>1327178</v>
          </cell>
          <cell r="J8674" t="str">
            <v>Y</v>
          </cell>
        </row>
        <row r="8675">
          <cell r="D8675" t="str">
            <v>1327178</v>
          </cell>
          <cell r="J8675" t="str">
            <v>Y</v>
          </cell>
        </row>
        <row r="8676">
          <cell r="D8676" t="str">
            <v>1327178</v>
          </cell>
          <cell r="J8676" t="str">
            <v>Y</v>
          </cell>
        </row>
        <row r="8677">
          <cell r="D8677" t="str">
            <v>1327178</v>
          </cell>
          <cell r="J8677" t="str">
            <v>Y</v>
          </cell>
        </row>
        <row r="8678">
          <cell r="D8678" t="str">
            <v>1327178</v>
          </cell>
          <cell r="J8678" t="str">
            <v>Y</v>
          </cell>
        </row>
        <row r="8679">
          <cell r="D8679" t="str">
            <v>1327178</v>
          </cell>
          <cell r="J8679" t="str">
            <v>Y</v>
          </cell>
        </row>
        <row r="8680">
          <cell r="D8680" t="str">
            <v>1327178</v>
          </cell>
          <cell r="J8680" t="str">
            <v>Y</v>
          </cell>
        </row>
        <row r="8681">
          <cell r="D8681" t="str">
            <v>1327178</v>
          </cell>
          <cell r="J8681" t="str">
            <v>Y</v>
          </cell>
        </row>
        <row r="8682">
          <cell r="D8682" t="str">
            <v>1327178</v>
          </cell>
          <cell r="J8682" t="str">
            <v>Y</v>
          </cell>
        </row>
        <row r="8683">
          <cell r="D8683" t="str">
            <v>1329498</v>
          </cell>
          <cell r="J8683" t="str">
            <v>Y</v>
          </cell>
        </row>
        <row r="8684">
          <cell r="D8684" t="str">
            <v>1329498</v>
          </cell>
          <cell r="J8684" t="str">
            <v>Y</v>
          </cell>
        </row>
        <row r="8685">
          <cell r="D8685" t="str">
            <v>1329498</v>
          </cell>
          <cell r="J8685" t="str">
            <v>Y</v>
          </cell>
        </row>
        <row r="8686">
          <cell r="D8686" t="str">
            <v>1329498</v>
          </cell>
          <cell r="J8686" t="str">
            <v>Y</v>
          </cell>
        </row>
        <row r="8687">
          <cell r="D8687" t="str">
            <v>1329498</v>
          </cell>
          <cell r="J8687" t="str">
            <v>Y</v>
          </cell>
        </row>
        <row r="8688">
          <cell r="D8688" t="str">
            <v>1329498</v>
          </cell>
          <cell r="J8688" t="str">
            <v>Y</v>
          </cell>
        </row>
        <row r="8689">
          <cell r="D8689" t="str">
            <v>1329498</v>
          </cell>
          <cell r="J8689" t="str">
            <v>Y</v>
          </cell>
        </row>
        <row r="8690">
          <cell r="D8690" t="str">
            <v>1329498</v>
          </cell>
          <cell r="J8690" t="str">
            <v>Y</v>
          </cell>
        </row>
        <row r="8691">
          <cell r="D8691" t="str">
            <v>1329498</v>
          </cell>
          <cell r="J8691" t="str">
            <v>Y</v>
          </cell>
        </row>
        <row r="8692">
          <cell r="D8692" t="str">
            <v>1329498</v>
          </cell>
          <cell r="J8692" t="str">
            <v>Y</v>
          </cell>
        </row>
        <row r="8693">
          <cell r="D8693" t="str">
            <v>1329498</v>
          </cell>
          <cell r="J8693" t="str">
            <v>Y</v>
          </cell>
        </row>
        <row r="8694">
          <cell r="D8694" t="str">
            <v>1329498</v>
          </cell>
          <cell r="J8694" t="str">
            <v>Y</v>
          </cell>
        </row>
        <row r="8695">
          <cell r="D8695" t="str">
            <v>1329498</v>
          </cell>
          <cell r="J8695" t="str">
            <v>Y</v>
          </cell>
        </row>
        <row r="8696">
          <cell r="D8696" t="str">
            <v>1329498</v>
          </cell>
          <cell r="J8696" t="str">
            <v>Y</v>
          </cell>
        </row>
        <row r="8697">
          <cell r="D8697" t="str">
            <v>1329498</v>
          </cell>
          <cell r="J8697" t="str">
            <v>Y</v>
          </cell>
        </row>
        <row r="8698">
          <cell r="D8698" t="str">
            <v>1329498</v>
          </cell>
          <cell r="J8698" t="str">
            <v>Y</v>
          </cell>
        </row>
        <row r="8699">
          <cell r="D8699" t="str">
            <v>1329498</v>
          </cell>
          <cell r="J8699" t="str">
            <v>Y</v>
          </cell>
        </row>
        <row r="8700">
          <cell r="D8700" t="str">
            <v>1329498</v>
          </cell>
          <cell r="J8700" t="str">
            <v>Y</v>
          </cell>
        </row>
        <row r="8701">
          <cell r="D8701" t="str">
            <v>1329498</v>
          </cell>
          <cell r="J8701" t="str">
            <v>Y</v>
          </cell>
        </row>
        <row r="8702">
          <cell r="D8702" t="str">
            <v>1329498</v>
          </cell>
          <cell r="J8702" t="str">
            <v>Y</v>
          </cell>
        </row>
        <row r="8703">
          <cell r="D8703" t="str">
            <v>1329498</v>
          </cell>
          <cell r="J8703" t="str">
            <v>Y</v>
          </cell>
        </row>
        <row r="8704">
          <cell r="D8704" t="str">
            <v>1329498</v>
          </cell>
          <cell r="J8704" t="str">
            <v>Y</v>
          </cell>
        </row>
        <row r="8705">
          <cell r="D8705" t="str">
            <v>1329498</v>
          </cell>
          <cell r="J8705" t="str">
            <v>Y</v>
          </cell>
        </row>
        <row r="8706">
          <cell r="D8706" t="str">
            <v>1329498</v>
          </cell>
          <cell r="J8706" t="str">
            <v>Y</v>
          </cell>
        </row>
        <row r="8707">
          <cell r="D8707" t="str">
            <v>1329498</v>
          </cell>
          <cell r="J8707" t="str">
            <v>Y</v>
          </cell>
        </row>
        <row r="8708">
          <cell r="D8708" t="str">
            <v>1329498</v>
          </cell>
          <cell r="J8708" t="str">
            <v>Y</v>
          </cell>
        </row>
        <row r="8709">
          <cell r="D8709" t="str">
            <v>1329498</v>
          </cell>
          <cell r="J8709" t="str">
            <v>Y</v>
          </cell>
        </row>
        <row r="8710">
          <cell r="D8710" t="str">
            <v>1329498</v>
          </cell>
          <cell r="J8710" t="str">
            <v>Y</v>
          </cell>
        </row>
        <row r="8711">
          <cell r="D8711" t="str">
            <v>1329498</v>
          </cell>
          <cell r="J8711" t="str">
            <v>Y</v>
          </cell>
        </row>
        <row r="8712">
          <cell r="D8712" t="str">
            <v>1329498</v>
          </cell>
          <cell r="J8712" t="str">
            <v>Y</v>
          </cell>
        </row>
        <row r="8713">
          <cell r="D8713" t="str">
            <v>1335453</v>
          </cell>
          <cell r="J8713" t="str">
            <v>N</v>
          </cell>
        </row>
        <row r="8714">
          <cell r="D8714" t="str">
            <v>1335453</v>
          </cell>
          <cell r="J8714" t="str">
            <v>N</v>
          </cell>
        </row>
        <row r="8715">
          <cell r="D8715" t="str">
            <v>1335453</v>
          </cell>
          <cell r="J8715" t="str">
            <v>N</v>
          </cell>
        </row>
        <row r="8716">
          <cell r="D8716" t="str">
            <v>1335453</v>
          </cell>
          <cell r="J8716" t="str">
            <v>N</v>
          </cell>
        </row>
        <row r="8717">
          <cell r="D8717" t="str">
            <v>1335453</v>
          </cell>
          <cell r="J8717" t="str">
            <v>N</v>
          </cell>
        </row>
        <row r="8718">
          <cell r="D8718" t="str">
            <v>1335453</v>
          </cell>
          <cell r="J8718" t="str">
            <v>N</v>
          </cell>
        </row>
        <row r="8719">
          <cell r="D8719" t="str">
            <v>1335453</v>
          </cell>
          <cell r="J8719" t="str">
            <v>Y</v>
          </cell>
        </row>
        <row r="8720">
          <cell r="D8720" t="str">
            <v>1335453</v>
          </cell>
          <cell r="J8720" t="str">
            <v>Y</v>
          </cell>
        </row>
        <row r="8721">
          <cell r="D8721" t="str">
            <v>1335453</v>
          </cell>
          <cell r="J8721" t="str">
            <v>Y</v>
          </cell>
        </row>
        <row r="8722">
          <cell r="D8722" t="str">
            <v>1335453</v>
          </cell>
          <cell r="J8722" t="str">
            <v>Y</v>
          </cell>
        </row>
        <row r="8723">
          <cell r="D8723" t="str">
            <v>1335576</v>
          </cell>
          <cell r="J8723" t="str">
            <v>N</v>
          </cell>
        </row>
        <row r="8724">
          <cell r="D8724" t="str">
            <v>1335576</v>
          </cell>
          <cell r="J8724" t="str">
            <v>N</v>
          </cell>
        </row>
        <row r="8725">
          <cell r="D8725" t="str">
            <v>1335576</v>
          </cell>
          <cell r="J8725" t="str">
            <v>N</v>
          </cell>
        </row>
        <row r="8726">
          <cell r="D8726" t="str">
            <v>1335576</v>
          </cell>
          <cell r="J8726" t="str">
            <v>N</v>
          </cell>
        </row>
        <row r="8727">
          <cell r="D8727" t="str">
            <v>1335576</v>
          </cell>
          <cell r="J8727" t="str">
            <v>N</v>
          </cell>
        </row>
        <row r="8728">
          <cell r="D8728" t="str">
            <v>1335576</v>
          </cell>
          <cell r="J8728" t="str">
            <v>N</v>
          </cell>
        </row>
        <row r="8729">
          <cell r="D8729" t="str">
            <v>1335576</v>
          </cell>
          <cell r="J8729" t="str">
            <v>N</v>
          </cell>
        </row>
        <row r="8730">
          <cell r="D8730" t="str">
            <v>1335576</v>
          </cell>
          <cell r="J8730" t="str">
            <v>N</v>
          </cell>
        </row>
        <row r="8731">
          <cell r="D8731" t="str">
            <v>1335576</v>
          </cell>
          <cell r="J8731" t="str">
            <v>N</v>
          </cell>
        </row>
        <row r="8732">
          <cell r="D8732" t="str">
            <v>1335576</v>
          </cell>
          <cell r="J8732" t="str">
            <v>N</v>
          </cell>
        </row>
        <row r="8733">
          <cell r="D8733" t="str">
            <v>1335576</v>
          </cell>
          <cell r="J8733" t="str">
            <v>N</v>
          </cell>
        </row>
        <row r="8734">
          <cell r="D8734" t="str">
            <v>1335576</v>
          </cell>
          <cell r="J8734" t="str">
            <v>N</v>
          </cell>
        </row>
        <row r="8735">
          <cell r="D8735" t="str">
            <v>1335576</v>
          </cell>
          <cell r="J8735" t="str">
            <v>N</v>
          </cell>
        </row>
        <row r="8736">
          <cell r="D8736" t="str">
            <v>1335576</v>
          </cell>
          <cell r="J8736" t="str">
            <v>N</v>
          </cell>
        </row>
        <row r="8737">
          <cell r="D8737" t="str">
            <v>1335576</v>
          </cell>
          <cell r="J8737" t="str">
            <v>N</v>
          </cell>
        </row>
        <row r="8738">
          <cell r="D8738" t="str">
            <v>1335576</v>
          </cell>
          <cell r="J8738" t="str">
            <v>N</v>
          </cell>
        </row>
        <row r="8739">
          <cell r="D8739" t="str">
            <v>1335576</v>
          </cell>
          <cell r="J8739" t="str">
            <v>N</v>
          </cell>
        </row>
        <row r="8740">
          <cell r="D8740" t="str">
            <v>1335576</v>
          </cell>
          <cell r="J8740" t="str">
            <v>N</v>
          </cell>
        </row>
        <row r="8741">
          <cell r="D8741" t="str">
            <v>1335576</v>
          </cell>
          <cell r="J8741" t="str">
            <v>N</v>
          </cell>
        </row>
        <row r="8742">
          <cell r="D8742" t="str">
            <v>1335576</v>
          </cell>
          <cell r="J8742" t="str">
            <v>N</v>
          </cell>
        </row>
        <row r="8743">
          <cell r="D8743" t="str">
            <v>1335576</v>
          </cell>
          <cell r="J8743" t="str">
            <v>N</v>
          </cell>
        </row>
        <row r="8744">
          <cell r="D8744" t="str">
            <v>1335576</v>
          </cell>
          <cell r="J8744" t="str">
            <v>N</v>
          </cell>
        </row>
        <row r="8745">
          <cell r="D8745" t="str">
            <v>1335576</v>
          </cell>
          <cell r="J8745" t="str">
            <v>N</v>
          </cell>
        </row>
        <row r="8746">
          <cell r="D8746" t="str">
            <v>1335576</v>
          </cell>
          <cell r="J8746" t="str">
            <v>N</v>
          </cell>
        </row>
        <row r="8747">
          <cell r="D8747" t="str">
            <v>1335576</v>
          </cell>
          <cell r="J8747" t="str">
            <v>N</v>
          </cell>
        </row>
        <row r="8748">
          <cell r="D8748" t="str">
            <v>1335576</v>
          </cell>
          <cell r="J8748" t="str">
            <v>N</v>
          </cell>
        </row>
        <row r="8749">
          <cell r="D8749" t="str">
            <v>1335576</v>
          </cell>
          <cell r="J8749" t="str">
            <v>N</v>
          </cell>
        </row>
        <row r="8750">
          <cell r="D8750" t="str">
            <v>1335576</v>
          </cell>
          <cell r="J8750" t="str">
            <v>N</v>
          </cell>
        </row>
        <row r="8751">
          <cell r="D8751" t="str">
            <v>1335576</v>
          </cell>
          <cell r="J8751" t="str">
            <v>N</v>
          </cell>
        </row>
        <row r="8752">
          <cell r="D8752" t="str">
            <v>1335576</v>
          </cell>
          <cell r="J8752" t="str">
            <v>N</v>
          </cell>
        </row>
        <row r="8753">
          <cell r="D8753" t="str">
            <v>1337614</v>
          </cell>
          <cell r="J8753" t="str">
            <v>N</v>
          </cell>
        </row>
        <row r="8754">
          <cell r="D8754" t="str">
            <v>1337614</v>
          </cell>
          <cell r="J8754" t="str">
            <v>N</v>
          </cell>
        </row>
        <row r="8755">
          <cell r="D8755" t="str">
            <v>1337614</v>
          </cell>
          <cell r="J8755" t="str">
            <v>N</v>
          </cell>
        </row>
        <row r="8756">
          <cell r="D8756" t="str">
            <v>1337614</v>
          </cell>
          <cell r="J8756" t="str">
            <v>N</v>
          </cell>
        </row>
        <row r="8757">
          <cell r="D8757" t="str">
            <v>1337614</v>
          </cell>
          <cell r="J8757" t="str">
            <v>N</v>
          </cell>
        </row>
        <row r="8758">
          <cell r="D8758" t="str">
            <v>1337614</v>
          </cell>
          <cell r="J8758" t="str">
            <v>N</v>
          </cell>
        </row>
        <row r="8759">
          <cell r="D8759" t="str">
            <v>1337614</v>
          </cell>
          <cell r="J8759" t="str">
            <v>N</v>
          </cell>
        </row>
        <row r="8760">
          <cell r="D8760" t="str">
            <v>1337614</v>
          </cell>
          <cell r="J8760" t="str">
            <v>N</v>
          </cell>
        </row>
        <row r="8761">
          <cell r="D8761" t="str">
            <v>1338411</v>
          </cell>
          <cell r="J8761" t="str">
            <v>N</v>
          </cell>
        </row>
        <row r="8762">
          <cell r="D8762" t="str">
            <v>1338411</v>
          </cell>
          <cell r="J8762" t="str">
            <v>N</v>
          </cell>
        </row>
        <row r="8763">
          <cell r="D8763" t="str">
            <v>1338411</v>
          </cell>
          <cell r="J8763" t="str">
            <v>N</v>
          </cell>
        </row>
        <row r="8764">
          <cell r="D8764" t="str">
            <v>1338411</v>
          </cell>
          <cell r="J8764" t="str">
            <v>N</v>
          </cell>
        </row>
        <row r="8765">
          <cell r="D8765" t="str">
            <v>1338411</v>
          </cell>
          <cell r="J8765" t="str">
            <v>N</v>
          </cell>
        </row>
        <row r="8766">
          <cell r="D8766" t="str">
            <v>1338411</v>
          </cell>
          <cell r="J8766" t="str">
            <v>N</v>
          </cell>
        </row>
        <row r="8767">
          <cell r="D8767" t="str">
            <v>1338411</v>
          </cell>
          <cell r="J8767" t="str">
            <v>N</v>
          </cell>
        </row>
        <row r="8768">
          <cell r="D8768" t="str">
            <v>1338411</v>
          </cell>
          <cell r="J8768" t="str">
            <v>N</v>
          </cell>
        </row>
        <row r="8769">
          <cell r="D8769" t="str">
            <v>1338411</v>
          </cell>
          <cell r="J8769" t="str">
            <v>N</v>
          </cell>
        </row>
        <row r="8770">
          <cell r="D8770" t="str">
            <v>1338411</v>
          </cell>
          <cell r="J8770" t="str">
            <v>N</v>
          </cell>
        </row>
        <row r="8771">
          <cell r="D8771" t="str">
            <v>1338411</v>
          </cell>
          <cell r="J8771" t="str">
            <v>N</v>
          </cell>
        </row>
        <row r="8772">
          <cell r="D8772" t="str">
            <v>1338411</v>
          </cell>
          <cell r="J8772" t="str">
            <v>N</v>
          </cell>
        </row>
        <row r="8773">
          <cell r="D8773" t="str">
            <v>1338411</v>
          </cell>
          <cell r="J8773" t="str">
            <v>N</v>
          </cell>
        </row>
        <row r="8774">
          <cell r="D8774" t="str">
            <v>1338571</v>
          </cell>
          <cell r="J8774" t="str">
            <v>Y</v>
          </cell>
        </row>
        <row r="8775">
          <cell r="D8775" t="str">
            <v>1338571</v>
          </cell>
          <cell r="J8775" t="str">
            <v>Y</v>
          </cell>
        </row>
        <row r="8776">
          <cell r="D8776" t="str">
            <v>1338571</v>
          </cell>
          <cell r="J8776" t="str">
            <v>Y</v>
          </cell>
        </row>
        <row r="8777">
          <cell r="D8777" t="str">
            <v>1338571</v>
          </cell>
          <cell r="J8777" t="str">
            <v>N</v>
          </cell>
        </row>
        <row r="8778">
          <cell r="D8778" t="str">
            <v>1338571</v>
          </cell>
          <cell r="J8778" t="str">
            <v>N</v>
          </cell>
        </row>
        <row r="8779">
          <cell r="D8779" t="str">
            <v>1338571</v>
          </cell>
          <cell r="J8779" t="str">
            <v>N</v>
          </cell>
        </row>
        <row r="8780">
          <cell r="D8780" t="str">
            <v>1338571</v>
          </cell>
          <cell r="J8780" t="str">
            <v>N</v>
          </cell>
        </row>
        <row r="8781">
          <cell r="D8781" t="str">
            <v>1338571</v>
          </cell>
          <cell r="J8781" t="str">
            <v>N</v>
          </cell>
        </row>
        <row r="8782">
          <cell r="D8782" t="str">
            <v>1338571</v>
          </cell>
          <cell r="J8782" t="str">
            <v>Y</v>
          </cell>
        </row>
        <row r="8783">
          <cell r="D8783" t="str">
            <v>1338571</v>
          </cell>
          <cell r="J8783" t="str">
            <v>Y</v>
          </cell>
        </row>
        <row r="8784">
          <cell r="D8784" t="str">
            <v>1338571</v>
          </cell>
          <cell r="J8784" t="str">
            <v>Y</v>
          </cell>
        </row>
        <row r="8785">
          <cell r="D8785" t="str">
            <v>1338571</v>
          </cell>
          <cell r="J8785" t="str">
            <v>Y</v>
          </cell>
        </row>
        <row r="8786">
          <cell r="D8786" t="str">
            <v>1338571</v>
          </cell>
          <cell r="J8786" t="str">
            <v>N</v>
          </cell>
        </row>
        <row r="8787">
          <cell r="D8787" t="str">
            <v>1338571</v>
          </cell>
          <cell r="J8787" t="str">
            <v>N</v>
          </cell>
        </row>
        <row r="8788">
          <cell r="D8788" t="str">
            <v>1338571</v>
          </cell>
          <cell r="J8788" t="str">
            <v>N</v>
          </cell>
        </row>
        <row r="8789">
          <cell r="D8789" t="str">
            <v>1338571</v>
          </cell>
          <cell r="J8789" t="str">
            <v>N</v>
          </cell>
        </row>
        <row r="8790">
          <cell r="D8790" t="str">
            <v>1338571</v>
          </cell>
          <cell r="J8790" t="str">
            <v>N</v>
          </cell>
        </row>
        <row r="8791">
          <cell r="D8791" t="str">
            <v>1338571</v>
          </cell>
          <cell r="J8791" t="str">
            <v>Y</v>
          </cell>
        </row>
        <row r="8792">
          <cell r="D8792" t="str">
            <v>1341165</v>
          </cell>
          <cell r="J8792" t="str">
            <v>Y</v>
          </cell>
        </row>
        <row r="8793">
          <cell r="D8793" t="str">
            <v>1341165</v>
          </cell>
          <cell r="J8793" t="str">
            <v>Y</v>
          </cell>
        </row>
        <row r="8794">
          <cell r="D8794" t="str">
            <v>1341165</v>
          </cell>
          <cell r="J8794" t="str">
            <v>Y</v>
          </cell>
        </row>
        <row r="8795">
          <cell r="D8795" t="str">
            <v>1341165</v>
          </cell>
          <cell r="J8795" t="str">
            <v>Y</v>
          </cell>
        </row>
        <row r="8796">
          <cell r="D8796" t="str">
            <v>1341242</v>
          </cell>
          <cell r="J8796" t="str">
            <v>N</v>
          </cell>
        </row>
        <row r="8797">
          <cell r="D8797" t="str">
            <v>1341242</v>
          </cell>
          <cell r="J8797" t="str">
            <v>N</v>
          </cell>
        </row>
        <row r="8798">
          <cell r="D8798" t="str">
            <v>1341242</v>
          </cell>
          <cell r="J8798" t="str">
            <v>N</v>
          </cell>
        </row>
        <row r="8799">
          <cell r="D8799" t="str">
            <v>1341242</v>
          </cell>
          <cell r="J8799" t="str">
            <v>N</v>
          </cell>
        </row>
        <row r="8800">
          <cell r="D8800" t="str">
            <v>1341242</v>
          </cell>
          <cell r="J8800" t="str">
            <v>N</v>
          </cell>
        </row>
        <row r="8801">
          <cell r="D8801" t="str">
            <v>1341242</v>
          </cell>
          <cell r="J8801" t="str">
            <v>N</v>
          </cell>
        </row>
        <row r="8802">
          <cell r="D8802" t="str">
            <v>1341242</v>
          </cell>
          <cell r="J8802" t="str">
            <v>N</v>
          </cell>
        </row>
        <row r="8803">
          <cell r="D8803" t="str">
            <v>1341242</v>
          </cell>
          <cell r="J8803" t="str">
            <v>N</v>
          </cell>
        </row>
        <row r="8804">
          <cell r="D8804" t="str">
            <v>1341242</v>
          </cell>
          <cell r="J8804" t="str">
            <v>N</v>
          </cell>
        </row>
        <row r="8805">
          <cell r="D8805" t="str">
            <v>1341242</v>
          </cell>
          <cell r="J8805" t="str">
            <v>N</v>
          </cell>
        </row>
        <row r="8806">
          <cell r="D8806" t="str">
            <v>1344946</v>
          </cell>
          <cell r="J8806" t="str">
            <v>N</v>
          </cell>
        </row>
        <row r="8807">
          <cell r="D8807" t="str">
            <v>1344946</v>
          </cell>
          <cell r="J8807" t="str">
            <v>N</v>
          </cell>
        </row>
        <row r="8808">
          <cell r="D8808" t="str">
            <v>1344946</v>
          </cell>
          <cell r="J8808" t="str">
            <v>N</v>
          </cell>
        </row>
        <row r="8809">
          <cell r="D8809" t="str">
            <v>1344946</v>
          </cell>
          <cell r="J8809" t="str">
            <v>N</v>
          </cell>
        </row>
        <row r="8810">
          <cell r="D8810" t="str">
            <v>1344946</v>
          </cell>
          <cell r="J8810" t="str">
            <v>N</v>
          </cell>
        </row>
        <row r="8811">
          <cell r="D8811" t="str">
            <v>1344946</v>
          </cell>
          <cell r="J8811" t="str">
            <v>N</v>
          </cell>
        </row>
        <row r="8812">
          <cell r="D8812" t="str">
            <v>1344946</v>
          </cell>
          <cell r="J8812" t="str">
            <v>N</v>
          </cell>
        </row>
        <row r="8813">
          <cell r="D8813" t="str">
            <v>1344946</v>
          </cell>
          <cell r="J8813" t="str">
            <v>N</v>
          </cell>
        </row>
        <row r="8814">
          <cell r="D8814" t="str">
            <v>1344946</v>
          </cell>
          <cell r="J8814" t="str">
            <v>N</v>
          </cell>
        </row>
        <row r="8815">
          <cell r="D8815" t="str">
            <v>1344946</v>
          </cell>
          <cell r="J8815" t="str">
            <v>N</v>
          </cell>
        </row>
        <row r="8816">
          <cell r="D8816" t="str">
            <v>1344946</v>
          </cell>
          <cell r="J8816" t="str">
            <v>N</v>
          </cell>
        </row>
        <row r="8817">
          <cell r="D8817" t="str">
            <v>1344946</v>
          </cell>
          <cell r="J8817" t="str">
            <v>N</v>
          </cell>
        </row>
        <row r="8818">
          <cell r="D8818" t="str">
            <v>1344946</v>
          </cell>
          <cell r="J8818" t="str">
            <v>N</v>
          </cell>
        </row>
        <row r="8819">
          <cell r="D8819" t="str">
            <v>1346311</v>
          </cell>
          <cell r="J8819" t="str">
            <v>N</v>
          </cell>
        </row>
        <row r="8820">
          <cell r="D8820" t="str">
            <v>1346311</v>
          </cell>
          <cell r="J8820" t="str">
            <v>N</v>
          </cell>
        </row>
        <row r="8821">
          <cell r="D8821" t="str">
            <v>1346311</v>
          </cell>
          <cell r="J8821" t="str">
            <v>N</v>
          </cell>
        </row>
        <row r="8822">
          <cell r="D8822" t="str">
            <v>1346311</v>
          </cell>
          <cell r="J8822" t="str">
            <v>N</v>
          </cell>
        </row>
        <row r="8823">
          <cell r="D8823" t="str">
            <v>1346311</v>
          </cell>
          <cell r="J8823" t="str">
            <v>N</v>
          </cell>
        </row>
        <row r="8824">
          <cell r="D8824" t="str">
            <v>1346311</v>
          </cell>
          <cell r="J8824" t="str">
            <v>N</v>
          </cell>
        </row>
        <row r="8825">
          <cell r="D8825" t="str">
            <v>1346311</v>
          </cell>
          <cell r="J8825" t="str">
            <v>N</v>
          </cell>
        </row>
        <row r="8826">
          <cell r="D8826" t="str">
            <v>1346311</v>
          </cell>
          <cell r="J8826" t="str">
            <v>N</v>
          </cell>
        </row>
        <row r="8827">
          <cell r="D8827" t="str">
            <v>1346311</v>
          </cell>
          <cell r="J8827" t="str">
            <v>N</v>
          </cell>
        </row>
        <row r="8828">
          <cell r="D8828" t="str">
            <v>1346311</v>
          </cell>
          <cell r="J8828" t="str">
            <v>N</v>
          </cell>
        </row>
        <row r="8829">
          <cell r="D8829" t="str">
            <v>1346311</v>
          </cell>
          <cell r="J8829" t="str">
            <v>N</v>
          </cell>
        </row>
        <row r="8830">
          <cell r="D8830" t="str">
            <v>1346311</v>
          </cell>
          <cell r="J8830" t="str">
            <v>N</v>
          </cell>
        </row>
        <row r="8831">
          <cell r="D8831" t="str">
            <v>1346311</v>
          </cell>
          <cell r="J8831" t="str">
            <v>N</v>
          </cell>
        </row>
        <row r="8832">
          <cell r="D8832" t="str">
            <v>1346311</v>
          </cell>
          <cell r="J8832" t="str">
            <v>N</v>
          </cell>
        </row>
        <row r="8833">
          <cell r="D8833" t="str">
            <v>1346311</v>
          </cell>
          <cell r="J8833" t="str">
            <v>N</v>
          </cell>
        </row>
        <row r="8834">
          <cell r="D8834" t="str">
            <v>1346311</v>
          </cell>
          <cell r="J8834" t="str">
            <v>N</v>
          </cell>
        </row>
        <row r="8835">
          <cell r="D8835" t="str">
            <v>1346311</v>
          </cell>
          <cell r="J8835" t="str">
            <v>N</v>
          </cell>
        </row>
        <row r="8836">
          <cell r="D8836" t="str">
            <v>1346311</v>
          </cell>
          <cell r="J8836" t="str">
            <v>N</v>
          </cell>
        </row>
        <row r="8837">
          <cell r="D8837" t="str">
            <v>1346311</v>
          </cell>
          <cell r="J8837" t="str">
            <v>N</v>
          </cell>
        </row>
        <row r="8838">
          <cell r="D8838" t="str">
            <v>1346311</v>
          </cell>
          <cell r="J8838" t="str">
            <v>N</v>
          </cell>
        </row>
        <row r="8839">
          <cell r="D8839" t="str">
            <v>1346311</v>
          </cell>
          <cell r="J8839" t="str">
            <v>N</v>
          </cell>
        </row>
        <row r="8840">
          <cell r="D8840" t="str">
            <v>1346311</v>
          </cell>
          <cell r="J8840" t="str">
            <v>N</v>
          </cell>
        </row>
        <row r="8841">
          <cell r="D8841" t="str">
            <v>1346311</v>
          </cell>
          <cell r="J8841" t="str">
            <v>N</v>
          </cell>
        </row>
        <row r="8842">
          <cell r="D8842" t="str">
            <v>1346311</v>
          </cell>
          <cell r="J8842" t="str">
            <v>N</v>
          </cell>
        </row>
        <row r="8843">
          <cell r="D8843" t="str">
            <v>1346311</v>
          </cell>
          <cell r="J8843" t="str">
            <v>N</v>
          </cell>
        </row>
        <row r="8844">
          <cell r="D8844" t="str">
            <v>1346311</v>
          </cell>
          <cell r="J8844" t="str">
            <v>N</v>
          </cell>
        </row>
        <row r="8845">
          <cell r="D8845" t="str">
            <v>1346311</v>
          </cell>
          <cell r="J8845" t="str">
            <v>N</v>
          </cell>
        </row>
        <row r="8846">
          <cell r="D8846" t="str">
            <v>1346311</v>
          </cell>
          <cell r="J8846" t="str">
            <v>N</v>
          </cell>
        </row>
        <row r="8847">
          <cell r="D8847" t="str">
            <v>1346311</v>
          </cell>
          <cell r="J8847" t="str">
            <v>N</v>
          </cell>
        </row>
        <row r="8848">
          <cell r="D8848" t="str">
            <v>1346311</v>
          </cell>
          <cell r="J8848" t="str">
            <v>N</v>
          </cell>
        </row>
        <row r="8849">
          <cell r="D8849" t="str">
            <v>1346311</v>
          </cell>
          <cell r="J8849" t="str">
            <v>N</v>
          </cell>
        </row>
        <row r="8850">
          <cell r="D8850" t="str">
            <v>1346311</v>
          </cell>
          <cell r="J8850" t="str">
            <v>N</v>
          </cell>
        </row>
        <row r="8851">
          <cell r="D8851" t="str">
            <v>1346311</v>
          </cell>
          <cell r="J8851" t="str">
            <v>N</v>
          </cell>
        </row>
        <row r="8852">
          <cell r="D8852" t="str">
            <v>1346311</v>
          </cell>
          <cell r="J8852" t="str">
            <v>N</v>
          </cell>
        </row>
        <row r="8853">
          <cell r="D8853" t="str">
            <v>1346311</v>
          </cell>
          <cell r="J8853" t="str">
            <v>N</v>
          </cell>
        </row>
        <row r="8854">
          <cell r="D8854" t="str">
            <v>1346311</v>
          </cell>
          <cell r="J8854" t="str">
            <v>N</v>
          </cell>
        </row>
        <row r="8855">
          <cell r="D8855" t="str">
            <v>1346311</v>
          </cell>
          <cell r="J8855" t="str">
            <v>N</v>
          </cell>
        </row>
        <row r="8856">
          <cell r="D8856" t="str">
            <v>1346311</v>
          </cell>
          <cell r="J8856" t="str">
            <v>N</v>
          </cell>
        </row>
        <row r="8857">
          <cell r="D8857" t="str">
            <v>1346311</v>
          </cell>
          <cell r="J8857" t="str">
            <v>N</v>
          </cell>
        </row>
        <row r="8858">
          <cell r="D8858" t="str">
            <v>1346311</v>
          </cell>
          <cell r="J8858" t="str">
            <v>N</v>
          </cell>
        </row>
        <row r="8859">
          <cell r="D8859" t="str">
            <v>1346311</v>
          </cell>
          <cell r="J8859" t="str">
            <v>N</v>
          </cell>
        </row>
        <row r="8860">
          <cell r="D8860" t="str">
            <v>1346311</v>
          </cell>
          <cell r="J8860" t="str">
            <v>N</v>
          </cell>
        </row>
        <row r="8861">
          <cell r="D8861" t="str">
            <v>1346311</v>
          </cell>
          <cell r="J8861" t="str">
            <v>N</v>
          </cell>
        </row>
        <row r="8862">
          <cell r="D8862" t="str">
            <v>1346311</v>
          </cell>
          <cell r="J8862" t="str">
            <v>N</v>
          </cell>
        </row>
        <row r="8863">
          <cell r="D8863" t="str">
            <v>1346311</v>
          </cell>
          <cell r="J8863" t="str">
            <v>N</v>
          </cell>
        </row>
        <row r="8864">
          <cell r="D8864" t="str">
            <v>1346311</v>
          </cell>
          <cell r="J8864" t="str">
            <v>N</v>
          </cell>
        </row>
        <row r="8865">
          <cell r="D8865" t="str">
            <v>1346311</v>
          </cell>
          <cell r="J8865" t="str">
            <v>N</v>
          </cell>
        </row>
        <row r="8866">
          <cell r="D8866" t="str">
            <v>1346311</v>
          </cell>
          <cell r="J8866" t="str">
            <v>N</v>
          </cell>
        </row>
        <row r="8867">
          <cell r="D8867" t="str">
            <v>1346311</v>
          </cell>
          <cell r="J8867" t="str">
            <v>N</v>
          </cell>
        </row>
        <row r="8868">
          <cell r="D8868" t="str">
            <v>1346311</v>
          </cell>
          <cell r="J8868" t="str">
            <v>N</v>
          </cell>
        </row>
        <row r="8869">
          <cell r="D8869" t="str">
            <v>1346311</v>
          </cell>
          <cell r="J8869" t="str">
            <v>N</v>
          </cell>
        </row>
        <row r="8870">
          <cell r="D8870" t="str">
            <v>1346311</v>
          </cell>
          <cell r="J8870" t="str">
            <v>N</v>
          </cell>
        </row>
        <row r="8871">
          <cell r="D8871" t="str">
            <v>1346311</v>
          </cell>
          <cell r="J8871" t="str">
            <v>N</v>
          </cell>
        </row>
        <row r="8872">
          <cell r="D8872" t="str">
            <v>1346311</v>
          </cell>
          <cell r="J8872" t="str">
            <v>N</v>
          </cell>
        </row>
        <row r="8873">
          <cell r="D8873" t="str">
            <v>1346311</v>
          </cell>
          <cell r="J8873" t="str">
            <v>N</v>
          </cell>
        </row>
        <row r="8874">
          <cell r="D8874" t="str">
            <v>1346311</v>
          </cell>
          <cell r="J8874" t="str">
            <v>N</v>
          </cell>
        </row>
        <row r="8875">
          <cell r="D8875" t="str">
            <v>1346311</v>
          </cell>
          <cell r="J8875" t="str">
            <v>N</v>
          </cell>
        </row>
        <row r="8876">
          <cell r="D8876" t="str">
            <v>1346311</v>
          </cell>
          <cell r="J8876" t="str">
            <v>N</v>
          </cell>
        </row>
        <row r="8877">
          <cell r="D8877" t="str">
            <v>1346311</v>
          </cell>
          <cell r="J8877" t="str">
            <v>N</v>
          </cell>
        </row>
        <row r="8878">
          <cell r="D8878" t="str">
            <v>1346311</v>
          </cell>
          <cell r="J8878" t="str">
            <v>N</v>
          </cell>
        </row>
        <row r="8879">
          <cell r="D8879" t="str">
            <v>1346311</v>
          </cell>
          <cell r="J8879" t="str">
            <v>N</v>
          </cell>
        </row>
        <row r="8880">
          <cell r="D8880" t="str">
            <v>1346311</v>
          </cell>
          <cell r="J8880" t="str">
            <v>N</v>
          </cell>
        </row>
        <row r="8881">
          <cell r="D8881" t="str">
            <v>1346311</v>
          </cell>
          <cell r="J8881" t="str">
            <v>N</v>
          </cell>
        </row>
        <row r="8882">
          <cell r="D8882" t="str">
            <v>1346311</v>
          </cell>
          <cell r="J8882" t="str">
            <v>N</v>
          </cell>
        </row>
        <row r="8883">
          <cell r="D8883" t="str">
            <v>1346311</v>
          </cell>
          <cell r="J8883" t="str">
            <v>N</v>
          </cell>
        </row>
        <row r="8884">
          <cell r="D8884" t="str">
            <v>1346311</v>
          </cell>
          <cell r="J8884" t="str">
            <v>N</v>
          </cell>
        </row>
        <row r="8885">
          <cell r="D8885" t="str">
            <v>1346311</v>
          </cell>
          <cell r="J8885" t="str">
            <v>N</v>
          </cell>
        </row>
        <row r="8886">
          <cell r="D8886" t="str">
            <v>1346311</v>
          </cell>
          <cell r="J8886" t="str">
            <v>N</v>
          </cell>
        </row>
        <row r="8887">
          <cell r="D8887" t="str">
            <v>1346311</v>
          </cell>
          <cell r="J8887" t="str">
            <v>N</v>
          </cell>
        </row>
        <row r="8888">
          <cell r="D8888" t="str">
            <v>1346311</v>
          </cell>
          <cell r="J8888" t="str">
            <v>N</v>
          </cell>
        </row>
        <row r="8889">
          <cell r="D8889" t="str">
            <v>1346311</v>
          </cell>
          <cell r="J8889" t="str">
            <v>N</v>
          </cell>
        </row>
        <row r="8890">
          <cell r="D8890" t="str">
            <v>1346311</v>
          </cell>
          <cell r="J8890" t="str">
            <v>N</v>
          </cell>
        </row>
        <row r="8891">
          <cell r="D8891" t="str">
            <v>1346311</v>
          </cell>
          <cell r="J8891" t="str">
            <v>N</v>
          </cell>
        </row>
        <row r="8892">
          <cell r="D8892" t="str">
            <v>1346311</v>
          </cell>
          <cell r="J8892" t="str">
            <v>N</v>
          </cell>
        </row>
        <row r="8893">
          <cell r="D8893" t="str">
            <v>1346311</v>
          </cell>
          <cell r="J8893" t="str">
            <v>N</v>
          </cell>
        </row>
        <row r="8894">
          <cell r="D8894" t="str">
            <v>1346311</v>
          </cell>
          <cell r="J8894" t="str">
            <v>N</v>
          </cell>
        </row>
        <row r="8895">
          <cell r="D8895" t="str">
            <v>1346311</v>
          </cell>
          <cell r="J8895" t="str">
            <v>N</v>
          </cell>
        </row>
        <row r="8896">
          <cell r="D8896" t="str">
            <v>1346311</v>
          </cell>
          <cell r="J8896" t="str">
            <v>N</v>
          </cell>
        </row>
        <row r="8897">
          <cell r="D8897" t="str">
            <v>1346311</v>
          </cell>
          <cell r="J8897" t="str">
            <v>N</v>
          </cell>
        </row>
        <row r="8898">
          <cell r="D8898" t="str">
            <v>1346311</v>
          </cell>
          <cell r="J8898" t="str">
            <v>N</v>
          </cell>
        </row>
        <row r="8899">
          <cell r="D8899" t="str">
            <v>1346311</v>
          </cell>
          <cell r="J8899" t="str">
            <v>N</v>
          </cell>
        </row>
        <row r="8900">
          <cell r="D8900" t="str">
            <v>1346311</v>
          </cell>
          <cell r="J8900" t="str">
            <v>N</v>
          </cell>
        </row>
        <row r="8901">
          <cell r="D8901" t="str">
            <v>1346311</v>
          </cell>
          <cell r="J8901" t="str">
            <v>N</v>
          </cell>
        </row>
        <row r="8902">
          <cell r="D8902" t="str">
            <v>1346311</v>
          </cell>
          <cell r="J8902" t="str">
            <v>N</v>
          </cell>
        </row>
        <row r="8903">
          <cell r="D8903" t="str">
            <v>1346311</v>
          </cell>
          <cell r="J8903" t="str">
            <v>N</v>
          </cell>
        </row>
        <row r="8904">
          <cell r="D8904" t="str">
            <v>1346311</v>
          </cell>
          <cell r="J8904" t="str">
            <v>N</v>
          </cell>
        </row>
        <row r="8905">
          <cell r="D8905" t="str">
            <v>1346311</v>
          </cell>
          <cell r="J8905" t="str">
            <v>N</v>
          </cell>
        </row>
        <row r="8906">
          <cell r="D8906" t="str">
            <v>1346311</v>
          </cell>
          <cell r="J8906" t="str">
            <v>N</v>
          </cell>
        </row>
        <row r="8907">
          <cell r="D8907" t="str">
            <v>1346311</v>
          </cell>
          <cell r="J8907" t="str">
            <v>N</v>
          </cell>
        </row>
        <row r="8908">
          <cell r="D8908" t="str">
            <v>1346311</v>
          </cell>
          <cell r="J8908" t="str">
            <v>N</v>
          </cell>
        </row>
        <row r="8909">
          <cell r="D8909" t="str">
            <v>1346311</v>
          </cell>
          <cell r="J8909" t="str">
            <v>N</v>
          </cell>
        </row>
        <row r="8910">
          <cell r="D8910" t="str">
            <v>1346311</v>
          </cell>
          <cell r="J8910" t="str">
            <v>N</v>
          </cell>
        </row>
        <row r="8911">
          <cell r="D8911" t="str">
            <v>1346311</v>
          </cell>
          <cell r="J8911" t="str">
            <v>N</v>
          </cell>
        </row>
        <row r="8912">
          <cell r="D8912" t="str">
            <v>1346311</v>
          </cell>
          <cell r="J8912" t="str">
            <v>N</v>
          </cell>
        </row>
        <row r="8913">
          <cell r="D8913" t="str">
            <v>1346311</v>
          </cell>
          <cell r="J8913" t="str">
            <v>N</v>
          </cell>
        </row>
        <row r="8914">
          <cell r="D8914" t="str">
            <v>1346311</v>
          </cell>
          <cell r="J8914" t="str">
            <v>N</v>
          </cell>
        </row>
        <row r="8915">
          <cell r="D8915" t="str">
            <v>1346311</v>
          </cell>
          <cell r="J8915" t="str">
            <v>N</v>
          </cell>
        </row>
        <row r="8916">
          <cell r="D8916" t="str">
            <v>1346311</v>
          </cell>
          <cell r="J8916" t="str">
            <v>N</v>
          </cell>
        </row>
        <row r="8917">
          <cell r="D8917" t="str">
            <v>1346311</v>
          </cell>
          <cell r="J8917" t="str">
            <v>N</v>
          </cell>
        </row>
        <row r="8918">
          <cell r="D8918" t="str">
            <v>1346311</v>
          </cell>
          <cell r="J8918" t="str">
            <v>N</v>
          </cell>
        </row>
        <row r="8919">
          <cell r="D8919" t="str">
            <v>1347725</v>
          </cell>
          <cell r="J8919" t="str">
            <v>N</v>
          </cell>
        </row>
        <row r="8920">
          <cell r="D8920" t="str">
            <v>1347725</v>
          </cell>
          <cell r="J8920" t="str">
            <v>N</v>
          </cell>
        </row>
        <row r="8921">
          <cell r="D8921" t="str">
            <v>1347725</v>
          </cell>
          <cell r="J8921" t="str">
            <v>N</v>
          </cell>
        </row>
        <row r="8922">
          <cell r="D8922" t="str">
            <v>1347725</v>
          </cell>
          <cell r="J8922" t="str">
            <v>N</v>
          </cell>
        </row>
        <row r="8923">
          <cell r="D8923" t="str">
            <v>1347725</v>
          </cell>
          <cell r="J8923" t="str">
            <v>N</v>
          </cell>
        </row>
        <row r="8924">
          <cell r="D8924" t="str">
            <v>1347725</v>
          </cell>
          <cell r="J8924" t="str">
            <v>N</v>
          </cell>
        </row>
        <row r="8925">
          <cell r="D8925" t="str">
            <v>1347725</v>
          </cell>
          <cell r="J8925" t="str">
            <v>N</v>
          </cell>
        </row>
        <row r="8926">
          <cell r="D8926" t="str">
            <v>1347725</v>
          </cell>
          <cell r="J8926" t="str">
            <v>N</v>
          </cell>
        </row>
        <row r="8927">
          <cell r="D8927" t="str">
            <v>1347725</v>
          </cell>
          <cell r="J8927" t="str">
            <v>N</v>
          </cell>
        </row>
        <row r="8928">
          <cell r="D8928" t="str">
            <v>1347725</v>
          </cell>
          <cell r="J8928" t="str">
            <v>N</v>
          </cell>
        </row>
        <row r="8929">
          <cell r="D8929" t="str">
            <v>1347725</v>
          </cell>
          <cell r="J8929" t="str">
            <v>N</v>
          </cell>
        </row>
        <row r="8930">
          <cell r="D8930" t="str">
            <v>1347725</v>
          </cell>
          <cell r="J8930" t="str">
            <v>N</v>
          </cell>
        </row>
        <row r="8931">
          <cell r="D8931" t="str">
            <v>1347725</v>
          </cell>
          <cell r="J8931" t="str">
            <v>N</v>
          </cell>
        </row>
        <row r="8932">
          <cell r="D8932" t="str">
            <v>1347725</v>
          </cell>
          <cell r="J8932" t="str">
            <v>N</v>
          </cell>
        </row>
        <row r="8933">
          <cell r="D8933" t="str">
            <v>1347725</v>
          </cell>
          <cell r="J8933" t="str">
            <v>N</v>
          </cell>
        </row>
        <row r="8934">
          <cell r="D8934" t="str">
            <v>1347725</v>
          </cell>
          <cell r="J8934" t="str">
            <v>N</v>
          </cell>
        </row>
        <row r="8935">
          <cell r="D8935" t="str">
            <v>1347725</v>
          </cell>
          <cell r="J8935" t="str">
            <v>Y</v>
          </cell>
        </row>
        <row r="8936">
          <cell r="D8936" t="str">
            <v>1347725</v>
          </cell>
          <cell r="J8936" t="str">
            <v>Y</v>
          </cell>
        </row>
        <row r="8937">
          <cell r="D8937" t="str">
            <v>1347725</v>
          </cell>
          <cell r="J8937" t="str">
            <v>Y</v>
          </cell>
        </row>
        <row r="8938">
          <cell r="D8938" t="str">
            <v>1347725</v>
          </cell>
          <cell r="J8938" t="str">
            <v>Y</v>
          </cell>
        </row>
        <row r="8939">
          <cell r="D8939" t="str">
            <v>1347725</v>
          </cell>
          <cell r="J8939" t="str">
            <v>Y</v>
          </cell>
        </row>
        <row r="8940">
          <cell r="D8940" t="str">
            <v>1347725</v>
          </cell>
          <cell r="J8940" t="str">
            <v>Y</v>
          </cell>
        </row>
        <row r="8941">
          <cell r="D8941" t="str">
            <v>1347725</v>
          </cell>
          <cell r="J8941" t="str">
            <v>Y</v>
          </cell>
        </row>
        <row r="8942">
          <cell r="D8942" t="str">
            <v>1347725</v>
          </cell>
          <cell r="J8942" t="str">
            <v>Y</v>
          </cell>
        </row>
        <row r="8943">
          <cell r="D8943" t="str">
            <v>1347725</v>
          </cell>
          <cell r="J8943" t="str">
            <v>Y</v>
          </cell>
        </row>
        <row r="8944">
          <cell r="D8944" t="str">
            <v>1347725</v>
          </cell>
          <cell r="J8944" t="str">
            <v>Y</v>
          </cell>
        </row>
        <row r="8945">
          <cell r="D8945" t="str">
            <v>1347725</v>
          </cell>
          <cell r="J8945" t="str">
            <v>Y</v>
          </cell>
        </row>
        <row r="8946">
          <cell r="D8946" t="str">
            <v>1347725</v>
          </cell>
          <cell r="J8946" t="str">
            <v>Y</v>
          </cell>
        </row>
        <row r="8947">
          <cell r="D8947" t="str">
            <v>1347725</v>
          </cell>
          <cell r="J8947" t="str">
            <v>Y</v>
          </cell>
        </row>
        <row r="8948">
          <cell r="D8948" t="str">
            <v>1347725</v>
          </cell>
          <cell r="J8948" t="str">
            <v>Y</v>
          </cell>
        </row>
        <row r="8949">
          <cell r="D8949" t="str">
            <v>1347725</v>
          </cell>
          <cell r="J8949" t="str">
            <v>Y</v>
          </cell>
        </row>
        <row r="8950">
          <cell r="D8950" t="str">
            <v>1347725</v>
          </cell>
          <cell r="J8950" t="str">
            <v>N</v>
          </cell>
        </row>
        <row r="8951">
          <cell r="D8951" t="str">
            <v>1347725</v>
          </cell>
          <cell r="J8951" t="str">
            <v>N</v>
          </cell>
        </row>
        <row r="8952">
          <cell r="D8952" t="str">
            <v>1347725</v>
          </cell>
          <cell r="J8952" t="str">
            <v>N</v>
          </cell>
        </row>
        <row r="8953">
          <cell r="D8953" t="str">
            <v>1347725</v>
          </cell>
          <cell r="J8953" t="str">
            <v>N</v>
          </cell>
        </row>
        <row r="8954">
          <cell r="D8954" t="str">
            <v>1347725</v>
          </cell>
          <cell r="J8954" t="str">
            <v>N</v>
          </cell>
        </row>
        <row r="8955">
          <cell r="D8955" t="str">
            <v>1347725</v>
          </cell>
          <cell r="J8955" t="str">
            <v>N</v>
          </cell>
        </row>
        <row r="8956">
          <cell r="D8956" t="str">
            <v>1347725</v>
          </cell>
          <cell r="J8956" t="str">
            <v>N</v>
          </cell>
        </row>
        <row r="8957">
          <cell r="D8957" t="str">
            <v>1347725</v>
          </cell>
          <cell r="J8957" t="str">
            <v>N</v>
          </cell>
        </row>
        <row r="8958">
          <cell r="D8958" t="str">
            <v>1347725</v>
          </cell>
          <cell r="J8958" t="str">
            <v>N</v>
          </cell>
        </row>
        <row r="8959">
          <cell r="D8959" t="str">
            <v>1347725</v>
          </cell>
          <cell r="J8959" t="str">
            <v>N</v>
          </cell>
        </row>
        <row r="8960">
          <cell r="D8960" t="str">
            <v>1347725</v>
          </cell>
          <cell r="J8960" t="str">
            <v>N</v>
          </cell>
        </row>
        <row r="8961">
          <cell r="D8961" t="str">
            <v>1347725</v>
          </cell>
          <cell r="J8961" t="str">
            <v>N</v>
          </cell>
        </row>
        <row r="8962">
          <cell r="D8962" t="str">
            <v>1347725</v>
          </cell>
          <cell r="J8962" t="str">
            <v>N</v>
          </cell>
        </row>
        <row r="8963">
          <cell r="D8963" t="str">
            <v>1347725</v>
          </cell>
          <cell r="J8963" t="str">
            <v>N</v>
          </cell>
        </row>
        <row r="8964">
          <cell r="D8964" t="str">
            <v>1347725</v>
          </cell>
          <cell r="J8964" t="str">
            <v>N</v>
          </cell>
        </row>
        <row r="8965">
          <cell r="D8965" t="str">
            <v>1347725</v>
          </cell>
          <cell r="J8965" t="str">
            <v>N</v>
          </cell>
        </row>
        <row r="8966">
          <cell r="D8966" t="str">
            <v>1347725</v>
          </cell>
          <cell r="J8966" t="str">
            <v>Y</v>
          </cell>
        </row>
        <row r="8967">
          <cell r="D8967" t="str">
            <v>1347725</v>
          </cell>
          <cell r="J8967" t="str">
            <v>Y</v>
          </cell>
        </row>
        <row r="8968">
          <cell r="D8968" t="str">
            <v>1347725</v>
          </cell>
          <cell r="J8968" t="str">
            <v>Y</v>
          </cell>
        </row>
        <row r="8969">
          <cell r="D8969" t="str">
            <v>1347725</v>
          </cell>
          <cell r="J8969" t="str">
            <v>Y</v>
          </cell>
        </row>
        <row r="8970">
          <cell r="D8970" t="str">
            <v>1347725</v>
          </cell>
          <cell r="J8970" t="str">
            <v>Y</v>
          </cell>
        </row>
        <row r="8971">
          <cell r="D8971" t="str">
            <v>1347725</v>
          </cell>
          <cell r="J8971" t="str">
            <v>Y</v>
          </cell>
        </row>
        <row r="8972">
          <cell r="D8972" t="str">
            <v>1347725</v>
          </cell>
          <cell r="J8972" t="str">
            <v>Y</v>
          </cell>
        </row>
        <row r="8973">
          <cell r="D8973" t="str">
            <v>1347725</v>
          </cell>
          <cell r="J8973" t="str">
            <v>Y</v>
          </cell>
        </row>
        <row r="8974">
          <cell r="D8974" t="str">
            <v>1347725</v>
          </cell>
          <cell r="J8974" t="str">
            <v>Y</v>
          </cell>
        </row>
        <row r="8975">
          <cell r="D8975" t="str">
            <v>1347725</v>
          </cell>
          <cell r="J8975" t="str">
            <v>Y</v>
          </cell>
        </row>
        <row r="8976">
          <cell r="D8976" t="str">
            <v>1347725</v>
          </cell>
          <cell r="J8976" t="str">
            <v>Y</v>
          </cell>
        </row>
        <row r="8977">
          <cell r="D8977" t="str">
            <v>1347725</v>
          </cell>
          <cell r="J8977" t="str">
            <v>Y</v>
          </cell>
        </row>
        <row r="8978">
          <cell r="D8978" t="str">
            <v>1347725</v>
          </cell>
          <cell r="J8978" t="str">
            <v>Y</v>
          </cell>
        </row>
        <row r="8979">
          <cell r="D8979" t="str">
            <v>1347725</v>
          </cell>
          <cell r="J8979" t="str">
            <v>Y</v>
          </cell>
        </row>
        <row r="8980">
          <cell r="D8980" t="str">
            <v>1347725</v>
          </cell>
          <cell r="J8980" t="str">
            <v>Y</v>
          </cell>
        </row>
        <row r="8981">
          <cell r="D8981" t="str">
            <v>1347725</v>
          </cell>
          <cell r="J8981" t="str">
            <v>Y</v>
          </cell>
        </row>
        <row r="8982">
          <cell r="D8982" t="str">
            <v>1347725</v>
          </cell>
          <cell r="J8982" t="str">
            <v>Y</v>
          </cell>
        </row>
        <row r="8983">
          <cell r="D8983" t="str">
            <v>1347725</v>
          </cell>
          <cell r="J8983" t="str">
            <v>N</v>
          </cell>
        </row>
        <row r="8984">
          <cell r="D8984" t="str">
            <v>1347725</v>
          </cell>
          <cell r="J8984" t="str">
            <v>N</v>
          </cell>
        </row>
        <row r="8985">
          <cell r="D8985" t="str">
            <v>1347725</v>
          </cell>
          <cell r="J8985" t="str">
            <v>N</v>
          </cell>
        </row>
        <row r="8986">
          <cell r="D8986" t="str">
            <v>1347725</v>
          </cell>
          <cell r="J8986" t="str">
            <v>N</v>
          </cell>
        </row>
        <row r="8987">
          <cell r="D8987" t="str">
            <v>1347725</v>
          </cell>
          <cell r="J8987" t="str">
            <v>N</v>
          </cell>
        </row>
        <row r="8988">
          <cell r="D8988" t="str">
            <v>1347725</v>
          </cell>
          <cell r="J8988" t="str">
            <v>N</v>
          </cell>
        </row>
        <row r="8989">
          <cell r="D8989" t="str">
            <v>1347725</v>
          </cell>
          <cell r="J8989" t="str">
            <v>N</v>
          </cell>
        </row>
        <row r="8990">
          <cell r="D8990" t="str">
            <v>1347725</v>
          </cell>
          <cell r="J8990" t="str">
            <v>N</v>
          </cell>
        </row>
        <row r="8991">
          <cell r="D8991" t="str">
            <v>1347725</v>
          </cell>
          <cell r="J8991" t="str">
            <v>N</v>
          </cell>
        </row>
        <row r="8992">
          <cell r="D8992" t="str">
            <v>1347725</v>
          </cell>
          <cell r="J8992" t="str">
            <v>N</v>
          </cell>
        </row>
        <row r="8993">
          <cell r="D8993" t="str">
            <v>1347725</v>
          </cell>
          <cell r="J8993" t="str">
            <v>N</v>
          </cell>
        </row>
        <row r="8994">
          <cell r="D8994" t="str">
            <v>1347725</v>
          </cell>
          <cell r="J8994" t="str">
            <v>N</v>
          </cell>
        </row>
        <row r="8995">
          <cell r="D8995" t="str">
            <v>1347725</v>
          </cell>
          <cell r="J8995" t="str">
            <v>N</v>
          </cell>
        </row>
        <row r="8996">
          <cell r="D8996" t="str">
            <v>1347725</v>
          </cell>
          <cell r="J8996" t="str">
            <v>Y</v>
          </cell>
        </row>
        <row r="8997">
          <cell r="D8997" t="str">
            <v>1347725</v>
          </cell>
          <cell r="J8997" t="str">
            <v>Y</v>
          </cell>
        </row>
        <row r="8998">
          <cell r="D8998" t="str">
            <v>1347725</v>
          </cell>
          <cell r="J8998" t="str">
            <v>Y</v>
          </cell>
        </row>
        <row r="8999">
          <cell r="D8999" t="str">
            <v>1347725</v>
          </cell>
          <cell r="J8999" t="str">
            <v>Y</v>
          </cell>
        </row>
        <row r="9000">
          <cell r="D9000" t="str">
            <v>1347725</v>
          </cell>
          <cell r="J9000" t="str">
            <v>Y</v>
          </cell>
        </row>
        <row r="9001">
          <cell r="D9001" t="str">
            <v>1347725</v>
          </cell>
          <cell r="J9001" t="str">
            <v>Y</v>
          </cell>
        </row>
        <row r="9002">
          <cell r="D9002" t="str">
            <v>1347725</v>
          </cell>
          <cell r="J9002" t="str">
            <v>Y</v>
          </cell>
        </row>
        <row r="9003">
          <cell r="D9003" t="str">
            <v>1347725</v>
          </cell>
          <cell r="J9003" t="str">
            <v>Y</v>
          </cell>
        </row>
        <row r="9004">
          <cell r="D9004" t="str">
            <v>1347725</v>
          </cell>
          <cell r="J9004" t="str">
            <v>Y</v>
          </cell>
        </row>
        <row r="9005">
          <cell r="D9005" t="str">
            <v>1347725</v>
          </cell>
          <cell r="J9005" t="str">
            <v>N</v>
          </cell>
        </row>
        <row r="9006">
          <cell r="D9006" t="str">
            <v>1347725</v>
          </cell>
          <cell r="J9006" t="str">
            <v>N</v>
          </cell>
        </row>
        <row r="9007">
          <cell r="D9007" t="str">
            <v>1347725</v>
          </cell>
          <cell r="J9007" t="str">
            <v>N</v>
          </cell>
        </row>
        <row r="9008">
          <cell r="D9008" t="str">
            <v>1347725</v>
          </cell>
          <cell r="J9008" t="str">
            <v>N</v>
          </cell>
        </row>
        <row r="9009">
          <cell r="D9009" t="str">
            <v>1347725</v>
          </cell>
          <cell r="J9009" t="str">
            <v>N</v>
          </cell>
        </row>
        <row r="9010">
          <cell r="D9010" t="str">
            <v>1347725</v>
          </cell>
          <cell r="J9010" t="str">
            <v>N</v>
          </cell>
        </row>
        <row r="9011">
          <cell r="D9011" t="str">
            <v>1347725</v>
          </cell>
          <cell r="J9011" t="str">
            <v>N</v>
          </cell>
        </row>
        <row r="9012">
          <cell r="D9012" t="str">
            <v>1347725</v>
          </cell>
          <cell r="J9012" t="str">
            <v>N</v>
          </cell>
        </row>
        <row r="9013">
          <cell r="D9013" t="str">
            <v>1347725</v>
          </cell>
          <cell r="J9013" t="str">
            <v>N</v>
          </cell>
        </row>
        <row r="9014">
          <cell r="D9014" t="str">
            <v>1347725</v>
          </cell>
          <cell r="J9014" t="str">
            <v>N</v>
          </cell>
        </row>
        <row r="9015">
          <cell r="D9015" t="str">
            <v>1347725</v>
          </cell>
          <cell r="J9015" t="str">
            <v>N</v>
          </cell>
        </row>
        <row r="9016">
          <cell r="D9016" t="str">
            <v>1347725</v>
          </cell>
          <cell r="J9016" t="str">
            <v>N</v>
          </cell>
        </row>
        <row r="9017">
          <cell r="D9017" t="str">
            <v>1347725</v>
          </cell>
          <cell r="J9017" t="str">
            <v>N</v>
          </cell>
        </row>
        <row r="9018">
          <cell r="D9018" t="str">
            <v>1347725</v>
          </cell>
          <cell r="J9018" t="str">
            <v>N</v>
          </cell>
        </row>
        <row r="9019">
          <cell r="D9019" t="str">
            <v>1347725</v>
          </cell>
          <cell r="J9019" t="str">
            <v>N</v>
          </cell>
        </row>
        <row r="9020">
          <cell r="D9020" t="str">
            <v>1347725</v>
          </cell>
          <cell r="J9020" t="str">
            <v>N</v>
          </cell>
        </row>
        <row r="9021">
          <cell r="D9021" t="str">
            <v>1347725</v>
          </cell>
          <cell r="J9021" t="str">
            <v>Y</v>
          </cell>
        </row>
        <row r="9022">
          <cell r="D9022" t="str">
            <v>1347725</v>
          </cell>
          <cell r="J9022" t="str">
            <v>Y</v>
          </cell>
        </row>
        <row r="9023">
          <cell r="D9023" t="str">
            <v>1347725</v>
          </cell>
          <cell r="J9023" t="str">
            <v>Y</v>
          </cell>
        </row>
        <row r="9024">
          <cell r="D9024" t="str">
            <v>1347725</v>
          </cell>
          <cell r="J9024" t="str">
            <v>Y</v>
          </cell>
        </row>
        <row r="9025">
          <cell r="D9025" t="str">
            <v>1347725</v>
          </cell>
          <cell r="J9025" t="str">
            <v>Y</v>
          </cell>
        </row>
        <row r="9026">
          <cell r="D9026" t="str">
            <v>1347725</v>
          </cell>
          <cell r="J9026" t="str">
            <v>Y</v>
          </cell>
        </row>
        <row r="9027">
          <cell r="D9027" t="str">
            <v>1347725</v>
          </cell>
          <cell r="J9027" t="str">
            <v>Y</v>
          </cell>
        </row>
        <row r="9028">
          <cell r="D9028" t="str">
            <v>1347725</v>
          </cell>
          <cell r="J9028" t="str">
            <v>Y</v>
          </cell>
        </row>
        <row r="9029">
          <cell r="D9029" t="str">
            <v>1347725</v>
          </cell>
          <cell r="J9029" t="str">
            <v>Y</v>
          </cell>
        </row>
        <row r="9030">
          <cell r="D9030" t="str">
            <v>1347725</v>
          </cell>
          <cell r="J9030" t="str">
            <v>N</v>
          </cell>
        </row>
        <row r="9031">
          <cell r="D9031" t="str">
            <v>1347725</v>
          </cell>
          <cell r="J9031" t="str">
            <v>N</v>
          </cell>
        </row>
        <row r="9032">
          <cell r="D9032" t="str">
            <v>1347725</v>
          </cell>
          <cell r="J9032" t="str">
            <v>N</v>
          </cell>
        </row>
        <row r="9033">
          <cell r="D9033" t="str">
            <v>1347725</v>
          </cell>
          <cell r="J9033" t="str">
            <v>N</v>
          </cell>
        </row>
        <row r="9034">
          <cell r="D9034" t="str">
            <v>1347725</v>
          </cell>
          <cell r="J9034" t="str">
            <v>N</v>
          </cell>
        </row>
        <row r="9035">
          <cell r="D9035" t="str">
            <v>1347725</v>
          </cell>
          <cell r="J9035" t="str">
            <v>N</v>
          </cell>
        </row>
        <row r="9036">
          <cell r="D9036" t="str">
            <v>1347725</v>
          </cell>
          <cell r="J9036" t="str">
            <v>N</v>
          </cell>
        </row>
        <row r="9037">
          <cell r="D9037" t="str">
            <v>1347725</v>
          </cell>
          <cell r="J9037" t="str">
            <v>N</v>
          </cell>
        </row>
        <row r="9038">
          <cell r="D9038" t="str">
            <v>1347725</v>
          </cell>
          <cell r="J9038" t="str">
            <v>N</v>
          </cell>
        </row>
        <row r="9039">
          <cell r="D9039" t="str">
            <v>1347725</v>
          </cell>
          <cell r="J9039" t="str">
            <v>N</v>
          </cell>
        </row>
        <row r="9040">
          <cell r="D9040" t="str">
            <v>1347725</v>
          </cell>
          <cell r="J9040" t="str">
            <v>N</v>
          </cell>
        </row>
        <row r="9041">
          <cell r="D9041" t="str">
            <v>1347725</v>
          </cell>
          <cell r="J9041" t="str">
            <v>N</v>
          </cell>
        </row>
        <row r="9042">
          <cell r="D9042" t="str">
            <v>1347725</v>
          </cell>
          <cell r="J9042" t="str">
            <v>N</v>
          </cell>
        </row>
        <row r="9043">
          <cell r="D9043" t="str">
            <v>1347725</v>
          </cell>
          <cell r="J9043" t="str">
            <v>Y</v>
          </cell>
        </row>
        <row r="9044">
          <cell r="D9044" t="str">
            <v>1347725</v>
          </cell>
          <cell r="J9044" t="str">
            <v>Y</v>
          </cell>
        </row>
        <row r="9045">
          <cell r="D9045" t="str">
            <v>1347725</v>
          </cell>
          <cell r="J9045" t="str">
            <v>Y</v>
          </cell>
        </row>
        <row r="9046">
          <cell r="D9046" t="str">
            <v>1347725</v>
          </cell>
          <cell r="J9046" t="str">
            <v>Y</v>
          </cell>
        </row>
        <row r="9047">
          <cell r="D9047" t="str">
            <v>1347725</v>
          </cell>
          <cell r="J9047" t="str">
            <v>Y</v>
          </cell>
        </row>
        <row r="9048">
          <cell r="D9048" t="str">
            <v>1347725</v>
          </cell>
          <cell r="J9048" t="str">
            <v>Y</v>
          </cell>
        </row>
        <row r="9049">
          <cell r="D9049" t="str">
            <v>1347725</v>
          </cell>
          <cell r="J9049" t="str">
            <v>Y</v>
          </cell>
        </row>
        <row r="9050">
          <cell r="D9050" t="str">
            <v>1347725</v>
          </cell>
          <cell r="J9050" t="str">
            <v>Y</v>
          </cell>
        </row>
        <row r="9051">
          <cell r="D9051" t="str">
            <v>1349028</v>
          </cell>
          <cell r="J9051" t="str">
            <v>N</v>
          </cell>
        </row>
        <row r="9052">
          <cell r="D9052" t="str">
            <v>1349028</v>
          </cell>
          <cell r="J9052" t="str">
            <v>N</v>
          </cell>
        </row>
        <row r="9053">
          <cell r="D9053" t="str">
            <v>1349028</v>
          </cell>
          <cell r="J9053" t="str">
            <v>N</v>
          </cell>
        </row>
        <row r="9054">
          <cell r="D9054" t="str">
            <v>1349028</v>
          </cell>
          <cell r="J9054" t="str">
            <v>N</v>
          </cell>
        </row>
        <row r="9055">
          <cell r="D9055" t="str">
            <v>1349028</v>
          </cell>
          <cell r="J9055" t="str">
            <v>N</v>
          </cell>
        </row>
        <row r="9056">
          <cell r="D9056" t="str">
            <v>1349028</v>
          </cell>
          <cell r="J9056" t="str">
            <v>N</v>
          </cell>
        </row>
        <row r="9057">
          <cell r="D9057" t="str">
            <v>1349028</v>
          </cell>
          <cell r="J9057" t="str">
            <v>N</v>
          </cell>
        </row>
        <row r="9058">
          <cell r="D9058" t="str">
            <v>1349028</v>
          </cell>
          <cell r="J9058" t="str">
            <v>N</v>
          </cell>
        </row>
        <row r="9059">
          <cell r="D9059" t="str">
            <v>1349028</v>
          </cell>
          <cell r="J9059" t="str">
            <v>N</v>
          </cell>
        </row>
        <row r="9060">
          <cell r="D9060" t="str">
            <v>1349028</v>
          </cell>
          <cell r="J9060" t="str">
            <v>N</v>
          </cell>
        </row>
        <row r="9061">
          <cell r="D9061" t="str">
            <v>1349028</v>
          </cell>
          <cell r="J9061" t="str">
            <v>N</v>
          </cell>
        </row>
        <row r="9062">
          <cell r="D9062" t="str">
            <v>1349028</v>
          </cell>
          <cell r="J9062" t="str">
            <v>N</v>
          </cell>
        </row>
        <row r="9063">
          <cell r="D9063" t="str">
            <v>1349028</v>
          </cell>
          <cell r="J9063" t="str">
            <v>N</v>
          </cell>
        </row>
        <row r="9064">
          <cell r="D9064" t="str">
            <v>1349028</v>
          </cell>
          <cell r="J9064" t="str">
            <v>N</v>
          </cell>
        </row>
        <row r="9065">
          <cell r="D9065" t="str">
            <v>1349028</v>
          </cell>
          <cell r="J9065" t="str">
            <v>N</v>
          </cell>
        </row>
        <row r="9066">
          <cell r="D9066" t="str">
            <v>1349028</v>
          </cell>
          <cell r="J9066" t="str">
            <v>N</v>
          </cell>
        </row>
        <row r="9067">
          <cell r="D9067" t="str">
            <v>1349028</v>
          </cell>
          <cell r="J9067" t="str">
            <v>N</v>
          </cell>
        </row>
        <row r="9068">
          <cell r="D9068" t="str">
            <v>1349028</v>
          </cell>
          <cell r="J9068" t="str">
            <v>N</v>
          </cell>
        </row>
        <row r="9069">
          <cell r="D9069" t="str">
            <v>1349028</v>
          </cell>
          <cell r="J9069" t="str">
            <v>N</v>
          </cell>
        </row>
        <row r="9070">
          <cell r="D9070" t="str">
            <v>1349028</v>
          </cell>
          <cell r="J9070" t="str">
            <v>N</v>
          </cell>
        </row>
        <row r="9071">
          <cell r="D9071" t="str">
            <v>1349028</v>
          </cell>
          <cell r="J9071" t="str">
            <v>N</v>
          </cell>
        </row>
        <row r="9072">
          <cell r="D9072" t="str">
            <v>1349028</v>
          </cell>
          <cell r="J9072" t="str">
            <v>N</v>
          </cell>
        </row>
        <row r="9073">
          <cell r="D9073" t="str">
            <v>1349028</v>
          </cell>
          <cell r="J9073" t="str">
            <v>N</v>
          </cell>
        </row>
        <row r="9074">
          <cell r="D9074" t="str">
            <v>1349028</v>
          </cell>
          <cell r="J9074" t="str">
            <v>N</v>
          </cell>
        </row>
        <row r="9075">
          <cell r="D9075" t="str">
            <v>1349028</v>
          </cell>
          <cell r="J9075" t="str">
            <v>N</v>
          </cell>
        </row>
        <row r="9076">
          <cell r="D9076" t="str">
            <v>1349028</v>
          </cell>
          <cell r="J9076" t="str">
            <v>N</v>
          </cell>
        </row>
        <row r="9077">
          <cell r="D9077" t="str">
            <v>1349028</v>
          </cell>
          <cell r="J9077" t="str">
            <v>N</v>
          </cell>
        </row>
        <row r="9078">
          <cell r="D9078" t="str">
            <v>1349028</v>
          </cell>
          <cell r="J9078" t="str">
            <v>N</v>
          </cell>
        </row>
        <row r="9079">
          <cell r="D9079" t="str">
            <v>1349028</v>
          </cell>
          <cell r="J9079" t="str">
            <v>N</v>
          </cell>
        </row>
        <row r="9080">
          <cell r="D9080" t="str">
            <v>1349028</v>
          </cell>
          <cell r="J9080" t="str">
            <v>N</v>
          </cell>
        </row>
        <row r="9081">
          <cell r="D9081" t="str">
            <v>1349028</v>
          </cell>
          <cell r="J9081" t="str">
            <v>N</v>
          </cell>
        </row>
        <row r="9082">
          <cell r="D9082" t="str">
            <v>1349028</v>
          </cell>
          <cell r="J9082" t="str">
            <v>N</v>
          </cell>
        </row>
        <row r="9083">
          <cell r="D9083" t="str">
            <v>1349028</v>
          </cell>
          <cell r="J9083" t="str">
            <v>N</v>
          </cell>
        </row>
        <row r="9084">
          <cell r="D9084" t="str">
            <v>1349028</v>
          </cell>
          <cell r="J9084" t="str">
            <v>N</v>
          </cell>
        </row>
        <row r="9085">
          <cell r="D9085" t="str">
            <v>1349028</v>
          </cell>
          <cell r="J9085" t="str">
            <v>N</v>
          </cell>
        </row>
        <row r="9086">
          <cell r="D9086" t="str">
            <v>1349028</v>
          </cell>
          <cell r="J9086" t="str">
            <v>N</v>
          </cell>
        </row>
        <row r="9087">
          <cell r="D9087" t="str">
            <v>1349028</v>
          </cell>
          <cell r="J9087" t="str">
            <v>N</v>
          </cell>
        </row>
        <row r="9088">
          <cell r="D9088" t="str">
            <v>1349028</v>
          </cell>
          <cell r="J9088" t="str">
            <v>N</v>
          </cell>
        </row>
        <row r="9089">
          <cell r="D9089" t="str">
            <v>1349028</v>
          </cell>
          <cell r="J9089" t="str">
            <v>N</v>
          </cell>
        </row>
        <row r="9090">
          <cell r="D9090" t="str">
            <v>1349028</v>
          </cell>
          <cell r="J9090" t="str">
            <v>N</v>
          </cell>
        </row>
        <row r="9091">
          <cell r="D9091" t="str">
            <v>1349028</v>
          </cell>
          <cell r="J9091" t="str">
            <v>N</v>
          </cell>
        </row>
        <row r="9092">
          <cell r="D9092" t="str">
            <v>1349028</v>
          </cell>
          <cell r="J9092" t="str">
            <v>N</v>
          </cell>
        </row>
        <row r="9093">
          <cell r="D9093" t="str">
            <v>1349028</v>
          </cell>
          <cell r="J9093" t="str">
            <v>N</v>
          </cell>
        </row>
        <row r="9094">
          <cell r="D9094" t="str">
            <v>1349028</v>
          </cell>
          <cell r="J9094" t="str">
            <v>N</v>
          </cell>
        </row>
        <row r="9095">
          <cell r="D9095" t="str">
            <v>1349028</v>
          </cell>
          <cell r="J9095" t="str">
            <v>N</v>
          </cell>
        </row>
        <row r="9096">
          <cell r="D9096" t="str">
            <v>1349028</v>
          </cell>
          <cell r="J9096" t="str">
            <v>N</v>
          </cell>
        </row>
        <row r="9097">
          <cell r="D9097" t="str">
            <v>1349028</v>
          </cell>
          <cell r="J9097" t="str">
            <v>N</v>
          </cell>
        </row>
        <row r="9098">
          <cell r="D9098" t="str">
            <v>1349028</v>
          </cell>
          <cell r="J9098" t="str">
            <v>N</v>
          </cell>
        </row>
        <row r="9099">
          <cell r="D9099" t="str">
            <v>1349028</v>
          </cell>
          <cell r="J9099" t="str">
            <v>N</v>
          </cell>
        </row>
        <row r="9100">
          <cell r="D9100" t="str">
            <v>1349028</v>
          </cell>
          <cell r="J9100" t="str">
            <v>N</v>
          </cell>
        </row>
        <row r="9101">
          <cell r="D9101" t="str">
            <v>1349028</v>
          </cell>
          <cell r="J9101" t="str">
            <v>N</v>
          </cell>
        </row>
        <row r="9102">
          <cell r="D9102" t="str">
            <v>1349028</v>
          </cell>
          <cell r="J9102" t="str">
            <v>N</v>
          </cell>
        </row>
        <row r="9103">
          <cell r="D9103" t="str">
            <v>1349028</v>
          </cell>
          <cell r="J9103" t="str">
            <v>N</v>
          </cell>
        </row>
        <row r="9104">
          <cell r="D9104" t="str">
            <v>1349028</v>
          </cell>
          <cell r="J9104" t="str">
            <v>N</v>
          </cell>
        </row>
        <row r="9105">
          <cell r="D9105" t="str">
            <v>1349028</v>
          </cell>
          <cell r="J9105" t="str">
            <v>N</v>
          </cell>
        </row>
        <row r="9106">
          <cell r="D9106" t="str">
            <v>1349028</v>
          </cell>
          <cell r="J9106" t="str">
            <v>N</v>
          </cell>
        </row>
        <row r="9107">
          <cell r="D9107" t="str">
            <v>1349028</v>
          </cell>
          <cell r="J9107" t="str">
            <v>N</v>
          </cell>
        </row>
        <row r="9108">
          <cell r="D9108" t="str">
            <v>1349028</v>
          </cell>
          <cell r="J9108" t="str">
            <v>N</v>
          </cell>
        </row>
        <row r="9109">
          <cell r="D9109" t="str">
            <v>1349028</v>
          </cell>
          <cell r="J9109" t="str">
            <v>N</v>
          </cell>
        </row>
        <row r="9110">
          <cell r="D9110" t="str">
            <v>1349028</v>
          </cell>
          <cell r="J9110" t="str">
            <v>N</v>
          </cell>
        </row>
        <row r="9111">
          <cell r="D9111" t="str">
            <v>1349028</v>
          </cell>
          <cell r="J9111" t="str">
            <v>N</v>
          </cell>
        </row>
        <row r="9112">
          <cell r="D9112" t="str">
            <v>1349028</v>
          </cell>
          <cell r="J9112" t="str">
            <v>N</v>
          </cell>
        </row>
        <row r="9113">
          <cell r="D9113" t="str">
            <v>1349028</v>
          </cell>
          <cell r="J9113" t="str">
            <v>N</v>
          </cell>
        </row>
        <row r="9114">
          <cell r="D9114" t="str">
            <v>1349028</v>
          </cell>
          <cell r="J9114" t="str">
            <v>N</v>
          </cell>
        </row>
        <row r="9115">
          <cell r="D9115" t="str">
            <v>1349028</v>
          </cell>
          <cell r="J9115" t="str">
            <v>N</v>
          </cell>
        </row>
        <row r="9116">
          <cell r="D9116" t="str">
            <v>1349028</v>
          </cell>
          <cell r="J9116" t="str">
            <v>N</v>
          </cell>
        </row>
        <row r="9117">
          <cell r="D9117" t="str">
            <v>1349028</v>
          </cell>
          <cell r="J9117" t="str">
            <v>N</v>
          </cell>
        </row>
        <row r="9118">
          <cell r="D9118" t="str">
            <v>1349028</v>
          </cell>
          <cell r="J9118" t="str">
            <v>N</v>
          </cell>
        </row>
        <row r="9119">
          <cell r="D9119" t="str">
            <v>1349028</v>
          </cell>
          <cell r="J9119" t="str">
            <v>N</v>
          </cell>
        </row>
        <row r="9120">
          <cell r="D9120" t="str">
            <v>1349028</v>
          </cell>
          <cell r="J9120" t="str">
            <v>N</v>
          </cell>
        </row>
        <row r="9121">
          <cell r="D9121" t="str">
            <v>1349028</v>
          </cell>
          <cell r="J9121" t="str">
            <v>N</v>
          </cell>
        </row>
        <row r="9122">
          <cell r="D9122" t="str">
            <v>1349028</v>
          </cell>
          <cell r="J9122" t="str">
            <v>N</v>
          </cell>
        </row>
        <row r="9123">
          <cell r="D9123" t="str">
            <v>1349028</v>
          </cell>
          <cell r="J9123" t="str">
            <v>N</v>
          </cell>
        </row>
        <row r="9124">
          <cell r="D9124" t="str">
            <v>1349028</v>
          </cell>
          <cell r="J9124" t="str">
            <v>N</v>
          </cell>
        </row>
        <row r="9125">
          <cell r="D9125" t="str">
            <v>1349028</v>
          </cell>
          <cell r="J9125" t="str">
            <v>N</v>
          </cell>
        </row>
        <row r="9126">
          <cell r="D9126" t="str">
            <v>1349028</v>
          </cell>
          <cell r="J9126" t="str">
            <v>N</v>
          </cell>
        </row>
        <row r="9127">
          <cell r="D9127" t="str">
            <v>1349028</v>
          </cell>
          <cell r="J9127" t="str">
            <v>N</v>
          </cell>
        </row>
        <row r="9128">
          <cell r="D9128" t="str">
            <v>1349028</v>
          </cell>
          <cell r="J9128" t="str">
            <v>N</v>
          </cell>
        </row>
        <row r="9129">
          <cell r="D9129" t="str">
            <v>1349028</v>
          </cell>
          <cell r="J9129" t="str">
            <v>N</v>
          </cell>
        </row>
        <row r="9130">
          <cell r="D9130" t="str">
            <v>1349028</v>
          </cell>
          <cell r="J9130" t="str">
            <v>N</v>
          </cell>
        </row>
        <row r="9131">
          <cell r="D9131" t="str">
            <v>1349028</v>
          </cell>
          <cell r="J9131" t="str">
            <v>N</v>
          </cell>
        </row>
        <row r="9132">
          <cell r="D9132" t="str">
            <v>1349028</v>
          </cell>
          <cell r="J9132" t="str">
            <v>N</v>
          </cell>
        </row>
        <row r="9133">
          <cell r="D9133" t="str">
            <v>1349028</v>
          </cell>
          <cell r="J9133" t="str">
            <v>N</v>
          </cell>
        </row>
        <row r="9134">
          <cell r="D9134" t="str">
            <v>1349028</v>
          </cell>
          <cell r="J9134" t="str">
            <v>N</v>
          </cell>
        </row>
        <row r="9135">
          <cell r="D9135" t="str">
            <v>1349028</v>
          </cell>
          <cell r="J9135" t="str">
            <v>N</v>
          </cell>
        </row>
        <row r="9136">
          <cell r="D9136" t="str">
            <v>1349028</v>
          </cell>
          <cell r="J9136" t="str">
            <v>N</v>
          </cell>
        </row>
        <row r="9137">
          <cell r="D9137" t="str">
            <v>1349028</v>
          </cell>
          <cell r="J9137" t="str">
            <v>N</v>
          </cell>
        </row>
        <row r="9138">
          <cell r="D9138" t="str">
            <v>1349028</v>
          </cell>
          <cell r="J9138" t="str">
            <v>N</v>
          </cell>
        </row>
        <row r="9139">
          <cell r="D9139" t="str">
            <v>1349028</v>
          </cell>
          <cell r="J9139" t="str">
            <v>N</v>
          </cell>
        </row>
        <row r="9140">
          <cell r="D9140" t="str">
            <v>1349028</v>
          </cell>
          <cell r="J9140" t="str">
            <v>N</v>
          </cell>
        </row>
        <row r="9141">
          <cell r="D9141" t="str">
            <v>1349028</v>
          </cell>
          <cell r="J9141" t="str">
            <v>N</v>
          </cell>
        </row>
        <row r="9142">
          <cell r="D9142" t="str">
            <v>1349028</v>
          </cell>
          <cell r="J9142" t="str">
            <v>N</v>
          </cell>
        </row>
        <row r="9143">
          <cell r="D9143" t="str">
            <v>1349028</v>
          </cell>
          <cell r="J9143" t="str">
            <v>N</v>
          </cell>
        </row>
        <row r="9144">
          <cell r="D9144" t="str">
            <v>1349028</v>
          </cell>
          <cell r="J9144" t="str">
            <v>N</v>
          </cell>
        </row>
        <row r="9145">
          <cell r="D9145" t="str">
            <v>1349028</v>
          </cell>
          <cell r="J9145" t="str">
            <v>N</v>
          </cell>
        </row>
        <row r="9146">
          <cell r="D9146" t="str">
            <v>1349028</v>
          </cell>
          <cell r="J9146" t="str">
            <v>N</v>
          </cell>
        </row>
        <row r="9147">
          <cell r="D9147" t="str">
            <v>1349028</v>
          </cell>
          <cell r="J9147" t="str">
            <v>N</v>
          </cell>
        </row>
        <row r="9148">
          <cell r="D9148" t="str">
            <v>1349028</v>
          </cell>
          <cell r="J9148" t="str">
            <v>N</v>
          </cell>
        </row>
        <row r="9149">
          <cell r="D9149" t="str">
            <v>1349028</v>
          </cell>
          <cell r="J9149" t="str">
            <v>N</v>
          </cell>
        </row>
        <row r="9150">
          <cell r="D9150" t="str">
            <v>1349028</v>
          </cell>
          <cell r="J9150" t="str">
            <v>N</v>
          </cell>
        </row>
        <row r="9151">
          <cell r="D9151" t="str">
            <v>1349028</v>
          </cell>
          <cell r="J9151" t="str">
            <v>N</v>
          </cell>
        </row>
        <row r="9152">
          <cell r="D9152" t="str">
            <v>1349028</v>
          </cell>
          <cell r="J9152" t="str">
            <v>N</v>
          </cell>
        </row>
        <row r="9153">
          <cell r="D9153" t="str">
            <v>1349028</v>
          </cell>
          <cell r="J9153" t="str">
            <v>N</v>
          </cell>
        </row>
        <row r="9154">
          <cell r="D9154" t="str">
            <v>1349028</v>
          </cell>
          <cell r="J9154" t="str">
            <v>N</v>
          </cell>
        </row>
        <row r="9155">
          <cell r="D9155" t="str">
            <v>1349028</v>
          </cell>
          <cell r="J9155" t="str">
            <v>N</v>
          </cell>
        </row>
        <row r="9156">
          <cell r="D9156" t="str">
            <v>1349028</v>
          </cell>
          <cell r="J9156" t="str">
            <v>N</v>
          </cell>
        </row>
        <row r="9157">
          <cell r="D9157" t="str">
            <v>1349028</v>
          </cell>
          <cell r="J9157" t="str">
            <v>N</v>
          </cell>
        </row>
        <row r="9158">
          <cell r="D9158" t="str">
            <v>1349028</v>
          </cell>
          <cell r="J9158" t="str">
            <v>N</v>
          </cell>
        </row>
        <row r="9159">
          <cell r="D9159" t="str">
            <v>1349028</v>
          </cell>
          <cell r="J9159" t="str">
            <v>N</v>
          </cell>
        </row>
        <row r="9160">
          <cell r="D9160" t="str">
            <v>1349028</v>
          </cell>
          <cell r="J9160" t="str">
            <v>N</v>
          </cell>
        </row>
        <row r="9161">
          <cell r="D9161" t="str">
            <v>1349028</v>
          </cell>
          <cell r="J9161" t="str">
            <v>N</v>
          </cell>
        </row>
        <row r="9162">
          <cell r="D9162" t="str">
            <v>1349028</v>
          </cell>
          <cell r="J9162" t="str">
            <v>N</v>
          </cell>
        </row>
        <row r="9163">
          <cell r="D9163" t="str">
            <v>1349028</v>
          </cell>
          <cell r="J9163" t="str">
            <v>N</v>
          </cell>
        </row>
        <row r="9164">
          <cell r="D9164" t="str">
            <v>1349028</v>
          </cell>
          <cell r="J9164" t="str">
            <v>N</v>
          </cell>
        </row>
        <row r="9165">
          <cell r="D9165" t="str">
            <v>1349028</v>
          </cell>
          <cell r="J9165" t="str">
            <v>N</v>
          </cell>
        </row>
        <row r="9166">
          <cell r="D9166" t="str">
            <v>1349028</v>
          </cell>
          <cell r="J9166" t="str">
            <v>N</v>
          </cell>
        </row>
        <row r="9167">
          <cell r="D9167" t="str">
            <v>1349028</v>
          </cell>
          <cell r="J9167" t="str">
            <v>N</v>
          </cell>
        </row>
        <row r="9168">
          <cell r="D9168" t="str">
            <v>1349028</v>
          </cell>
          <cell r="J9168" t="str">
            <v>N</v>
          </cell>
        </row>
        <row r="9169">
          <cell r="D9169" t="str">
            <v>1349028</v>
          </cell>
          <cell r="J9169" t="str">
            <v>N</v>
          </cell>
        </row>
        <row r="9170">
          <cell r="D9170" t="str">
            <v>1349028</v>
          </cell>
          <cell r="J9170" t="str">
            <v>N</v>
          </cell>
        </row>
        <row r="9171">
          <cell r="D9171" t="str">
            <v>1349028</v>
          </cell>
          <cell r="J9171" t="str">
            <v>N</v>
          </cell>
        </row>
        <row r="9172">
          <cell r="D9172" t="str">
            <v>1349028</v>
          </cell>
          <cell r="J9172" t="str">
            <v>N</v>
          </cell>
        </row>
        <row r="9173">
          <cell r="D9173" t="str">
            <v>1349028</v>
          </cell>
          <cell r="J9173" t="str">
            <v>N</v>
          </cell>
        </row>
        <row r="9174">
          <cell r="D9174" t="str">
            <v>1349028</v>
          </cell>
          <cell r="J9174" t="str">
            <v>N</v>
          </cell>
        </row>
        <row r="9175">
          <cell r="D9175" t="str">
            <v>1349028</v>
          </cell>
          <cell r="J9175" t="str">
            <v>N</v>
          </cell>
        </row>
        <row r="9176">
          <cell r="D9176" t="str">
            <v>1349028</v>
          </cell>
          <cell r="J9176" t="str">
            <v>N</v>
          </cell>
        </row>
        <row r="9177">
          <cell r="D9177" t="str">
            <v>1349028</v>
          </cell>
          <cell r="J9177" t="str">
            <v>N</v>
          </cell>
        </row>
        <row r="9178">
          <cell r="D9178" t="str">
            <v>1349028</v>
          </cell>
          <cell r="J9178" t="str">
            <v>N</v>
          </cell>
        </row>
        <row r="9179">
          <cell r="D9179" t="str">
            <v>1349028</v>
          </cell>
          <cell r="J9179" t="str">
            <v>N</v>
          </cell>
        </row>
        <row r="9180">
          <cell r="D9180" t="str">
            <v>1349028</v>
          </cell>
          <cell r="J9180" t="str">
            <v>N</v>
          </cell>
        </row>
        <row r="9181">
          <cell r="D9181" t="str">
            <v>1349028</v>
          </cell>
          <cell r="J9181" t="str">
            <v>N</v>
          </cell>
        </row>
        <row r="9182">
          <cell r="D9182" t="str">
            <v>1349028</v>
          </cell>
          <cell r="J9182" t="str">
            <v>N</v>
          </cell>
        </row>
        <row r="9183">
          <cell r="D9183" t="str">
            <v>1349028</v>
          </cell>
          <cell r="J9183" t="str">
            <v>N</v>
          </cell>
        </row>
        <row r="9184">
          <cell r="D9184" t="str">
            <v>1349028</v>
          </cell>
          <cell r="J9184" t="str">
            <v>N</v>
          </cell>
        </row>
        <row r="9185">
          <cell r="D9185" t="str">
            <v>1349028</v>
          </cell>
          <cell r="J9185" t="str">
            <v>N</v>
          </cell>
        </row>
        <row r="9186">
          <cell r="D9186" t="str">
            <v>1349028</v>
          </cell>
          <cell r="J9186" t="str">
            <v>N</v>
          </cell>
        </row>
        <row r="9187">
          <cell r="D9187" t="str">
            <v>1349028</v>
          </cell>
          <cell r="J9187" t="str">
            <v>N</v>
          </cell>
        </row>
        <row r="9188">
          <cell r="D9188" t="str">
            <v>1349028</v>
          </cell>
          <cell r="J9188" t="str">
            <v>N</v>
          </cell>
        </row>
        <row r="9189">
          <cell r="D9189" t="str">
            <v>1349028</v>
          </cell>
          <cell r="J9189" t="str">
            <v>N</v>
          </cell>
        </row>
        <row r="9190">
          <cell r="D9190" t="str">
            <v>1349028</v>
          </cell>
          <cell r="J9190" t="str">
            <v>N</v>
          </cell>
        </row>
        <row r="9191">
          <cell r="D9191" t="str">
            <v>1349028</v>
          </cell>
          <cell r="J9191" t="str">
            <v>N</v>
          </cell>
        </row>
        <row r="9192">
          <cell r="D9192" t="str">
            <v>1349028</v>
          </cell>
          <cell r="J9192" t="str">
            <v>N</v>
          </cell>
        </row>
        <row r="9193">
          <cell r="D9193" t="str">
            <v>1349028</v>
          </cell>
          <cell r="J9193" t="str">
            <v>N</v>
          </cell>
        </row>
        <row r="9194">
          <cell r="D9194" t="str">
            <v>1349028</v>
          </cell>
          <cell r="J9194" t="str">
            <v>N</v>
          </cell>
        </row>
        <row r="9195">
          <cell r="D9195" t="str">
            <v>1349028</v>
          </cell>
          <cell r="J9195" t="str">
            <v>N</v>
          </cell>
        </row>
        <row r="9196">
          <cell r="D9196" t="str">
            <v>1349028</v>
          </cell>
          <cell r="J9196" t="str">
            <v>N</v>
          </cell>
        </row>
        <row r="9197">
          <cell r="D9197" t="str">
            <v>1349028</v>
          </cell>
          <cell r="J9197" t="str">
            <v>N</v>
          </cell>
        </row>
        <row r="9198">
          <cell r="D9198" t="str">
            <v>1349028</v>
          </cell>
          <cell r="J9198" t="str">
            <v>N</v>
          </cell>
        </row>
        <row r="9199">
          <cell r="D9199" t="str">
            <v>1349028</v>
          </cell>
          <cell r="J9199" t="str">
            <v>N</v>
          </cell>
        </row>
        <row r="9200">
          <cell r="D9200" t="str">
            <v>1349028</v>
          </cell>
          <cell r="J9200" t="str">
            <v>N</v>
          </cell>
        </row>
        <row r="9201">
          <cell r="D9201" t="str">
            <v>1349028</v>
          </cell>
          <cell r="J9201" t="str">
            <v>N</v>
          </cell>
        </row>
        <row r="9202">
          <cell r="D9202" t="str">
            <v>1349028</v>
          </cell>
          <cell r="J9202" t="str">
            <v>N</v>
          </cell>
        </row>
        <row r="9203">
          <cell r="D9203" t="str">
            <v>1349028</v>
          </cell>
          <cell r="J9203" t="str">
            <v>N</v>
          </cell>
        </row>
        <row r="9204">
          <cell r="D9204" t="str">
            <v>1349028</v>
          </cell>
          <cell r="J9204" t="str">
            <v>N</v>
          </cell>
        </row>
        <row r="9205">
          <cell r="D9205" t="str">
            <v>1349028</v>
          </cell>
          <cell r="J9205" t="str">
            <v>N</v>
          </cell>
        </row>
        <row r="9206">
          <cell r="D9206" t="str">
            <v>1349028</v>
          </cell>
          <cell r="J9206" t="str">
            <v>N</v>
          </cell>
        </row>
        <row r="9207">
          <cell r="D9207" t="str">
            <v>1349028</v>
          </cell>
          <cell r="J9207" t="str">
            <v>N</v>
          </cell>
        </row>
        <row r="9208">
          <cell r="D9208" t="str">
            <v>1349028</v>
          </cell>
          <cell r="J9208" t="str">
            <v>N</v>
          </cell>
        </row>
        <row r="9209">
          <cell r="D9209" t="str">
            <v>1349028</v>
          </cell>
          <cell r="J9209" t="str">
            <v>N</v>
          </cell>
        </row>
        <row r="9210">
          <cell r="D9210" t="str">
            <v>1349028</v>
          </cell>
          <cell r="J9210" t="str">
            <v>N</v>
          </cell>
        </row>
        <row r="9211">
          <cell r="D9211" t="str">
            <v>1349028</v>
          </cell>
          <cell r="J9211" t="str">
            <v>N</v>
          </cell>
        </row>
        <row r="9212">
          <cell r="D9212" t="str">
            <v>1349028</v>
          </cell>
          <cell r="J9212" t="str">
            <v>N</v>
          </cell>
        </row>
        <row r="9213">
          <cell r="D9213" t="str">
            <v>1349028</v>
          </cell>
          <cell r="J9213" t="str">
            <v>N</v>
          </cell>
        </row>
        <row r="9214">
          <cell r="D9214" t="str">
            <v>1349028</v>
          </cell>
          <cell r="J9214" t="str">
            <v>N</v>
          </cell>
        </row>
        <row r="9215">
          <cell r="D9215" t="str">
            <v>1349028</v>
          </cell>
          <cell r="J9215" t="str">
            <v>N</v>
          </cell>
        </row>
        <row r="9216">
          <cell r="D9216" t="str">
            <v>1349028</v>
          </cell>
          <cell r="J9216" t="str">
            <v>N</v>
          </cell>
        </row>
        <row r="9217">
          <cell r="D9217" t="str">
            <v>1349028</v>
          </cell>
          <cell r="J9217" t="str">
            <v>N</v>
          </cell>
        </row>
        <row r="9218">
          <cell r="D9218" t="str">
            <v>1349028</v>
          </cell>
          <cell r="J9218" t="str">
            <v>N</v>
          </cell>
        </row>
        <row r="9219">
          <cell r="D9219" t="str">
            <v>1349028</v>
          </cell>
          <cell r="J9219" t="str">
            <v>N</v>
          </cell>
        </row>
        <row r="9220">
          <cell r="D9220" t="str">
            <v>1349028</v>
          </cell>
          <cell r="J9220" t="str">
            <v>N</v>
          </cell>
        </row>
        <row r="9221">
          <cell r="D9221" t="str">
            <v>1349028</v>
          </cell>
          <cell r="J9221" t="str">
            <v>N</v>
          </cell>
        </row>
        <row r="9222">
          <cell r="D9222" t="str">
            <v>1349028</v>
          </cell>
          <cell r="J9222" t="str">
            <v>N</v>
          </cell>
        </row>
        <row r="9223">
          <cell r="D9223" t="str">
            <v>1349028</v>
          </cell>
          <cell r="J9223" t="str">
            <v>N</v>
          </cell>
        </row>
        <row r="9224">
          <cell r="D9224" t="str">
            <v>1349028</v>
          </cell>
          <cell r="J9224" t="str">
            <v>N</v>
          </cell>
        </row>
        <row r="9225">
          <cell r="D9225" t="str">
            <v>1349028</v>
          </cell>
          <cell r="J9225" t="str">
            <v>N</v>
          </cell>
        </row>
        <row r="9226">
          <cell r="D9226" t="str">
            <v>1349028</v>
          </cell>
          <cell r="J9226" t="str">
            <v>N</v>
          </cell>
        </row>
        <row r="9227">
          <cell r="D9227" t="str">
            <v>1349028</v>
          </cell>
          <cell r="J9227" t="str">
            <v>N</v>
          </cell>
        </row>
        <row r="9228">
          <cell r="D9228" t="str">
            <v>1349028</v>
          </cell>
          <cell r="J9228" t="str">
            <v>N</v>
          </cell>
        </row>
        <row r="9229">
          <cell r="D9229" t="str">
            <v>1349028</v>
          </cell>
          <cell r="J9229" t="str">
            <v>N</v>
          </cell>
        </row>
        <row r="9230">
          <cell r="D9230" t="str">
            <v>1349028</v>
          </cell>
          <cell r="J9230" t="str">
            <v>N</v>
          </cell>
        </row>
        <row r="9231">
          <cell r="D9231" t="str">
            <v>1349028</v>
          </cell>
          <cell r="J9231" t="str">
            <v>N</v>
          </cell>
        </row>
        <row r="9232">
          <cell r="D9232" t="str">
            <v>1349028</v>
          </cell>
          <cell r="J9232" t="str">
            <v>N</v>
          </cell>
        </row>
        <row r="9233">
          <cell r="D9233" t="str">
            <v>1349028</v>
          </cell>
          <cell r="J9233" t="str">
            <v>N</v>
          </cell>
        </row>
        <row r="9234">
          <cell r="D9234" t="str">
            <v>1349028</v>
          </cell>
          <cell r="J9234" t="str">
            <v>N</v>
          </cell>
        </row>
        <row r="9235">
          <cell r="D9235" t="str">
            <v>1349028</v>
          </cell>
          <cell r="J9235" t="str">
            <v>N</v>
          </cell>
        </row>
        <row r="9236">
          <cell r="D9236" t="str">
            <v>1349028</v>
          </cell>
          <cell r="J9236" t="str">
            <v>N</v>
          </cell>
        </row>
        <row r="9237">
          <cell r="D9237" t="str">
            <v>1349028</v>
          </cell>
          <cell r="J9237" t="str">
            <v>N</v>
          </cell>
        </row>
        <row r="9238">
          <cell r="D9238" t="str">
            <v>1349028</v>
          </cell>
          <cell r="J9238" t="str">
            <v>N</v>
          </cell>
        </row>
        <row r="9239">
          <cell r="D9239" t="str">
            <v>1349028</v>
          </cell>
          <cell r="J9239" t="str">
            <v>N</v>
          </cell>
        </row>
        <row r="9240">
          <cell r="D9240" t="str">
            <v>1349028</v>
          </cell>
          <cell r="J9240" t="str">
            <v>N</v>
          </cell>
        </row>
        <row r="9241">
          <cell r="D9241" t="str">
            <v>1349028</v>
          </cell>
          <cell r="J9241" t="str">
            <v>N</v>
          </cell>
        </row>
        <row r="9242">
          <cell r="D9242" t="str">
            <v>1349028</v>
          </cell>
          <cell r="J9242" t="str">
            <v>N</v>
          </cell>
        </row>
        <row r="9243">
          <cell r="D9243" t="str">
            <v>1349028</v>
          </cell>
          <cell r="J9243" t="str">
            <v>N</v>
          </cell>
        </row>
        <row r="9244">
          <cell r="D9244" t="str">
            <v>1349028</v>
          </cell>
          <cell r="J9244" t="str">
            <v>N</v>
          </cell>
        </row>
        <row r="9245">
          <cell r="D9245" t="str">
            <v>1349028</v>
          </cell>
          <cell r="J9245" t="str">
            <v>N</v>
          </cell>
        </row>
        <row r="9246">
          <cell r="D9246" t="str">
            <v>1349028</v>
          </cell>
          <cell r="J9246" t="str">
            <v>N</v>
          </cell>
        </row>
        <row r="9247">
          <cell r="D9247" t="str">
            <v>1349028</v>
          </cell>
          <cell r="J9247" t="str">
            <v>N</v>
          </cell>
        </row>
        <row r="9248">
          <cell r="D9248" t="str">
            <v>1349028</v>
          </cell>
          <cell r="J9248" t="str">
            <v>N</v>
          </cell>
        </row>
        <row r="9249">
          <cell r="D9249" t="str">
            <v>1349028</v>
          </cell>
          <cell r="J9249" t="str">
            <v>N</v>
          </cell>
        </row>
        <row r="9250">
          <cell r="D9250" t="str">
            <v>1349028</v>
          </cell>
          <cell r="J9250" t="str">
            <v>N</v>
          </cell>
        </row>
        <row r="9251">
          <cell r="D9251" t="str">
            <v>1349028</v>
          </cell>
          <cell r="J9251" t="str">
            <v>N</v>
          </cell>
        </row>
        <row r="9252">
          <cell r="D9252" t="str">
            <v>1349028</v>
          </cell>
          <cell r="J9252" t="str">
            <v>N</v>
          </cell>
        </row>
        <row r="9253">
          <cell r="D9253" t="str">
            <v>1349028</v>
          </cell>
          <cell r="J9253" t="str">
            <v>N</v>
          </cell>
        </row>
        <row r="9254">
          <cell r="D9254" t="str">
            <v>1349028</v>
          </cell>
          <cell r="J9254" t="str">
            <v>N</v>
          </cell>
        </row>
        <row r="9255">
          <cell r="D9255" t="str">
            <v>1349028</v>
          </cell>
          <cell r="J9255" t="str">
            <v>N</v>
          </cell>
        </row>
        <row r="9256">
          <cell r="D9256" t="str">
            <v>1349028</v>
          </cell>
          <cell r="J9256" t="str">
            <v>N</v>
          </cell>
        </row>
        <row r="9257">
          <cell r="D9257" t="str">
            <v>1349028</v>
          </cell>
          <cell r="J9257" t="str">
            <v>N</v>
          </cell>
        </row>
        <row r="9258">
          <cell r="D9258" t="str">
            <v>1349028</v>
          </cell>
          <cell r="J9258" t="str">
            <v>N</v>
          </cell>
        </row>
        <row r="9259">
          <cell r="D9259" t="str">
            <v>1349028</v>
          </cell>
          <cell r="J9259" t="str">
            <v>N</v>
          </cell>
        </row>
        <row r="9260">
          <cell r="D9260" t="str">
            <v>1349028</v>
          </cell>
          <cell r="J9260" t="str">
            <v>N</v>
          </cell>
        </row>
        <row r="9261">
          <cell r="D9261" t="str">
            <v>1349028</v>
          </cell>
          <cell r="J9261" t="str">
            <v>N</v>
          </cell>
        </row>
        <row r="9262">
          <cell r="D9262" t="str">
            <v>1349028</v>
          </cell>
          <cell r="J9262" t="str">
            <v>N</v>
          </cell>
        </row>
        <row r="9263">
          <cell r="D9263" t="str">
            <v>1349028</v>
          </cell>
          <cell r="J9263" t="str">
            <v>N</v>
          </cell>
        </row>
        <row r="9264">
          <cell r="D9264" t="str">
            <v>1350287</v>
          </cell>
          <cell r="J9264" t="str">
            <v>Y</v>
          </cell>
        </row>
        <row r="9265">
          <cell r="D9265" t="str">
            <v>1350287</v>
          </cell>
          <cell r="J9265" t="str">
            <v>Y</v>
          </cell>
        </row>
        <row r="9266">
          <cell r="D9266" t="str">
            <v>1350287</v>
          </cell>
          <cell r="J9266" t="str">
            <v>Y</v>
          </cell>
        </row>
        <row r="9267">
          <cell r="D9267" t="str">
            <v>1350287</v>
          </cell>
          <cell r="J9267" t="str">
            <v>Y</v>
          </cell>
        </row>
        <row r="9268">
          <cell r="D9268" t="str">
            <v>1350287</v>
          </cell>
          <cell r="J9268" t="str">
            <v>Y</v>
          </cell>
        </row>
        <row r="9269">
          <cell r="D9269" t="str">
            <v>1350287</v>
          </cell>
          <cell r="J9269" t="str">
            <v>Y</v>
          </cell>
        </row>
        <row r="9270">
          <cell r="D9270" t="str">
            <v>1350287</v>
          </cell>
          <cell r="J9270" t="str">
            <v>Y</v>
          </cell>
        </row>
        <row r="9271">
          <cell r="D9271" t="str">
            <v>1350287</v>
          </cell>
          <cell r="J9271" t="str">
            <v>Y</v>
          </cell>
        </row>
        <row r="9272">
          <cell r="D9272" t="str">
            <v>1350287</v>
          </cell>
          <cell r="J9272" t="str">
            <v>N</v>
          </cell>
        </row>
        <row r="9273">
          <cell r="D9273" t="str">
            <v>1350287</v>
          </cell>
          <cell r="J9273" t="str">
            <v>N</v>
          </cell>
        </row>
        <row r="9274">
          <cell r="D9274" t="str">
            <v>1350287</v>
          </cell>
          <cell r="J9274" t="str">
            <v>N</v>
          </cell>
        </row>
        <row r="9275">
          <cell r="D9275" t="str">
            <v>1350287</v>
          </cell>
          <cell r="J9275" t="str">
            <v>N</v>
          </cell>
        </row>
        <row r="9276">
          <cell r="D9276" t="str">
            <v>1350287</v>
          </cell>
          <cell r="J9276" t="str">
            <v>N</v>
          </cell>
        </row>
        <row r="9277">
          <cell r="D9277" t="str">
            <v>1350287</v>
          </cell>
          <cell r="J9277" t="str">
            <v>N</v>
          </cell>
        </row>
        <row r="9278">
          <cell r="D9278" t="str">
            <v>1350287</v>
          </cell>
          <cell r="J9278" t="str">
            <v>N</v>
          </cell>
        </row>
        <row r="9279">
          <cell r="D9279" t="str">
            <v>1350287</v>
          </cell>
          <cell r="J9279" t="str">
            <v>N</v>
          </cell>
        </row>
        <row r="9280">
          <cell r="D9280" t="str">
            <v>1350287</v>
          </cell>
          <cell r="J9280" t="str">
            <v>Y</v>
          </cell>
        </row>
        <row r="9281">
          <cell r="D9281" t="str">
            <v>1350287</v>
          </cell>
          <cell r="J9281" t="str">
            <v>Y</v>
          </cell>
        </row>
        <row r="9282">
          <cell r="D9282" t="str">
            <v>1350287</v>
          </cell>
          <cell r="J9282" t="str">
            <v>Y</v>
          </cell>
        </row>
        <row r="9283">
          <cell r="D9283" t="str">
            <v>1350287</v>
          </cell>
          <cell r="J9283" t="str">
            <v>Y</v>
          </cell>
        </row>
        <row r="9284">
          <cell r="D9284" t="str">
            <v>1350287</v>
          </cell>
          <cell r="J9284" t="str">
            <v>Y</v>
          </cell>
        </row>
        <row r="9285">
          <cell r="D9285" t="str">
            <v>1350287</v>
          </cell>
          <cell r="J9285" t="str">
            <v>Y</v>
          </cell>
        </row>
        <row r="9286">
          <cell r="D9286" t="str">
            <v>1350287</v>
          </cell>
          <cell r="J9286" t="str">
            <v>Y</v>
          </cell>
        </row>
        <row r="9287">
          <cell r="D9287" t="str">
            <v>1350287</v>
          </cell>
          <cell r="J9287" t="str">
            <v>Y</v>
          </cell>
        </row>
        <row r="9288">
          <cell r="D9288" t="str">
            <v>1350287</v>
          </cell>
          <cell r="J9288" t="str">
            <v>Y</v>
          </cell>
        </row>
        <row r="9289">
          <cell r="D9289" t="str">
            <v>1350287</v>
          </cell>
          <cell r="J9289" t="str">
            <v>Y</v>
          </cell>
        </row>
        <row r="9290">
          <cell r="D9290" t="str">
            <v>1350287</v>
          </cell>
          <cell r="J9290" t="str">
            <v>Y</v>
          </cell>
        </row>
        <row r="9291">
          <cell r="D9291" t="str">
            <v>1350287</v>
          </cell>
          <cell r="J9291" t="str">
            <v>Y</v>
          </cell>
        </row>
        <row r="9292">
          <cell r="D9292" t="str">
            <v>1350287</v>
          </cell>
          <cell r="J9292" t="str">
            <v>Y</v>
          </cell>
        </row>
        <row r="9293">
          <cell r="D9293" t="str">
            <v>1350287</v>
          </cell>
          <cell r="J9293" t="str">
            <v>Y</v>
          </cell>
        </row>
        <row r="9294">
          <cell r="D9294" t="str">
            <v>1350287</v>
          </cell>
          <cell r="J9294" t="str">
            <v>Y</v>
          </cell>
        </row>
        <row r="9295">
          <cell r="D9295" t="str">
            <v>1350287</v>
          </cell>
          <cell r="J9295" t="str">
            <v>Y</v>
          </cell>
        </row>
        <row r="9296">
          <cell r="D9296" t="str">
            <v>1350287</v>
          </cell>
          <cell r="J9296" t="str">
            <v>Y</v>
          </cell>
        </row>
        <row r="9297">
          <cell r="D9297" t="str">
            <v>1350466</v>
          </cell>
          <cell r="J9297" t="str">
            <v>N</v>
          </cell>
        </row>
        <row r="9298">
          <cell r="D9298" t="str">
            <v>1350466</v>
          </cell>
          <cell r="J9298" t="str">
            <v>N</v>
          </cell>
        </row>
        <row r="9299">
          <cell r="D9299" t="str">
            <v>1350466</v>
          </cell>
          <cell r="J9299" t="str">
            <v>N</v>
          </cell>
        </row>
        <row r="9300">
          <cell r="D9300" t="str">
            <v>1350466</v>
          </cell>
          <cell r="J9300" t="str">
            <v>N</v>
          </cell>
        </row>
        <row r="9301">
          <cell r="D9301" t="str">
            <v>1350466</v>
          </cell>
          <cell r="J9301" t="str">
            <v>N</v>
          </cell>
        </row>
        <row r="9302">
          <cell r="D9302" t="str">
            <v>1350466</v>
          </cell>
          <cell r="J9302" t="str">
            <v>N</v>
          </cell>
        </row>
        <row r="9303">
          <cell r="D9303" t="str">
            <v>1350466</v>
          </cell>
          <cell r="J9303" t="str">
            <v>N</v>
          </cell>
        </row>
        <row r="9304">
          <cell r="D9304" t="str">
            <v>1350466</v>
          </cell>
          <cell r="J9304" t="str">
            <v>N</v>
          </cell>
        </row>
        <row r="9305">
          <cell r="D9305" t="str">
            <v>1350466</v>
          </cell>
          <cell r="J9305" t="str">
            <v>N</v>
          </cell>
        </row>
        <row r="9306">
          <cell r="D9306" t="str">
            <v>1350466</v>
          </cell>
          <cell r="J9306" t="str">
            <v>N</v>
          </cell>
        </row>
        <row r="9307">
          <cell r="D9307" t="str">
            <v>1350466</v>
          </cell>
          <cell r="J9307" t="str">
            <v>N</v>
          </cell>
        </row>
        <row r="9308">
          <cell r="D9308" t="str">
            <v>1350466</v>
          </cell>
          <cell r="J9308" t="str">
            <v>N</v>
          </cell>
        </row>
        <row r="9309">
          <cell r="D9309" t="str">
            <v>1350466</v>
          </cell>
          <cell r="J9309" t="str">
            <v>N</v>
          </cell>
        </row>
        <row r="9310">
          <cell r="D9310" t="str">
            <v>1350466</v>
          </cell>
          <cell r="J9310" t="str">
            <v>N</v>
          </cell>
        </row>
        <row r="9311">
          <cell r="D9311" t="str">
            <v>1350466</v>
          </cell>
          <cell r="J9311" t="str">
            <v>N</v>
          </cell>
        </row>
        <row r="9312">
          <cell r="D9312" t="str">
            <v>1350466</v>
          </cell>
          <cell r="J9312" t="str">
            <v>N</v>
          </cell>
        </row>
        <row r="9313">
          <cell r="D9313" t="str">
            <v>1350466</v>
          </cell>
          <cell r="J9313" t="str">
            <v>Y</v>
          </cell>
        </row>
        <row r="9314">
          <cell r="D9314" t="str">
            <v>1350466</v>
          </cell>
          <cell r="J9314" t="str">
            <v>Y</v>
          </cell>
        </row>
        <row r="9315">
          <cell r="D9315" t="str">
            <v>1350466</v>
          </cell>
          <cell r="J9315" t="str">
            <v>Y</v>
          </cell>
        </row>
        <row r="9316">
          <cell r="D9316" t="str">
            <v>1350466</v>
          </cell>
          <cell r="J9316" t="str">
            <v>Y</v>
          </cell>
        </row>
        <row r="9317">
          <cell r="D9317" t="str">
            <v>1350466</v>
          </cell>
          <cell r="J9317" t="str">
            <v>Y</v>
          </cell>
        </row>
        <row r="9318">
          <cell r="D9318" t="str">
            <v>1350466</v>
          </cell>
          <cell r="J9318" t="str">
            <v>Y</v>
          </cell>
        </row>
        <row r="9319">
          <cell r="D9319" t="str">
            <v>1350466</v>
          </cell>
          <cell r="J9319" t="str">
            <v>Y</v>
          </cell>
        </row>
        <row r="9320">
          <cell r="D9320" t="str">
            <v>1350466</v>
          </cell>
          <cell r="J9320" t="str">
            <v>Y</v>
          </cell>
        </row>
        <row r="9321">
          <cell r="D9321" t="str">
            <v>1350466</v>
          </cell>
          <cell r="J9321" t="str">
            <v>Y</v>
          </cell>
        </row>
        <row r="9322">
          <cell r="D9322" t="str">
            <v>1350466</v>
          </cell>
          <cell r="J9322" t="str">
            <v>Y</v>
          </cell>
        </row>
        <row r="9323">
          <cell r="D9323" t="str">
            <v>1350466</v>
          </cell>
          <cell r="J9323" t="str">
            <v>Y</v>
          </cell>
        </row>
        <row r="9324">
          <cell r="D9324" t="str">
            <v>1350466</v>
          </cell>
          <cell r="J9324" t="str">
            <v>Y</v>
          </cell>
        </row>
        <row r="9325">
          <cell r="D9325" t="str">
            <v>1350466</v>
          </cell>
          <cell r="J9325" t="str">
            <v>Y</v>
          </cell>
        </row>
        <row r="9326">
          <cell r="D9326" t="str">
            <v>1350466</v>
          </cell>
          <cell r="J9326" t="str">
            <v>Y</v>
          </cell>
        </row>
        <row r="9327">
          <cell r="D9327" t="str">
            <v>1350466</v>
          </cell>
          <cell r="J9327" t="str">
            <v>Y</v>
          </cell>
        </row>
        <row r="9328">
          <cell r="D9328" t="str">
            <v>1350466</v>
          </cell>
          <cell r="J9328" t="str">
            <v>Y</v>
          </cell>
        </row>
        <row r="9329">
          <cell r="D9329" t="str">
            <v>1350466</v>
          </cell>
          <cell r="J9329" t="str">
            <v>N</v>
          </cell>
        </row>
        <row r="9330">
          <cell r="D9330" t="str">
            <v>1350466</v>
          </cell>
          <cell r="J9330" t="str">
            <v>N</v>
          </cell>
        </row>
        <row r="9331">
          <cell r="D9331" t="str">
            <v>1350466</v>
          </cell>
          <cell r="J9331" t="str">
            <v>N</v>
          </cell>
        </row>
        <row r="9332">
          <cell r="D9332" t="str">
            <v>1350466</v>
          </cell>
          <cell r="J9332" t="str">
            <v>N</v>
          </cell>
        </row>
        <row r="9333">
          <cell r="D9333" t="str">
            <v>1350466</v>
          </cell>
          <cell r="J9333" t="str">
            <v>N</v>
          </cell>
        </row>
        <row r="9334">
          <cell r="D9334" t="str">
            <v>1350466</v>
          </cell>
          <cell r="J9334" t="str">
            <v>N</v>
          </cell>
        </row>
        <row r="9335">
          <cell r="D9335" t="str">
            <v>1350466</v>
          </cell>
          <cell r="J9335" t="str">
            <v>N</v>
          </cell>
        </row>
        <row r="9336">
          <cell r="D9336" t="str">
            <v>1350466</v>
          </cell>
          <cell r="J9336" t="str">
            <v>N</v>
          </cell>
        </row>
        <row r="9337">
          <cell r="D9337" t="str">
            <v>1350466</v>
          </cell>
          <cell r="J9337" t="str">
            <v>N</v>
          </cell>
        </row>
        <row r="9338">
          <cell r="D9338" t="str">
            <v>1350466</v>
          </cell>
          <cell r="J9338" t="str">
            <v>N</v>
          </cell>
        </row>
        <row r="9339">
          <cell r="D9339" t="str">
            <v>1350466</v>
          </cell>
          <cell r="J9339" t="str">
            <v>N</v>
          </cell>
        </row>
        <row r="9340">
          <cell r="D9340" t="str">
            <v>1350466</v>
          </cell>
          <cell r="J9340" t="str">
            <v>N</v>
          </cell>
        </row>
        <row r="9341">
          <cell r="D9341" t="str">
            <v>1350466</v>
          </cell>
          <cell r="J9341" t="str">
            <v>N</v>
          </cell>
        </row>
        <row r="9342">
          <cell r="D9342" t="str">
            <v>1350466</v>
          </cell>
          <cell r="J9342" t="str">
            <v>N</v>
          </cell>
        </row>
        <row r="9343">
          <cell r="D9343" t="str">
            <v>1350466</v>
          </cell>
          <cell r="J9343" t="str">
            <v>N</v>
          </cell>
        </row>
        <row r="9344">
          <cell r="D9344" t="str">
            <v>1350466</v>
          </cell>
          <cell r="J9344" t="str">
            <v>N</v>
          </cell>
        </row>
        <row r="9345">
          <cell r="D9345" t="str">
            <v>1350466</v>
          </cell>
          <cell r="J9345" t="str">
            <v>Y</v>
          </cell>
        </row>
        <row r="9346">
          <cell r="D9346" t="str">
            <v>1350466</v>
          </cell>
          <cell r="J9346" t="str">
            <v>Y</v>
          </cell>
        </row>
        <row r="9347">
          <cell r="D9347" t="str">
            <v>1350466</v>
          </cell>
          <cell r="J9347" t="str">
            <v>Y</v>
          </cell>
        </row>
        <row r="9348">
          <cell r="D9348" t="str">
            <v>1350466</v>
          </cell>
          <cell r="J9348" t="str">
            <v>Y</v>
          </cell>
        </row>
        <row r="9349">
          <cell r="D9349" t="str">
            <v>1350466</v>
          </cell>
          <cell r="J9349" t="str">
            <v>Y</v>
          </cell>
        </row>
        <row r="9350">
          <cell r="D9350" t="str">
            <v>1350466</v>
          </cell>
          <cell r="J9350" t="str">
            <v>Y</v>
          </cell>
        </row>
        <row r="9351">
          <cell r="D9351" t="str">
            <v>1350466</v>
          </cell>
          <cell r="J9351" t="str">
            <v>Y</v>
          </cell>
        </row>
        <row r="9352">
          <cell r="D9352" t="str">
            <v>1350466</v>
          </cell>
          <cell r="J9352" t="str">
            <v>Y</v>
          </cell>
        </row>
        <row r="9353">
          <cell r="D9353" t="str">
            <v>1350466</v>
          </cell>
          <cell r="J9353" t="str">
            <v>Y</v>
          </cell>
        </row>
        <row r="9354">
          <cell r="D9354" t="str">
            <v>1350466</v>
          </cell>
          <cell r="J9354" t="str">
            <v>Y</v>
          </cell>
        </row>
        <row r="9355">
          <cell r="D9355" t="str">
            <v>1350466</v>
          </cell>
          <cell r="J9355" t="str">
            <v>Y</v>
          </cell>
        </row>
        <row r="9356">
          <cell r="D9356" t="str">
            <v>1350466</v>
          </cell>
          <cell r="J9356" t="str">
            <v>Y</v>
          </cell>
        </row>
        <row r="9357">
          <cell r="D9357" t="str">
            <v>1350466</v>
          </cell>
          <cell r="J9357" t="str">
            <v>Y</v>
          </cell>
        </row>
        <row r="9358">
          <cell r="D9358" t="str">
            <v>1350466</v>
          </cell>
          <cell r="J9358" t="str">
            <v>N</v>
          </cell>
        </row>
        <row r="9359">
          <cell r="D9359" t="str">
            <v>1350466</v>
          </cell>
          <cell r="J9359" t="str">
            <v>N</v>
          </cell>
        </row>
        <row r="9360">
          <cell r="D9360" t="str">
            <v>1350466</v>
          </cell>
          <cell r="J9360" t="str">
            <v>N</v>
          </cell>
        </row>
        <row r="9361">
          <cell r="D9361" t="str">
            <v>1350466</v>
          </cell>
          <cell r="J9361" t="str">
            <v>N</v>
          </cell>
        </row>
        <row r="9362">
          <cell r="D9362" t="str">
            <v>1350466</v>
          </cell>
          <cell r="J9362" t="str">
            <v>N</v>
          </cell>
        </row>
        <row r="9363">
          <cell r="D9363" t="str">
            <v>1350466</v>
          </cell>
          <cell r="J9363" t="str">
            <v>N</v>
          </cell>
        </row>
        <row r="9364">
          <cell r="D9364" t="str">
            <v>1350466</v>
          </cell>
          <cell r="J9364" t="str">
            <v>N</v>
          </cell>
        </row>
        <row r="9365">
          <cell r="D9365" t="str">
            <v>1350466</v>
          </cell>
          <cell r="J9365" t="str">
            <v>N</v>
          </cell>
        </row>
        <row r="9366">
          <cell r="D9366" t="str">
            <v>1350466</v>
          </cell>
          <cell r="J9366" t="str">
            <v>N</v>
          </cell>
        </row>
        <row r="9367">
          <cell r="D9367" t="str">
            <v>1350466</v>
          </cell>
          <cell r="J9367" t="str">
            <v>N</v>
          </cell>
        </row>
        <row r="9368">
          <cell r="D9368" t="str">
            <v>1350466</v>
          </cell>
          <cell r="J9368" t="str">
            <v>N</v>
          </cell>
        </row>
        <row r="9369">
          <cell r="D9369" t="str">
            <v>1350466</v>
          </cell>
          <cell r="J9369" t="str">
            <v>N</v>
          </cell>
        </row>
        <row r="9370">
          <cell r="D9370" t="str">
            <v>1350466</v>
          </cell>
          <cell r="J9370" t="str">
            <v>N</v>
          </cell>
        </row>
        <row r="9371">
          <cell r="D9371" t="str">
            <v>1350466</v>
          </cell>
          <cell r="J9371" t="str">
            <v>N</v>
          </cell>
        </row>
        <row r="9372">
          <cell r="D9372" t="str">
            <v>1350466</v>
          </cell>
          <cell r="J9372" t="str">
            <v>N</v>
          </cell>
        </row>
        <row r="9373">
          <cell r="D9373" t="str">
            <v>1350466</v>
          </cell>
          <cell r="J9373" t="str">
            <v>N</v>
          </cell>
        </row>
        <row r="9374">
          <cell r="D9374" t="str">
            <v>1350466</v>
          </cell>
          <cell r="J9374" t="str">
            <v>Y</v>
          </cell>
        </row>
        <row r="9375">
          <cell r="D9375" t="str">
            <v>1350466</v>
          </cell>
          <cell r="J9375" t="str">
            <v>Y</v>
          </cell>
        </row>
        <row r="9376">
          <cell r="D9376" t="str">
            <v>1350466</v>
          </cell>
          <cell r="J9376" t="str">
            <v>Y</v>
          </cell>
        </row>
        <row r="9377">
          <cell r="D9377" t="str">
            <v>1350466</v>
          </cell>
          <cell r="J9377" t="str">
            <v>Y</v>
          </cell>
        </row>
        <row r="9378">
          <cell r="D9378" t="str">
            <v>1350466</v>
          </cell>
          <cell r="J9378" t="str">
            <v>Y</v>
          </cell>
        </row>
        <row r="9379">
          <cell r="D9379" t="str">
            <v>1350466</v>
          </cell>
          <cell r="J9379" t="str">
            <v>Y</v>
          </cell>
        </row>
        <row r="9380">
          <cell r="D9380" t="str">
            <v>1350466</v>
          </cell>
          <cell r="J9380" t="str">
            <v>Y</v>
          </cell>
        </row>
        <row r="9381">
          <cell r="D9381" t="str">
            <v>1350466</v>
          </cell>
          <cell r="J9381" t="str">
            <v>Y</v>
          </cell>
        </row>
        <row r="9382">
          <cell r="D9382" t="str">
            <v>1350466</v>
          </cell>
          <cell r="J9382" t="str">
            <v>Y</v>
          </cell>
        </row>
        <row r="9383">
          <cell r="D9383" t="str">
            <v>1350466</v>
          </cell>
          <cell r="J9383" t="str">
            <v>Y</v>
          </cell>
        </row>
        <row r="9384">
          <cell r="D9384" t="str">
            <v>1350466</v>
          </cell>
          <cell r="J9384" t="str">
            <v>Y</v>
          </cell>
        </row>
        <row r="9385">
          <cell r="D9385" t="str">
            <v>1350466</v>
          </cell>
          <cell r="J9385" t="str">
            <v>Y</v>
          </cell>
        </row>
        <row r="9386">
          <cell r="D9386" t="str">
            <v>1350466</v>
          </cell>
          <cell r="J9386" t="str">
            <v>Y</v>
          </cell>
        </row>
        <row r="9387">
          <cell r="D9387" t="str">
            <v>1350466</v>
          </cell>
          <cell r="J9387" t="str">
            <v>Y</v>
          </cell>
        </row>
        <row r="9388">
          <cell r="D9388" t="str">
            <v>1350466</v>
          </cell>
          <cell r="J9388" t="str">
            <v>Y</v>
          </cell>
        </row>
        <row r="9389">
          <cell r="D9389" t="str">
            <v>1350466</v>
          </cell>
          <cell r="J9389" t="str">
            <v>Y</v>
          </cell>
        </row>
        <row r="9390">
          <cell r="D9390" t="str">
            <v>1350466</v>
          </cell>
          <cell r="J9390" t="str">
            <v>N</v>
          </cell>
        </row>
        <row r="9391">
          <cell r="D9391" t="str">
            <v>1350466</v>
          </cell>
          <cell r="J9391" t="str">
            <v>N</v>
          </cell>
        </row>
        <row r="9392">
          <cell r="D9392" t="str">
            <v>1350466</v>
          </cell>
          <cell r="J9392" t="str">
            <v>N</v>
          </cell>
        </row>
        <row r="9393">
          <cell r="D9393" t="str">
            <v>1350466</v>
          </cell>
          <cell r="J9393" t="str">
            <v>N</v>
          </cell>
        </row>
        <row r="9394">
          <cell r="D9394" t="str">
            <v>1350466</v>
          </cell>
          <cell r="J9394" t="str">
            <v>N</v>
          </cell>
        </row>
        <row r="9395">
          <cell r="D9395" t="str">
            <v>1350466</v>
          </cell>
          <cell r="J9395" t="str">
            <v>N</v>
          </cell>
        </row>
        <row r="9396">
          <cell r="D9396" t="str">
            <v>1350466</v>
          </cell>
          <cell r="J9396" t="str">
            <v>N</v>
          </cell>
        </row>
        <row r="9397">
          <cell r="D9397" t="str">
            <v>1350466</v>
          </cell>
          <cell r="J9397" t="str">
            <v>N</v>
          </cell>
        </row>
        <row r="9398">
          <cell r="D9398" t="str">
            <v>1350466</v>
          </cell>
          <cell r="J9398" t="str">
            <v>N</v>
          </cell>
        </row>
        <row r="9399">
          <cell r="D9399" t="str">
            <v>1350466</v>
          </cell>
          <cell r="J9399" t="str">
            <v>N</v>
          </cell>
        </row>
        <row r="9400">
          <cell r="D9400" t="str">
            <v>1350466</v>
          </cell>
          <cell r="J9400" t="str">
            <v>N</v>
          </cell>
        </row>
        <row r="9401">
          <cell r="D9401" t="str">
            <v>1350466</v>
          </cell>
          <cell r="J9401" t="str">
            <v>N</v>
          </cell>
        </row>
        <row r="9402">
          <cell r="D9402" t="str">
            <v>1350466</v>
          </cell>
          <cell r="J9402" t="str">
            <v>N</v>
          </cell>
        </row>
        <row r="9403">
          <cell r="D9403" t="str">
            <v>1350466</v>
          </cell>
          <cell r="J9403" t="str">
            <v>N</v>
          </cell>
        </row>
        <row r="9404">
          <cell r="D9404" t="str">
            <v>1350466</v>
          </cell>
          <cell r="J9404" t="str">
            <v>N</v>
          </cell>
        </row>
        <row r="9405">
          <cell r="D9405" t="str">
            <v>1350466</v>
          </cell>
          <cell r="J9405" t="str">
            <v>N</v>
          </cell>
        </row>
        <row r="9406">
          <cell r="D9406" t="str">
            <v>1350466</v>
          </cell>
          <cell r="J9406" t="str">
            <v>Y</v>
          </cell>
        </row>
        <row r="9407">
          <cell r="D9407" t="str">
            <v>1350466</v>
          </cell>
          <cell r="J9407" t="str">
            <v>Y</v>
          </cell>
        </row>
        <row r="9408">
          <cell r="D9408" t="str">
            <v>1350466</v>
          </cell>
          <cell r="J9408" t="str">
            <v>Y</v>
          </cell>
        </row>
        <row r="9409">
          <cell r="D9409" t="str">
            <v>1350466</v>
          </cell>
          <cell r="J9409" t="str">
            <v>Y</v>
          </cell>
        </row>
        <row r="9410">
          <cell r="D9410" t="str">
            <v>1350466</v>
          </cell>
          <cell r="J9410" t="str">
            <v>Y</v>
          </cell>
        </row>
        <row r="9411">
          <cell r="D9411" t="str">
            <v>1350466</v>
          </cell>
          <cell r="J9411" t="str">
            <v>Y</v>
          </cell>
        </row>
        <row r="9412">
          <cell r="D9412" t="str">
            <v>1350466</v>
          </cell>
          <cell r="J9412" t="str">
            <v>Y</v>
          </cell>
        </row>
        <row r="9413">
          <cell r="D9413" t="str">
            <v>1350466</v>
          </cell>
          <cell r="J9413" t="str">
            <v>Y</v>
          </cell>
        </row>
        <row r="9414">
          <cell r="D9414" t="str">
            <v>1350466</v>
          </cell>
          <cell r="J9414" t="str">
            <v>Y</v>
          </cell>
        </row>
        <row r="9415">
          <cell r="D9415" t="str">
            <v>1350466</v>
          </cell>
          <cell r="J9415" t="str">
            <v>Y</v>
          </cell>
        </row>
        <row r="9416">
          <cell r="D9416" t="str">
            <v>1350466</v>
          </cell>
          <cell r="J9416" t="str">
            <v>Y</v>
          </cell>
        </row>
        <row r="9417">
          <cell r="D9417" t="str">
            <v>1350466</v>
          </cell>
          <cell r="J9417" t="str">
            <v>Y</v>
          </cell>
        </row>
        <row r="9418">
          <cell r="D9418" t="str">
            <v>1350466</v>
          </cell>
          <cell r="J9418" t="str">
            <v>Y</v>
          </cell>
        </row>
        <row r="9419">
          <cell r="D9419" t="str">
            <v>1350466</v>
          </cell>
          <cell r="J9419" t="str">
            <v>Y</v>
          </cell>
        </row>
        <row r="9420">
          <cell r="D9420" t="str">
            <v>1352157</v>
          </cell>
          <cell r="J9420" t="str">
            <v>N</v>
          </cell>
        </row>
        <row r="9421">
          <cell r="D9421" t="str">
            <v>1352157</v>
          </cell>
          <cell r="J9421" t="str">
            <v>N</v>
          </cell>
        </row>
        <row r="9422">
          <cell r="D9422" t="str">
            <v>1352157</v>
          </cell>
          <cell r="J9422" t="str">
            <v>N</v>
          </cell>
        </row>
        <row r="9423">
          <cell r="D9423" t="str">
            <v>1352157</v>
          </cell>
          <cell r="J9423" t="str">
            <v>N</v>
          </cell>
        </row>
        <row r="9424">
          <cell r="D9424" t="str">
            <v>1352157</v>
          </cell>
          <cell r="J9424" t="str">
            <v>N</v>
          </cell>
        </row>
        <row r="9425">
          <cell r="D9425" t="str">
            <v>1352157</v>
          </cell>
          <cell r="J9425" t="str">
            <v>N</v>
          </cell>
        </row>
        <row r="9426">
          <cell r="D9426" t="str">
            <v>1352157</v>
          </cell>
          <cell r="J9426" t="str">
            <v>N</v>
          </cell>
        </row>
        <row r="9427">
          <cell r="D9427" t="str">
            <v>1352157</v>
          </cell>
          <cell r="J9427" t="str">
            <v>N</v>
          </cell>
        </row>
        <row r="9428">
          <cell r="D9428" t="str">
            <v>1352157</v>
          </cell>
          <cell r="J9428" t="str">
            <v>N</v>
          </cell>
        </row>
        <row r="9429">
          <cell r="D9429" t="str">
            <v>1352157</v>
          </cell>
          <cell r="J9429" t="str">
            <v>N</v>
          </cell>
        </row>
        <row r="9430">
          <cell r="D9430" t="str">
            <v>1352157</v>
          </cell>
          <cell r="J9430" t="str">
            <v>N</v>
          </cell>
        </row>
        <row r="9431">
          <cell r="D9431" t="str">
            <v>1352157</v>
          </cell>
          <cell r="J9431" t="str">
            <v>N</v>
          </cell>
        </row>
        <row r="9432">
          <cell r="D9432" t="str">
            <v>1352157</v>
          </cell>
          <cell r="J9432" t="str">
            <v>N</v>
          </cell>
        </row>
        <row r="9433">
          <cell r="D9433" t="str">
            <v>1352157</v>
          </cell>
          <cell r="J9433" t="str">
            <v>N</v>
          </cell>
        </row>
        <row r="9434">
          <cell r="D9434" t="str">
            <v>1352157</v>
          </cell>
          <cell r="J9434" t="str">
            <v>N</v>
          </cell>
        </row>
        <row r="9435">
          <cell r="D9435" t="str">
            <v>1352157</v>
          </cell>
          <cell r="J9435" t="str">
            <v>N</v>
          </cell>
        </row>
        <row r="9436">
          <cell r="D9436" t="str">
            <v>1352157</v>
          </cell>
          <cell r="J9436" t="str">
            <v>N</v>
          </cell>
        </row>
        <row r="9437">
          <cell r="D9437" t="str">
            <v>1352157</v>
          </cell>
          <cell r="J9437" t="str">
            <v>N</v>
          </cell>
        </row>
        <row r="9438">
          <cell r="D9438" t="str">
            <v>1352157</v>
          </cell>
          <cell r="J9438" t="str">
            <v>N</v>
          </cell>
        </row>
        <row r="9439">
          <cell r="D9439" t="str">
            <v>1352157</v>
          </cell>
          <cell r="J9439" t="str">
            <v>N</v>
          </cell>
        </row>
        <row r="9440">
          <cell r="D9440" t="str">
            <v>1352157</v>
          </cell>
          <cell r="J9440" t="str">
            <v>N</v>
          </cell>
        </row>
        <row r="9441">
          <cell r="D9441" t="str">
            <v>1352157</v>
          </cell>
          <cell r="J9441" t="str">
            <v>N</v>
          </cell>
        </row>
        <row r="9442">
          <cell r="D9442" t="str">
            <v>1352157</v>
          </cell>
          <cell r="J9442" t="str">
            <v>N</v>
          </cell>
        </row>
        <row r="9443">
          <cell r="D9443" t="str">
            <v>1352157</v>
          </cell>
          <cell r="J9443" t="str">
            <v>N</v>
          </cell>
        </row>
        <row r="9444">
          <cell r="D9444" t="str">
            <v>1352157</v>
          </cell>
          <cell r="J9444" t="str">
            <v>N</v>
          </cell>
        </row>
        <row r="9445">
          <cell r="D9445" t="str">
            <v>1352157</v>
          </cell>
          <cell r="J9445" t="str">
            <v>N</v>
          </cell>
        </row>
        <row r="9446">
          <cell r="D9446" t="str">
            <v>1352157</v>
          </cell>
          <cell r="J9446" t="str">
            <v>N</v>
          </cell>
        </row>
        <row r="9447">
          <cell r="D9447" t="str">
            <v>1352157</v>
          </cell>
          <cell r="J9447" t="str">
            <v>N</v>
          </cell>
        </row>
        <row r="9448">
          <cell r="D9448" t="str">
            <v>1352157</v>
          </cell>
          <cell r="J9448" t="str">
            <v>N</v>
          </cell>
        </row>
        <row r="9449">
          <cell r="D9449" t="str">
            <v>1352157</v>
          </cell>
          <cell r="J9449" t="str">
            <v>N</v>
          </cell>
        </row>
        <row r="9450">
          <cell r="D9450" t="str">
            <v>1352157</v>
          </cell>
          <cell r="J9450" t="str">
            <v>N</v>
          </cell>
        </row>
        <row r="9451">
          <cell r="D9451" t="str">
            <v>1352157</v>
          </cell>
          <cell r="J9451" t="str">
            <v>N</v>
          </cell>
        </row>
        <row r="9452">
          <cell r="D9452" t="str">
            <v>1352157</v>
          </cell>
          <cell r="J9452" t="str">
            <v>N</v>
          </cell>
        </row>
        <row r="9453">
          <cell r="D9453" t="str">
            <v>1352157</v>
          </cell>
          <cell r="J9453" t="str">
            <v>N</v>
          </cell>
        </row>
        <row r="9454">
          <cell r="D9454" t="str">
            <v>1352157</v>
          </cell>
          <cell r="J9454" t="str">
            <v>N</v>
          </cell>
        </row>
        <row r="9455">
          <cell r="D9455" t="str">
            <v>1352157</v>
          </cell>
          <cell r="J9455" t="str">
            <v>N</v>
          </cell>
        </row>
        <row r="9456">
          <cell r="D9456" t="str">
            <v>1352157</v>
          </cell>
          <cell r="J9456" t="str">
            <v>N</v>
          </cell>
        </row>
        <row r="9457">
          <cell r="D9457" t="str">
            <v>1352157</v>
          </cell>
          <cell r="J9457" t="str">
            <v>N</v>
          </cell>
        </row>
        <row r="9458">
          <cell r="D9458" t="str">
            <v>1352157</v>
          </cell>
          <cell r="J9458" t="str">
            <v>N</v>
          </cell>
        </row>
        <row r="9459">
          <cell r="D9459" t="str">
            <v>1352157</v>
          </cell>
          <cell r="J9459" t="str">
            <v>N</v>
          </cell>
        </row>
        <row r="9460">
          <cell r="D9460" t="str">
            <v>1352157</v>
          </cell>
          <cell r="J9460" t="str">
            <v>N</v>
          </cell>
        </row>
        <row r="9461">
          <cell r="D9461" t="str">
            <v>1352157</v>
          </cell>
          <cell r="J9461" t="str">
            <v>N</v>
          </cell>
        </row>
        <row r="9462">
          <cell r="D9462" t="str">
            <v>1352157</v>
          </cell>
          <cell r="J9462" t="str">
            <v>N</v>
          </cell>
        </row>
        <row r="9463">
          <cell r="D9463" t="str">
            <v>1352157</v>
          </cell>
          <cell r="J9463" t="str">
            <v>N</v>
          </cell>
        </row>
        <row r="9464">
          <cell r="D9464" t="str">
            <v>1352157</v>
          </cell>
          <cell r="J9464" t="str">
            <v>N</v>
          </cell>
        </row>
        <row r="9465">
          <cell r="D9465" t="str">
            <v>1352157</v>
          </cell>
          <cell r="J9465" t="str">
            <v>N</v>
          </cell>
        </row>
        <row r="9466">
          <cell r="D9466" t="str">
            <v>1352157</v>
          </cell>
          <cell r="J9466" t="str">
            <v>N</v>
          </cell>
        </row>
        <row r="9467">
          <cell r="D9467" t="str">
            <v>1352157</v>
          </cell>
          <cell r="J9467" t="str">
            <v>N</v>
          </cell>
        </row>
        <row r="9468">
          <cell r="D9468" t="str">
            <v>1352157</v>
          </cell>
          <cell r="J9468" t="str">
            <v>N</v>
          </cell>
        </row>
        <row r="9469">
          <cell r="D9469" t="str">
            <v>1352157</v>
          </cell>
          <cell r="J9469" t="str">
            <v>N</v>
          </cell>
        </row>
        <row r="9470">
          <cell r="D9470" t="str">
            <v>1352157</v>
          </cell>
          <cell r="J9470" t="str">
            <v>N</v>
          </cell>
        </row>
        <row r="9471">
          <cell r="D9471" t="str">
            <v>1352157</v>
          </cell>
          <cell r="J9471" t="str">
            <v>N</v>
          </cell>
        </row>
        <row r="9472">
          <cell r="D9472" t="str">
            <v>1352157</v>
          </cell>
          <cell r="J9472" t="str">
            <v>N</v>
          </cell>
        </row>
        <row r="9473">
          <cell r="D9473" t="str">
            <v>1352157</v>
          </cell>
          <cell r="J9473" t="str">
            <v>N</v>
          </cell>
        </row>
        <row r="9474">
          <cell r="D9474" t="str">
            <v>1352157</v>
          </cell>
          <cell r="J9474" t="str">
            <v>N</v>
          </cell>
        </row>
        <row r="9475">
          <cell r="D9475" t="str">
            <v>1352157</v>
          </cell>
          <cell r="J9475" t="str">
            <v>N</v>
          </cell>
        </row>
        <row r="9476">
          <cell r="D9476" t="str">
            <v>1352157</v>
          </cell>
          <cell r="J9476" t="str">
            <v>N</v>
          </cell>
        </row>
        <row r="9477">
          <cell r="D9477" t="str">
            <v>1352157</v>
          </cell>
          <cell r="J9477" t="str">
            <v>N</v>
          </cell>
        </row>
        <row r="9478">
          <cell r="D9478" t="str">
            <v>1352157</v>
          </cell>
          <cell r="J9478" t="str">
            <v>N</v>
          </cell>
        </row>
        <row r="9479">
          <cell r="D9479" t="str">
            <v>1352157</v>
          </cell>
          <cell r="J9479" t="str">
            <v>N</v>
          </cell>
        </row>
        <row r="9480">
          <cell r="D9480" t="str">
            <v>1352157</v>
          </cell>
          <cell r="J9480" t="str">
            <v>N</v>
          </cell>
        </row>
        <row r="9481">
          <cell r="D9481" t="str">
            <v>1352157</v>
          </cell>
          <cell r="J9481" t="str">
            <v>N</v>
          </cell>
        </row>
        <row r="9482">
          <cell r="D9482" t="str">
            <v>1352157</v>
          </cell>
          <cell r="J9482" t="str">
            <v>N</v>
          </cell>
        </row>
        <row r="9483">
          <cell r="D9483" t="str">
            <v>1352157</v>
          </cell>
          <cell r="J9483" t="str">
            <v>N</v>
          </cell>
        </row>
        <row r="9484">
          <cell r="D9484" t="str">
            <v>1352157</v>
          </cell>
          <cell r="J9484" t="str">
            <v>N</v>
          </cell>
        </row>
        <row r="9485">
          <cell r="D9485" t="str">
            <v>1352157</v>
          </cell>
          <cell r="J9485" t="str">
            <v>N</v>
          </cell>
        </row>
        <row r="9486">
          <cell r="D9486" t="str">
            <v>1352157</v>
          </cell>
          <cell r="J9486" t="str">
            <v>N</v>
          </cell>
        </row>
        <row r="9487">
          <cell r="D9487" t="str">
            <v>1352157</v>
          </cell>
          <cell r="J9487" t="str">
            <v>N</v>
          </cell>
        </row>
        <row r="9488">
          <cell r="D9488" t="str">
            <v>1352157</v>
          </cell>
          <cell r="J9488" t="str">
            <v>N</v>
          </cell>
        </row>
        <row r="9489">
          <cell r="D9489" t="str">
            <v>1356180</v>
          </cell>
          <cell r="J9489" t="str">
            <v>Y</v>
          </cell>
        </row>
        <row r="9490">
          <cell r="D9490" t="str">
            <v>1356180</v>
          </cell>
          <cell r="J9490" t="str">
            <v>Y</v>
          </cell>
        </row>
        <row r="9491">
          <cell r="D9491" t="str">
            <v>1356180</v>
          </cell>
          <cell r="J9491" t="str">
            <v>Y</v>
          </cell>
        </row>
        <row r="9492">
          <cell r="D9492" t="str">
            <v>1356180</v>
          </cell>
          <cell r="J9492" t="str">
            <v>Y</v>
          </cell>
        </row>
        <row r="9493">
          <cell r="D9493" t="str">
            <v>1356180</v>
          </cell>
          <cell r="J9493" t="str">
            <v>Y</v>
          </cell>
        </row>
        <row r="9494">
          <cell r="D9494" t="str">
            <v>1356252</v>
          </cell>
          <cell r="J9494" t="str">
            <v>N</v>
          </cell>
        </row>
        <row r="9495">
          <cell r="D9495" t="str">
            <v>1356252</v>
          </cell>
          <cell r="J9495" t="str">
            <v>N</v>
          </cell>
        </row>
        <row r="9496">
          <cell r="D9496" t="str">
            <v>1356252</v>
          </cell>
          <cell r="J9496" t="str">
            <v>N</v>
          </cell>
        </row>
        <row r="9497">
          <cell r="D9497" t="str">
            <v>1356252</v>
          </cell>
          <cell r="J9497" t="str">
            <v>N</v>
          </cell>
        </row>
        <row r="9498">
          <cell r="D9498" t="str">
            <v>1356252</v>
          </cell>
          <cell r="J9498" t="str">
            <v>N</v>
          </cell>
        </row>
        <row r="9499">
          <cell r="D9499" t="str">
            <v>1356252</v>
          </cell>
          <cell r="J9499" t="str">
            <v>N</v>
          </cell>
        </row>
        <row r="9500">
          <cell r="D9500" t="str">
            <v>1356252</v>
          </cell>
          <cell r="J9500" t="str">
            <v>N</v>
          </cell>
        </row>
        <row r="9501">
          <cell r="D9501" t="str">
            <v>1356252</v>
          </cell>
          <cell r="J9501" t="str">
            <v>N</v>
          </cell>
        </row>
        <row r="9502">
          <cell r="D9502" t="str">
            <v>1356252</v>
          </cell>
          <cell r="J9502" t="str">
            <v>N</v>
          </cell>
        </row>
        <row r="9503">
          <cell r="D9503" t="str">
            <v>1356252</v>
          </cell>
          <cell r="J9503" t="str">
            <v>N</v>
          </cell>
        </row>
        <row r="9504">
          <cell r="D9504" t="str">
            <v>1356252</v>
          </cell>
          <cell r="J9504" t="str">
            <v>N</v>
          </cell>
        </row>
        <row r="9505">
          <cell r="D9505" t="str">
            <v>1356252</v>
          </cell>
          <cell r="J9505" t="str">
            <v>N</v>
          </cell>
        </row>
        <row r="9506">
          <cell r="D9506" t="str">
            <v>1356252</v>
          </cell>
          <cell r="J9506" t="str">
            <v>N</v>
          </cell>
        </row>
        <row r="9507">
          <cell r="D9507" t="str">
            <v>1356252</v>
          </cell>
          <cell r="J9507" t="str">
            <v>N</v>
          </cell>
        </row>
        <row r="9508">
          <cell r="D9508" t="str">
            <v>1356252</v>
          </cell>
          <cell r="J9508" t="str">
            <v>N</v>
          </cell>
        </row>
        <row r="9509">
          <cell r="D9509" t="str">
            <v>1356252</v>
          </cell>
          <cell r="J9509" t="str">
            <v>N</v>
          </cell>
        </row>
        <row r="9510">
          <cell r="D9510" t="str">
            <v>1356252</v>
          </cell>
          <cell r="J9510" t="str">
            <v>N</v>
          </cell>
        </row>
        <row r="9511">
          <cell r="D9511" t="str">
            <v>1356252</v>
          </cell>
          <cell r="J9511" t="str">
            <v>N</v>
          </cell>
        </row>
        <row r="9512">
          <cell r="D9512" t="str">
            <v>1356252</v>
          </cell>
          <cell r="J9512" t="str">
            <v>N</v>
          </cell>
        </row>
        <row r="9513">
          <cell r="D9513" t="str">
            <v>1356252</v>
          </cell>
          <cell r="J9513" t="str">
            <v>N</v>
          </cell>
        </row>
        <row r="9514">
          <cell r="D9514" t="str">
            <v>1356252</v>
          </cell>
          <cell r="J9514" t="str">
            <v>N</v>
          </cell>
        </row>
        <row r="9515">
          <cell r="D9515" t="str">
            <v>1356252</v>
          </cell>
          <cell r="J9515" t="str">
            <v>N</v>
          </cell>
        </row>
        <row r="9516">
          <cell r="D9516" t="str">
            <v>1356252</v>
          </cell>
          <cell r="J9516" t="str">
            <v>N</v>
          </cell>
        </row>
        <row r="9517">
          <cell r="D9517" t="str">
            <v>1356252</v>
          </cell>
          <cell r="J9517" t="str">
            <v>N</v>
          </cell>
        </row>
        <row r="9518">
          <cell r="D9518" t="str">
            <v>1356252</v>
          </cell>
          <cell r="J9518" t="str">
            <v>N</v>
          </cell>
        </row>
        <row r="9519">
          <cell r="D9519" t="str">
            <v>1356252</v>
          </cell>
          <cell r="J9519" t="str">
            <v>N</v>
          </cell>
        </row>
        <row r="9520">
          <cell r="D9520" t="str">
            <v>1356252</v>
          </cell>
          <cell r="J9520" t="str">
            <v>N</v>
          </cell>
        </row>
        <row r="9521">
          <cell r="D9521" t="str">
            <v>1356252</v>
          </cell>
          <cell r="J9521" t="str">
            <v>N</v>
          </cell>
        </row>
        <row r="9522">
          <cell r="D9522" t="str">
            <v>1356252</v>
          </cell>
          <cell r="J9522" t="str">
            <v>N</v>
          </cell>
        </row>
        <row r="9523">
          <cell r="D9523" t="str">
            <v>1356252</v>
          </cell>
          <cell r="J9523" t="str">
            <v>N</v>
          </cell>
        </row>
        <row r="9524">
          <cell r="D9524" t="str">
            <v>1356252</v>
          </cell>
          <cell r="J9524" t="str">
            <v>N</v>
          </cell>
        </row>
        <row r="9525">
          <cell r="D9525" t="str">
            <v>1356252</v>
          </cell>
          <cell r="J9525" t="str">
            <v>N</v>
          </cell>
        </row>
        <row r="9526">
          <cell r="D9526" t="str">
            <v>1356252</v>
          </cell>
          <cell r="J9526" t="str">
            <v>N</v>
          </cell>
        </row>
        <row r="9527">
          <cell r="D9527" t="str">
            <v>1356252</v>
          </cell>
          <cell r="J9527" t="str">
            <v>N</v>
          </cell>
        </row>
        <row r="9528">
          <cell r="D9528" t="str">
            <v>1356252</v>
          </cell>
          <cell r="J9528" t="str">
            <v>N</v>
          </cell>
        </row>
        <row r="9529">
          <cell r="D9529" t="str">
            <v>1356252</v>
          </cell>
          <cell r="J9529" t="str">
            <v>N</v>
          </cell>
        </row>
        <row r="9530">
          <cell r="D9530" t="str">
            <v>1356252</v>
          </cell>
          <cell r="J9530" t="str">
            <v>N</v>
          </cell>
        </row>
        <row r="9531">
          <cell r="D9531" t="str">
            <v>1356252</v>
          </cell>
          <cell r="J9531" t="str">
            <v>N</v>
          </cell>
        </row>
        <row r="9532">
          <cell r="D9532" t="str">
            <v>1356252</v>
          </cell>
          <cell r="J9532" t="str">
            <v>N</v>
          </cell>
        </row>
        <row r="9533">
          <cell r="D9533" t="str">
            <v>1356252</v>
          </cell>
          <cell r="J9533" t="str">
            <v>N</v>
          </cell>
        </row>
        <row r="9534">
          <cell r="D9534" t="str">
            <v>1356252</v>
          </cell>
          <cell r="J9534" t="str">
            <v>N</v>
          </cell>
        </row>
        <row r="9535">
          <cell r="D9535" t="str">
            <v>1356252</v>
          </cell>
          <cell r="J9535" t="str">
            <v>N</v>
          </cell>
        </row>
        <row r="9536">
          <cell r="D9536" t="str">
            <v>1356252</v>
          </cell>
          <cell r="J9536" t="str">
            <v>N</v>
          </cell>
        </row>
        <row r="9537">
          <cell r="D9537" t="str">
            <v>1356252</v>
          </cell>
          <cell r="J9537" t="str">
            <v>N</v>
          </cell>
        </row>
        <row r="9538">
          <cell r="D9538" t="str">
            <v>1356252</v>
          </cell>
          <cell r="J9538" t="str">
            <v>N</v>
          </cell>
        </row>
        <row r="9539">
          <cell r="D9539" t="str">
            <v>1356252</v>
          </cell>
          <cell r="J9539" t="str">
            <v>N</v>
          </cell>
        </row>
        <row r="9540">
          <cell r="D9540" t="str">
            <v>1356252</v>
          </cell>
          <cell r="J9540" t="str">
            <v>N</v>
          </cell>
        </row>
        <row r="9541">
          <cell r="D9541" t="str">
            <v>1356252</v>
          </cell>
          <cell r="J9541" t="str">
            <v>N</v>
          </cell>
        </row>
        <row r="9542">
          <cell r="D9542" t="str">
            <v>1356252</v>
          </cell>
          <cell r="J9542" t="str">
            <v>N</v>
          </cell>
        </row>
        <row r="9543">
          <cell r="D9543" t="str">
            <v>1356252</v>
          </cell>
          <cell r="J9543" t="str">
            <v>N</v>
          </cell>
        </row>
        <row r="9544">
          <cell r="D9544" t="str">
            <v>1356252</v>
          </cell>
          <cell r="J9544" t="str">
            <v>N</v>
          </cell>
        </row>
        <row r="9545">
          <cell r="D9545" t="str">
            <v>1356252</v>
          </cell>
          <cell r="J9545" t="str">
            <v>N</v>
          </cell>
        </row>
        <row r="9546">
          <cell r="D9546" t="str">
            <v>1356252</v>
          </cell>
          <cell r="J9546" t="str">
            <v>N</v>
          </cell>
        </row>
        <row r="9547">
          <cell r="D9547" t="str">
            <v>1356252</v>
          </cell>
          <cell r="J9547" t="str">
            <v>N</v>
          </cell>
        </row>
        <row r="9548">
          <cell r="D9548" t="str">
            <v>1356252</v>
          </cell>
          <cell r="J9548" t="str">
            <v>N</v>
          </cell>
        </row>
        <row r="9549">
          <cell r="D9549" t="str">
            <v>1356252</v>
          </cell>
          <cell r="J9549" t="str">
            <v>N</v>
          </cell>
        </row>
        <row r="9550">
          <cell r="D9550" t="str">
            <v>1356252</v>
          </cell>
          <cell r="J9550" t="str">
            <v>N</v>
          </cell>
        </row>
        <row r="9551">
          <cell r="D9551" t="str">
            <v>1356252</v>
          </cell>
          <cell r="J9551" t="str">
            <v>N</v>
          </cell>
        </row>
        <row r="9552">
          <cell r="D9552" t="str">
            <v>1356252</v>
          </cell>
          <cell r="J9552" t="str">
            <v>N</v>
          </cell>
        </row>
        <row r="9553">
          <cell r="D9553" t="str">
            <v>1356252</v>
          </cell>
          <cell r="J9553" t="str">
            <v>N</v>
          </cell>
        </row>
        <row r="9554">
          <cell r="D9554" t="str">
            <v>1356252</v>
          </cell>
          <cell r="J9554" t="str">
            <v>N</v>
          </cell>
        </row>
        <row r="9555">
          <cell r="D9555" t="str">
            <v>1356252</v>
          </cell>
          <cell r="J9555" t="str">
            <v>N</v>
          </cell>
        </row>
        <row r="9556">
          <cell r="D9556" t="str">
            <v>1356252</v>
          </cell>
          <cell r="J9556" t="str">
            <v>N</v>
          </cell>
        </row>
        <row r="9557">
          <cell r="D9557" t="str">
            <v>1356252</v>
          </cell>
          <cell r="J9557" t="str">
            <v>N</v>
          </cell>
        </row>
        <row r="9558">
          <cell r="D9558" t="str">
            <v>1356252</v>
          </cell>
          <cell r="J9558" t="str">
            <v>N</v>
          </cell>
        </row>
        <row r="9559">
          <cell r="D9559" t="str">
            <v>1356252</v>
          </cell>
          <cell r="J9559" t="str">
            <v>N</v>
          </cell>
        </row>
        <row r="9560">
          <cell r="D9560" t="str">
            <v>1356252</v>
          </cell>
          <cell r="J9560" t="str">
            <v>N</v>
          </cell>
        </row>
        <row r="9561">
          <cell r="D9561" t="str">
            <v>1356252</v>
          </cell>
          <cell r="J9561" t="str">
            <v>N</v>
          </cell>
        </row>
        <row r="9562">
          <cell r="D9562" t="str">
            <v>1356252</v>
          </cell>
          <cell r="J9562" t="str">
            <v>N</v>
          </cell>
        </row>
        <row r="9563">
          <cell r="D9563" t="str">
            <v>1356252</v>
          </cell>
          <cell r="J9563" t="str">
            <v>N</v>
          </cell>
        </row>
        <row r="9564">
          <cell r="D9564" t="str">
            <v>1356252</v>
          </cell>
          <cell r="J9564" t="str">
            <v>N</v>
          </cell>
        </row>
        <row r="9565">
          <cell r="D9565" t="str">
            <v>1356252</v>
          </cell>
          <cell r="J9565" t="str">
            <v>N</v>
          </cell>
        </row>
        <row r="9566">
          <cell r="D9566" t="str">
            <v>1356252</v>
          </cell>
          <cell r="J9566" t="str">
            <v>N</v>
          </cell>
        </row>
        <row r="9567">
          <cell r="D9567" t="str">
            <v>1356252</v>
          </cell>
          <cell r="J9567" t="str">
            <v>N</v>
          </cell>
        </row>
        <row r="9568">
          <cell r="D9568" t="str">
            <v>1356252</v>
          </cell>
          <cell r="J9568" t="str">
            <v>N</v>
          </cell>
        </row>
        <row r="9569">
          <cell r="D9569" t="str">
            <v>1356252</v>
          </cell>
          <cell r="J9569" t="str">
            <v>N</v>
          </cell>
        </row>
        <row r="9570">
          <cell r="D9570" t="str">
            <v>1356252</v>
          </cell>
          <cell r="J9570" t="str">
            <v>N</v>
          </cell>
        </row>
        <row r="9571">
          <cell r="D9571" t="str">
            <v>1356252</v>
          </cell>
          <cell r="J9571" t="str">
            <v>N</v>
          </cell>
        </row>
        <row r="9572">
          <cell r="D9572" t="str">
            <v>1356252</v>
          </cell>
          <cell r="J9572" t="str">
            <v>N</v>
          </cell>
        </row>
        <row r="9573">
          <cell r="D9573" t="str">
            <v>1356252</v>
          </cell>
          <cell r="J9573" t="str">
            <v>N</v>
          </cell>
        </row>
        <row r="9574">
          <cell r="D9574" t="str">
            <v>1356252</v>
          </cell>
          <cell r="J9574" t="str">
            <v>N</v>
          </cell>
        </row>
        <row r="9575">
          <cell r="D9575" t="str">
            <v>1356252</v>
          </cell>
          <cell r="J9575" t="str">
            <v>N</v>
          </cell>
        </row>
        <row r="9576">
          <cell r="D9576" t="str">
            <v>1356252</v>
          </cell>
          <cell r="J9576" t="str">
            <v>N</v>
          </cell>
        </row>
        <row r="9577">
          <cell r="D9577" t="str">
            <v>1356252</v>
          </cell>
          <cell r="J9577" t="str">
            <v>N</v>
          </cell>
        </row>
        <row r="9578">
          <cell r="D9578" t="str">
            <v>1356252</v>
          </cell>
          <cell r="J9578" t="str">
            <v>N</v>
          </cell>
        </row>
        <row r="9579">
          <cell r="D9579" t="str">
            <v>1356252</v>
          </cell>
          <cell r="J9579" t="str">
            <v>N</v>
          </cell>
        </row>
        <row r="9580">
          <cell r="D9580" t="str">
            <v>1356252</v>
          </cell>
          <cell r="J9580" t="str">
            <v>N</v>
          </cell>
        </row>
        <row r="9581">
          <cell r="D9581" t="str">
            <v>1356252</v>
          </cell>
          <cell r="J9581" t="str">
            <v>N</v>
          </cell>
        </row>
        <row r="9582">
          <cell r="D9582" t="str">
            <v>1356252</v>
          </cell>
          <cell r="J9582" t="str">
            <v>N</v>
          </cell>
        </row>
        <row r="9583">
          <cell r="D9583" t="str">
            <v>1356252</v>
          </cell>
          <cell r="J9583" t="str">
            <v>N</v>
          </cell>
        </row>
        <row r="9584">
          <cell r="D9584" t="str">
            <v>1356252</v>
          </cell>
          <cell r="J9584" t="str">
            <v>N</v>
          </cell>
        </row>
        <row r="9585">
          <cell r="D9585" t="str">
            <v>1356252</v>
          </cell>
          <cell r="J9585" t="str">
            <v>N</v>
          </cell>
        </row>
        <row r="9586">
          <cell r="D9586" t="str">
            <v>1356252</v>
          </cell>
          <cell r="J9586" t="str">
            <v>N</v>
          </cell>
        </row>
        <row r="9587">
          <cell r="D9587" t="str">
            <v>1356252</v>
          </cell>
          <cell r="J9587" t="str">
            <v>N</v>
          </cell>
        </row>
        <row r="9588">
          <cell r="D9588" t="str">
            <v>1356252</v>
          </cell>
          <cell r="J9588" t="str">
            <v>N</v>
          </cell>
        </row>
        <row r="9589">
          <cell r="D9589" t="str">
            <v>1356252</v>
          </cell>
          <cell r="J9589" t="str">
            <v>N</v>
          </cell>
        </row>
        <row r="9590">
          <cell r="D9590" t="str">
            <v>1356252</v>
          </cell>
          <cell r="J9590" t="str">
            <v>N</v>
          </cell>
        </row>
        <row r="9591">
          <cell r="D9591" t="str">
            <v>1356252</v>
          </cell>
          <cell r="J9591" t="str">
            <v>N</v>
          </cell>
        </row>
        <row r="9592">
          <cell r="D9592" t="str">
            <v>1356252</v>
          </cell>
          <cell r="J9592" t="str">
            <v>N</v>
          </cell>
        </row>
        <row r="9593">
          <cell r="D9593" t="str">
            <v>1356252</v>
          </cell>
          <cell r="J9593" t="str">
            <v>N</v>
          </cell>
        </row>
        <row r="9594">
          <cell r="D9594" t="str">
            <v>1356252</v>
          </cell>
          <cell r="J9594" t="str">
            <v>N</v>
          </cell>
        </row>
        <row r="9595">
          <cell r="D9595" t="str">
            <v>1356252</v>
          </cell>
          <cell r="J9595" t="str">
            <v>N</v>
          </cell>
        </row>
        <row r="9596">
          <cell r="D9596" t="str">
            <v>1356252</v>
          </cell>
          <cell r="J9596" t="str">
            <v>N</v>
          </cell>
        </row>
        <row r="9597">
          <cell r="D9597" t="str">
            <v>1356252</v>
          </cell>
          <cell r="J9597" t="str">
            <v>N</v>
          </cell>
        </row>
        <row r="9598">
          <cell r="D9598" t="str">
            <v>1356252</v>
          </cell>
          <cell r="J9598" t="str">
            <v>N</v>
          </cell>
        </row>
        <row r="9599">
          <cell r="D9599" t="str">
            <v>1357023</v>
          </cell>
          <cell r="J9599" t="str">
            <v>N</v>
          </cell>
        </row>
        <row r="9600">
          <cell r="D9600" t="str">
            <v>1357023</v>
          </cell>
          <cell r="J9600" t="str">
            <v>N</v>
          </cell>
        </row>
        <row r="9601">
          <cell r="D9601" t="str">
            <v>1357023</v>
          </cell>
          <cell r="J9601" t="str">
            <v>N</v>
          </cell>
        </row>
        <row r="9602">
          <cell r="D9602" t="str">
            <v>1357023</v>
          </cell>
          <cell r="J9602" t="str">
            <v>N</v>
          </cell>
        </row>
        <row r="9603">
          <cell r="D9603" t="str">
            <v>1357023</v>
          </cell>
          <cell r="J9603" t="str">
            <v>N</v>
          </cell>
        </row>
        <row r="9604">
          <cell r="D9604" t="str">
            <v>1357023</v>
          </cell>
          <cell r="J9604" t="str">
            <v>N</v>
          </cell>
        </row>
        <row r="9605">
          <cell r="D9605" t="str">
            <v>1357023</v>
          </cell>
          <cell r="J9605" t="str">
            <v>N</v>
          </cell>
        </row>
        <row r="9606">
          <cell r="D9606" t="str">
            <v>1357023</v>
          </cell>
          <cell r="J9606" t="str">
            <v>N</v>
          </cell>
        </row>
        <row r="9607">
          <cell r="D9607" t="str">
            <v>1357023</v>
          </cell>
          <cell r="J9607" t="str">
            <v>N</v>
          </cell>
        </row>
        <row r="9608">
          <cell r="D9608" t="str">
            <v>1357023</v>
          </cell>
          <cell r="J9608" t="str">
            <v>N</v>
          </cell>
        </row>
        <row r="9609">
          <cell r="D9609" t="str">
            <v>1357023</v>
          </cell>
          <cell r="J9609" t="str">
            <v>N</v>
          </cell>
        </row>
        <row r="9610">
          <cell r="D9610" t="str">
            <v>1357023</v>
          </cell>
          <cell r="J9610" t="str">
            <v>N</v>
          </cell>
        </row>
        <row r="9611">
          <cell r="D9611" t="str">
            <v>1357023</v>
          </cell>
          <cell r="J9611" t="str">
            <v>N</v>
          </cell>
        </row>
        <row r="9612">
          <cell r="D9612" t="str">
            <v>1357023</v>
          </cell>
          <cell r="J9612" t="str">
            <v>N</v>
          </cell>
        </row>
        <row r="9613">
          <cell r="D9613" t="str">
            <v>1357023</v>
          </cell>
          <cell r="J9613" t="str">
            <v>N</v>
          </cell>
        </row>
        <row r="9614">
          <cell r="D9614" t="str">
            <v>1357023</v>
          </cell>
          <cell r="J9614" t="str">
            <v>N</v>
          </cell>
        </row>
        <row r="9615">
          <cell r="D9615" t="str">
            <v>1357023</v>
          </cell>
          <cell r="J9615" t="str">
            <v>N</v>
          </cell>
        </row>
        <row r="9616">
          <cell r="D9616" t="str">
            <v>1357023</v>
          </cell>
          <cell r="J9616" t="str">
            <v>N</v>
          </cell>
        </row>
        <row r="9617">
          <cell r="D9617" t="str">
            <v>1357023</v>
          </cell>
          <cell r="J9617" t="str">
            <v>N</v>
          </cell>
        </row>
        <row r="9618">
          <cell r="D9618" t="str">
            <v>1357023</v>
          </cell>
          <cell r="J9618" t="str">
            <v>N</v>
          </cell>
        </row>
        <row r="9619">
          <cell r="D9619" t="str">
            <v>1357023</v>
          </cell>
          <cell r="J9619" t="str">
            <v>N</v>
          </cell>
        </row>
        <row r="9620">
          <cell r="D9620" t="str">
            <v>1357023</v>
          </cell>
          <cell r="J9620" t="str">
            <v>N</v>
          </cell>
        </row>
        <row r="9621">
          <cell r="D9621" t="str">
            <v>1357023</v>
          </cell>
          <cell r="J9621" t="str">
            <v>N</v>
          </cell>
        </row>
        <row r="9622">
          <cell r="D9622" t="str">
            <v>1357023</v>
          </cell>
          <cell r="J9622" t="str">
            <v>N</v>
          </cell>
        </row>
        <row r="9623">
          <cell r="D9623" t="str">
            <v>1357023</v>
          </cell>
          <cell r="J9623" t="str">
            <v>N</v>
          </cell>
        </row>
        <row r="9624">
          <cell r="D9624" t="str">
            <v>1357023</v>
          </cell>
          <cell r="J9624" t="str">
            <v>N</v>
          </cell>
        </row>
        <row r="9625">
          <cell r="D9625" t="str">
            <v>1357023</v>
          </cell>
          <cell r="J9625" t="str">
            <v>N</v>
          </cell>
        </row>
        <row r="9626">
          <cell r="D9626" t="str">
            <v>1357879</v>
          </cell>
          <cell r="J9626" t="str">
            <v>N</v>
          </cell>
        </row>
        <row r="9627">
          <cell r="D9627" t="str">
            <v>1357879</v>
          </cell>
          <cell r="J9627" t="str">
            <v>N</v>
          </cell>
        </row>
        <row r="9628">
          <cell r="D9628" t="str">
            <v>1357879</v>
          </cell>
          <cell r="J9628" t="str">
            <v>N</v>
          </cell>
        </row>
        <row r="9629">
          <cell r="D9629" t="str">
            <v>1357879</v>
          </cell>
          <cell r="J9629" t="str">
            <v>N</v>
          </cell>
        </row>
        <row r="9630">
          <cell r="D9630" t="str">
            <v>1357879</v>
          </cell>
          <cell r="J9630" t="str">
            <v>N</v>
          </cell>
        </row>
        <row r="9631">
          <cell r="D9631" t="str">
            <v>1357879</v>
          </cell>
          <cell r="J9631" t="str">
            <v>N</v>
          </cell>
        </row>
        <row r="9632">
          <cell r="D9632" t="str">
            <v>1357879</v>
          </cell>
          <cell r="J9632" t="str">
            <v>N</v>
          </cell>
        </row>
        <row r="9633">
          <cell r="D9633" t="str">
            <v>1357879</v>
          </cell>
          <cell r="J9633" t="str">
            <v>N</v>
          </cell>
        </row>
        <row r="9634">
          <cell r="D9634" t="str">
            <v>1357879</v>
          </cell>
          <cell r="J9634" t="str">
            <v>N</v>
          </cell>
        </row>
        <row r="9635">
          <cell r="D9635" t="str">
            <v>1357879</v>
          </cell>
          <cell r="J9635" t="str">
            <v>N</v>
          </cell>
        </row>
        <row r="9636">
          <cell r="D9636" t="str">
            <v>1358874</v>
          </cell>
          <cell r="J9636" t="str">
            <v>N</v>
          </cell>
        </row>
        <row r="9637">
          <cell r="D9637" t="str">
            <v>1358874</v>
          </cell>
          <cell r="J9637" t="str">
            <v>N</v>
          </cell>
        </row>
        <row r="9638">
          <cell r="D9638" t="str">
            <v>1358874</v>
          </cell>
          <cell r="J9638" t="str">
            <v>N</v>
          </cell>
        </row>
        <row r="9639">
          <cell r="D9639" t="str">
            <v>1358874</v>
          </cell>
          <cell r="J9639" t="str">
            <v>N</v>
          </cell>
        </row>
        <row r="9640">
          <cell r="D9640" t="str">
            <v>1358874</v>
          </cell>
          <cell r="J9640" t="str">
            <v>N</v>
          </cell>
        </row>
        <row r="9641">
          <cell r="D9641" t="str">
            <v>1358874</v>
          </cell>
          <cell r="J9641" t="str">
            <v>N</v>
          </cell>
        </row>
        <row r="9642">
          <cell r="D9642" t="str">
            <v>1358874</v>
          </cell>
          <cell r="J9642" t="str">
            <v>N</v>
          </cell>
        </row>
        <row r="9643">
          <cell r="D9643" t="str">
            <v>1358874</v>
          </cell>
          <cell r="J9643" t="str">
            <v>N</v>
          </cell>
        </row>
        <row r="9644">
          <cell r="D9644" t="str">
            <v>1358874</v>
          </cell>
          <cell r="J9644" t="str">
            <v>N</v>
          </cell>
        </row>
        <row r="9645">
          <cell r="D9645" t="str">
            <v>1358874</v>
          </cell>
          <cell r="J9645" t="str">
            <v>N</v>
          </cell>
        </row>
        <row r="9646">
          <cell r="D9646" t="str">
            <v>1358874</v>
          </cell>
          <cell r="J9646" t="str">
            <v>N</v>
          </cell>
        </row>
        <row r="9647">
          <cell r="D9647" t="str">
            <v>1358874</v>
          </cell>
          <cell r="J9647" t="str">
            <v>N</v>
          </cell>
        </row>
        <row r="9648">
          <cell r="D9648" t="str">
            <v>1358874</v>
          </cell>
          <cell r="J9648" t="str">
            <v>N</v>
          </cell>
        </row>
        <row r="9649">
          <cell r="D9649" t="str">
            <v>1358874</v>
          </cell>
          <cell r="J9649" t="str">
            <v>N</v>
          </cell>
        </row>
        <row r="9650">
          <cell r="D9650" t="str">
            <v>1358874</v>
          </cell>
          <cell r="J9650" t="str">
            <v>N</v>
          </cell>
        </row>
        <row r="9651">
          <cell r="D9651" t="str">
            <v>1358874</v>
          </cell>
          <cell r="J9651" t="str">
            <v>N</v>
          </cell>
        </row>
        <row r="9652">
          <cell r="D9652" t="str">
            <v>1358874</v>
          </cell>
          <cell r="J9652" t="str">
            <v>N</v>
          </cell>
        </row>
        <row r="9653">
          <cell r="D9653" t="str">
            <v>1358874</v>
          </cell>
          <cell r="J9653" t="str">
            <v>N</v>
          </cell>
        </row>
        <row r="9654">
          <cell r="D9654" t="str">
            <v>1358874</v>
          </cell>
          <cell r="J9654" t="str">
            <v>N</v>
          </cell>
        </row>
        <row r="9655">
          <cell r="D9655" t="str">
            <v>1358874</v>
          </cell>
          <cell r="J9655" t="str">
            <v>N</v>
          </cell>
        </row>
        <row r="9656">
          <cell r="D9656" t="str">
            <v>1358874</v>
          </cell>
          <cell r="J9656" t="str">
            <v>N</v>
          </cell>
        </row>
        <row r="9657">
          <cell r="D9657" t="str">
            <v>1358874</v>
          </cell>
          <cell r="J9657" t="str">
            <v>N</v>
          </cell>
        </row>
        <row r="9658">
          <cell r="D9658" t="str">
            <v>1358874</v>
          </cell>
          <cell r="J9658" t="str">
            <v>N</v>
          </cell>
        </row>
        <row r="9659">
          <cell r="D9659" t="str">
            <v>1358874</v>
          </cell>
          <cell r="J9659" t="str">
            <v>N</v>
          </cell>
        </row>
        <row r="9660">
          <cell r="D9660" t="str">
            <v>1359609</v>
          </cell>
          <cell r="J9660" t="str">
            <v>N</v>
          </cell>
        </row>
        <row r="9661">
          <cell r="D9661" t="str">
            <v>1359609</v>
          </cell>
          <cell r="J9661" t="str">
            <v>N</v>
          </cell>
        </row>
        <row r="9662">
          <cell r="D9662" t="str">
            <v>1359609</v>
          </cell>
          <cell r="J9662" t="str">
            <v>N</v>
          </cell>
        </row>
        <row r="9663">
          <cell r="D9663" t="str">
            <v>1359609</v>
          </cell>
          <cell r="J9663" t="str">
            <v>N</v>
          </cell>
        </row>
        <row r="9664">
          <cell r="D9664" t="str">
            <v>1359609</v>
          </cell>
          <cell r="J9664" t="str">
            <v>N</v>
          </cell>
        </row>
        <row r="9665">
          <cell r="D9665" t="str">
            <v>1359609</v>
          </cell>
          <cell r="J9665" t="str">
            <v>N</v>
          </cell>
        </row>
        <row r="9666">
          <cell r="D9666" t="str">
            <v>1359609</v>
          </cell>
          <cell r="J9666" t="str">
            <v>N</v>
          </cell>
        </row>
        <row r="9667">
          <cell r="D9667" t="str">
            <v>1359609</v>
          </cell>
          <cell r="J9667" t="str">
            <v>N</v>
          </cell>
        </row>
        <row r="9668">
          <cell r="D9668" t="str">
            <v>1361485</v>
          </cell>
          <cell r="J9668" t="str">
            <v>N</v>
          </cell>
        </row>
        <row r="9669">
          <cell r="D9669" t="str">
            <v>1361485</v>
          </cell>
          <cell r="J9669" t="str">
            <v>N</v>
          </cell>
        </row>
        <row r="9670">
          <cell r="D9670" t="str">
            <v>1361485</v>
          </cell>
          <cell r="J9670" t="str">
            <v>N</v>
          </cell>
        </row>
        <row r="9671">
          <cell r="D9671" t="str">
            <v>1361485</v>
          </cell>
          <cell r="J9671" t="str">
            <v>N</v>
          </cell>
        </row>
        <row r="9672">
          <cell r="D9672" t="str">
            <v>1361485</v>
          </cell>
          <cell r="J9672" t="str">
            <v>N</v>
          </cell>
        </row>
        <row r="9673">
          <cell r="D9673" t="str">
            <v>1361485</v>
          </cell>
          <cell r="J9673" t="str">
            <v>N</v>
          </cell>
        </row>
        <row r="9674">
          <cell r="D9674" t="str">
            <v>1361485</v>
          </cell>
          <cell r="J9674" t="str">
            <v>N</v>
          </cell>
        </row>
        <row r="9675">
          <cell r="D9675" t="str">
            <v>1361485</v>
          </cell>
          <cell r="J9675" t="str">
            <v>N</v>
          </cell>
        </row>
        <row r="9676">
          <cell r="D9676" t="str">
            <v>1361485</v>
          </cell>
          <cell r="J9676" t="str">
            <v>N</v>
          </cell>
        </row>
        <row r="9677">
          <cell r="D9677" t="str">
            <v>1361485</v>
          </cell>
          <cell r="J9677" t="str">
            <v>N</v>
          </cell>
        </row>
        <row r="9678">
          <cell r="D9678" t="str">
            <v>1361485</v>
          </cell>
          <cell r="J9678" t="str">
            <v>N</v>
          </cell>
        </row>
        <row r="9679">
          <cell r="D9679" t="str">
            <v>1361485</v>
          </cell>
          <cell r="J9679" t="str">
            <v>N</v>
          </cell>
        </row>
        <row r="9680">
          <cell r="D9680" t="str">
            <v>1361485</v>
          </cell>
          <cell r="J9680" t="str">
            <v>N</v>
          </cell>
        </row>
        <row r="9681">
          <cell r="D9681" t="str">
            <v>1361485</v>
          </cell>
          <cell r="J9681" t="str">
            <v>N</v>
          </cell>
        </row>
        <row r="9682">
          <cell r="D9682" t="str">
            <v>1361485</v>
          </cell>
          <cell r="J9682" t="str">
            <v>N</v>
          </cell>
        </row>
        <row r="9683">
          <cell r="D9683" t="str">
            <v>1361485</v>
          </cell>
          <cell r="J9683" t="str">
            <v>N</v>
          </cell>
        </row>
        <row r="9684">
          <cell r="D9684" t="str">
            <v>1361485</v>
          </cell>
          <cell r="J9684" t="str">
            <v>N</v>
          </cell>
        </row>
        <row r="9685">
          <cell r="D9685" t="str">
            <v>1361485</v>
          </cell>
          <cell r="J9685" t="str">
            <v>N</v>
          </cell>
        </row>
        <row r="9686">
          <cell r="D9686" t="str">
            <v>1361485</v>
          </cell>
          <cell r="J9686" t="str">
            <v>N</v>
          </cell>
        </row>
        <row r="9687">
          <cell r="D9687" t="str">
            <v>1361485</v>
          </cell>
          <cell r="J9687" t="str">
            <v>N</v>
          </cell>
        </row>
        <row r="9688">
          <cell r="D9688" t="str">
            <v>1361485</v>
          </cell>
          <cell r="J9688" t="str">
            <v>N</v>
          </cell>
        </row>
        <row r="9689">
          <cell r="D9689" t="str">
            <v>1361485</v>
          </cell>
          <cell r="J9689" t="str">
            <v>N</v>
          </cell>
        </row>
        <row r="9690">
          <cell r="D9690" t="str">
            <v>1361485</v>
          </cell>
          <cell r="J9690" t="str">
            <v>N</v>
          </cell>
        </row>
        <row r="9691">
          <cell r="D9691" t="str">
            <v>1361485</v>
          </cell>
          <cell r="J9691" t="str">
            <v>N</v>
          </cell>
        </row>
        <row r="9692">
          <cell r="D9692" t="str">
            <v>1361485</v>
          </cell>
          <cell r="J9692" t="str">
            <v>N</v>
          </cell>
        </row>
        <row r="9693">
          <cell r="D9693" t="str">
            <v>1361485</v>
          </cell>
          <cell r="J9693" t="str">
            <v>N</v>
          </cell>
        </row>
        <row r="9694">
          <cell r="D9694" t="str">
            <v>1361485</v>
          </cell>
          <cell r="J9694" t="str">
            <v>N</v>
          </cell>
        </row>
        <row r="9695">
          <cell r="D9695" t="str">
            <v>1361485</v>
          </cell>
          <cell r="J9695" t="str">
            <v>N</v>
          </cell>
        </row>
        <row r="9696">
          <cell r="D9696" t="str">
            <v>1361485</v>
          </cell>
          <cell r="J9696" t="str">
            <v>N</v>
          </cell>
        </row>
        <row r="9697">
          <cell r="D9697" t="str">
            <v>1361485</v>
          </cell>
          <cell r="J9697" t="str">
            <v>N</v>
          </cell>
        </row>
        <row r="9698">
          <cell r="D9698" t="str">
            <v>1361485</v>
          </cell>
          <cell r="J9698" t="str">
            <v>N</v>
          </cell>
        </row>
        <row r="9699">
          <cell r="D9699" t="str">
            <v>1361485</v>
          </cell>
          <cell r="J9699" t="str">
            <v>N</v>
          </cell>
        </row>
        <row r="9700">
          <cell r="D9700" t="str">
            <v>1361485</v>
          </cell>
          <cell r="J9700" t="str">
            <v>N</v>
          </cell>
        </row>
        <row r="9701">
          <cell r="D9701" t="str">
            <v>1364209</v>
          </cell>
          <cell r="J9701" t="str">
            <v>Y</v>
          </cell>
        </row>
        <row r="9702">
          <cell r="D9702" t="str">
            <v>1364209</v>
          </cell>
          <cell r="J9702" t="str">
            <v>Y</v>
          </cell>
        </row>
        <row r="9703">
          <cell r="D9703" t="str">
            <v>1364209</v>
          </cell>
          <cell r="J9703" t="str">
            <v>Y</v>
          </cell>
        </row>
        <row r="9704">
          <cell r="D9704" t="str">
            <v>1364209</v>
          </cell>
          <cell r="J9704" t="str">
            <v>Y</v>
          </cell>
        </row>
        <row r="9705">
          <cell r="D9705" t="str">
            <v>1364209</v>
          </cell>
          <cell r="J9705" t="str">
            <v>Y</v>
          </cell>
        </row>
        <row r="9706">
          <cell r="D9706" t="str">
            <v>1364209</v>
          </cell>
          <cell r="J9706" t="str">
            <v>Y</v>
          </cell>
        </row>
        <row r="9707">
          <cell r="D9707" t="str">
            <v>1364209</v>
          </cell>
          <cell r="J9707" t="str">
            <v>Y</v>
          </cell>
        </row>
        <row r="9708">
          <cell r="D9708" t="str">
            <v>1364209</v>
          </cell>
          <cell r="J9708" t="str">
            <v>Y</v>
          </cell>
        </row>
        <row r="9709">
          <cell r="D9709" t="str">
            <v>1364209</v>
          </cell>
          <cell r="J9709" t="str">
            <v>Y</v>
          </cell>
        </row>
        <row r="9710">
          <cell r="D9710" t="str">
            <v>1364209</v>
          </cell>
          <cell r="J9710" t="str">
            <v>Y</v>
          </cell>
        </row>
        <row r="9711">
          <cell r="D9711" t="str">
            <v>1364209</v>
          </cell>
          <cell r="J9711" t="str">
            <v>Y</v>
          </cell>
        </row>
        <row r="9712">
          <cell r="D9712" t="str">
            <v>1364209</v>
          </cell>
          <cell r="J9712" t="str">
            <v>Y</v>
          </cell>
        </row>
        <row r="9713">
          <cell r="D9713" t="str">
            <v>1364209</v>
          </cell>
          <cell r="J9713" t="str">
            <v>Y</v>
          </cell>
        </row>
        <row r="9714">
          <cell r="D9714" t="str">
            <v>1364209</v>
          </cell>
          <cell r="J9714" t="str">
            <v>Y</v>
          </cell>
        </row>
        <row r="9715">
          <cell r="D9715" t="str">
            <v>1364209</v>
          </cell>
          <cell r="J9715" t="str">
            <v>Y</v>
          </cell>
        </row>
        <row r="9716">
          <cell r="D9716" t="str">
            <v>1364209</v>
          </cell>
          <cell r="J9716" t="str">
            <v>Y</v>
          </cell>
        </row>
        <row r="9717">
          <cell r="D9717" t="str">
            <v>1364209</v>
          </cell>
          <cell r="J9717" t="str">
            <v>Y</v>
          </cell>
        </row>
        <row r="9718">
          <cell r="D9718" t="str">
            <v>1364209</v>
          </cell>
          <cell r="J9718" t="str">
            <v>Y</v>
          </cell>
        </row>
        <row r="9719">
          <cell r="D9719" t="str">
            <v>1364209</v>
          </cell>
          <cell r="J9719" t="str">
            <v>Y</v>
          </cell>
        </row>
        <row r="9720">
          <cell r="D9720" t="str">
            <v>1364209</v>
          </cell>
          <cell r="J9720" t="str">
            <v>Y</v>
          </cell>
        </row>
        <row r="9721">
          <cell r="D9721" t="str">
            <v>1364209</v>
          </cell>
          <cell r="J9721" t="str">
            <v>Y</v>
          </cell>
        </row>
        <row r="9722">
          <cell r="D9722" t="str">
            <v>1364209</v>
          </cell>
          <cell r="J9722" t="str">
            <v>Y</v>
          </cell>
        </row>
        <row r="9723">
          <cell r="D9723" t="str">
            <v>1364209</v>
          </cell>
          <cell r="J9723" t="str">
            <v>Y</v>
          </cell>
        </row>
        <row r="9724">
          <cell r="D9724" t="str">
            <v>1364209</v>
          </cell>
          <cell r="J9724" t="str">
            <v>Y</v>
          </cell>
        </row>
        <row r="9725">
          <cell r="D9725" t="str">
            <v>1364209</v>
          </cell>
          <cell r="J9725" t="str">
            <v>Y</v>
          </cell>
        </row>
        <row r="9726">
          <cell r="D9726" t="str">
            <v>1364209</v>
          </cell>
          <cell r="J9726" t="str">
            <v>Y</v>
          </cell>
        </row>
        <row r="9727">
          <cell r="D9727" t="str">
            <v>1364209</v>
          </cell>
          <cell r="J9727" t="str">
            <v>Y</v>
          </cell>
        </row>
        <row r="9728">
          <cell r="D9728" t="str">
            <v>1364209</v>
          </cell>
          <cell r="J9728" t="str">
            <v>Y</v>
          </cell>
        </row>
        <row r="9729">
          <cell r="D9729" t="str">
            <v>1364209</v>
          </cell>
          <cell r="J9729" t="str">
            <v>Y</v>
          </cell>
        </row>
        <row r="9730">
          <cell r="D9730" t="str">
            <v>1364209</v>
          </cell>
          <cell r="J9730" t="str">
            <v>Y</v>
          </cell>
        </row>
        <row r="9731">
          <cell r="D9731" t="str">
            <v>1364209</v>
          </cell>
          <cell r="J9731" t="str">
            <v>Y</v>
          </cell>
        </row>
        <row r="9732">
          <cell r="D9732" t="str">
            <v>1364209</v>
          </cell>
          <cell r="J9732" t="str">
            <v>Y</v>
          </cell>
        </row>
        <row r="9733">
          <cell r="D9733" t="str">
            <v>1364209</v>
          </cell>
          <cell r="J9733" t="str">
            <v>Y</v>
          </cell>
        </row>
        <row r="9734">
          <cell r="D9734" t="str">
            <v>1364209</v>
          </cell>
          <cell r="J9734" t="str">
            <v>Y</v>
          </cell>
        </row>
        <row r="9735">
          <cell r="D9735" t="str">
            <v>1364209</v>
          </cell>
          <cell r="J9735" t="str">
            <v>Y</v>
          </cell>
        </row>
        <row r="9736">
          <cell r="D9736" t="str">
            <v>1364209</v>
          </cell>
          <cell r="J9736" t="str">
            <v>Y</v>
          </cell>
        </row>
        <row r="9737">
          <cell r="D9737" t="str">
            <v>1364209</v>
          </cell>
          <cell r="J9737" t="str">
            <v>Y</v>
          </cell>
        </row>
        <row r="9738">
          <cell r="D9738" t="str">
            <v>1364209</v>
          </cell>
          <cell r="J9738" t="str">
            <v>Y</v>
          </cell>
        </row>
        <row r="9739">
          <cell r="D9739" t="str">
            <v>1364209</v>
          </cell>
          <cell r="J9739" t="str">
            <v>Y</v>
          </cell>
        </row>
        <row r="9740">
          <cell r="D9740" t="str">
            <v>1364209</v>
          </cell>
          <cell r="J9740" t="str">
            <v>Y</v>
          </cell>
        </row>
        <row r="9741">
          <cell r="D9741" t="str">
            <v>1364209</v>
          </cell>
          <cell r="J9741" t="str">
            <v>Y</v>
          </cell>
        </row>
        <row r="9742">
          <cell r="D9742" t="str">
            <v>1364209</v>
          </cell>
          <cell r="J9742" t="str">
            <v>Y</v>
          </cell>
        </row>
        <row r="9743">
          <cell r="D9743" t="str">
            <v>1364209</v>
          </cell>
          <cell r="J9743" t="str">
            <v>Y</v>
          </cell>
        </row>
        <row r="9744">
          <cell r="D9744" t="str">
            <v>1364209</v>
          </cell>
          <cell r="J9744" t="str">
            <v>Y</v>
          </cell>
        </row>
        <row r="9745">
          <cell r="D9745" t="str">
            <v>1364209</v>
          </cell>
          <cell r="J9745" t="str">
            <v>Y</v>
          </cell>
        </row>
        <row r="9746">
          <cell r="D9746" t="str">
            <v>1364209</v>
          </cell>
          <cell r="J9746" t="str">
            <v>Y</v>
          </cell>
        </row>
        <row r="9747">
          <cell r="D9747" t="str">
            <v>1364209</v>
          </cell>
          <cell r="J9747" t="str">
            <v>Y</v>
          </cell>
        </row>
        <row r="9748">
          <cell r="D9748" t="str">
            <v>1364209</v>
          </cell>
          <cell r="J9748" t="str">
            <v>Y</v>
          </cell>
        </row>
        <row r="9749">
          <cell r="D9749" t="str">
            <v>1364209</v>
          </cell>
          <cell r="J9749" t="str">
            <v>Y</v>
          </cell>
        </row>
        <row r="9750">
          <cell r="D9750" t="str">
            <v>1364209</v>
          </cell>
          <cell r="J9750" t="str">
            <v>Y</v>
          </cell>
        </row>
        <row r="9751">
          <cell r="D9751" t="str">
            <v>1364209</v>
          </cell>
          <cell r="J9751" t="str">
            <v>Y</v>
          </cell>
        </row>
        <row r="9752">
          <cell r="D9752" t="str">
            <v>1364209</v>
          </cell>
          <cell r="J9752" t="str">
            <v>Y</v>
          </cell>
        </row>
        <row r="9753">
          <cell r="D9753" t="str">
            <v>1364209</v>
          </cell>
          <cell r="J9753" t="str">
            <v>Y</v>
          </cell>
        </row>
        <row r="9754">
          <cell r="D9754" t="str">
            <v>1364209</v>
          </cell>
          <cell r="J9754" t="str">
            <v>Y</v>
          </cell>
        </row>
        <row r="9755">
          <cell r="D9755" t="str">
            <v>1364209</v>
          </cell>
          <cell r="J9755" t="str">
            <v>Y</v>
          </cell>
        </row>
        <row r="9756">
          <cell r="D9756" t="str">
            <v>1364209</v>
          </cell>
          <cell r="J9756" t="str">
            <v>Y</v>
          </cell>
        </row>
        <row r="9757">
          <cell r="D9757" t="str">
            <v>1364209</v>
          </cell>
          <cell r="J9757" t="str">
            <v>Y</v>
          </cell>
        </row>
        <row r="9758">
          <cell r="D9758" t="str">
            <v>1364209</v>
          </cell>
          <cell r="J9758" t="str">
            <v>Y</v>
          </cell>
        </row>
        <row r="9759">
          <cell r="D9759" t="str">
            <v>1364209</v>
          </cell>
          <cell r="J9759" t="str">
            <v>Y</v>
          </cell>
        </row>
        <row r="9760">
          <cell r="D9760" t="str">
            <v>1364209</v>
          </cell>
          <cell r="J9760" t="str">
            <v>Y</v>
          </cell>
        </row>
        <row r="9761">
          <cell r="D9761" t="str">
            <v>1364209</v>
          </cell>
          <cell r="J9761" t="str">
            <v>Y</v>
          </cell>
        </row>
        <row r="9762">
          <cell r="D9762" t="str">
            <v>1364209</v>
          </cell>
          <cell r="J9762" t="str">
            <v>Y</v>
          </cell>
        </row>
        <row r="9763">
          <cell r="D9763" t="str">
            <v>1364209</v>
          </cell>
          <cell r="J9763" t="str">
            <v>Y</v>
          </cell>
        </row>
        <row r="9764">
          <cell r="D9764" t="str">
            <v>1364209</v>
          </cell>
          <cell r="J9764" t="str">
            <v>Y</v>
          </cell>
        </row>
        <row r="9765">
          <cell r="D9765" t="str">
            <v>1364209</v>
          </cell>
          <cell r="J9765" t="str">
            <v>Y</v>
          </cell>
        </row>
        <row r="9766">
          <cell r="D9766" t="str">
            <v>1364209</v>
          </cell>
          <cell r="J9766" t="str">
            <v>Y</v>
          </cell>
        </row>
        <row r="9767">
          <cell r="D9767" t="str">
            <v>1364209</v>
          </cell>
          <cell r="J9767" t="str">
            <v>Y</v>
          </cell>
        </row>
        <row r="9768">
          <cell r="D9768" t="str">
            <v>1364209</v>
          </cell>
          <cell r="J9768" t="str">
            <v>Y</v>
          </cell>
        </row>
        <row r="9769">
          <cell r="D9769" t="str">
            <v>1364209</v>
          </cell>
          <cell r="J9769" t="str">
            <v>Y</v>
          </cell>
        </row>
        <row r="9770">
          <cell r="D9770" t="str">
            <v>1364209</v>
          </cell>
          <cell r="J9770" t="str">
            <v>Y</v>
          </cell>
        </row>
        <row r="9771">
          <cell r="D9771" t="str">
            <v>1364209</v>
          </cell>
          <cell r="J9771" t="str">
            <v>Y</v>
          </cell>
        </row>
        <row r="9772">
          <cell r="D9772" t="str">
            <v>1364209</v>
          </cell>
          <cell r="J9772" t="str">
            <v>Y</v>
          </cell>
        </row>
        <row r="9773">
          <cell r="D9773" t="str">
            <v>1364209</v>
          </cell>
          <cell r="J9773" t="str">
            <v>Y</v>
          </cell>
        </row>
        <row r="9774">
          <cell r="D9774" t="str">
            <v>1364209</v>
          </cell>
          <cell r="J9774" t="str">
            <v>Y</v>
          </cell>
        </row>
        <row r="9775">
          <cell r="D9775" t="str">
            <v>1364209</v>
          </cell>
          <cell r="J9775" t="str">
            <v>Y</v>
          </cell>
        </row>
        <row r="9776">
          <cell r="D9776" t="str">
            <v>1364209</v>
          </cell>
          <cell r="J9776" t="str">
            <v>Y</v>
          </cell>
        </row>
        <row r="9777">
          <cell r="D9777" t="str">
            <v>1364209</v>
          </cell>
          <cell r="J9777" t="str">
            <v>Y</v>
          </cell>
        </row>
        <row r="9778">
          <cell r="D9778" t="str">
            <v>1364209</v>
          </cell>
          <cell r="J9778" t="str">
            <v>Y</v>
          </cell>
        </row>
        <row r="9779">
          <cell r="D9779" t="str">
            <v>1364209</v>
          </cell>
          <cell r="J9779" t="str">
            <v>Y</v>
          </cell>
        </row>
        <row r="9780">
          <cell r="D9780" t="str">
            <v>1364209</v>
          </cell>
          <cell r="J9780" t="str">
            <v>Y</v>
          </cell>
        </row>
        <row r="9781">
          <cell r="D9781" t="str">
            <v>1364209</v>
          </cell>
          <cell r="J9781" t="str">
            <v>Y</v>
          </cell>
        </row>
        <row r="9782">
          <cell r="D9782" t="str">
            <v>1364209</v>
          </cell>
          <cell r="J9782" t="str">
            <v>Y</v>
          </cell>
        </row>
        <row r="9783">
          <cell r="D9783" t="str">
            <v>1364209</v>
          </cell>
          <cell r="J9783" t="str">
            <v>Y</v>
          </cell>
        </row>
        <row r="9784">
          <cell r="D9784" t="str">
            <v>1364209</v>
          </cell>
          <cell r="J9784" t="str">
            <v>Y</v>
          </cell>
        </row>
        <row r="9785">
          <cell r="D9785" t="str">
            <v>1364209</v>
          </cell>
          <cell r="J9785" t="str">
            <v>Y</v>
          </cell>
        </row>
        <row r="9786">
          <cell r="D9786" t="str">
            <v>1364209</v>
          </cell>
          <cell r="J9786" t="str">
            <v>Y</v>
          </cell>
        </row>
        <row r="9787">
          <cell r="D9787" t="str">
            <v>1364209</v>
          </cell>
          <cell r="J9787" t="str">
            <v>Y</v>
          </cell>
        </row>
        <row r="9788">
          <cell r="D9788" t="str">
            <v>1364209</v>
          </cell>
          <cell r="J9788" t="str">
            <v>Y</v>
          </cell>
        </row>
        <row r="9789">
          <cell r="D9789" t="str">
            <v>1364209</v>
          </cell>
          <cell r="J9789" t="str">
            <v>Y</v>
          </cell>
        </row>
        <row r="9790">
          <cell r="D9790" t="str">
            <v>1364209</v>
          </cell>
          <cell r="J9790" t="str">
            <v>Y</v>
          </cell>
        </row>
        <row r="9791">
          <cell r="D9791" t="str">
            <v>1364209</v>
          </cell>
          <cell r="J9791" t="str">
            <v>Y</v>
          </cell>
        </row>
        <row r="9792">
          <cell r="D9792" t="str">
            <v>1364209</v>
          </cell>
          <cell r="J9792" t="str">
            <v>Y</v>
          </cell>
        </row>
        <row r="9793">
          <cell r="D9793" t="str">
            <v>1364209</v>
          </cell>
          <cell r="J9793" t="str">
            <v>Y</v>
          </cell>
        </row>
        <row r="9794">
          <cell r="D9794" t="str">
            <v>1364209</v>
          </cell>
          <cell r="J9794" t="str">
            <v>Y</v>
          </cell>
        </row>
        <row r="9795">
          <cell r="D9795" t="str">
            <v>1364209</v>
          </cell>
          <cell r="J9795" t="str">
            <v>Y</v>
          </cell>
        </row>
        <row r="9796">
          <cell r="D9796" t="str">
            <v>1364209</v>
          </cell>
          <cell r="J9796" t="str">
            <v>Y</v>
          </cell>
        </row>
        <row r="9797">
          <cell r="D9797" t="str">
            <v>1364209</v>
          </cell>
          <cell r="J9797" t="str">
            <v>Y</v>
          </cell>
        </row>
        <row r="9798">
          <cell r="D9798" t="str">
            <v>1364209</v>
          </cell>
          <cell r="J9798" t="str">
            <v>Y</v>
          </cell>
        </row>
        <row r="9799">
          <cell r="D9799" t="str">
            <v>1364209</v>
          </cell>
          <cell r="J9799" t="str">
            <v>Y</v>
          </cell>
        </row>
        <row r="9800">
          <cell r="D9800" t="str">
            <v>1364209</v>
          </cell>
          <cell r="J9800" t="str">
            <v>Y</v>
          </cell>
        </row>
        <row r="9801">
          <cell r="D9801" t="str">
            <v>1364209</v>
          </cell>
          <cell r="J9801" t="str">
            <v>Y</v>
          </cell>
        </row>
        <row r="9802">
          <cell r="D9802" t="str">
            <v>1364209</v>
          </cell>
          <cell r="J9802" t="str">
            <v>Y</v>
          </cell>
        </row>
        <row r="9803">
          <cell r="D9803" t="str">
            <v>1364209</v>
          </cell>
          <cell r="J9803" t="str">
            <v>Y</v>
          </cell>
        </row>
        <row r="9804">
          <cell r="D9804" t="str">
            <v>1364209</v>
          </cell>
          <cell r="J9804" t="str">
            <v>Y</v>
          </cell>
        </row>
        <row r="9805">
          <cell r="D9805" t="str">
            <v>1364209</v>
          </cell>
          <cell r="J9805" t="str">
            <v>Y</v>
          </cell>
        </row>
        <row r="9806">
          <cell r="D9806" t="str">
            <v>1364209</v>
          </cell>
          <cell r="J9806" t="str">
            <v>Y</v>
          </cell>
        </row>
        <row r="9807">
          <cell r="D9807" t="str">
            <v>1364209</v>
          </cell>
          <cell r="J9807" t="str">
            <v>Y</v>
          </cell>
        </row>
        <row r="9808">
          <cell r="D9808" t="str">
            <v>1364209</v>
          </cell>
          <cell r="J9808" t="str">
            <v>Y</v>
          </cell>
        </row>
        <row r="9809">
          <cell r="D9809" t="str">
            <v>1364209</v>
          </cell>
          <cell r="J9809" t="str">
            <v>Y</v>
          </cell>
        </row>
        <row r="9810">
          <cell r="D9810" t="str">
            <v>1364804</v>
          </cell>
          <cell r="J9810" t="str">
            <v>N</v>
          </cell>
        </row>
        <row r="9811">
          <cell r="D9811" t="str">
            <v>1364804</v>
          </cell>
          <cell r="J9811" t="str">
            <v>N</v>
          </cell>
        </row>
        <row r="9812">
          <cell r="D9812" t="str">
            <v>1364804</v>
          </cell>
          <cell r="J9812" t="str">
            <v>N</v>
          </cell>
        </row>
        <row r="9813">
          <cell r="D9813" t="str">
            <v>1364804</v>
          </cell>
          <cell r="J9813" t="str">
            <v>N</v>
          </cell>
        </row>
        <row r="9814">
          <cell r="D9814" t="str">
            <v>1364804</v>
          </cell>
          <cell r="J9814" t="str">
            <v>N</v>
          </cell>
        </row>
        <row r="9815">
          <cell r="D9815" t="str">
            <v>1364804</v>
          </cell>
          <cell r="J9815" t="str">
            <v>N</v>
          </cell>
        </row>
        <row r="9816">
          <cell r="D9816" t="str">
            <v>1364804</v>
          </cell>
          <cell r="J9816" t="str">
            <v>N</v>
          </cell>
        </row>
        <row r="9817">
          <cell r="D9817" t="str">
            <v>1364804</v>
          </cell>
          <cell r="J9817" t="str">
            <v>N</v>
          </cell>
        </row>
        <row r="9818">
          <cell r="D9818" t="str">
            <v>1364804</v>
          </cell>
          <cell r="J9818" t="str">
            <v>N</v>
          </cell>
        </row>
        <row r="9819">
          <cell r="D9819" t="str">
            <v>1364804</v>
          </cell>
          <cell r="J9819" t="str">
            <v>N</v>
          </cell>
        </row>
        <row r="9820">
          <cell r="D9820" t="str">
            <v>1364804</v>
          </cell>
          <cell r="J9820" t="str">
            <v>N</v>
          </cell>
        </row>
        <row r="9821">
          <cell r="D9821" t="str">
            <v>1364804</v>
          </cell>
          <cell r="J9821" t="str">
            <v>N</v>
          </cell>
        </row>
        <row r="9822">
          <cell r="D9822" t="str">
            <v>1364804</v>
          </cell>
          <cell r="J9822" t="str">
            <v>N</v>
          </cell>
        </row>
        <row r="9823">
          <cell r="D9823" t="str">
            <v>1364804</v>
          </cell>
          <cell r="J9823" t="str">
            <v>N</v>
          </cell>
        </row>
        <row r="9824">
          <cell r="D9824" t="str">
            <v>1364804</v>
          </cell>
          <cell r="J9824" t="str">
            <v>N</v>
          </cell>
        </row>
        <row r="9825">
          <cell r="D9825" t="str">
            <v>1364804</v>
          </cell>
          <cell r="J9825" t="str">
            <v>N</v>
          </cell>
        </row>
        <row r="9826">
          <cell r="D9826" t="str">
            <v>1364804</v>
          </cell>
          <cell r="J9826" t="str">
            <v>N</v>
          </cell>
        </row>
        <row r="9827">
          <cell r="D9827" t="str">
            <v>1364804</v>
          </cell>
          <cell r="J9827" t="str">
            <v>N</v>
          </cell>
        </row>
        <row r="9828">
          <cell r="D9828" t="str">
            <v>1364804</v>
          </cell>
          <cell r="J9828" t="str">
            <v>N</v>
          </cell>
        </row>
        <row r="9829">
          <cell r="D9829" t="str">
            <v>1364804</v>
          </cell>
          <cell r="J9829" t="str">
            <v>N</v>
          </cell>
        </row>
        <row r="9830">
          <cell r="D9830" t="str">
            <v>1364804</v>
          </cell>
          <cell r="J9830" t="str">
            <v>N</v>
          </cell>
        </row>
        <row r="9831">
          <cell r="D9831" t="str">
            <v>1364804</v>
          </cell>
          <cell r="J9831" t="str">
            <v>N</v>
          </cell>
        </row>
        <row r="9832">
          <cell r="D9832" t="str">
            <v>1364804</v>
          </cell>
          <cell r="J9832" t="str">
            <v>N</v>
          </cell>
        </row>
        <row r="9833">
          <cell r="D9833" t="str">
            <v>1364804</v>
          </cell>
          <cell r="J9833" t="str">
            <v>N</v>
          </cell>
        </row>
        <row r="9834">
          <cell r="D9834" t="str">
            <v>1364804</v>
          </cell>
          <cell r="J9834" t="str">
            <v>N</v>
          </cell>
        </row>
        <row r="9835">
          <cell r="D9835" t="str">
            <v>1364804</v>
          </cell>
          <cell r="J9835" t="str">
            <v>N</v>
          </cell>
        </row>
        <row r="9836">
          <cell r="D9836" t="str">
            <v>1364804</v>
          </cell>
          <cell r="J9836" t="str">
            <v>N</v>
          </cell>
        </row>
        <row r="9837">
          <cell r="D9837" t="str">
            <v>1364804</v>
          </cell>
          <cell r="J9837" t="str">
            <v>N</v>
          </cell>
        </row>
        <row r="9838">
          <cell r="D9838" t="str">
            <v>1364804</v>
          </cell>
          <cell r="J9838" t="str">
            <v>N</v>
          </cell>
        </row>
        <row r="9839">
          <cell r="D9839" t="str">
            <v>1364804</v>
          </cell>
          <cell r="J9839" t="str">
            <v>N</v>
          </cell>
        </row>
        <row r="9840">
          <cell r="D9840" t="str">
            <v>1364804</v>
          </cell>
          <cell r="J9840" t="str">
            <v>N</v>
          </cell>
        </row>
        <row r="9841">
          <cell r="D9841" t="str">
            <v>1364804</v>
          </cell>
          <cell r="J9841" t="str">
            <v>N</v>
          </cell>
        </row>
        <row r="9842">
          <cell r="D9842" t="str">
            <v>1364804</v>
          </cell>
          <cell r="J9842" t="str">
            <v>N</v>
          </cell>
        </row>
        <row r="9843">
          <cell r="D9843" t="str">
            <v>1366332</v>
          </cell>
          <cell r="J9843" t="str">
            <v>N</v>
          </cell>
        </row>
        <row r="9844">
          <cell r="D9844" t="str">
            <v>1366332</v>
          </cell>
          <cell r="J9844" t="str">
            <v>N</v>
          </cell>
        </row>
        <row r="9845">
          <cell r="D9845" t="str">
            <v>1366332</v>
          </cell>
          <cell r="J9845" t="str">
            <v>N</v>
          </cell>
        </row>
        <row r="9846">
          <cell r="D9846" t="str">
            <v>1366332</v>
          </cell>
          <cell r="J9846" t="str">
            <v>N</v>
          </cell>
        </row>
        <row r="9847">
          <cell r="D9847" t="str">
            <v>1366332</v>
          </cell>
          <cell r="J9847" t="str">
            <v>N</v>
          </cell>
        </row>
        <row r="9848">
          <cell r="D9848" t="str">
            <v>1366332</v>
          </cell>
          <cell r="J9848" t="str">
            <v>N</v>
          </cell>
        </row>
        <row r="9849">
          <cell r="D9849" t="str">
            <v>1366332</v>
          </cell>
          <cell r="J9849" t="str">
            <v>N</v>
          </cell>
        </row>
        <row r="9850">
          <cell r="D9850" t="str">
            <v>1366332</v>
          </cell>
          <cell r="J9850" t="str">
            <v>N</v>
          </cell>
        </row>
        <row r="9851">
          <cell r="D9851" t="str">
            <v>1366332</v>
          </cell>
          <cell r="J9851" t="str">
            <v>N</v>
          </cell>
        </row>
        <row r="9852">
          <cell r="D9852" t="str">
            <v>1366332</v>
          </cell>
          <cell r="J9852" t="str">
            <v>N</v>
          </cell>
        </row>
        <row r="9853">
          <cell r="D9853" t="str">
            <v>1366332</v>
          </cell>
          <cell r="J9853" t="str">
            <v>N</v>
          </cell>
        </row>
        <row r="9854">
          <cell r="D9854" t="str">
            <v>1366332</v>
          </cell>
          <cell r="J9854" t="str">
            <v>N</v>
          </cell>
        </row>
        <row r="9855">
          <cell r="D9855" t="str">
            <v>1366332</v>
          </cell>
          <cell r="J9855" t="str">
            <v>N</v>
          </cell>
        </row>
        <row r="9856">
          <cell r="D9856" t="str">
            <v>1366332</v>
          </cell>
          <cell r="J9856" t="str">
            <v>N</v>
          </cell>
        </row>
        <row r="9857">
          <cell r="D9857" t="str">
            <v>1366332</v>
          </cell>
          <cell r="J9857" t="str">
            <v>N</v>
          </cell>
        </row>
        <row r="9858">
          <cell r="D9858" t="str">
            <v>1366332</v>
          </cell>
          <cell r="J9858" t="str">
            <v>N</v>
          </cell>
        </row>
        <row r="9859">
          <cell r="D9859" t="str">
            <v>1366332</v>
          </cell>
          <cell r="J9859" t="str">
            <v>N</v>
          </cell>
        </row>
        <row r="9860">
          <cell r="D9860" t="str">
            <v>1366332</v>
          </cell>
          <cell r="J9860" t="str">
            <v>N</v>
          </cell>
        </row>
        <row r="9861">
          <cell r="D9861" t="str">
            <v>1366332</v>
          </cell>
          <cell r="J9861" t="str">
            <v>N</v>
          </cell>
        </row>
        <row r="9862">
          <cell r="D9862" t="str">
            <v>1366332</v>
          </cell>
          <cell r="J9862" t="str">
            <v>N</v>
          </cell>
        </row>
        <row r="9863">
          <cell r="D9863" t="str">
            <v>1366332</v>
          </cell>
          <cell r="J9863" t="str">
            <v>N</v>
          </cell>
        </row>
        <row r="9864">
          <cell r="D9864" t="str">
            <v>1366332</v>
          </cell>
          <cell r="J9864" t="str">
            <v>N</v>
          </cell>
        </row>
        <row r="9865">
          <cell r="D9865" t="str">
            <v>1366332</v>
          </cell>
          <cell r="J9865" t="str">
            <v>N</v>
          </cell>
        </row>
        <row r="9866">
          <cell r="D9866" t="str">
            <v>1366332</v>
          </cell>
          <cell r="J9866" t="str">
            <v>N</v>
          </cell>
        </row>
        <row r="9867">
          <cell r="D9867" t="str">
            <v>1366332</v>
          </cell>
          <cell r="J9867" t="str">
            <v>N</v>
          </cell>
        </row>
        <row r="9868">
          <cell r="D9868" t="str">
            <v>1366332</v>
          </cell>
          <cell r="J9868" t="str">
            <v>N</v>
          </cell>
        </row>
        <row r="9869">
          <cell r="D9869" t="str">
            <v>1366332</v>
          </cell>
          <cell r="J9869" t="str">
            <v>N</v>
          </cell>
        </row>
        <row r="9870">
          <cell r="D9870" t="str">
            <v>1366332</v>
          </cell>
          <cell r="J9870" t="str">
            <v>N</v>
          </cell>
        </row>
        <row r="9871">
          <cell r="D9871" t="str">
            <v>1366332</v>
          </cell>
          <cell r="J9871" t="str">
            <v>N</v>
          </cell>
        </row>
        <row r="9872">
          <cell r="D9872" t="str">
            <v>1366332</v>
          </cell>
          <cell r="J9872" t="str">
            <v>N</v>
          </cell>
        </row>
        <row r="9873">
          <cell r="D9873" t="str">
            <v>1366332</v>
          </cell>
          <cell r="J9873" t="str">
            <v>N</v>
          </cell>
        </row>
        <row r="9874">
          <cell r="D9874" t="str">
            <v>1366332</v>
          </cell>
          <cell r="J9874" t="str">
            <v>N</v>
          </cell>
        </row>
        <row r="9875">
          <cell r="D9875" t="str">
            <v>1366332</v>
          </cell>
          <cell r="J9875" t="str">
            <v>N</v>
          </cell>
        </row>
        <row r="9876">
          <cell r="D9876" t="str">
            <v>1366332</v>
          </cell>
          <cell r="J9876" t="str">
            <v>N</v>
          </cell>
        </row>
        <row r="9877">
          <cell r="D9877" t="str">
            <v>1366332</v>
          </cell>
          <cell r="J9877" t="str">
            <v>N</v>
          </cell>
        </row>
        <row r="9878">
          <cell r="D9878" t="str">
            <v>1366332</v>
          </cell>
          <cell r="J9878" t="str">
            <v>N</v>
          </cell>
        </row>
        <row r="9879">
          <cell r="D9879" t="str">
            <v>1366332</v>
          </cell>
          <cell r="J9879" t="str">
            <v>N</v>
          </cell>
        </row>
        <row r="9880">
          <cell r="D9880" t="str">
            <v>1366332</v>
          </cell>
          <cell r="J9880" t="str">
            <v>N</v>
          </cell>
        </row>
        <row r="9881">
          <cell r="D9881" t="str">
            <v>1366332</v>
          </cell>
          <cell r="J9881" t="str">
            <v>N</v>
          </cell>
        </row>
        <row r="9882">
          <cell r="D9882" t="str">
            <v>1366332</v>
          </cell>
          <cell r="J9882" t="str">
            <v>N</v>
          </cell>
        </row>
        <row r="9883">
          <cell r="D9883" t="str">
            <v>1366332</v>
          </cell>
          <cell r="J9883" t="str">
            <v>N</v>
          </cell>
        </row>
        <row r="9884">
          <cell r="D9884" t="str">
            <v>1366332</v>
          </cell>
          <cell r="J9884" t="str">
            <v>N</v>
          </cell>
        </row>
        <row r="9885">
          <cell r="D9885" t="str">
            <v>1366332</v>
          </cell>
          <cell r="J9885" t="str">
            <v>N</v>
          </cell>
        </row>
        <row r="9886">
          <cell r="D9886" t="str">
            <v>1366332</v>
          </cell>
          <cell r="J9886" t="str">
            <v>N</v>
          </cell>
        </row>
        <row r="9887">
          <cell r="D9887" t="str">
            <v>1366332</v>
          </cell>
          <cell r="J9887" t="str">
            <v>N</v>
          </cell>
        </row>
        <row r="9888">
          <cell r="D9888" t="str">
            <v>1366332</v>
          </cell>
          <cell r="J9888" t="str">
            <v>N</v>
          </cell>
        </row>
        <row r="9889">
          <cell r="D9889" t="str">
            <v>1366332</v>
          </cell>
          <cell r="J9889" t="str">
            <v>N</v>
          </cell>
        </row>
        <row r="9890">
          <cell r="D9890" t="str">
            <v>1366332</v>
          </cell>
          <cell r="J9890" t="str">
            <v>N</v>
          </cell>
        </row>
        <row r="9891">
          <cell r="D9891" t="str">
            <v>1366332</v>
          </cell>
          <cell r="J9891" t="str">
            <v>N</v>
          </cell>
        </row>
        <row r="9892">
          <cell r="D9892" t="str">
            <v>1366332</v>
          </cell>
          <cell r="J9892" t="str">
            <v>N</v>
          </cell>
        </row>
        <row r="9893">
          <cell r="D9893" t="str">
            <v>1366332</v>
          </cell>
          <cell r="J9893" t="str">
            <v>N</v>
          </cell>
        </row>
        <row r="9894">
          <cell r="D9894" t="str">
            <v>1366332</v>
          </cell>
          <cell r="J9894" t="str">
            <v>N</v>
          </cell>
        </row>
        <row r="9895">
          <cell r="D9895" t="str">
            <v>1366332</v>
          </cell>
          <cell r="J9895" t="str">
            <v>N</v>
          </cell>
        </row>
        <row r="9896">
          <cell r="D9896" t="str">
            <v>1366332</v>
          </cell>
          <cell r="J9896" t="str">
            <v>N</v>
          </cell>
        </row>
        <row r="9897">
          <cell r="D9897" t="str">
            <v>1366332</v>
          </cell>
          <cell r="J9897" t="str">
            <v>N</v>
          </cell>
        </row>
        <row r="9898">
          <cell r="D9898" t="str">
            <v>1366332</v>
          </cell>
          <cell r="J9898" t="str">
            <v>N</v>
          </cell>
        </row>
        <row r="9899">
          <cell r="D9899" t="str">
            <v>1366332</v>
          </cell>
          <cell r="J9899" t="str">
            <v>N</v>
          </cell>
        </row>
        <row r="9900">
          <cell r="D9900" t="str">
            <v>1366332</v>
          </cell>
          <cell r="J9900" t="str">
            <v>N</v>
          </cell>
        </row>
        <row r="9901">
          <cell r="D9901" t="str">
            <v>1366332</v>
          </cell>
          <cell r="J9901" t="str">
            <v>N</v>
          </cell>
        </row>
        <row r="9902">
          <cell r="D9902" t="str">
            <v>1366332</v>
          </cell>
          <cell r="J9902" t="str">
            <v>N</v>
          </cell>
        </row>
        <row r="9903">
          <cell r="D9903" t="str">
            <v>1366332</v>
          </cell>
          <cell r="J9903" t="str">
            <v>N</v>
          </cell>
        </row>
        <row r="9904">
          <cell r="D9904" t="str">
            <v>1366332</v>
          </cell>
          <cell r="J9904" t="str">
            <v>N</v>
          </cell>
        </row>
        <row r="9905">
          <cell r="D9905" t="str">
            <v>1366332</v>
          </cell>
          <cell r="J9905" t="str">
            <v>N</v>
          </cell>
        </row>
        <row r="9906">
          <cell r="D9906" t="str">
            <v>1366332</v>
          </cell>
          <cell r="J9906" t="str">
            <v>N</v>
          </cell>
        </row>
        <row r="9907">
          <cell r="D9907" t="str">
            <v>1366332</v>
          </cell>
          <cell r="J9907" t="str">
            <v>N</v>
          </cell>
        </row>
        <row r="9908">
          <cell r="D9908" t="str">
            <v>1366332</v>
          </cell>
          <cell r="J9908" t="str">
            <v>N</v>
          </cell>
        </row>
        <row r="9909">
          <cell r="D9909" t="str">
            <v>1366332</v>
          </cell>
          <cell r="J9909" t="str">
            <v>N</v>
          </cell>
        </row>
        <row r="9910">
          <cell r="D9910" t="str">
            <v>1366332</v>
          </cell>
          <cell r="J9910" t="str">
            <v>N</v>
          </cell>
        </row>
        <row r="9911">
          <cell r="D9911" t="str">
            <v>1366332</v>
          </cell>
          <cell r="J9911" t="str">
            <v>N</v>
          </cell>
        </row>
        <row r="9912">
          <cell r="D9912" t="str">
            <v>1366332</v>
          </cell>
          <cell r="J9912" t="str">
            <v>N</v>
          </cell>
        </row>
        <row r="9913">
          <cell r="D9913" t="str">
            <v>1366332</v>
          </cell>
          <cell r="J9913" t="str">
            <v>N</v>
          </cell>
        </row>
        <row r="9914">
          <cell r="D9914" t="str">
            <v>1366332</v>
          </cell>
          <cell r="J9914" t="str">
            <v>N</v>
          </cell>
        </row>
        <row r="9915">
          <cell r="D9915" t="str">
            <v>1366332</v>
          </cell>
          <cell r="J9915" t="str">
            <v>N</v>
          </cell>
        </row>
        <row r="9916">
          <cell r="D9916" t="str">
            <v>1366332</v>
          </cell>
          <cell r="J9916" t="str">
            <v>N</v>
          </cell>
        </row>
        <row r="9917">
          <cell r="D9917" t="str">
            <v>1366332</v>
          </cell>
          <cell r="J9917" t="str">
            <v>N</v>
          </cell>
        </row>
        <row r="9918">
          <cell r="D9918" t="str">
            <v>1366332</v>
          </cell>
          <cell r="J9918" t="str">
            <v>N</v>
          </cell>
        </row>
        <row r="9919">
          <cell r="D9919" t="str">
            <v>1366332</v>
          </cell>
          <cell r="J9919" t="str">
            <v>N</v>
          </cell>
        </row>
        <row r="9920">
          <cell r="D9920" t="str">
            <v>1366332</v>
          </cell>
          <cell r="J9920" t="str">
            <v>N</v>
          </cell>
        </row>
        <row r="9921">
          <cell r="D9921" t="str">
            <v>1366332</v>
          </cell>
          <cell r="J9921" t="str">
            <v>N</v>
          </cell>
        </row>
        <row r="9922">
          <cell r="D9922" t="str">
            <v>1366332</v>
          </cell>
          <cell r="J9922" t="str">
            <v>N</v>
          </cell>
        </row>
        <row r="9923">
          <cell r="D9923" t="str">
            <v>1366332</v>
          </cell>
          <cell r="J9923" t="str">
            <v>N</v>
          </cell>
        </row>
        <row r="9924">
          <cell r="D9924" t="str">
            <v>1366332</v>
          </cell>
          <cell r="J9924" t="str">
            <v>N</v>
          </cell>
        </row>
        <row r="9925">
          <cell r="D9925" t="str">
            <v>1366332</v>
          </cell>
          <cell r="J9925" t="str">
            <v>N</v>
          </cell>
        </row>
        <row r="9926">
          <cell r="D9926" t="str">
            <v>1366332</v>
          </cell>
          <cell r="J9926" t="str">
            <v>N</v>
          </cell>
        </row>
        <row r="9927">
          <cell r="D9927" t="str">
            <v>1366332</v>
          </cell>
          <cell r="J9927" t="str">
            <v>N</v>
          </cell>
        </row>
        <row r="9928">
          <cell r="D9928" t="str">
            <v>1366332</v>
          </cell>
          <cell r="J9928" t="str">
            <v>N</v>
          </cell>
        </row>
        <row r="9929">
          <cell r="D9929" t="str">
            <v>1366332</v>
          </cell>
          <cell r="J9929" t="str">
            <v>N</v>
          </cell>
        </row>
        <row r="9930">
          <cell r="D9930" t="str">
            <v>1366332</v>
          </cell>
          <cell r="J9930" t="str">
            <v>N</v>
          </cell>
        </row>
        <row r="9931">
          <cell r="D9931" t="str">
            <v>1366332</v>
          </cell>
          <cell r="J9931" t="str">
            <v>N</v>
          </cell>
        </row>
        <row r="9932">
          <cell r="D9932" t="str">
            <v>1366332</v>
          </cell>
          <cell r="J9932" t="str">
            <v>N</v>
          </cell>
        </row>
        <row r="9933">
          <cell r="D9933" t="str">
            <v>1366332</v>
          </cell>
          <cell r="J9933" t="str">
            <v>N</v>
          </cell>
        </row>
        <row r="9934">
          <cell r="D9934" t="str">
            <v>1366332</v>
          </cell>
          <cell r="J9934" t="str">
            <v>N</v>
          </cell>
        </row>
        <row r="9935">
          <cell r="D9935" t="str">
            <v>1366332</v>
          </cell>
          <cell r="J9935" t="str">
            <v>N</v>
          </cell>
        </row>
        <row r="9936">
          <cell r="D9936" t="str">
            <v>1366332</v>
          </cell>
          <cell r="J9936" t="str">
            <v>N</v>
          </cell>
        </row>
        <row r="9937">
          <cell r="D9937" t="str">
            <v>1366332</v>
          </cell>
          <cell r="J9937" t="str">
            <v>N</v>
          </cell>
        </row>
        <row r="9938">
          <cell r="D9938" t="str">
            <v>1366332</v>
          </cell>
          <cell r="J9938" t="str">
            <v>N</v>
          </cell>
        </row>
        <row r="9939">
          <cell r="D9939" t="str">
            <v>1366332</v>
          </cell>
          <cell r="J9939" t="str">
            <v>N</v>
          </cell>
        </row>
        <row r="9940">
          <cell r="D9940" t="str">
            <v>1366332</v>
          </cell>
          <cell r="J9940" t="str">
            <v>N</v>
          </cell>
        </row>
        <row r="9941">
          <cell r="D9941" t="str">
            <v>1366332</v>
          </cell>
          <cell r="J9941" t="str">
            <v>N</v>
          </cell>
        </row>
        <row r="9942">
          <cell r="D9942" t="str">
            <v>1366332</v>
          </cell>
          <cell r="J9942" t="str">
            <v>N</v>
          </cell>
        </row>
        <row r="9943">
          <cell r="D9943" t="str">
            <v>1366332</v>
          </cell>
          <cell r="J9943" t="str">
            <v>N</v>
          </cell>
        </row>
        <row r="9944">
          <cell r="D9944" t="str">
            <v>1366332</v>
          </cell>
          <cell r="J9944" t="str">
            <v>N</v>
          </cell>
        </row>
        <row r="9945">
          <cell r="D9945" t="str">
            <v>1366332</v>
          </cell>
          <cell r="J9945" t="str">
            <v>N</v>
          </cell>
        </row>
        <row r="9946">
          <cell r="D9946" t="str">
            <v>1366332</v>
          </cell>
          <cell r="J9946" t="str">
            <v>N</v>
          </cell>
        </row>
        <row r="9947">
          <cell r="D9947" t="str">
            <v>1366332</v>
          </cell>
          <cell r="J9947" t="str">
            <v>N</v>
          </cell>
        </row>
        <row r="9948">
          <cell r="D9948" t="str">
            <v>1366332</v>
          </cell>
          <cell r="J9948" t="str">
            <v>N</v>
          </cell>
        </row>
        <row r="9949">
          <cell r="D9949" t="str">
            <v>1366332</v>
          </cell>
          <cell r="J9949" t="str">
            <v>N</v>
          </cell>
        </row>
        <row r="9950">
          <cell r="D9950" t="str">
            <v>1366332</v>
          </cell>
          <cell r="J9950" t="str">
            <v>N</v>
          </cell>
        </row>
        <row r="9951">
          <cell r="D9951" t="str">
            <v>1366332</v>
          </cell>
          <cell r="J9951" t="str">
            <v>N</v>
          </cell>
        </row>
        <row r="9952">
          <cell r="D9952" t="str">
            <v>1366332</v>
          </cell>
          <cell r="J9952" t="str">
            <v>N</v>
          </cell>
        </row>
        <row r="9953">
          <cell r="D9953" t="str">
            <v>1366332</v>
          </cell>
          <cell r="J9953" t="str">
            <v>N</v>
          </cell>
        </row>
        <row r="9954">
          <cell r="D9954" t="str">
            <v>1366332</v>
          </cell>
          <cell r="J9954" t="str">
            <v>N</v>
          </cell>
        </row>
        <row r="9955">
          <cell r="D9955" t="str">
            <v>1366332</v>
          </cell>
          <cell r="J9955" t="str">
            <v>N</v>
          </cell>
        </row>
        <row r="9956">
          <cell r="D9956" t="str">
            <v>1366332</v>
          </cell>
          <cell r="J9956" t="str">
            <v>N</v>
          </cell>
        </row>
        <row r="9957">
          <cell r="D9957" t="str">
            <v>1366332</v>
          </cell>
          <cell r="J9957" t="str">
            <v>N</v>
          </cell>
        </row>
        <row r="9958">
          <cell r="D9958" t="str">
            <v>1366332</v>
          </cell>
          <cell r="J9958" t="str">
            <v>N</v>
          </cell>
        </row>
        <row r="9959">
          <cell r="D9959" t="str">
            <v>1366332</v>
          </cell>
          <cell r="J9959" t="str">
            <v>N</v>
          </cell>
        </row>
        <row r="9960">
          <cell r="D9960" t="str">
            <v>1366332</v>
          </cell>
          <cell r="J9960" t="str">
            <v>N</v>
          </cell>
        </row>
        <row r="9961">
          <cell r="D9961" t="str">
            <v>1366332</v>
          </cell>
          <cell r="J9961" t="str">
            <v>N</v>
          </cell>
        </row>
        <row r="9962">
          <cell r="D9962" t="str">
            <v>1366332</v>
          </cell>
          <cell r="J9962" t="str">
            <v>N</v>
          </cell>
        </row>
        <row r="9963">
          <cell r="D9963" t="str">
            <v>1366332</v>
          </cell>
          <cell r="J9963" t="str">
            <v>N</v>
          </cell>
        </row>
        <row r="9964">
          <cell r="D9964" t="str">
            <v>1366332</v>
          </cell>
          <cell r="J9964" t="str">
            <v>N</v>
          </cell>
        </row>
        <row r="9965">
          <cell r="D9965" t="str">
            <v>1366332</v>
          </cell>
          <cell r="J9965" t="str">
            <v>N</v>
          </cell>
        </row>
        <row r="9966">
          <cell r="D9966" t="str">
            <v>1366332</v>
          </cell>
          <cell r="J9966" t="str">
            <v>N</v>
          </cell>
        </row>
        <row r="9967">
          <cell r="D9967" t="str">
            <v>1366332</v>
          </cell>
          <cell r="J9967" t="str">
            <v>N</v>
          </cell>
        </row>
        <row r="9968">
          <cell r="D9968" t="str">
            <v>1366332</v>
          </cell>
          <cell r="J9968" t="str">
            <v>N</v>
          </cell>
        </row>
        <row r="9969">
          <cell r="D9969" t="str">
            <v>1366332</v>
          </cell>
          <cell r="J9969" t="str">
            <v>N</v>
          </cell>
        </row>
        <row r="9970">
          <cell r="D9970" t="str">
            <v>1366332</v>
          </cell>
          <cell r="J9970" t="str">
            <v>N</v>
          </cell>
        </row>
        <row r="9971">
          <cell r="D9971" t="str">
            <v>1366332</v>
          </cell>
          <cell r="J9971" t="str">
            <v>N</v>
          </cell>
        </row>
        <row r="9972">
          <cell r="D9972" t="str">
            <v>1366332</v>
          </cell>
          <cell r="J9972" t="str">
            <v>N</v>
          </cell>
        </row>
        <row r="9973">
          <cell r="D9973" t="str">
            <v>1366332</v>
          </cell>
          <cell r="J9973" t="str">
            <v>N</v>
          </cell>
        </row>
        <row r="9974">
          <cell r="D9974" t="str">
            <v>1366332</v>
          </cell>
          <cell r="J9974" t="str">
            <v>N</v>
          </cell>
        </row>
        <row r="9975">
          <cell r="D9975" t="str">
            <v>1366332</v>
          </cell>
          <cell r="J9975" t="str">
            <v>N</v>
          </cell>
        </row>
        <row r="9976">
          <cell r="D9976" t="str">
            <v>1366332</v>
          </cell>
          <cell r="J9976" t="str">
            <v>N</v>
          </cell>
        </row>
        <row r="9977">
          <cell r="D9977" t="str">
            <v>1366332</v>
          </cell>
          <cell r="J9977" t="str">
            <v>N</v>
          </cell>
        </row>
        <row r="9978">
          <cell r="D9978" t="str">
            <v>1366332</v>
          </cell>
          <cell r="J9978" t="str">
            <v>N</v>
          </cell>
        </row>
        <row r="9979">
          <cell r="D9979" t="str">
            <v>1366332</v>
          </cell>
          <cell r="J9979" t="str">
            <v>N</v>
          </cell>
        </row>
        <row r="9980">
          <cell r="D9980" t="str">
            <v>1366332</v>
          </cell>
          <cell r="J9980" t="str">
            <v>N</v>
          </cell>
        </row>
        <row r="9981">
          <cell r="D9981" t="str">
            <v>1366332</v>
          </cell>
          <cell r="J9981" t="str">
            <v>N</v>
          </cell>
        </row>
        <row r="9982">
          <cell r="D9982" t="str">
            <v>1366332</v>
          </cell>
          <cell r="J9982" t="str">
            <v>N</v>
          </cell>
        </row>
        <row r="9983">
          <cell r="D9983" t="str">
            <v>1366332</v>
          </cell>
          <cell r="J9983" t="str">
            <v>N</v>
          </cell>
        </row>
        <row r="9984">
          <cell r="D9984" t="str">
            <v>1366332</v>
          </cell>
          <cell r="J9984" t="str">
            <v>N</v>
          </cell>
        </row>
        <row r="9985">
          <cell r="D9985" t="str">
            <v>1366332</v>
          </cell>
          <cell r="J9985" t="str">
            <v>N</v>
          </cell>
        </row>
        <row r="9986">
          <cell r="D9986" t="str">
            <v>1366332</v>
          </cell>
          <cell r="J9986" t="str">
            <v>N</v>
          </cell>
        </row>
        <row r="9987">
          <cell r="D9987" t="str">
            <v>1366332</v>
          </cell>
          <cell r="J9987" t="str">
            <v>N</v>
          </cell>
        </row>
        <row r="9988">
          <cell r="D9988" t="str">
            <v>1366332</v>
          </cell>
          <cell r="J9988" t="str">
            <v>N</v>
          </cell>
        </row>
        <row r="9989">
          <cell r="D9989" t="str">
            <v>1366332</v>
          </cell>
          <cell r="J9989" t="str">
            <v>N</v>
          </cell>
        </row>
        <row r="9990">
          <cell r="D9990" t="str">
            <v>1366332</v>
          </cell>
          <cell r="J9990" t="str">
            <v>N</v>
          </cell>
        </row>
        <row r="9991">
          <cell r="D9991" t="str">
            <v>1366332</v>
          </cell>
          <cell r="J9991" t="str">
            <v>N</v>
          </cell>
        </row>
        <row r="9992">
          <cell r="D9992" t="str">
            <v>1366332</v>
          </cell>
          <cell r="J9992" t="str">
            <v>N</v>
          </cell>
        </row>
        <row r="9993">
          <cell r="D9993" t="str">
            <v>1366332</v>
          </cell>
          <cell r="J9993" t="str">
            <v>N</v>
          </cell>
        </row>
        <row r="9994">
          <cell r="D9994" t="str">
            <v>1366332</v>
          </cell>
          <cell r="J9994" t="str">
            <v>N</v>
          </cell>
        </row>
        <row r="9995">
          <cell r="D9995" t="str">
            <v>1366332</v>
          </cell>
          <cell r="J9995" t="str">
            <v>N</v>
          </cell>
        </row>
        <row r="9996">
          <cell r="D9996" t="str">
            <v>1366332</v>
          </cell>
          <cell r="J9996" t="str">
            <v>N</v>
          </cell>
        </row>
        <row r="9997">
          <cell r="D9997" t="str">
            <v>1366332</v>
          </cell>
          <cell r="J9997" t="str">
            <v>N</v>
          </cell>
        </row>
        <row r="9998">
          <cell r="D9998" t="str">
            <v>1366332</v>
          </cell>
          <cell r="J9998" t="str">
            <v>N</v>
          </cell>
        </row>
        <row r="9999">
          <cell r="D9999" t="str">
            <v>1366332</v>
          </cell>
          <cell r="J9999" t="str">
            <v>N</v>
          </cell>
        </row>
        <row r="10000">
          <cell r="D10000" t="str">
            <v>1366332</v>
          </cell>
          <cell r="J10000" t="str">
            <v>N</v>
          </cell>
        </row>
        <row r="10001">
          <cell r="D10001" t="str">
            <v>1366332</v>
          </cell>
          <cell r="J10001" t="str">
            <v>N</v>
          </cell>
        </row>
        <row r="10002">
          <cell r="D10002" t="str">
            <v>1366332</v>
          </cell>
          <cell r="J10002" t="str">
            <v>N</v>
          </cell>
        </row>
        <row r="10003">
          <cell r="D10003" t="str">
            <v>1366332</v>
          </cell>
          <cell r="J10003" t="str">
            <v>N</v>
          </cell>
        </row>
        <row r="10004">
          <cell r="D10004" t="str">
            <v>1366332</v>
          </cell>
          <cell r="J10004" t="str">
            <v>N</v>
          </cell>
        </row>
        <row r="10005">
          <cell r="D10005" t="str">
            <v>1366332</v>
          </cell>
          <cell r="J10005" t="str">
            <v>N</v>
          </cell>
        </row>
        <row r="10006">
          <cell r="D10006" t="str">
            <v>1366332</v>
          </cell>
          <cell r="J10006" t="str">
            <v>N</v>
          </cell>
        </row>
        <row r="10007">
          <cell r="D10007" t="str">
            <v>1366332</v>
          </cell>
          <cell r="J10007" t="str">
            <v>N</v>
          </cell>
        </row>
        <row r="10008">
          <cell r="D10008" t="str">
            <v>1366332</v>
          </cell>
          <cell r="J10008" t="str">
            <v>N</v>
          </cell>
        </row>
        <row r="10009">
          <cell r="D10009" t="str">
            <v>1366332</v>
          </cell>
          <cell r="J10009" t="str">
            <v>N</v>
          </cell>
        </row>
        <row r="10010">
          <cell r="D10010" t="str">
            <v>1366332</v>
          </cell>
          <cell r="J10010" t="str">
            <v>N</v>
          </cell>
        </row>
        <row r="10011">
          <cell r="D10011" t="str">
            <v>1366332</v>
          </cell>
          <cell r="J10011" t="str">
            <v>N</v>
          </cell>
        </row>
        <row r="10012">
          <cell r="D10012" t="str">
            <v>1366332</v>
          </cell>
          <cell r="J10012" t="str">
            <v>N</v>
          </cell>
        </row>
        <row r="10013">
          <cell r="D10013" t="str">
            <v>1366332</v>
          </cell>
          <cell r="J10013" t="str">
            <v>N</v>
          </cell>
        </row>
        <row r="10014">
          <cell r="D10014" t="str">
            <v>1366332</v>
          </cell>
          <cell r="J10014" t="str">
            <v>N</v>
          </cell>
        </row>
        <row r="10015">
          <cell r="D10015" t="str">
            <v>1366332</v>
          </cell>
          <cell r="J10015" t="str">
            <v>N</v>
          </cell>
        </row>
        <row r="10016">
          <cell r="D10016" t="str">
            <v>1366332</v>
          </cell>
          <cell r="J10016" t="str">
            <v>N</v>
          </cell>
        </row>
        <row r="10017">
          <cell r="D10017" t="str">
            <v>1366332</v>
          </cell>
          <cell r="J10017" t="str">
            <v>N</v>
          </cell>
        </row>
        <row r="10018">
          <cell r="D10018" t="str">
            <v>1366747</v>
          </cell>
          <cell r="J10018" t="str">
            <v>Y</v>
          </cell>
        </row>
        <row r="10019">
          <cell r="D10019" t="str">
            <v>1366747</v>
          </cell>
          <cell r="J10019" t="str">
            <v>Y</v>
          </cell>
        </row>
        <row r="10020">
          <cell r="D10020" t="str">
            <v>1366747</v>
          </cell>
          <cell r="J10020" t="str">
            <v>Y</v>
          </cell>
        </row>
        <row r="10021">
          <cell r="D10021" t="str">
            <v>1366747</v>
          </cell>
          <cell r="J10021" t="str">
            <v>Y</v>
          </cell>
        </row>
        <row r="10022">
          <cell r="D10022" t="str">
            <v>1366747</v>
          </cell>
          <cell r="J10022" t="str">
            <v>Y</v>
          </cell>
        </row>
        <row r="10023">
          <cell r="D10023" t="str">
            <v>1366747</v>
          </cell>
          <cell r="J10023" t="str">
            <v>Y</v>
          </cell>
        </row>
        <row r="10024">
          <cell r="D10024" t="str">
            <v>1366747</v>
          </cell>
          <cell r="J10024" t="str">
            <v>Y</v>
          </cell>
        </row>
        <row r="10025">
          <cell r="D10025" t="str">
            <v>1366747</v>
          </cell>
          <cell r="J10025" t="str">
            <v>Y</v>
          </cell>
        </row>
        <row r="10026">
          <cell r="D10026" t="str">
            <v>1366747</v>
          </cell>
          <cell r="J10026" t="str">
            <v>Y</v>
          </cell>
        </row>
        <row r="10027">
          <cell r="D10027" t="str">
            <v>1366747</v>
          </cell>
          <cell r="J10027" t="str">
            <v>Y</v>
          </cell>
        </row>
        <row r="10028">
          <cell r="D10028" t="str">
            <v>1366747</v>
          </cell>
          <cell r="J10028" t="str">
            <v>Y</v>
          </cell>
        </row>
        <row r="10029">
          <cell r="D10029" t="str">
            <v>1366747</v>
          </cell>
          <cell r="J10029" t="str">
            <v>Y</v>
          </cell>
        </row>
        <row r="10030">
          <cell r="D10030" t="str">
            <v>1366747</v>
          </cell>
          <cell r="J10030" t="str">
            <v>Y</v>
          </cell>
        </row>
        <row r="10031">
          <cell r="D10031" t="str">
            <v>1366747</v>
          </cell>
          <cell r="J10031" t="str">
            <v>Y</v>
          </cell>
        </row>
        <row r="10032">
          <cell r="D10032" t="str">
            <v>1366747</v>
          </cell>
          <cell r="J10032" t="str">
            <v>Y</v>
          </cell>
        </row>
        <row r="10033">
          <cell r="D10033" t="str">
            <v>1366747</v>
          </cell>
          <cell r="J10033" t="str">
            <v>Y</v>
          </cell>
        </row>
        <row r="10034">
          <cell r="D10034" t="str">
            <v>1366747</v>
          </cell>
          <cell r="J10034" t="str">
            <v>Y</v>
          </cell>
        </row>
        <row r="10035">
          <cell r="D10035" t="str">
            <v>1366747</v>
          </cell>
          <cell r="J10035" t="str">
            <v>Y</v>
          </cell>
        </row>
        <row r="10036">
          <cell r="D10036" t="str">
            <v>1366747</v>
          </cell>
          <cell r="J10036" t="str">
            <v>Y</v>
          </cell>
        </row>
        <row r="10037">
          <cell r="D10037" t="str">
            <v>1366747</v>
          </cell>
          <cell r="J10037" t="str">
            <v>Y</v>
          </cell>
        </row>
        <row r="10038">
          <cell r="D10038" t="str">
            <v>1366747</v>
          </cell>
          <cell r="J10038" t="str">
            <v>Y</v>
          </cell>
        </row>
        <row r="10039">
          <cell r="D10039" t="str">
            <v>1366747</v>
          </cell>
          <cell r="J10039" t="str">
            <v>Y</v>
          </cell>
        </row>
        <row r="10040">
          <cell r="D10040" t="str">
            <v>1366747</v>
          </cell>
          <cell r="J10040" t="str">
            <v>Y</v>
          </cell>
        </row>
        <row r="10041">
          <cell r="D10041" t="str">
            <v>1366747</v>
          </cell>
          <cell r="J10041" t="str">
            <v>Y</v>
          </cell>
        </row>
        <row r="10042">
          <cell r="D10042" t="str">
            <v>1366747</v>
          </cell>
          <cell r="J10042" t="str">
            <v>Y</v>
          </cell>
        </row>
        <row r="10043">
          <cell r="D10043" t="str">
            <v>1366747</v>
          </cell>
          <cell r="J10043" t="str">
            <v>Y</v>
          </cell>
        </row>
        <row r="10044">
          <cell r="D10044" t="str">
            <v>1366747</v>
          </cell>
          <cell r="J10044" t="str">
            <v>Y</v>
          </cell>
        </row>
        <row r="10045">
          <cell r="D10045" t="str">
            <v>1366747</v>
          </cell>
          <cell r="J10045" t="str">
            <v>Y</v>
          </cell>
        </row>
        <row r="10046">
          <cell r="D10046" t="str">
            <v>1366747</v>
          </cell>
          <cell r="J10046" t="str">
            <v>Y</v>
          </cell>
        </row>
        <row r="10047">
          <cell r="D10047" t="str">
            <v>1366747</v>
          </cell>
          <cell r="J10047" t="str">
            <v>Y</v>
          </cell>
        </row>
        <row r="10048">
          <cell r="D10048" t="str">
            <v>1366747</v>
          </cell>
          <cell r="J10048" t="str">
            <v>Y</v>
          </cell>
        </row>
        <row r="10049">
          <cell r="D10049" t="str">
            <v>1366747</v>
          </cell>
          <cell r="J10049" t="str">
            <v>Y</v>
          </cell>
        </row>
        <row r="10050">
          <cell r="D10050" t="str">
            <v>1366747</v>
          </cell>
          <cell r="J10050" t="str">
            <v>Y</v>
          </cell>
        </row>
        <row r="10051">
          <cell r="D10051" t="str">
            <v>1366747</v>
          </cell>
          <cell r="J10051" t="str">
            <v>Y</v>
          </cell>
        </row>
        <row r="10052">
          <cell r="D10052" t="str">
            <v>1366747</v>
          </cell>
          <cell r="J10052" t="str">
            <v>Y</v>
          </cell>
        </row>
        <row r="10053">
          <cell r="D10053" t="str">
            <v>1366747</v>
          </cell>
          <cell r="J10053" t="str">
            <v>Y</v>
          </cell>
        </row>
        <row r="10054">
          <cell r="D10054" t="str">
            <v>1366747</v>
          </cell>
          <cell r="J10054" t="str">
            <v>Y</v>
          </cell>
        </row>
        <row r="10055">
          <cell r="D10055" t="str">
            <v>1366747</v>
          </cell>
          <cell r="J10055" t="str">
            <v>Y</v>
          </cell>
        </row>
        <row r="10056">
          <cell r="D10056" t="str">
            <v>1366747</v>
          </cell>
          <cell r="J10056" t="str">
            <v>Y</v>
          </cell>
        </row>
        <row r="10057">
          <cell r="D10057" t="str">
            <v>1366747</v>
          </cell>
          <cell r="J10057" t="str">
            <v>Y</v>
          </cell>
        </row>
        <row r="10058">
          <cell r="D10058" t="str">
            <v>1366747</v>
          </cell>
          <cell r="J10058" t="str">
            <v>Y</v>
          </cell>
        </row>
        <row r="10059">
          <cell r="D10059" t="str">
            <v>1366747</v>
          </cell>
          <cell r="J10059" t="str">
            <v>Y</v>
          </cell>
        </row>
        <row r="10060">
          <cell r="D10060" t="str">
            <v>1366747</v>
          </cell>
          <cell r="J10060" t="str">
            <v>Y</v>
          </cell>
        </row>
        <row r="10061">
          <cell r="D10061" t="str">
            <v>1366747</v>
          </cell>
          <cell r="J10061" t="str">
            <v>Y</v>
          </cell>
        </row>
        <row r="10062">
          <cell r="D10062" t="str">
            <v>1366747</v>
          </cell>
          <cell r="J10062" t="str">
            <v>Y</v>
          </cell>
        </row>
        <row r="10063">
          <cell r="D10063" t="str">
            <v>1366747</v>
          </cell>
          <cell r="J10063" t="str">
            <v>Y</v>
          </cell>
        </row>
        <row r="10064">
          <cell r="D10064" t="str">
            <v>1366747</v>
          </cell>
          <cell r="J10064" t="str">
            <v>Y</v>
          </cell>
        </row>
        <row r="10065">
          <cell r="D10065" t="str">
            <v>1366747</v>
          </cell>
          <cell r="J10065" t="str">
            <v>Y</v>
          </cell>
        </row>
        <row r="10066">
          <cell r="D10066" t="str">
            <v>1366747</v>
          </cell>
          <cell r="J10066" t="str">
            <v>Y</v>
          </cell>
        </row>
        <row r="10067">
          <cell r="D10067" t="str">
            <v>1366747</v>
          </cell>
          <cell r="J10067" t="str">
            <v>Y</v>
          </cell>
        </row>
        <row r="10068">
          <cell r="D10068" t="str">
            <v>1366747</v>
          </cell>
          <cell r="J10068" t="str">
            <v>Y</v>
          </cell>
        </row>
        <row r="10069">
          <cell r="D10069" t="str">
            <v>1366747</v>
          </cell>
          <cell r="J10069" t="str">
            <v>Y</v>
          </cell>
        </row>
        <row r="10070">
          <cell r="D10070" t="str">
            <v>1366747</v>
          </cell>
          <cell r="J10070" t="str">
            <v>Y</v>
          </cell>
        </row>
        <row r="10071">
          <cell r="D10071" t="str">
            <v>1366747</v>
          </cell>
          <cell r="J10071" t="str">
            <v>Y</v>
          </cell>
        </row>
        <row r="10072">
          <cell r="D10072" t="str">
            <v>1366747</v>
          </cell>
          <cell r="J10072" t="str">
            <v>Y</v>
          </cell>
        </row>
        <row r="10073">
          <cell r="D10073" t="str">
            <v>1366747</v>
          </cell>
          <cell r="J10073" t="str">
            <v>Y</v>
          </cell>
        </row>
        <row r="10074">
          <cell r="D10074" t="str">
            <v>1366747</v>
          </cell>
          <cell r="J10074" t="str">
            <v>Y</v>
          </cell>
        </row>
        <row r="10075">
          <cell r="D10075" t="str">
            <v>1366747</v>
          </cell>
          <cell r="J10075" t="str">
            <v>Y</v>
          </cell>
        </row>
        <row r="10076">
          <cell r="D10076" t="str">
            <v>1366747</v>
          </cell>
          <cell r="J10076" t="str">
            <v>Y</v>
          </cell>
        </row>
        <row r="10077">
          <cell r="D10077" t="str">
            <v>1366747</v>
          </cell>
          <cell r="J10077" t="str">
            <v>Y</v>
          </cell>
        </row>
        <row r="10078">
          <cell r="D10078" t="str">
            <v>1366747</v>
          </cell>
          <cell r="J10078" t="str">
            <v>Y</v>
          </cell>
        </row>
        <row r="10079">
          <cell r="D10079" t="str">
            <v>1366747</v>
          </cell>
          <cell r="J10079" t="str">
            <v>Y</v>
          </cell>
        </row>
        <row r="10080">
          <cell r="D10080" t="str">
            <v>1366747</v>
          </cell>
          <cell r="J10080" t="str">
            <v>Y</v>
          </cell>
        </row>
        <row r="10081">
          <cell r="D10081" t="str">
            <v>1366747</v>
          </cell>
          <cell r="J10081" t="str">
            <v>Y</v>
          </cell>
        </row>
        <row r="10082">
          <cell r="D10082" t="str">
            <v>1366747</v>
          </cell>
          <cell r="J10082" t="str">
            <v>Y</v>
          </cell>
        </row>
        <row r="10083">
          <cell r="D10083" t="str">
            <v>1366747</v>
          </cell>
          <cell r="J10083" t="str">
            <v>Y</v>
          </cell>
        </row>
        <row r="10084">
          <cell r="D10084" t="str">
            <v>1366747</v>
          </cell>
          <cell r="J10084" t="str">
            <v>Y</v>
          </cell>
        </row>
        <row r="10085">
          <cell r="D10085" t="str">
            <v>1366747</v>
          </cell>
          <cell r="J10085" t="str">
            <v>Y</v>
          </cell>
        </row>
        <row r="10086">
          <cell r="D10086" t="str">
            <v>1366747</v>
          </cell>
          <cell r="J10086" t="str">
            <v>Y</v>
          </cell>
        </row>
        <row r="10087">
          <cell r="D10087" t="str">
            <v>1366747</v>
          </cell>
          <cell r="J10087" t="str">
            <v>Y</v>
          </cell>
        </row>
        <row r="10088">
          <cell r="D10088" t="str">
            <v>1366747</v>
          </cell>
          <cell r="J10088" t="str">
            <v>Y</v>
          </cell>
        </row>
        <row r="10089">
          <cell r="D10089" t="str">
            <v>1366747</v>
          </cell>
          <cell r="J10089" t="str">
            <v>Y</v>
          </cell>
        </row>
        <row r="10090">
          <cell r="D10090" t="str">
            <v>1366747</v>
          </cell>
          <cell r="J10090" t="str">
            <v>Y</v>
          </cell>
        </row>
        <row r="10091">
          <cell r="D10091" t="str">
            <v>1366747</v>
          </cell>
          <cell r="J10091" t="str">
            <v>Y</v>
          </cell>
        </row>
        <row r="10092">
          <cell r="D10092" t="str">
            <v>1366747</v>
          </cell>
          <cell r="J10092" t="str">
            <v>Y</v>
          </cell>
        </row>
        <row r="10093">
          <cell r="D10093" t="str">
            <v>1366747</v>
          </cell>
          <cell r="J10093" t="str">
            <v>Y</v>
          </cell>
        </row>
        <row r="10094">
          <cell r="D10094" t="str">
            <v>1366747</v>
          </cell>
          <cell r="J10094" t="str">
            <v>Y</v>
          </cell>
        </row>
        <row r="10095">
          <cell r="D10095" t="str">
            <v>1366747</v>
          </cell>
          <cell r="J10095" t="str">
            <v>Y</v>
          </cell>
        </row>
        <row r="10096">
          <cell r="D10096" t="str">
            <v>1366747</v>
          </cell>
          <cell r="J10096" t="str">
            <v>Y</v>
          </cell>
        </row>
        <row r="10097">
          <cell r="D10097" t="str">
            <v>1366747</v>
          </cell>
          <cell r="J10097" t="str">
            <v>Y</v>
          </cell>
        </row>
        <row r="10098">
          <cell r="D10098" t="str">
            <v>1366747</v>
          </cell>
          <cell r="J10098" t="str">
            <v>Y</v>
          </cell>
        </row>
        <row r="10099">
          <cell r="D10099" t="str">
            <v>1366747</v>
          </cell>
          <cell r="J10099" t="str">
            <v>Y</v>
          </cell>
        </row>
        <row r="10100">
          <cell r="D10100" t="str">
            <v>1366747</v>
          </cell>
          <cell r="J10100" t="str">
            <v>Y</v>
          </cell>
        </row>
        <row r="10101">
          <cell r="D10101" t="str">
            <v>1366747</v>
          </cell>
          <cell r="J10101" t="str">
            <v>Y</v>
          </cell>
        </row>
        <row r="10102">
          <cell r="D10102" t="str">
            <v>1366747</v>
          </cell>
          <cell r="J10102" t="str">
            <v>Y</v>
          </cell>
        </row>
        <row r="10103">
          <cell r="D10103" t="str">
            <v>1366747</v>
          </cell>
          <cell r="J10103" t="str">
            <v>Y</v>
          </cell>
        </row>
        <row r="10104">
          <cell r="D10104" t="str">
            <v>1366747</v>
          </cell>
          <cell r="J10104" t="str">
            <v>Y</v>
          </cell>
        </row>
        <row r="10105">
          <cell r="D10105" t="str">
            <v>1366747</v>
          </cell>
          <cell r="J10105" t="str">
            <v>Y</v>
          </cell>
        </row>
        <row r="10106">
          <cell r="D10106" t="str">
            <v>1366747</v>
          </cell>
          <cell r="J10106" t="str">
            <v>Y</v>
          </cell>
        </row>
        <row r="10107">
          <cell r="D10107" t="str">
            <v>1366747</v>
          </cell>
          <cell r="J10107" t="str">
            <v>Y</v>
          </cell>
        </row>
        <row r="10108">
          <cell r="D10108" t="str">
            <v>1366747</v>
          </cell>
          <cell r="J10108" t="str">
            <v>Y</v>
          </cell>
        </row>
        <row r="10109">
          <cell r="D10109" t="str">
            <v>1366747</v>
          </cell>
          <cell r="J10109" t="str">
            <v>Y</v>
          </cell>
        </row>
        <row r="10110">
          <cell r="D10110" t="str">
            <v>1366747</v>
          </cell>
          <cell r="J10110" t="str">
            <v>Y</v>
          </cell>
        </row>
        <row r="10111">
          <cell r="D10111" t="str">
            <v>1366747</v>
          </cell>
          <cell r="J10111" t="str">
            <v>Y</v>
          </cell>
        </row>
        <row r="10112">
          <cell r="D10112" t="str">
            <v>1366747</v>
          </cell>
          <cell r="J10112" t="str">
            <v>Y</v>
          </cell>
        </row>
        <row r="10113">
          <cell r="D10113" t="str">
            <v>1366747</v>
          </cell>
          <cell r="J10113" t="str">
            <v>Y</v>
          </cell>
        </row>
        <row r="10114">
          <cell r="D10114" t="str">
            <v>1366747</v>
          </cell>
          <cell r="J10114" t="str">
            <v>Y</v>
          </cell>
        </row>
        <row r="10115">
          <cell r="D10115" t="str">
            <v>1366747</v>
          </cell>
          <cell r="J10115" t="str">
            <v>Y</v>
          </cell>
        </row>
        <row r="10116">
          <cell r="D10116" t="str">
            <v>1366747</v>
          </cell>
          <cell r="J10116" t="str">
            <v>Y</v>
          </cell>
        </row>
        <row r="10117">
          <cell r="D10117" t="str">
            <v>1366747</v>
          </cell>
          <cell r="J10117" t="str">
            <v>Y</v>
          </cell>
        </row>
        <row r="10118">
          <cell r="D10118" t="str">
            <v>1366747</v>
          </cell>
          <cell r="J10118" t="str">
            <v>Y</v>
          </cell>
        </row>
        <row r="10119">
          <cell r="D10119" t="str">
            <v>1366747</v>
          </cell>
          <cell r="J10119" t="str">
            <v>Y</v>
          </cell>
        </row>
        <row r="10120">
          <cell r="D10120" t="str">
            <v>1366747</v>
          </cell>
          <cell r="J10120" t="str">
            <v>Y</v>
          </cell>
        </row>
        <row r="10121">
          <cell r="D10121" t="str">
            <v>1366747</v>
          </cell>
          <cell r="J10121" t="str">
            <v>Y</v>
          </cell>
        </row>
        <row r="10122">
          <cell r="D10122" t="str">
            <v>1366747</v>
          </cell>
          <cell r="J10122" t="str">
            <v>Y</v>
          </cell>
        </row>
        <row r="10123">
          <cell r="D10123" t="str">
            <v>1366747</v>
          </cell>
          <cell r="J10123" t="str">
            <v>Y</v>
          </cell>
        </row>
        <row r="10124">
          <cell r="D10124" t="str">
            <v>1366747</v>
          </cell>
          <cell r="J10124" t="str">
            <v>Y</v>
          </cell>
        </row>
        <row r="10125">
          <cell r="D10125" t="str">
            <v>1366747</v>
          </cell>
          <cell r="J10125" t="str">
            <v>Y</v>
          </cell>
        </row>
        <row r="10126">
          <cell r="D10126" t="str">
            <v>1366747</v>
          </cell>
          <cell r="J10126" t="str">
            <v>Y</v>
          </cell>
        </row>
        <row r="10127">
          <cell r="D10127" t="str">
            <v>1366747</v>
          </cell>
          <cell r="J10127" t="str">
            <v>Y</v>
          </cell>
        </row>
        <row r="10128">
          <cell r="D10128" t="str">
            <v>1366747</v>
          </cell>
          <cell r="J10128" t="str">
            <v>Y</v>
          </cell>
        </row>
        <row r="10129">
          <cell r="D10129" t="str">
            <v>1366747</v>
          </cell>
          <cell r="J10129" t="str">
            <v>Y</v>
          </cell>
        </row>
        <row r="10130">
          <cell r="D10130" t="str">
            <v>1366747</v>
          </cell>
          <cell r="J10130" t="str">
            <v>Y</v>
          </cell>
        </row>
        <row r="10131">
          <cell r="D10131" t="str">
            <v>1366747</v>
          </cell>
          <cell r="J10131" t="str">
            <v>Y</v>
          </cell>
        </row>
        <row r="10132">
          <cell r="D10132" t="str">
            <v>1366747</v>
          </cell>
          <cell r="J10132" t="str">
            <v>Y</v>
          </cell>
        </row>
        <row r="10133">
          <cell r="D10133" t="str">
            <v>1366747</v>
          </cell>
          <cell r="J10133" t="str">
            <v>Y</v>
          </cell>
        </row>
        <row r="10134">
          <cell r="D10134" t="str">
            <v>1366747</v>
          </cell>
          <cell r="J10134" t="str">
            <v>Y</v>
          </cell>
        </row>
        <row r="10135">
          <cell r="D10135" t="str">
            <v>1366747</v>
          </cell>
          <cell r="J10135" t="str">
            <v>Y</v>
          </cell>
        </row>
        <row r="10136">
          <cell r="D10136" t="str">
            <v>1366747</v>
          </cell>
          <cell r="J10136" t="str">
            <v>Y</v>
          </cell>
        </row>
        <row r="10137">
          <cell r="D10137" t="str">
            <v>1366747</v>
          </cell>
          <cell r="J10137" t="str">
            <v>Y</v>
          </cell>
        </row>
        <row r="10138">
          <cell r="D10138" t="str">
            <v>1366747</v>
          </cell>
          <cell r="J10138" t="str">
            <v>Y</v>
          </cell>
        </row>
        <row r="10139">
          <cell r="D10139" t="str">
            <v>1366747</v>
          </cell>
          <cell r="J10139" t="str">
            <v>Y</v>
          </cell>
        </row>
        <row r="10140">
          <cell r="D10140" t="str">
            <v>1367446</v>
          </cell>
          <cell r="J10140" t="str">
            <v>N</v>
          </cell>
        </row>
        <row r="10141">
          <cell r="D10141" t="str">
            <v>1367446</v>
          </cell>
          <cell r="J10141" t="str">
            <v>N</v>
          </cell>
        </row>
        <row r="10142">
          <cell r="D10142" t="str">
            <v>1367446</v>
          </cell>
          <cell r="J10142" t="str">
            <v>N</v>
          </cell>
        </row>
        <row r="10143">
          <cell r="D10143" t="str">
            <v>1367446</v>
          </cell>
          <cell r="J10143" t="str">
            <v>N</v>
          </cell>
        </row>
        <row r="10144">
          <cell r="D10144" t="str">
            <v>1367446</v>
          </cell>
          <cell r="J10144" t="str">
            <v>N</v>
          </cell>
        </row>
        <row r="10145">
          <cell r="D10145" t="str">
            <v>1367446</v>
          </cell>
          <cell r="J10145" t="str">
            <v>N</v>
          </cell>
        </row>
        <row r="10146">
          <cell r="D10146" t="str">
            <v>1367446</v>
          </cell>
          <cell r="J10146" t="str">
            <v>N</v>
          </cell>
        </row>
        <row r="10147">
          <cell r="D10147" t="str">
            <v>1367446</v>
          </cell>
          <cell r="J10147" t="str">
            <v>N</v>
          </cell>
        </row>
        <row r="10148">
          <cell r="D10148" t="str">
            <v>1367446</v>
          </cell>
          <cell r="J10148" t="str">
            <v>N</v>
          </cell>
        </row>
        <row r="10149">
          <cell r="D10149" t="str">
            <v>1367446</v>
          </cell>
          <cell r="J10149" t="str">
            <v>N</v>
          </cell>
        </row>
        <row r="10150">
          <cell r="D10150" t="str">
            <v>1367613</v>
          </cell>
          <cell r="J10150" t="str">
            <v>N</v>
          </cell>
        </row>
        <row r="10151">
          <cell r="D10151" t="str">
            <v>1367613</v>
          </cell>
          <cell r="J10151" t="str">
            <v>N</v>
          </cell>
        </row>
        <row r="10152">
          <cell r="D10152" t="str">
            <v>1367613</v>
          </cell>
          <cell r="J10152" t="str">
            <v>N</v>
          </cell>
        </row>
        <row r="10153">
          <cell r="D10153" t="str">
            <v>1367613</v>
          </cell>
          <cell r="J10153" t="str">
            <v>N</v>
          </cell>
        </row>
        <row r="10154">
          <cell r="D10154" t="str">
            <v>1367613</v>
          </cell>
          <cell r="J10154" t="str">
            <v>N</v>
          </cell>
        </row>
        <row r="10155">
          <cell r="D10155" t="str">
            <v>1367613</v>
          </cell>
          <cell r="J10155" t="str">
            <v>N</v>
          </cell>
        </row>
        <row r="10156">
          <cell r="D10156" t="str">
            <v>1367613</v>
          </cell>
          <cell r="J10156" t="str">
            <v>N</v>
          </cell>
        </row>
        <row r="10157">
          <cell r="D10157" t="str">
            <v>1367613</v>
          </cell>
          <cell r="J10157" t="str">
            <v>N</v>
          </cell>
        </row>
        <row r="10158">
          <cell r="D10158" t="str">
            <v>1367613</v>
          </cell>
          <cell r="J10158" t="str">
            <v>N</v>
          </cell>
        </row>
        <row r="10159">
          <cell r="D10159" t="str">
            <v>1367613</v>
          </cell>
          <cell r="J10159" t="str">
            <v>N</v>
          </cell>
        </row>
        <row r="10160">
          <cell r="D10160" t="str">
            <v>1367613</v>
          </cell>
          <cell r="J10160" t="str">
            <v>N</v>
          </cell>
        </row>
        <row r="10161">
          <cell r="D10161" t="str">
            <v>1367613</v>
          </cell>
          <cell r="J10161" t="str">
            <v>N</v>
          </cell>
        </row>
        <row r="10162">
          <cell r="D10162" t="str">
            <v>1367613</v>
          </cell>
          <cell r="J10162" t="str">
            <v>N</v>
          </cell>
        </row>
        <row r="10163">
          <cell r="D10163" t="str">
            <v>1367613</v>
          </cell>
          <cell r="J10163" t="str">
            <v>N</v>
          </cell>
        </row>
        <row r="10164">
          <cell r="D10164" t="str">
            <v>1367613</v>
          </cell>
          <cell r="J10164" t="str">
            <v>N</v>
          </cell>
        </row>
        <row r="10165">
          <cell r="D10165" t="str">
            <v>1367613</v>
          </cell>
          <cell r="J10165" t="str">
            <v>N</v>
          </cell>
        </row>
        <row r="10166">
          <cell r="D10166" t="str">
            <v>1367613</v>
          </cell>
          <cell r="J10166" t="str">
            <v>N</v>
          </cell>
        </row>
        <row r="10167">
          <cell r="D10167" t="str">
            <v>1367613</v>
          </cell>
          <cell r="J10167" t="str">
            <v>N</v>
          </cell>
        </row>
        <row r="10168">
          <cell r="D10168" t="str">
            <v>1367613</v>
          </cell>
          <cell r="J10168" t="str">
            <v>N</v>
          </cell>
        </row>
        <row r="10169">
          <cell r="D10169" t="str">
            <v>1367613</v>
          </cell>
          <cell r="J10169" t="str">
            <v>N</v>
          </cell>
        </row>
        <row r="10170">
          <cell r="D10170" t="str">
            <v>1367613</v>
          </cell>
          <cell r="J10170" t="str">
            <v>N</v>
          </cell>
        </row>
        <row r="10171">
          <cell r="D10171" t="str">
            <v>1367613</v>
          </cell>
          <cell r="J10171" t="str">
            <v>N</v>
          </cell>
        </row>
        <row r="10172">
          <cell r="D10172" t="str">
            <v>1367613</v>
          </cell>
          <cell r="J10172" t="str">
            <v>N</v>
          </cell>
        </row>
        <row r="10173">
          <cell r="D10173" t="str">
            <v>1367613</v>
          </cell>
          <cell r="J10173" t="str">
            <v>N</v>
          </cell>
        </row>
        <row r="10174">
          <cell r="D10174" t="str">
            <v>1367613</v>
          </cell>
          <cell r="J10174" t="str">
            <v>N</v>
          </cell>
        </row>
        <row r="10175">
          <cell r="D10175" t="str">
            <v>1367613</v>
          </cell>
          <cell r="J10175" t="str">
            <v>N</v>
          </cell>
        </row>
        <row r="10176">
          <cell r="D10176" t="str">
            <v>1367793</v>
          </cell>
          <cell r="J10176" t="str">
            <v>N</v>
          </cell>
        </row>
        <row r="10177">
          <cell r="D10177" t="str">
            <v>1367793</v>
          </cell>
          <cell r="J10177" t="str">
            <v>N</v>
          </cell>
        </row>
        <row r="10178">
          <cell r="D10178" t="str">
            <v>1367793</v>
          </cell>
          <cell r="J10178" t="str">
            <v>N</v>
          </cell>
        </row>
        <row r="10179">
          <cell r="D10179" t="str">
            <v>1367793</v>
          </cell>
          <cell r="J10179" t="str">
            <v>N</v>
          </cell>
        </row>
        <row r="10180">
          <cell r="D10180" t="str">
            <v>1367793</v>
          </cell>
          <cell r="J10180" t="str">
            <v>N</v>
          </cell>
        </row>
        <row r="10181">
          <cell r="D10181" t="str">
            <v>1367793</v>
          </cell>
          <cell r="J10181" t="str">
            <v>N</v>
          </cell>
        </row>
        <row r="10182">
          <cell r="D10182" t="str">
            <v>1367793</v>
          </cell>
          <cell r="J10182" t="str">
            <v>N</v>
          </cell>
        </row>
        <row r="10183">
          <cell r="D10183" t="str">
            <v>1367793</v>
          </cell>
          <cell r="J10183" t="str">
            <v>N</v>
          </cell>
        </row>
        <row r="10184">
          <cell r="D10184" t="str">
            <v>1367793</v>
          </cell>
          <cell r="J10184" t="str">
            <v>N</v>
          </cell>
        </row>
        <row r="10185">
          <cell r="D10185" t="str">
            <v>1367793</v>
          </cell>
          <cell r="J10185" t="str">
            <v>N</v>
          </cell>
        </row>
        <row r="10186">
          <cell r="D10186" t="str">
            <v>1367793</v>
          </cell>
          <cell r="J10186" t="str">
            <v>N</v>
          </cell>
        </row>
        <row r="10187">
          <cell r="D10187" t="str">
            <v>1367793</v>
          </cell>
          <cell r="J10187" t="str">
            <v>N</v>
          </cell>
        </row>
        <row r="10188">
          <cell r="D10188" t="str">
            <v>1367793</v>
          </cell>
          <cell r="J10188" t="str">
            <v>N</v>
          </cell>
        </row>
        <row r="10189">
          <cell r="D10189" t="str">
            <v>1368066</v>
          </cell>
          <cell r="J10189" t="str">
            <v>N</v>
          </cell>
        </row>
        <row r="10190">
          <cell r="D10190" t="str">
            <v>1368066</v>
          </cell>
          <cell r="J10190" t="str">
            <v>N</v>
          </cell>
        </row>
        <row r="10191">
          <cell r="D10191" t="str">
            <v>1368066</v>
          </cell>
          <cell r="J10191" t="str">
            <v>N</v>
          </cell>
        </row>
        <row r="10192">
          <cell r="D10192" t="str">
            <v>1368066</v>
          </cell>
          <cell r="J10192" t="str">
            <v>N</v>
          </cell>
        </row>
        <row r="10193">
          <cell r="D10193" t="str">
            <v>1368066</v>
          </cell>
          <cell r="J10193" t="str">
            <v>N</v>
          </cell>
        </row>
        <row r="10194">
          <cell r="D10194" t="str">
            <v>1368066</v>
          </cell>
          <cell r="J10194" t="str">
            <v>N</v>
          </cell>
        </row>
        <row r="10195">
          <cell r="D10195" t="str">
            <v>1368066</v>
          </cell>
          <cell r="J10195" t="str">
            <v>N</v>
          </cell>
        </row>
        <row r="10196">
          <cell r="D10196" t="str">
            <v>1368066</v>
          </cell>
          <cell r="J10196" t="str">
            <v>N</v>
          </cell>
        </row>
        <row r="10197">
          <cell r="D10197" t="str">
            <v>1368066</v>
          </cell>
          <cell r="J10197" t="str">
            <v>N</v>
          </cell>
        </row>
        <row r="10198">
          <cell r="D10198" t="str">
            <v>1368066</v>
          </cell>
          <cell r="J10198" t="str">
            <v>N</v>
          </cell>
        </row>
        <row r="10199">
          <cell r="D10199" t="str">
            <v>1368066</v>
          </cell>
          <cell r="J10199" t="str">
            <v>N</v>
          </cell>
        </row>
        <row r="10200">
          <cell r="D10200" t="str">
            <v>1368066</v>
          </cell>
          <cell r="J10200" t="str">
            <v>N</v>
          </cell>
        </row>
        <row r="10201">
          <cell r="D10201" t="str">
            <v>1370224</v>
          </cell>
          <cell r="J10201" t="str">
            <v>Y</v>
          </cell>
        </row>
        <row r="10202">
          <cell r="D10202" t="str">
            <v>1370224</v>
          </cell>
          <cell r="J10202" t="str">
            <v>Y</v>
          </cell>
        </row>
        <row r="10203">
          <cell r="D10203" t="str">
            <v>1370224</v>
          </cell>
          <cell r="J10203" t="str">
            <v>Y</v>
          </cell>
        </row>
        <row r="10204">
          <cell r="D10204" t="str">
            <v>1370224</v>
          </cell>
          <cell r="J10204" t="str">
            <v>Y</v>
          </cell>
        </row>
        <row r="10205">
          <cell r="D10205" t="str">
            <v>1370224</v>
          </cell>
          <cell r="J10205" t="str">
            <v>Y</v>
          </cell>
        </row>
        <row r="10206">
          <cell r="D10206" t="str">
            <v>1370224</v>
          </cell>
          <cell r="J10206" t="str">
            <v>Y</v>
          </cell>
        </row>
        <row r="10207">
          <cell r="D10207" t="str">
            <v>1370224</v>
          </cell>
          <cell r="J10207" t="str">
            <v>Y</v>
          </cell>
        </row>
        <row r="10208">
          <cell r="D10208" t="str">
            <v>1370224</v>
          </cell>
          <cell r="J10208" t="str">
            <v>Y</v>
          </cell>
        </row>
        <row r="10209">
          <cell r="D10209" t="str">
            <v>1370224</v>
          </cell>
          <cell r="J10209" t="str">
            <v>Y</v>
          </cell>
        </row>
        <row r="10210">
          <cell r="D10210" t="str">
            <v>1370224</v>
          </cell>
          <cell r="J10210" t="str">
            <v>Y</v>
          </cell>
        </row>
        <row r="10211">
          <cell r="D10211" t="str">
            <v>1370224</v>
          </cell>
          <cell r="J10211" t="str">
            <v>Y</v>
          </cell>
        </row>
        <row r="10212">
          <cell r="D10212" t="str">
            <v>1370234</v>
          </cell>
          <cell r="J10212" t="str">
            <v>N</v>
          </cell>
        </row>
        <row r="10213">
          <cell r="D10213" t="str">
            <v>1370234</v>
          </cell>
          <cell r="J10213" t="str">
            <v>N</v>
          </cell>
        </row>
        <row r="10214">
          <cell r="D10214" t="str">
            <v>1370234</v>
          </cell>
          <cell r="J10214" t="str">
            <v>N</v>
          </cell>
        </row>
        <row r="10215">
          <cell r="D10215" t="str">
            <v>1370234</v>
          </cell>
          <cell r="J10215" t="str">
            <v>N</v>
          </cell>
        </row>
        <row r="10216">
          <cell r="D10216" t="str">
            <v>1370234</v>
          </cell>
          <cell r="J10216" t="str">
            <v>N</v>
          </cell>
        </row>
        <row r="10217">
          <cell r="D10217" t="str">
            <v>1370234</v>
          </cell>
          <cell r="J10217" t="str">
            <v>N</v>
          </cell>
        </row>
        <row r="10218">
          <cell r="D10218" t="str">
            <v>1370234</v>
          </cell>
          <cell r="J10218" t="str">
            <v>N</v>
          </cell>
        </row>
        <row r="10219">
          <cell r="D10219" t="str">
            <v>1370234</v>
          </cell>
          <cell r="J10219" t="str">
            <v>N</v>
          </cell>
        </row>
        <row r="10220">
          <cell r="D10220" t="str">
            <v>1370234</v>
          </cell>
          <cell r="J10220" t="str">
            <v>N</v>
          </cell>
        </row>
        <row r="10221">
          <cell r="D10221" t="str">
            <v>1370234</v>
          </cell>
          <cell r="J10221" t="str">
            <v>N</v>
          </cell>
        </row>
        <row r="10222">
          <cell r="D10222" t="str">
            <v>1370234</v>
          </cell>
          <cell r="J10222" t="str">
            <v>N</v>
          </cell>
        </row>
        <row r="10223">
          <cell r="D10223" t="str">
            <v>1370234</v>
          </cell>
          <cell r="J10223" t="str">
            <v>N</v>
          </cell>
        </row>
        <row r="10224">
          <cell r="D10224" t="str">
            <v>1370235</v>
          </cell>
          <cell r="J10224" t="str">
            <v>N</v>
          </cell>
        </row>
        <row r="10225">
          <cell r="D10225" t="str">
            <v>1370235</v>
          </cell>
          <cell r="J10225" t="str">
            <v>N</v>
          </cell>
        </row>
        <row r="10226">
          <cell r="D10226" t="str">
            <v>1370235</v>
          </cell>
          <cell r="J10226" t="str">
            <v>N</v>
          </cell>
        </row>
        <row r="10227">
          <cell r="D10227" t="str">
            <v>1370235</v>
          </cell>
          <cell r="J10227" t="str">
            <v>N</v>
          </cell>
        </row>
        <row r="10228">
          <cell r="D10228" t="str">
            <v>1370235</v>
          </cell>
          <cell r="J10228" t="str">
            <v>N</v>
          </cell>
        </row>
        <row r="10229">
          <cell r="D10229" t="str">
            <v>1370235</v>
          </cell>
          <cell r="J10229" t="str">
            <v>N</v>
          </cell>
        </row>
        <row r="10230">
          <cell r="D10230" t="str">
            <v>1370235</v>
          </cell>
          <cell r="J10230" t="str">
            <v>N</v>
          </cell>
        </row>
        <row r="10231">
          <cell r="D10231" t="str">
            <v>1370235</v>
          </cell>
          <cell r="J10231" t="str">
            <v>N</v>
          </cell>
        </row>
        <row r="10232">
          <cell r="D10232" t="str">
            <v>1370235</v>
          </cell>
          <cell r="J10232" t="str">
            <v>N</v>
          </cell>
        </row>
        <row r="10233">
          <cell r="D10233" t="str">
            <v>1370235</v>
          </cell>
          <cell r="J10233" t="str">
            <v>N</v>
          </cell>
        </row>
        <row r="10234">
          <cell r="D10234" t="str">
            <v>1370235</v>
          </cell>
          <cell r="J10234" t="str">
            <v>N</v>
          </cell>
        </row>
        <row r="10235">
          <cell r="D10235" t="str">
            <v>1370235</v>
          </cell>
          <cell r="J10235" t="str">
            <v>N</v>
          </cell>
        </row>
        <row r="10236">
          <cell r="D10236" t="str">
            <v>1370235</v>
          </cell>
          <cell r="J10236" t="str">
            <v>N</v>
          </cell>
        </row>
        <row r="10237">
          <cell r="D10237" t="str">
            <v>1370235</v>
          </cell>
          <cell r="J10237" t="str">
            <v>N</v>
          </cell>
        </row>
        <row r="10238">
          <cell r="D10238" t="str">
            <v>1370235</v>
          </cell>
          <cell r="J10238" t="str">
            <v>N</v>
          </cell>
        </row>
        <row r="10239">
          <cell r="D10239" t="str">
            <v>1370235</v>
          </cell>
          <cell r="J10239" t="str">
            <v>N</v>
          </cell>
        </row>
        <row r="10240">
          <cell r="D10240" t="str">
            <v>1370235</v>
          </cell>
          <cell r="J10240" t="str">
            <v>N</v>
          </cell>
        </row>
        <row r="10241">
          <cell r="D10241" t="str">
            <v>1370235</v>
          </cell>
          <cell r="J10241" t="str">
            <v>N</v>
          </cell>
        </row>
        <row r="10242">
          <cell r="D10242" t="str">
            <v>1370235</v>
          </cell>
          <cell r="J10242" t="str">
            <v>N</v>
          </cell>
        </row>
        <row r="10243">
          <cell r="D10243" t="str">
            <v>1370235</v>
          </cell>
          <cell r="J10243" t="str">
            <v>N</v>
          </cell>
        </row>
        <row r="10244">
          <cell r="D10244" t="str">
            <v>1370235</v>
          </cell>
          <cell r="J10244" t="str">
            <v>N</v>
          </cell>
        </row>
        <row r="10245">
          <cell r="D10245" t="str">
            <v>1370235</v>
          </cell>
          <cell r="J10245" t="str">
            <v>N</v>
          </cell>
        </row>
        <row r="10246">
          <cell r="D10246" t="str">
            <v>1370235</v>
          </cell>
          <cell r="J10246" t="str">
            <v>N</v>
          </cell>
        </row>
        <row r="10247">
          <cell r="D10247" t="str">
            <v>1370235</v>
          </cell>
          <cell r="J10247" t="str">
            <v>N</v>
          </cell>
        </row>
        <row r="10248">
          <cell r="D10248" t="str">
            <v>1370235</v>
          </cell>
          <cell r="J10248" t="str">
            <v>N</v>
          </cell>
        </row>
        <row r="10249">
          <cell r="D10249" t="str">
            <v>1370235</v>
          </cell>
          <cell r="J10249" t="str">
            <v>N</v>
          </cell>
        </row>
        <row r="10250">
          <cell r="D10250" t="str">
            <v>1370235</v>
          </cell>
          <cell r="J10250" t="str">
            <v>N</v>
          </cell>
        </row>
        <row r="10251">
          <cell r="D10251" t="str">
            <v>1370235</v>
          </cell>
          <cell r="J10251" t="str">
            <v>N</v>
          </cell>
        </row>
        <row r="10252">
          <cell r="D10252" t="str">
            <v>1370235</v>
          </cell>
          <cell r="J10252" t="str">
            <v>N</v>
          </cell>
        </row>
        <row r="10253">
          <cell r="D10253" t="str">
            <v>1370235</v>
          </cell>
          <cell r="J10253" t="str">
            <v>N</v>
          </cell>
        </row>
        <row r="10254">
          <cell r="D10254" t="str">
            <v>1370235</v>
          </cell>
          <cell r="J10254" t="str">
            <v>N</v>
          </cell>
        </row>
        <row r="10255">
          <cell r="D10255" t="str">
            <v>1370235</v>
          </cell>
          <cell r="J10255" t="str">
            <v>N</v>
          </cell>
        </row>
        <row r="10256">
          <cell r="D10256" t="str">
            <v>1370235</v>
          </cell>
          <cell r="J10256" t="str">
            <v>N</v>
          </cell>
        </row>
        <row r="10257">
          <cell r="D10257" t="str">
            <v>1370235</v>
          </cell>
          <cell r="J10257" t="str">
            <v>N</v>
          </cell>
        </row>
        <row r="10258">
          <cell r="D10258" t="str">
            <v>1370235</v>
          </cell>
          <cell r="J10258" t="str">
            <v>N</v>
          </cell>
        </row>
        <row r="10259">
          <cell r="D10259" t="str">
            <v>1370235</v>
          </cell>
          <cell r="J10259" t="str">
            <v>N</v>
          </cell>
        </row>
        <row r="10260">
          <cell r="D10260" t="str">
            <v>1370235</v>
          </cell>
          <cell r="J10260" t="str">
            <v>N</v>
          </cell>
        </row>
        <row r="10261">
          <cell r="D10261" t="str">
            <v>1370235</v>
          </cell>
          <cell r="J10261" t="str">
            <v>N</v>
          </cell>
        </row>
        <row r="10262">
          <cell r="D10262" t="str">
            <v>1370235</v>
          </cell>
          <cell r="J10262" t="str">
            <v>N</v>
          </cell>
        </row>
        <row r="10263">
          <cell r="D10263" t="str">
            <v>1370235</v>
          </cell>
          <cell r="J10263" t="str">
            <v>N</v>
          </cell>
        </row>
        <row r="10264">
          <cell r="D10264" t="str">
            <v>1370235</v>
          </cell>
          <cell r="J10264" t="str">
            <v>N</v>
          </cell>
        </row>
        <row r="10265">
          <cell r="D10265" t="str">
            <v>1370235</v>
          </cell>
          <cell r="J10265" t="str">
            <v>N</v>
          </cell>
        </row>
        <row r="10266">
          <cell r="D10266" t="str">
            <v>1370235</v>
          </cell>
          <cell r="J10266" t="str">
            <v>N</v>
          </cell>
        </row>
        <row r="10267">
          <cell r="D10267" t="str">
            <v>1370645</v>
          </cell>
          <cell r="J10267" t="str">
            <v>N</v>
          </cell>
        </row>
        <row r="10268">
          <cell r="D10268" t="str">
            <v>1370645</v>
          </cell>
          <cell r="J10268" t="str">
            <v>N</v>
          </cell>
        </row>
        <row r="10269">
          <cell r="D10269" t="str">
            <v>1370645</v>
          </cell>
          <cell r="J10269" t="str">
            <v>N</v>
          </cell>
        </row>
        <row r="10270">
          <cell r="D10270" t="str">
            <v>1370645</v>
          </cell>
          <cell r="J10270" t="str">
            <v>N</v>
          </cell>
        </row>
        <row r="10271">
          <cell r="D10271" t="str">
            <v>1370645</v>
          </cell>
          <cell r="J10271" t="str">
            <v>N</v>
          </cell>
        </row>
        <row r="10272">
          <cell r="D10272" t="str">
            <v>1370645</v>
          </cell>
          <cell r="J10272" t="str">
            <v>N</v>
          </cell>
        </row>
        <row r="10273">
          <cell r="D10273" t="str">
            <v>1370645</v>
          </cell>
          <cell r="J10273" t="str">
            <v>N</v>
          </cell>
        </row>
        <row r="10274">
          <cell r="D10274" t="str">
            <v>1370645</v>
          </cell>
          <cell r="J10274" t="str">
            <v>N</v>
          </cell>
        </row>
        <row r="10275">
          <cell r="D10275" t="str">
            <v>1370645</v>
          </cell>
          <cell r="J10275" t="str">
            <v>N</v>
          </cell>
        </row>
        <row r="10276">
          <cell r="D10276" t="str">
            <v>1370645</v>
          </cell>
          <cell r="J10276" t="str">
            <v>N</v>
          </cell>
        </row>
        <row r="10277">
          <cell r="D10277" t="str">
            <v>1370645</v>
          </cell>
          <cell r="J10277" t="str">
            <v>N</v>
          </cell>
        </row>
        <row r="10278">
          <cell r="D10278" t="str">
            <v>1370645</v>
          </cell>
          <cell r="J10278" t="str">
            <v>N</v>
          </cell>
        </row>
        <row r="10279">
          <cell r="D10279" t="str">
            <v>1370645</v>
          </cell>
          <cell r="J10279" t="str">
            <v>N</v>
          </cell>
        </row>
        <row r="10280">
          <cell r="D10280" t="str">
            <v>1370645</v>
          </cell>
          <cell r="J10280" t="str">
            <v>N</v>
          </cell>
        </row>
        <row r="10281">
          <cell r="D10281" t="str">
            <v>1370645</v>
          </cell>
          <cell r="J10281" t="str">
            <v>N</v>
          </cell>
        </row>
        <row r="10282">
          <cell r="D10282" t="str">
            <v>1370645</v>
          </cell>
          <cell r="J10282" t="str">
            <v>N</v>
          </cell>
        </row>
        <row r="10283">
          <cell r="D10283" t="str">
            <v>1370645</v>
          </cell>
          <cell r="J10283" t="str">
            <v>N</v>
          </cell>
        </row>
        <row r="10284">
          <cell r="D10284" t="str">
            <v>1370645</v>
          </cell>
          <cell r="J10284" t="str">
            <v>N</v>
          </cell>
        </row>
        <row r="10285">
          <cell r="D10285" t="str">
            <v>1370645</v>
          </cell>
          <cell r="J10285" t="str">
            <v>N</v>
          </cell>
        </row>
        <row r="10286">
          <cell r="D10286" t="str">
            <v>1370645</v>
          </cell>
          <cell r="J10286" t="str">
            <v>N</v>
          </cell>
        </row>
        <row r="10287">
          <cell r="D10287" t="str">
            <v>1370645</v>
          </cell>
          <cell r="J10287" t="str">
            <v>N</v>
          </cell>
        </row>
        <row r="10288">
          <cell r="D10288" t="str">
            <v>1370645</v>
          </cell>
          <cell r="J10288" t="str">
            <v>N</v>
          </cell>
        </row>
        <row r="10289">
          <cell r="D10289" t="str">
            <v>1370645</v>
          </cell>
          <cell r="J10289" t="str">
            <v>N</v>
          </cell>
        </row>
        <row r="10290">
          <cell r="D10290" t="str">
            <v>1370645</v>
          </cell>
          <cell r="J10290" t="str">
            <v>N</v>
          </cell>
        </row>
        <row r="10291">
          <cell r="D10291" t="str">
            <v>1370645</v>
          </cell>
          <cell r="J10291" t="str">
            <v>N</v>
          </cell>
        </row>
        <row r="10292">
          <cell r="D10292" t="str">
            <v>1370645</v>
          </cell>
          <cell r="J10292" t="str">
            <v>N</v>
          </cell>
        </row>
        <row r="10293">
          <cell r="D10293" t="str">
            <v>1370645</v>
          </cell>
          <cell r="J10293" t="str">
            <v>N</v>
          </cell>
        </row>
        <row r="10294">
          <cell r="D10294" t="str">
            <v>1370645</v>
          </cell>
          <cell r="J10294" t="str">
            <v>N</v>
          </cell>
        </row>
        <row r="10295">
          <cell r="D10295" t="str">
            <v>1370645</v>
          </cell>
          <cell r="J10295" t="str">
            <v>N</v>
          </cell>
        </row>
        <row r="10296">
          <cell r="D10296" t="str">
            <v>1370645</v>
          </cell>
          <cell r="J10296" t="str">
            <v>N</v>
          </cell>
        </row>
        <row r="10297">
          <cell r="D10297" t="str">
            <v>1370645</v>
          </cell>
          <cell r="J10297" t="str">
            <v>N</v>
          </cell>
        </row>
        <row r="10298">
          <cell r="D10298" t="str">
            <v>1370645</v>
          </cell>
          <cell r="J10298" t="str">
            <v>N</v>
          </cell>
        </row>
        <row r="10299">
          <cell r="D10299" t="str">
            <v>1370645</v>
          </cell>
          <cell r="J10299" t="str">
            <v>N</v>
          </cell>
        </row>
        <row r="10300">
          <cell r="D10300" t="str">
            <v>1370645</v>
          </cell>
          <cell r="J10300" t="str">
            <v>N</v>
          </cell>
        </row>
        <row r="10301">
          <cell r="D10301" t="str">
            <v>1370645</v>
          </cell>
          <cell r="J10301" t="str">
            <v>N</v>
          </cell>
        </row>
        <row r="10302">
          <cell r="D10302" t="str">
            <v>1370645</v>
          </cell>
          <cell r="J10302" t="str">
            <v>N</v>
          </cell>
        </row>
        <row r="10303">
          <cell r="D10303" t="str">
            <v>1370645</v>
          </cell>
          <cell r="J10303" t="str">
            <v>N</v>
          </cell>
        </row>
        <row r="10304">
          <cell r="D10304" t="str">
            <v>1370645</v>
          </cell>
          <cell r="J10304" t="str">
            <v>N</v>
          </cell>
        </row>
        <row r="10305">
          <cell r="D10305" t="str">
            <v>1370645</v>
          </cell>
          <cell r="J10305" t="str">
            <v>N</v>
          </cell>
        </row>
        <row r="10306">
          <cell r="D10306" t="str">
            <v>1370645</v>
          </cell>
          <cell r="J10306" t="str">
            <v>N</v>
          </cell>
        </row>
        <row r="10307">
          <cell r="D10307" t="str">
            <v>1370645</v>
          </cell>
          <cell r="J10307" t="str">
            <v>N</v>
          </cell>
        </row>
        <row r="10308">
          <cell r="D10308" t="str">
            <v>1370645</v>
          </cell>
          <cell r="J10308" t="str">
            <v>N</v>
          </cell>
        </row>
        <row r="10309">
          <cell r="D10309" t="str">
            <v>1370645</v>
          </cell>
          <cell r="J10309" t="str">
            <v>N</v>
          </cell>
        </row>
        <row r="10310">
          <cell r="D10310" t="str">
            <v>1370649</v>
          </cell>
          <cell r="J10310" t="str">
            <v>N</v>
          </cell>
        </row>
        <row r="10311">
          <cell r="D10311" t="str">
            <v>1370649</v>
          </cell>
          <cell r="J10311" t="str">
            <v>N</v>
          </cell>
        </row>
        <row r="10312">
          <cell r="D10312" t="str">
            <v>1370649</v>
          </cell>
          <cell r="J10312" t="str">
            <v>N</v>
          </cell>
        </row>
        <row r="10313">
          <cell r="D10313" t="str">
            <v>1370649</v>
          </cell>
          <cell r="J10313" t="str">
            <v>N</v>
          </cell>
        </row>
        <row r="10314">
          <cell r="D10314" t="str">
            <v>1370649</v>
          </cell>
          <cell r="J10314" t="str">
            <v>N</v>
          </cell>
        </row>
        <row r="10315">
          <cell r="D10315" t="str">
            <v>1370984</v>
          </cell>
          <cell r="J10315" t="str">
            <v>N</v>
          </cell>
        </row>
        <row r="10316">
          <cell r="D10316" t="str">
            <v>1370984</v>
          </cell>
          <cell r="J10316" t="str">
            <v>N</v>
          </cell>
        </row>
        <row r="10317">
          <cell r="D10317" t="str">
            <v>1370984</v>
          </cell>
          <cell r="J10317" t="str">
            <v>N</v>
          </cell>
        </row>
        <row r="10318">
          <cell r="D10318" t="str">
            <v>1370984</v>
          </cell>
          <cell r="J10318" t="str">
            <v>N</v>
          </cell>
        </row>
        <row r="10319">
          <cell r="D10319" t="str">
            <v>1370984</v>
          </cell>
          <cell r="J10319" t="str">
            <v>N</v>
          </cell>
        </row>
        <row r="10320">
          <cell r="D10320" t="str">
            <v>1370984</v>
          </cell>
          <cell r="J10320" t="str">
            <v>N</v>
          </cell>
        </row>
        <row r="10321">
          <cell r="D10321" t="str">
            <v>1370984</v>
          </cell>
          <cell r="J10321" t="str">
            <v>N</v>
          </cell>
        </row>
        <row r="10322">
          <cell r="D10322" t="str">
            <v>1370984</v>
          </cell>
          <cell r="J10322" t="str">
            <v>N</v>
          </cell>
        </row>
        <row r="10323">
          <cell r="D10323" t="str">
            <v>1370984</v>
          </cell>
          <cell r="J10323" t="str">
            <v>Y</v>
          </cell>
        </row>
        <row r="10324">
          <cell r="D10324" t="str">
            <v>1370984</v>
          </cell>
          <cell r="J10324" t="str">
            <v>Y</v>
          </cell>
        </row>
        <row r="10325">
          <cell r="D10325" t="str">
            <v>1370984</v>
          </cell>
          <cell r="J10325" t="str">
            <v>Y</v>
          </cell>
        </row>
        <row r="10326">
          <cell r="D10326" t="str">
            <v>1370984</v>
          </cell>
          <cell r="J10326" t="str">
            <v>Y</v>
          </cell>
        </row>
        <row r="10327">
          <cell r="D10327" t="str">
            <v>1370984</v>
          </cell>
          <cell r="J10327" t="str">
            <v>Y</v>
          </cell>
        </row>
        <row r="10328">
          <cell r="D10328" t="str">
            <v>1370984</v>
          </cell>
          <cell r="J10328" t="str">
            <v>Y</v>
          </cell>
        </row>
        <row r="10329">
          <cell r="D10329" t="str">
            <v>1370984</v>
          </cell>
          <cell r="J10329" t="str">
            <v>Y</v>
          </cell>
        </row>
        <row r="10330">
          <cell r="D10330" t="str">
            <v>1370984</v>
          </cell>
          <cell r="J10330" t="str">
            <v>Y</v>
          </cell>
        </row>
        <row r="10331">
          <cell r="D10331" t="str">
            <v>1370984</v>
          </cell>
          <cell r="J10331" t="str">
            <v>Y</v>
          </cell>
        </row>
        <row r="10332">
          <cell r="D10332" t="str">
            <v>1370984</v>
          </cell>
          <cell r="J10332" t="str">
            <v>Y</v>
          </cell>
        </row>
        <row r="10333">
          <cell r="D10333" t="str">
            <v>1370984</v>
          </cell>
          <cell r="J10333" t="str">
            <v>Y</v>
          </cell>
        </row>
        <row r="10334">
          <cell r="D10334" t="str">
            <v>1370984</v>
          </cell>
          <cell r="J10334" t="str">
            <v>Y</v>
          </cell>
        </row>
        <row r="10335">
          <cell r="D10335" t="str">
            <v>1370984</v>
          </cell>
          <cell r="J10335" t="str">
            <v>Y</v>
          </cell>
        </row>
        <row r="10336">
          <cell r="D10336" t="str">
            <v>1370984</v>
          </cell>
          <cell r="J10336" t="str">
            <v>Y</v>
          </cell>
        </row>
        <row r="10337">
          <cell r="D10337" t="str">
            <v>1370984</v>
          </cell>
          <cell r="J10337" t="str">
            <v>Y</v>
          </cell>
        </row>
        <row r="10338">
          <cell r="D10338" t="str">
            <v>1370984</v>
          </cell>
          <cell r="J10338" t="str">
            <v>Y</v>
          </cell>
        </row>
        <row r="10339">
          <cell r="D10339" t="str">
            <v>1370984</v>
          </cell>
          <cell r="J10339" t="str">
            <v>Y</v>
          </cell>
        </row>
        <row r="10340">
          <cell r="D10340" t="str">
            <v>1370984</v>
          </cell>
          <cell r="J10340" t="str">
            <v>Y</v>
          </cell>
        </row>
        <row r="10341">
          <cell r="D10341" t="str">
            <v>1370984</v>
          </cell>
          <cell r="J10341" t="str">
            <v>Y</v>
          </cell>
        </row>
        <row r="10342">
          <cell r="D10342" t="str">
            <v>1370984</v>
          </cell>
          <cell r="J10342" t="str">
            <v>Y</v>
          </cell>
        </row>
        <row r="10343">
          <cell r="D10343" t="str">
            <v>1370984</v>
          </cell>
          <cell r="J10343" t="str">
            <v>Y</v>
          </cell>
        </row>
        <row r="10344">
          <cell r="D10344" t="str">
            <v>1370984</v>
          </cell>
          <cell r="J10344" t="str">
            <v>Y</v>
          </cell>
        </row>
        <row r="10345">
          <cell r="D10345" t="str">
            <v>1370984</v>
          </cell>
          <cell r="J10345" t="str">
            <v>Y</v>
          </cell>
        </row>
        <row r="10346">
          <cell r="D10346" t="str">
            <v>1370984</v>
          </cell>
          <cell r="J10346" t="str">
            <v>Y</v>
          </cell>
        </row>
        <row r="10347">
          <cell r="D10347" t="str">
            <v>1370984</v>
          </cell>
          <cell r="J10347" t="str">
            <v>Y</v>
          </cell>
        </row>
        <row r="10348">
          <cell r="D10348" t="str">
            <v>1375958</v>
          </cell>
          <cell r="J10348" t="str">
            <v>N</v>
          </cell>
        </row>
        <row r="10349">
          <cell r="D10349" t="str">
            <v>1375958</v>
          </cell>
          <cell r="J10349" t="str">
            <v>N</v>
          </cell>
        </row>
        <row r="10350">
          <cell r="D10350" t="str">
            <v>1375958</v>
          </cell>
          <cell r="J10350" t="str">
            <v>N</v>
          </cell>
        </row>
        <row r="10351">
          <cell r="D10351" t="str">
            <v>1375958</v>
          </cell>
          <cell r="J10351" t="str">
            <v>N</v>
          </cell>
        </row>
        <row r="10352">
          <cell r="D10352" t="str">
            <v>1375958</v>
          </cell>
          <cell r="J10352" t="str">
            <v>N</v>
          </cell>
        </row>
        <row r="10353">
          <cell r="D10353" t="str">
            <v>1375958</v>
          </cell>
          <cell r="J10353" t="str">
            <v>N</v>
          </cell>
        </row>
        <row r="10354">
          <cell r="D10354" t="str">
            <v>1375958</v>
          </cell>
          <cell r="J10354" t="str">
            <v>N</v>
          </cell>
        </row>
        <row r="10355">
          <cell r="D10355" t="str">
            <v>1375958</v>
          </cell>
          <cell r="J10355" t="str">
            <v>N</v>
          </cell>
        </row>
        <row r="10356">
          <cell r="D10356" t="str">
            <v>1375958</v>
          </cell>
          <cell r="J10356" t="str">
            <v>N</v>
          </cell>
        </row>
        <row r="10357">
          <cell r="D10357" t="str">
            <v>1375958</v>
          </cell>
          <cell r="J10357" t="str">
            <v>N</v>
          </cell>
        </row>
        <row r="10358">
          <cell r="D10358" t="str">
            <v>1375958</v>
          </cell>
          <cell r="J10358" t="str">
            <v>N</v>
          </cell>
        </row>
        <row r="10359">
          <cell r="D10359" t="str">
            <v>1375958</v>
          </cell>
          <cell r="J10359" t="str">
            <v>N</v>
          </cell>
        </row>
        <row r="10360">
          <cell r="D10360" t="str">
            <v>1375958</v>
          </cell>
          <cell r="J10360" t="str">
            <v>N</v>
          </cell>
        </row>
        <row r="10361">
          <cell r="D10361" t="str">
            <v>1375958</v>
          </cell>
          <cell r="J10361" t="str">
            <v>N</v>
          </cell>
        </row>
        <row r="10362">
          <cell r="D10362" t="str">
            <v>1375958</v>
          </cell>
          <cell r="J10362" t="str">
            <v>N</v>
          </cell>
        </row>
        <row r="10363">
          <cell r="D10363" t="str">
            <v>1375958</v>
          </cell>
          <cell r="J10363" t="str">
            <v>N</v>
          </cell>
        </row>
        <row r="10364">
          <cell r="D10364" t="str">
            <v>1375958</v>
          </cell>
          <cell r="J10364" t="str">
            <v>N</v>
          </cell>
        </row>
        <row r="10365">
          <cell r="D10365" t="str">
            <v>1375958</v>
          </cell>
          <cell r="J10365" t="str">
            <v>N</v>
          </cell>
        </row>
        <row r="10366">
          <cell r="D10366" t="str">
            <v>1375958</v>
          </cell>
          <cell r="J10366" t="str">
            <v>N</v>
          </cell>
        </row>
        <row r="10367">
          <cell r="D10367" t="str">
            <v>1375958</v>
          </cell>
          <cell r="J10367" t="str">
            <v>N</v>
          </cell>
        </row>
        <row r="10368">
          <cell r="D10368" t="str">
            <v>1375958</v>
          </cell>
          <cell r="J10368" t="str">
            <v>N</v>
          </cell>
        </row>
        <row r="10369">
          <cell r="D10369" t="str">
            <v>1375958</v>
          </cell>
          <cell r="J10369" t="str">
            <v>N</v>
          </cell>
        </row>
        <row r="10370">
          <cell r="D10370" t="str">
            <v>1375958</v>
          </cell>
          <cell r="J10370" t="str">
            <v>N</v>
          </cell>
        </row>
        <row r="10371">
          <cell r="D10371" t="str">
            <v>1375958</v>
          </cell>
          <cell r="J10371" t="str">
            <v>N</v>
          </cell>
        </row>
        <row r="10372">
          <cell r="D10372" t="str">
            <v>1375958</v>
          </cell>
          <cell r="J10372" t="str">
            <v>N</v>
          </cell>
        </row>
        <row r="10373">
          <cell r="D10373" t="str">
            <v>1375958</v>
          </cell>
          <cell r="J10373" t="str">
            <v>N</v>
          </cell>
        </row>
        <row r="10374">
          <cell r="D10374" t="str">
            <v>1375958</v>
          </cell>
          <cell r="J10374" t="str">
            <v>N</v>
          </cell>
        </row>
        <row r="10375">
          <cell r="D10375" t="str">
            <v>1375958</v>
          </cell>
          <cell r="J10375" t="str">
            <v>N</v>
          </cell>
        </row>
        <row r="10376">
          <cell r="D10376" t="str">
            <v>1375958</v>
          </cell>
          <cell r="J10376" t="str">
            <v>N</v>
          </cell>
        </row>
        <row r="10377">
          <cell r="D10377" t="str">
            <v>1375958</v>
          </cell>
          <cell r="J10377" t="str">
            <v>N</v>
          </cell>
        </row>
        <row r="10378">
          <cell r="D10378" t="str">
            <v>1375958</v>
          </cell>
          <cell r="J10378" t="str">
            <v>N</v>
          </cell>
        </row>
        <row r="10379">
          <cell r="D10379" t="str">
            <v>1375958</v>
          </cell>
          <cell r="J10379" t="str">
            <v>N</v>
          </cell>
        </row>
        <row r="10380">
          <cell r="D10380" t="str">
            <v>1375958</v>
          </cell>
          <cell r="J10380" t="str">
            <v>N</v>
          </cell>
        </row>
        <row r="10381">
          <cell r="D10381" t="str">
            <v>1375958</v>
          </cell>
          <cell r="J10381" t="str">
            <v>N</v>
          </cell>
        </row>
        <row r="10382">
          <cell r="D10382" t="str">
            <v>1375958</v>
          </cell>
          <cell r="J10382" t="str">
            <v>N</v>
          </cell>
        </row>
        <row r="10383">
          <cell r="D10383" t="str">
            <v>1376120</v>
          </cell>
          <cell r="J10383" t="str">
            <v>Y</v>
          </cell>
        </row>
        <row r="10384">
          <cell r="D10384" t="str">
            <v>1376120</v>
          </cell>
          <cell r="J10384" t="str">
            <v>Y</v>
          </cell>
        </row>
        <row r="10385">
          <cell r="D10385" t="str">
            <v>1376120</v>
          </cell>
          <cell r="J10385" t="str">
            <v>Y</v>
          </cell>
        </row>
        <row r="10386">
          <cell r="D10386" t="str">
            <v>1376120</v>
          </cell>
          <cell r="J10386" t="str">
            <v>Y</v>
          </cell>
        </row>
        <row r="10387">
          <cell r="D10387" t="str">
            <v>1376120</v>
          </cell>
          <cell r="J10387" t="str">
            <v>Y</v>
          </cell>
        </row>
        <row r="10388">
          <cell r="D10388" t="str">
            <v>1376120</v>
          </cell>
          <cell r="J10388" t="str">
            <v>Y</v>
          </cell>
        </row>
        <row r="10389">
          <cell r="D10389" t="str">
            <v>1376120</v>
          </cell>
          <cell r="J10389" t="str">
            <v>Y</v>
          </cell>
        </row>
        <row r="10390">
          <cell r="D10390" t="str">
            <v>1376120</v>
          </cell>
          <cell r="J10390" t="str">
            <v>Y</v>
          </cell>
        </row>
        <row r="10391">
          <cell r="D10391" t="str">
            <v>1376120</v>
          </cell>
          <cell r="J10391" t="str">
            <v>Y</v>
          </cell>
        </row>
        <row r="10392">
          <cell r="D10392" t="str">
            <v>1377465</v>
          </cell>
          <cell r="J10392" t="str">
            <v>Y</v>
          </cell>
        </row>
        <row r="10393">
          <cell r="D10393" t="str">
            <v>1377465</v>
          </cell>
          <cell r="J10393" t="str">
            <v>Y</v>
          </cell>
        </row>
        <row r="10394">
          <cell r="D10394" t="str">
            <v>1377465</v>
          </cell>
          <cell r="J10394" t="str">
            <v>Y</v>
          </cell>
        </row>
        <row r="10395">
          <cell r="D10395" t="str">
            <v>1377465</v>
          </cell>
          <cell r="J10395" t="str">
            <v>Y</v>
          </cell>
        </row>
        <row r="10396">
          <cell r="D10396" t="str">
            <v>1377465</v>
          </cell>
          <cell r="J10396" t="str">
            <v>Y</v>
          </cell>
        </row>
        <row r="10397">
          <cell r="D10397" t="str">
            <v>1377465</v>
          </cell>
          <cell r="J10397" t="str">
            <v>Y</v>
          </cell>
        </row>
        <row r="10398">
          <cell r="D10398" t="str">
            <v>1377465</v>
          </cell>
          <cell r="J10398" t="str">
            <v>Y</v>
          </cell>
        </row>
        <row r="10399">
          <cell r="D10399" t="str">
            <v>1377465</v>
          </cell>
          <cell r="J10399" t="str">
            <v>Y</v>
          </cell>
        </row>
        <row r="10400">
          <cell r="D10400" t="str">
            <v>1377465</v>
          </cell>
          <cell r="J10400" t="str">
            <v>Y</v>
          </cell>
        </row>
        <row r="10401">
          <cell r="D10401" t="str">
            <v>1377465</v>
          </cell>
          <cell r="J10401" t="str">
            <v>Y</v>
          </cell>
        </row>
        <row r="10402">
          <cell r="D10402" t="str">
            <v>1377465</v>
          </cell>
          <cell r="J10402" t="str">
            <v>Y</v>
          </cell>
        </row>
        <row r="10403">
          <cell r="D10403" t="str">
            <v>1377465</v>
          </cell>
          <cell r="J10403" t="str">
            <v>Y</v>
          </cell>
        </row>
        <row r="10404">
          <cell r="D10404" t="str">
            <v>1377465</v>
          </cell>
          <cell r="J10404" t="str">
            <v>Y</v>
          </cell>
        </row>
        <row r="10405">
          <cell r="D10405" t="str">
            <v>1377465</v>
          </cell>
          <cell r="J10405" t="str">
            <v>Y</v>
          </cell>
        </row>
        <row r="10406">
          <cell r="D10406" t="str">
            <v>1377465</v>
          </cell>
          <cell r="J10406" t="str">
            <v>Y</v>
          </cell>
        </row>
        <row r="10407">
          <cell r="D10407" t="str">
            <v>1377465</v>
          </cell>
          <cell r="J10407" t="str">
            <v>Y</v>
          </cell>
        </row>
        <row r="10408">
          <cell r="D10408" t="str">
            <v>1377465</v>
          </cell>
          <cell r="J10408" t="str">
            <v>Y</v>
          </cell>
        </row>
        <row r="10409">
          <cell r="D10409" t="str">
            <v>1377465</v>
          </cell>
          <cell r="J10409" t="str">
            <v>Y</v>
          </cell>
        </row>
        <row r="10410">
          <cell r="D10410" t="str">
            <v>1377465</v>
          </cell>
          <cell r="J10410" t="str">
            <v>Y</v>
          </cell>
        </row>
        <row r="10411">
          <cell r="D10411" t="str">
            <v>1377465</v>
          </cell>
          <cell r="J10411" t="str">
            <v>Y</v>
          </cell>
        </row>
        <row r="10412">
          <cell r="D10412" t="str">
            <v>1377465</v>
          </cell>
          <cell r="J10412" t="str">
            <v>Y</v>
          </cell>
        </row>
        <row r="10413">
          <cell r="D10413" t="str">
            <v>1377465</v>
          </cell>
          <cell r="J10413" t="str">
            <v>Y</v>
          </cell>
        </row>
        <row r="10414">
          <cell r="D10414" t="str">
            <v>1377465</v>
          </cell>
          <cell r="J10414" t="str">
            <v>Y</v>
          </cell>
        </row>
        <row r="10415">
          <cell r="D10415" t="str">
            <v>1377465</v>
          </cell>
          <cell r="J10415" t="str">
            <v>Y</v>
          </cell>
        </row>
        <row r="10416">
          <cell r="D10416" t="str">
            <v>1377465</v>
          </cell>
          <cell r="J10416" t="str">
            <v>Y</v>
          </cell>
        </row>
        <row r="10417">
          <cell r="D10417" t="str">
            <v>1377465</v>
          </cell>
          <cell r="J10417" t="str">
            <v>Y</v>
          </cell>
        </row>
        <row r="10418">
          <cell r="D10418" t="str">
            <v>1377465</v>
          </cell>
          <cell r="J10418" t="str">
            <v>Y</v>
          </cell>
        </row>
        <row r="10419">
          <cell r="D10419" t="str">
            <v>1377465</v>
          </cell>
          <cell r="J10419" t="str">
            <v>Y</v>
          </cell>
        </row>
        <row r="10420">
          <cell r="D10420" t="str">
            <v>1377465</v>
          </cell>
          <cell r="J10420" t="str">
            <v>Y</v>
          </cell>
        </row>
        <row r="10421">
          <cell r="D10421" t="str">
            <v>1377465</v>
          </cell>
          <cell r="J10421" t="str">
            <v>Y</v>
          </cell>
        </row>
        <row r="10422">
          <cell r="D10422" t="str">
            <v>1377465</v>
          </cell>
          <cell r="J10422" t="str">
            <v>Y</v>
          </cell>
        </row>
        <row r="10423">
          <cell r="D10423" t="str">
            <v>1377465</v>
          </cell>
          <cell r="J10423" t="str">
            <v>Y</v>
          </cell>
        </row>
        <row r="10424">
          <cell r="D10424" t="str">
            <v>1377465</v>
          </cell>
          <cell r="J10424" t="str">
            <v>Y</v>
          </cell>
        </row>
        <row r="10425">
          <cell r="D10425" t="str">
            <v>1381114</v>
          </cell>
          <cell r="J10425" t="str">
            <v>N</v>
          </cell>
        </row>
        <row r="10426">
          <cell r="D10426" t="str">
            <v>1381114</v>
          </cell>
          <cell r="J10426" t="str">
            <v>N</v>
          </cell>
        </row>
        <row r="10427">
          <cell r="D10427" t="str">
            <v>1381114</v>
          </cell>
          <cell r="J10427" t="str">
            <v>N</v>
          </cell>
        </row>
        <row r="10428">
          <cell r="D10428" t="str">
            <v>1382235</v>
          </cell>
          <cell r="J10428" t="str">
            <v>N</v>
          </cell>
        </row>
        <row r="10429">
          <cell r="D10429" t="str">
            <v>1382235</v>
          </cell>
          <cell r="J10429" t="str">
            <v>N</v>
          </cell>
        </row>
        <row r="10430">
          <cell r="D10430" t="str">
            <v>1382235</v>
          </cell>
          <cell r="J10430" t="str">
            <v>N</v>
          </cell>
        </row>
        <row r="10431">
          <cell r="D10431" t="str">
            <v>1382235</v>
          </cell>
          <cell r="J10431" t="str">
            <v>N</v>
          </cell>
        </row>
        <row r="10432">
          <cell r="D10432" t="str">
            <v>1382235</v>
          </cell>
          <cell r="J10432" t="str">
            <v>N</v>
          </cell>
        </row>
        <row r="10433">
          <cell r="D10433" t="str">
            <v>1382235</v>
          </cell>
          <cell r="J10433" t="str">
            <v>N</v>
          </cell>
        </row>
        <row r="10434">
          <cell r="D10434" t="str">
            <v>1382235</v>
          </cell>
          <cell r="J10434" t="str">
            <v>Y</v>
          </cell>
        </row>
        <row r="10435">
          <cell r="D10435" t="str">
            <v>1382235</v>
          </cell>
          <cell r="J10435" t="str">
            <v>Y</v>
          </cell>
        </row>
        <row r="10436">
          <cell r="D10436" t="str">
            <v>1382235</v>
          </cell>
          <cell r="J10436" t="str">
            <v>Y</v>
          </cell>
        </row>
        <row r="10437">
          <cell r="D10437" t="str">
            <v>1382235</v>
          </cell>
          <cell r="J10437" t="str">
            <v>Y</v>
          </cell>
        </row>
        <row r="10438">
          <cell r="D10438" t="str">
            <v>1382235</v>
          </cell>
          <cell r="J10438" t="str">
            <v>Y</v>
          </cell>
        </row>
        <row r="10439">
          <cell r="D10439" t="str">
            <v>1382235</v>
          </cell>
          <cell r="J10439" t="str">
            <v>Y</v>
          </cell>
        </row>
        <row r="10440">
          <cell r="D10440" t="str">
            <v>1382235</v>
          </cell>
          <cell r="J10440" t="str">
            <v>Y</v>
          </cell>
        </row>
        <row r="10441">
          <cell r="D10441" t="str">
            <v>1382235</v>
          </cell>
          <cell r="J10441" t="str">
            <v>Y</v>
          </cell>
        </row>
        <row r="10442">
          <cell r="D10442" t="str">
            <v>1382235</v>
          </cell>
          <cell r="J10442" t="str">
            <v>N</v>
          </cell>
        </row>
        <row r="10443">
          <cell r="D10443" t="str">
            <v>1382235</v>
          </cell>
          <cell r="J10443" t="str">
            <v>N</v>
          </cell>
        </row>
        <row r="10444">
          <cell r="D10444" t="str">
            <v>1382235</v>
          </cell>
          <cell r="J10444" t="str">
            <v>N</v>
          </cell>
        </row>
        <row r="10445">
          <cell r="D10445" t="str">
            <v>1382235</v>
          </cell>
          <cell r="J10445" t="str">
            <v>N</v>
          </cell>
        </row>
        <row r="10446">
          <cell r="D10446" t="str">
            <v>1382235</v>
          </cell>
          <cell r="J10446" t="str">
            <v>N</v>
          </cell>
        </row>
        <row r="10447">
          <cell r="D10447" t="str">
            <v>1382235</v>
          </cell>
          <cell r="J10447" t="str">
            <v>N</v>
          </cell>
        </row>
        <row r="10448">
          <cell r="D10448" t="str">
            <v>1382235</v>
          </cell>
          <cell r="J10448" t="str">
            <v>N</v>
          </cell>
        </row>
        <row r="10449">
          <cell r="D10449" t="str">
            <v>1382235</v>
          </cell>
          <cell r="J10449" t="str">
            <v>N</v>
          </cell>
        </row>
        <row r="10450">
          <cell r="D10450" t="str">
            <v>1382235</v>
          </cell>
          <cell r="J10450" t="str">
            <v>N</v>
          </cell>
        </row>
        <row r="10451">
          <cell r="D10451" t="str">
            <v>1382235</v>
          </cell>
          <cell r="J10451" t="str">
            <v>N</v>
          </cell>
        </row>
        <row r="10452">
          <cell r="D10452" t="str">
            <v>1382235</v>
          </cell>
          <cell r="J10452" t="str">
            <v>N</v>
          </cell>
        </row>
        <row r="10453">
          <cell r="D10453" t="str">
            <v>1382235</v>
          </cell>
          <cell r="J10453" t="str">
            <v>N</v>
          </cell>
        </row>
        <row r="10454">
          <cell r="D10454" t="str">
            <v>1382235</v>
          </cell>
          <cell r="J10454" t="str">
            <v>N</v>
          </cell>
        </row>
        <row r="10455">
          <cell r="D10455" t="str">
            <v>1382235</v>
          </cell>
          <cell r="J10455" t="str">
            <v>N</v>
          </cell>
        </row>
        <row r="10456">
          <cell r="D10456" t="str">
            <v>1382235</v>
          </cell>
          <cell r="J10456" t="str">
            <v>N</v>
          </cell>
        </row>
        <row r="10457">
          <cell r="D10457" t="str">
            <v>1382235</v>
          </cell>
          <cell r="J10457" t="str">
            <v>N</v>
          </cell>
        </row>
        <row r="10458">
          <cell r="D10458" t="str">
            <v>1382235</v>
          </cell>
          <cell r="J10458" t="str">
            <v>N</v>
          </cell>
        </row>
        <row r="10459">
          <cell r="D10459" t="str">
            <v>1382235</v>
          </cell>
          <cell r="J10459" t="str">
            <v>N</v>
          </cell>
        </row>
        <row r="10460">
          <cell r="D10460" t="str">
            <v>1382235</v>
          </cell>
          <cell r="J10460" t="str">
            <v>N</v>
          </cell>
        </row>
        <row r="10461">
          <cell r="D10461" t="str">
            <v>1382235</v>
          </cell>
          <cell r="J10461" t="str">
            <v>N</v>
          </cell>
        </row>
        <row r="10462">
          <cell r="D10462" t="str">
            <v>1382718</v>
          </cell>
          <cell r="J10462" t="str">
            <v>N</v>
          </cell>
        </row>
        <row r="10463">
          <cell r="D10463" t="str">
            <v>1382718</v>
          </cell>
          <cell r="J10463" t="str">
            <v>N</v>
          </cell>
        </row>
        <row r="10464">
          <cell r="D10464" t="str">
            <v>1382718</v>
          </cell>
          <cell r="J10464" t="str">
            <v>N</v>
          </cell>
        </row>
        <row r="10465">
          <cell r="D10465" t="str">
            <v>1382718</v>
          </cell>
          <cell r="J10465" t="str">
            <v>N</v>
          </cell>
        </row>
        <row r="10466">
          <cell r="D10466" t="str">
            <v>1382718</v>
          </cell>
          <cell r="J10466" t="str">
            <v>N</v>
          </cell>
        </row>
        <row r="10467">
          <cell r="D10467" t="str">
            <v>1382718</v>
          </cell>
          <cell r="J10467" t="str">
            <v>N</v>
          </cell>
        </row>
        <row r="10468">
          <cell r="D10468" t="str">
            <v>1382718</v>
          </cell>
          <cell r="J10468" t="str">
            <v>N</v>
          </cell>
        </row>
        <row r="10469">
          <cell r="D10469" t="str">
            <v>1382718</v>
          </cell>
          <cell r="J10469" t="str">
            <v>N</v>
          </cell>
        </row>
        <row r="10470">
          <cell r="D10470" t="str">
            <v>1382718</v>
          </cell>
          <cell r="J10470" t="str">
            <v>N</v>
          </cell>
        </row>
        <row r="10471">
          <cell r="D10471" t="str">
            <v>1382718</v>
          </cell>
          <cell r="J10471" t="str">
            <v>N</v>
          </cell>
        </row>
        <row r="10472">
          <cell r="D10472" t="str">
            <v>1382718</v>
          </cell>
          <cell r="J10472" t="str">
            <v>N</v>
          </cell>
        </row>
        <row r="10473">
          <cell r="D10473" t="str">
            <v>1382718</v>
          </cell>
          <cell r="J10473" t="str">
            <v>N</v>
          </cell>
        </row>
        <row r="10474">
          <cell r="D10474" t="str">
            <v>1382718</v>
          </cell>
          <cell r="J10474" t="str">
            <v>N</v>
          </cell>
        </row>
        <row r="10475">
          <cell r="D10475" t="str">
            <v>1382718</v>
          </cell>
          <cell r="J10475" t="str">
            <v>N</v>
          </cell>
        </row>
        <row r="10476">
          <cell r="D10476" t="str">
            <v>1382718</v>
          </cell>
          <cell r="J10476" t="str">
            <v>N</v>
          </cell>
        </row>
        <row r="10477">
          <cell r="D10477" t="str">
            <v>1382718</v>
          </cell>
          <cell r="J10477" t="str">
            <v>N</v>
          </cell>
        </row>
        <row r="10478">
          <cell r="D10478" t="str">
            <v>1382718</v>
          </cell>
          <cell r="J10478" t="str">
            <v>N</v>
          </cell>
        </row>
        <row r="10479">
          <cell r="D10479" t="str">
            <v>1382718</v>
          </cell>
          <cell r="J10479" t="str">
            <v>N</v>
          </cell>
        </row>
        <row r="10480">
          <cell r="D10480" t="str">
            <v>1382718</v>
          </cell>
          <cell r="J10480" t="str">
            <v>N</v>
          </cell>
        </row>
        <row r="10481">
          <cell r="D10481" t="str">
            <v>1382718</v>
          </cell>
          <cell r="J10481" t="str">
            <v>N</v>
          </cell>
        </row>
        <row r="10482">
          <cell r="D10482" t="str">
            <v>1382718</v>
          </cell>
          <cell r="J10482" t="str">
            <v>N</v>
          </cell>
        </row>
        <row r="10483">
          <cell r="D10483" t="str">
            <v>1382718</v>
          </cell>
          <cell r="J10483" t="str">
            <v>N</v>
          </cell>
        </row>
        <row r="10484">
          <cell r="D10484" t="str">
            <v>1382718</v>
          </cell>
          <cell r="J10484" t="str">
            <v>N</v>
          </cell>
        </row>
        <row r="10485">
          <cell r="D10485" t="str">
            <v>1382718</v>
          </cell>
          <cell r="J10485" t="str">
            <v>N</v>
          </cell>
        </row>
        <row r="10486">
          <cell r="D10486" t="str">
            <v>1382718</v>
          </cell>
          <cell r="J10486" t="str">
            <v>N</v>
          </cell>
        </row>
        <row r="10487">
          <cell r="D10487" t="str">
            <v>1382718</v>
          </cell>
          <cell r="J10487" t="str">
            <v>N</v>
          </cell>
        </row>
        <row r="10488">
          <cell r="D10488" t="str">
            <v>1382718</v>
          </cell>
          <cell r="J10488" t="str">
            <v>N</v>
          </cell>
        </row>
        <row r="10489">
          <cell r="D10489" t="str">
            <v>1382718</v>
          </cell>
          <cell r="J10489" t="str">
            <v>N</v>
          </cell>
        </row>
        <row r="10490">
          <cell r="D10490" t="str">
            <v>1382718</v>
          </cell>
          <cell r="J10490" t="str">
            <v>N</v>
          </cell>
        </row>
        <row r="10491">
          <cell r="D10491" t="str">
            <v>1382718</v>
          </cell>
          <cell r="J10491" t="str">
            <v>N</v>
          </cell>
        </row>
        <row r="10492">
          <cell r="D10492" t="str">
            <v>1382718</v>
          </cell>
          <cell r="J10492" t="str">
            <v>N</v>
          </cell>
        </row>
        <row r="10493">
          <cell r="D10493" t="str">
            <v>1382718</v>
          </cell>
          <cell r="J10493" t="str">
            <v>N</v>
          </cell>
        </row>
        <row r="10494">
          <cell r="D10494" t="str">
            <v>1382718</v>
          </cell>
          <cell r="J10494" t="str">
            <v>N</v>
          </cell>
        </row>
        <row r="10495">
          <cell r="D10495" t="str">
            <v>1382718</v>
          </cell>
          <cell r="J10495" t="str">
            <v>N</v>
          </cell>
        </row>
        <row r="10496">
          <cell r="D10496" t="str">
            <v>1382718</v>
          </cell>
          <cell r="J10496" t="str">
            <v>N</v>
          </cell>
        </row>
        <row r="10497">
          <cell r="D10497" t="str">
            <v>1382718</v>
          </cell>
          <cell r="J10497" t="str">
            <v>N</v>
          </cell>
        </row>
        <row r="10498">
          <cell r="D10498" t="str">
            <v>1382718</v>
          </cell>
          <cell r="J10498" t="str">
            <v>N</v>
          </cell>
        </row>
        <row r="10499">
          <cell r="D10499" t="str">
            <v>1382718</v>
          </cell>
          <cell r="J10499" t="str">
            <v>N</v>
          </cell>
        </row>
        <row r="10500">
          <cell r="D10500" t="str">
            <v>1382718</v>
          </cell>
          <cell r="J10500" t="str">
            <v>N</v>
          </cell>
        </row>
        <row r="10501">
          <cell r="D10501" t="str">
            <v>1382718</v>
          </cell>
          <cell r="J10501" t="str">
            <v>N</v>
          </cell>
        </row>
        <row r="10502">
          <cell r="D10502" t="str">
            <v>1382718</v>
          </cell>
          <cell r="J10502" t="str">
            <v>N</v>
          </cell>
        </row>
        <row r="10503">
          <cell r="D10503" t="str">
            <v>1382718</v>
          </cell>
          <cell r="J10503" t="str">
            <v>N</v>
          </cell>
        </row>
        <row r="10504">
          <cell r="D10504" t="str">
            <v>1382718</v>
          </cell>
          <cell r="J10504" t="str">
            <v>N</v>
          </cell>
        </row>
        <row r="10505">
          <cell r="D10505" t="str">
            <v>1382718</v>
          </cell>
          <cell r="J10505" t="str">
            <v>N</v>
          </cell>
        </row>
        <row r="10506">
          <cell r="D10506" t="str">
            <v>1382718</v>
          </cell>
          <cell r="J10506" t="str">
            <v>N</v>
          </cell>
        </row>
        <row r="10507">
          <cell r="D10507" t="str">
            <v>1382718</v>
          </cell>
          <cell r="J10507" t="str">
            <v>N</v>
          </cell>
        </row>
        <row r="10508">
          <cell r="D10508" t="str">
            <v>1382718</v>
          </cell>
          <cell r="J10508" t="str">
            <v>N</v>
          </cell>
        </row>
        <row r="10509">
          <cell r="D10509" t="str">
            <v>1382718</v>
          </cell>
          <cell r="J10509" t="str">
            <v>N</v>
          </cell>
        </row>
        <row r="10510">
          <cell r="D10510" t="str">
            <v>1382718</v>
          </cell>
          <cell r="J10510" t="str">
            <v>N</v>
          </cell>
        </row>
        <row r="10511">
          <cell r="D10511" t="str">
            <v>1382718</v>
          </cell>
          <cell r="J10511" t="str">
            <v>N</v>
          </cell>
        </row>
        <row r="10512">
          <cell r="D10512" t="str">
            <v>1382718</v>
          </cell>
          <cell r="J10512" t="str">
            <v>N</v>
          </cell>
        </row>
        <row r="10513">
          <cell r="D10513" t="str">
            <v>1382718</v>
          </cell>
          <cell r="J10513" t="str">
            <v>N</v>
          </cell>
        </row>
        <row r="10514">
          <cell r="D10514" t="str">
            <v>1382718</v>
          </cell>
          <cell r="J10514" t="str">
            <v>N</v>
          </cell>
        </row>
        <row r="10515">
          <cell r="D10515" t="str">
            <v>1382718</v>
          </cell>
          <cell r="J10515" t="str">
            <v>N</v>
          </cell>
        </row>
        <row r="10516">
          <cell r="D10516" t="str">
            <v>1382718</v>
          </cell>
          <cell r="J10516" t="str">
            <v>N</v>
          </cell>
        </row>
        <row r="10517">
          <cell r="D10517" t="str">
            <v>1382718</v>
          </cell>
          <cell r="J10517" t="str">
            <v>N</v>
          </cell>
        </row>
        <row r="10518">
          <cell r="D10518" t="str">
            <v>1382718</v>
          </cell>
          <cell r="J10518" t="str">
            <v>N</v>
          </cell>
        </row>
        <row r="10519">
          <cell r="D10519" t="str">
            <v>1382718</v>
          </cell>
          <cell r="J10519" t="str">
            <v>N</v>
          </cell>
        </row>
        <row r="10520">
          <cell r="D10520" t="str">
            <v>1382718</v>
          </cell>
          <cell r="J10520" t="str">
            <v>N</v>
          </cell>
        </row>
        <row r="10521">
          <cell r="D10521" t="str">
            <v>1382718</v>
          </cell>
          <cell r="J10521" t="str">
            <v>N</v>
          </cell>
        </row>
        <row r="10522">
          <cell r="D10522" t="str">
            <v>1382718</v>
          </cell>
          <cell r="J10522" t="str">
            <v>N</v>
          </cell>
        </row>
        <row r="10523">
          <cell r="D10523" t="str">
            <v>1382718</v>
          </cell>
          <cell r="J10523" t="str">
            <v>N</v>
          </cell>
        </row>
        <row r="10524">
          <cell r="D10524" t="str">
            <v>1382718</v>
          </cell>
          <cell r="J10524" t="str">
            <v>N</v>
          </cell>
        </row>
        <row r="10525">
          <cell r="D10525" t="str">
            <v>1382718</v>
          </cell>
          <cell r="J10525" t="str">
            <v>N</v>
          </cell>
        </row>
        <row r="10526">
          <cell r="D10526" t="str">
            <v>1382718</v>
          </cell>
          <cell r="J10526" t="str">
            <v>N</v>
          </cell>
        </row>
        <row r="10527">
          <cell r="D10527" t="str">
            <v>1382718</v>
          </cell>
          <cell r="J10527" t="str">
            <v>N</v>
          </cell>
        </row>
        <row r="10528">
          <cell r="D10528" t="str">
            <v>1382718</v>
          </cell>
          <cell r="J10528" t="str">
            <v>N</v>
          </cell>
        </row>
        <row r="10529">
          <cell r="D10529" t="str">
            <v>1382718</v>
          </cell>
          <cell r="J10529" t="str">
            <v>N</v>
          </cell>
        </row>
        <row r="10530">
          <cell r="D10530" t="str">
            <v>1382718</v>
          </cell>
          <cell r="J10530" t="str">
            <v>N</v>
          </cell>
        </row>
        <row r="10531">
          <cell r="D10531" t="str">
            <v>1382718</v>
          </cell>
          <cell r="J10531" t="str">
            <v>N</v>
          </cell>
        </row>
        <row r="10532">
          <cell r="D10532" t="str">
            <v>1382718</v>
          </cell>
          <cell r="J10532" t="str">
            <v>N</v>
          </cell>
        </row>
        <row r="10533">
          <cell r="D10533" t="str">
            <v>1382718</v>
          </cell>
          <cell r="J10533" t="str">
            <v>N</v>
          </cell>
        </row>
        <row r="10534">
          <cell r="D10534" t="str">
            <v>1382718</v>
          </cell>
          <cell r="J10534" t="str">
            <v>N</v>
          </cell>
        </row>
        <row r="10535">
          <cell r="D10535" t="str">
            <v>1382718</v>
          </cell>
          <cell r="J10535" t="str">
            <v>N</v>
          </cell>
        </row>
        <row r="10536">
          <cell r="D10536" t="str">
            <v>1382718</v>
          </cell>
          <cell r="J10536" t="str">
            <v>N</v>
          </cell>
        </row>
        <row r="10537">
          <cell r="D10537" t="str">
            <v>1382718</v>
          </cell>
          <cell r="J10537" t="str">
            <v>N</v>
          </cell>
        </row>
        <row r="10538">
          <cell r="D10538" t="str">
            <v>1382718</v>
          </cell>
          <cell r="J10538" t="str">
            <v>N</v>
          </cell>
        </row>
        <row r="10539">
          <cell r="D10539" t="str">
            <v>1382718</v>
          </cell>
          <cell r="J10539" t="str">
            <v>N</v>
          </cell>
        </row>
        <row r="10540">
          <cell r="D10540" t="str">
            <v>1382718</v>
          </cell>
          <cell r="J10540" t="str">
            <v>N</v>
          </cell>
        </row>
        <row r="10541">
          <cell r="D10541" t="str">
            <v>1382718</v>
          </cell>
          <cell r="J10541" t="str">
            <v>N</v>
          </cell>
        </row>
        <row r="10542">
          <cell r="D10542" t="str">
            <v>1382718</v>
          </cell>
          <cell r="J10542" t="str">
            <v>N</v>
          </cell>
        </row>
        <row r="10543">
          <cell r="D10543" t="str">
            <v>1382718</v>
          </cell>
          <cell r="J10543" t="str">
            <v>N</v>
          </cell>
        </row>
        <row r="10544">
          <cell r="D10544" t="str">
            <v>1382718</v>
          </cell>
          <cell r="J10544" t="str">
            <v>N</v>
          </cell>
        </row>
        <row r="10545">
          <cell r="D10545" t="str">
            <v>1382718</v>
          </cell>
          <cell r="J10545" t="str">
            <v>N</v>
          </cell>
        </row>
        <row r="10546">
          <cell r="D10546" t="str">
            <v>1382718</v>
          </cell>
          <cell r="J10546" t="str">
            <v>N</v>
          </cell>
        </row>
        <row r="10547">
          <cell r="D10547" t="str">
            <v>1382718</v>
          </cell>
          <cell r="J10547" t="str">
            <v>N</v>
          </cell>
        </row>
        <row r="10548">
          <cell r="D10548" t="str">
            <v>1382718</v>
          </cell>
          <cell r="J10548" t="str">
            <v>N</v>
          </cell>
        </row>
        <row r="10549">
          <cell r="D10549" t="str">
            <v>1382718</v>
          </cell>
          <cell r="J10549" t="str">
            <v>N</v>
          </cell>
        </row>
        <row r="10550">
          <cell r="D10550" t="str">
            <v>1382718</v>
          </cell>
          <cell r="J10550" t="str">
            <v>N</v>
          </cell>
        </row>
        <row r="10551">
          <cell r="D10551" t="str">
            <v>1382718</v>
          </cell>
          <cell r="J10551" t="str">
            <v>N</v>
          </cell>
        </row>
        <row r="10552">
          <cell r="D10552" t="str">
            <v>1382718</v>
          </cell>
          <cell r="J10552" t="str">
            <v>N</v>
          </cell>
        </row>
        <row r="10553">
          <cell r="D10553" t="str">
            <v>1382718</v>
          </cell>
          <cell r="J10553" t="str">
            <v>N</v>
          </cell>
        </row>
        <row r="10554">
          <cell r="D10554" t="str">
            <v>1382718</v>
          </cell>
          <cell r="J10554" t="str">
            <v>N</v>
          </cell>
        </row>
        <row r="10555">
          <cell r="D10555" t="str">
            <v>1382718</v>
          </cell>
          <cell r="J10555" t="str">
            <v>N</v>
          </cell>
        </row>
        <row r="10556">
          <cell r="D10556" t="str">
            <v>1382718</v>
          </cell>
          <cell r="J10556" t="str">
            <v>N</v>
          </cell>
        </row>
        <row r="10557">
          <cell r="D10557" t="str">
            <v>1382718</v>
          </cell>
          <cell r="J10557" t="str">
            <v>N</v>
          </cell>
        </row>
        <row r="10558">
          <cell r="D10558" t="str">
            <v>1382718</v>
          </cell>
          <cell r="J10558" t="str">
            <v>N</v>
          </cell>
        </row>
        <row r="10559">
          <cell r="D10559" t="str">
            <v>1382718</v>
          </cell>
          <cell r="J10559" t="str">
            <v>N</v>
          </cell>
        </row>
        <row r="10560">
          <cell r="D10560" t="str">
            <v>1382718</v>
          </cell>
          <cell r="J10560" t="str">
            <v>N</v>
          </cell>
        </row>
        <row r="10561">
          <cell r="D10561" t="str">
            <v>1382718</v>
          </cell>
          <cell r="J10561" t="str">
            <v>N</v>
          </cell>
        </row>
        <row r="10562">
          <cell r="D10562" t="str">
            <v>1382718</v>
          </cell>
          <cell r="J10562" t="str">
            <v>N</v>
          </cell>
        </row>
        <row r="10563">
          <cell r="D10563" t="str">
            <v>1382718</v>
          </cell>
          <cell r="J10563" t="str">
            <v>N</v>
          </cell>
        </row>
        <row r="10564">
          <cell r="D10564" t="str">
            <v>1382718</v>
          </cell>
          <cell r="J10564" t="str">
            <v>N</v>
          </cell>
        </row>
        <row r="10565">
          <cell r="D10565" t="str">
            <v>1382718</v>
          </cell>
          <cell r="J10565" t="str">
            <v>N</v>
          </cell>
        </row>
        <row r="10566">
          <cell r="D10566" t="str">
            <v>1382718</v>
          </cell>
          <cell r="J10566" t="str">
            <v>N</v>
          </cell>
        </row>
        <row r="10567">
          <cell r="D10567" t="str">
            <v>1382718</v>
          </cell>
          <cell r="J10567" t="str">
            <v>N</v>
          </cell>
        </row>
        <row r="10568">
          <cell r="D10568" t="str">
            <v>1382718</v>
          </cell>
          <cell r="J10568" t="str">
            <v>N</v>
          </cell>
        </row>
        <row r="10569">
          <cell r="D10569" t="str">
            <v>1382718</v>
          </cell>
          <cell r="J10569" t="str">
            <v>N</v>
          </cell>
        </row>
        <row r="10570">
          <cell r="D10570" t="str">
            <v>1382718</v>
          </cell>
          <cell r="J10570" t="str">
            <v>N</v>
          </cell>
        </row>
        <row r="10571">
          <cell r="D10571" t="str">
            <v>1382718</v>
          </cell>
          <cell r="J10571" t="str">
            <v>N</v>
          </cell>
        </row>
        <row r="10572">
          <cell r="D10572" t="str">
            <v>1382718</v>
          </cell>
          <cell r="J10572" t="str">
            <v>N</v>
          </cell>
        </row>
        <row r="10573">
          <cell r="D10573" t="str">
            <v>1382718</v>
          </cell>
          <cell r="J10573" t="str">
            <v>N</v>
          </cell>
        </row>
        <row r="10574">
          <cell r="D10574" t="str">
            <v>1382718</v>
          </cell>
          <cell r="J10574" t="str">
            <v>N</v>
          </cell>
        </row>
        <row r="10575">
          <cell r="D10575" t="str">
            <v>1382718</v>
          </cell>
          <cell r="J10575" t="str">
            <v>N</v>
          </cell>
        </row>
        <row r="10576">
          <cell r="D10576" t="str">
            <v>1382718</v>
          </cell>
          <cell r="J10576" t="str">
            <v>N</v>
          </cell>
        </row>
        <row r="10577">
          <cell r="D10577" t="str">
            <v>1382718</v>
          </cell>
          <cell r="J10577" t="str">
            <v>N</v>
          </cell>
        </row>
        <row r="10578">
          <cell r="D10578" t="str">
            <v>1382718</v>
          </cell>
          <cell r="J10578" t="str">
            <v>N</v>
          </cell>
        </row>
        <row r="10579">
          <cell r="D10579" t="str">
            <v>1382718</v>
          </cell>
          <cell r="J10579" t="str">
            <v>N</v>
          </cell>
        </row>
        <row r="10580">
          <cell r="D10580" t="str">
            <v>1386757</v>
          </cell>
          <cell r="J10580" t="str">
            <v>N</v>
          </cell>
        </row>
        <row r="10581">
          <cell r="D10581" t="str">
            <v>1386757</v>
          </cell>
          <cell r="J10581" t="str">
            <v>N</v>
          </cell>
        </row>
        <row r="10582">
          <cell r="D10582" t="str">
            <v>1386757</v>
          </cell>
          <cell r="J10582" t="str">
            <v>N</v>
          </cell>
        </row>
        <row r="10583">
          <cell r="D10583" t="str">
            <v>1386757</v>
          </cell>
          <cell r="J10583" t="str">
            <v>N</v>
          </cell>
        </row>
        <row r="10584">
          <cell r="D10584" t="str">
            <v>1386757</v>
          </cell>
          <cell r="J10584" t="str">
            <v>N</v>
          </cell>
        </row>
        <row r="10585">
          <cell r="D10585" t="str">
            <v>1386757</v>
          </cell>
          <cell r="J10585" t="str">
            <v>N</v>
          </cell>
        </row>
        <row r="10586">
          <cell r="D10586" t="str">
            <v>1386757</v>
          </cell>
          <cell r="J10586" t="str">
            <v>N</v>
          </cell>
        </row>
        <row r="10587">
          <cell r="D10587" t="str">
            <v>1386757</v>
          </cell>
          <cell r="J10587" t="str">
            <v>N</v>
          </cell>
        </row>
        <row r="10588">
          <cell r="D10588" t="str">
            <v>1386757</v>
          </cell>
          <cell r="J10588" t="str">
            <v>N</v>
          </cell>
        </row>
        <row r="10589">
          <cell r="D10589" t="str">
            <v>1386757</v>
          </cell>
          <cell r="J10589" t="str">
            <v>N</v>
          </cell>
        </row>
        <row r="10590">
          <cell r="D10590" t="str">
            <v>1386760</v>
          </cell>
          <cell r="J10590" t="str">
            <v>N</v>
          </cell>
        </row>
        <row r="10591">
          <cell r="D10591" t="str">
            <v>1386760</v>
          </cell>
          <cell r="J10591" t="str">
            <v>N</v>
          </cell>
        </row>
        <row r="10592">
          <cell r="D10592" t="str">
            <v>1386760</v>
          </cell>
          <cell r="J10592" t="str">
            <v>N</v>
          </cell>
        </row>
        <row r="10593">
          <cell r="D10593" t="str">
            <v>1386760</v>
          </cell>
          <cell r="J10593" t="str">
            <v>N</v>
          </cell>
        </row>
        <row r="10594">
          <cell r="D10594" t="str">
            <v>1386760</v>
          </cell>
          <cell r="J10594" t="str">
            <v>N</v>
          </cell>
        </row>
        <row r="10595">
          <cell r="D10595" t="str">
            <v>1386760</v>
          </cell>
          <cell r="J10595" t="str">
            <v>N</v>
          </cell>
        </row>
        <row r="10596">
          <cell r="D10596" t="str">
            <v>1386760</v>
          </cell>
          <cell r="J10596" t="str">
            <v>N</v>
          </cell>
        </row>
        <row r="10597">
          <cell r="D10597" t="str">
            <v>1386760</v>
          </cell>
          <cell r="J10597" t="str">
            <v>N</v>
          </cell>
        </row>
        <row r="10598">
          <cell r="D10598" t="str">
            <v>1386760</v>
          </cell>
          <cell r="J10598" t="str">
            <v>N</v>
          </cell>
        </row>
        <row r="10599">
          <cell r="D10599" t="str">
            <v>1386760</v>
          </cell>
          <cell r="J10599" t="str">
            <v>N</v>
          </cell>
        </row>
        <row r="10600">
          <cell r="D10600" t="str">
            <v>1386838</v>
          </cell>
          <cell r="J10600" t="str">
            <v>N</v>
          </cell>
        </row>
        <row r="10601">
          <cell r="D10601" t="str">
            <v>1386838</v>
          </cell>
          <cell r="J10601" t="str">
            <v>N</v>
          </cell>
        </row>
        <row r="10602">
          <cell r="D10602" t="str">
            <v>1386838</v>
          </cell>
          <cell r="J10602" t="str">
            <v>N</v>
          </cell>
        </row>
        <row r="10603">
          <cell r="D10603" t="str">
            <v>1386838</v>
          </cell>
          <cell r="J10603" t="str">
            <v>N</v>
          </cell>
        </row>
        <row r="10604">
          <cell r="D10604" t="str">
            <v>1386838</v>
          </cell>
          <cell r="J10604" t="str">
            <v>N</v>
          </cell>
        </row>
        <row r="10605">
          <cell r="D10605" t="str">
            <v>1386838</v>
          </cell>
          <cell r="J10605" t="str">
            <v>N</v>
          </cell>
        </row>
        <row r="10606">
          <cell r="D10606" t="str">
            <v>1386838</v>
          </cell>
          <cell r="J10606" t="str">
            <v>N</v>
          </cell>
        </row>
        <row r="10607">
          <cell r="D10607" t="str">
            <v>1386838</v>
          </cell>
          <cell r="J10607" t="str">
            <v>N</v>
          </cell>
        </row>
        <row r="10608">
          <cell r="D10608" t="str">
            <v>1386838</v>
          </cell>
          <cell r="J10608" t="str">
            <v>N</v>
          </cell>
        </row>
        <row r="10609">
          <cell r="D10609" t="str">
            <v>1386838</v>
          </cell>
          <cell r="J10609" t="str">
            <v>N</v>
          </cell>
        </row>
        <row r="10610">
          <cell r="D10610" t="str">
            <v>1386838</v>
          </cell>
          <cell r="J10610" t="str">
            <v>N</v>
          </cell>
        </row>
        <row r="10611">
          <cell r="D10611" t="str">
            <v>1386838</v>
          </cell>
          <cell r="J10611" t="str">
            <v>N</v>
          </cell>
        </row>
        <row r="10612">
          <cell r="D10612" t="str">
            <v>1386838</v>
          </cell>
          <cell r="J10612" t="str">
            <v>N</v>
          </cell>
        </row>
        <row r="10613">
          <cell r="D10613" t="str">
            <v>1386838</v>
          </cell>
          <cell r="J10613" t="str">
            <v>N</v>
          </cell>
        </row>
        <row r="10614">
          <cell r="D10614" t="str">
            <v>1386838</v>
          </cell>
          <cell r="J10614" t="str">
            <v>N</v>
          </cell>
        </row>
        <row r="10615">
          <cell r="D10615" t="str">
            <v>1386838</v>
          </cell>
          <cell r="J10615" t="str">
            <v>N</v>
          </cell>
        </row>
        <row r="10616">
          <cell r="D10616" t="str">
            <v>1386838</v>
          </cell>
          <cell r="J10616" t="str">
            <v>N</v>
          </cell>
        </row>
        <row r="10617">
          <cell r="D10617" t="str">
            <v>1386838</v>
          </cell>
          <cell r="J10617" t="str">
            <v>N</v>
          </cell>
        </row>
        <row r="10618">
          <cell r="D10618" t="str">
            <v>1386838</v>
          </cell>
          <cell r="J10618" t="str">
            <v>N</v>
          </cell>
        </row>
        <row r="10619">
          <cell r="D10619" t="str">
            <v>1386838</v>
          </cell>
          <cell r="J10619" t="str">
            <v>N</v>
          </cell>
        </row>
        <row r="10620">
          <cell r="D10620" t="str">
            <v>1386838</v>
          </cell>
          <cell r="J10620" t="str">
            <v>N</v>
          </cell>
        </row>
        <row r="10621">
          <cell r="D10621" t="str">
            <v>1386838</v>
          </cell>
          <cell r="J10621" t="str">
            <v>N</v>
          </cell>
        </row>
        <row r="10622">
          <cell r="D10622" t="str">
            <v>1386838</v>
          </cell>
          <cell r="J10622" t="str">
            <v>N</v>
          </cell>
        </row>
        <row r="10623">
          <cell r="D10623" t="str">
            <v>1386838</v>
          </cell>
          <cell r="J10623" t="str">
            <v>N</v>
          </cell>
        </row>
        <row r="10624">
          <cell r="D10624" t="str">
            <v>1386838</v>
          </cell>
          <cell r="J10624" t="str">
            <v>N</v>
          </cell>
        </row>
        <row r="10625">
          <cell r="D10625" t="str">
            <v>1386838</v>
          </cell>
          <cell r="J10625" t="str">
            <v>N</v>
          </cell>
        </row>
        <row r="10626">
          <cell r="D10626" t="str">
            <v>1386838</v>
          </cell>
          <cell r="J10626" t="str">
            <v>N</v>
          </cell>
        </row>
        <row r="10627">
          <cell r="D10627" t="str">
            <v>1386838</v>
          </cell>
          <cell r="J10627" t="str">
            <v>N</v>
          </cell>
        </row>
        <row r="10628">
          <cell r="D10628" t="str">
            <v>1386838</v>
          </cell>
          <cell r="J10628" t="str">
            <v>N</v>
          </cell>
        </row>
        <row r="10629">
          <cell r="D10629" t="str">
            <v>1386891</v>
          </cell>
          <cell r="J10629" t="str">
            <v>N</v>
          </cell>
        </row>
        <row r="10630">
          <cell r="D10630" t="str">
            <v>1386891</v>
          </cell>
          <cell r="J10630" t="str">
            <v>N</v>
          </cell>
        </row>
        <row r="10631">
          <cell r="D10631" t="str">
            <v>1386891</v>
          </cell>
          <cell r="J10631" t="str">
            <v>N</v>
          </cell>
        </row>
        <row r="10632">
          <cell r="D10632" t="str">
            <v>1386891</v>
          </cell>
          <cell r="J10632" t="str">
            <v>N</v>
          </cell>
        </row>
        <row r="10633">
          <cell r="D10633" t="str">
            <v>1386891</v>
          </cell>
          <cell r="J10633" t="str">
            <v>N</v>
          </cell>
        </row>
        <row r="10634">
          <cell r="D10634" t="str">
            <v>1386891</v>
          </cell>
          <cell r="J10634" t="str">
            <v>N</v>
          </cell>
        </row>
        <row r="10635">
          <cell r="D10635" t="str">
            <v>1386891</v>
          </cell>
          <cell r="J10635" t="str">
            <v>N</v>
          </cell>
        </row>
        <row r="10636">
          <cell r="D10636" t="str">
            <v>1386891</v>
          </cell>
          <cell r="J10636" t="str">
            <v>N</v>
          </cell>
        </row>
        <row r="10637">
          <cell r="D10637" t="str">
            <v>1386891</v>
          </cell>
          <cell r="J10637" t="str">
            <v>N</v>
          </cell>
        </row>
        <row r="10638">
          <cell r="D10638" t="str">
            <v>1386891</v>
          </cell>
          <cell r="J10638" t="str">
            <v>N</v>
          </cell>
        </row>
        <row r="10639">
          <cell r="D10639" t="str">
            <v>1386894</v>
          </cell>
          <cell r="J10639" t="str">
            <v>N</v>
          </cell>
        </row>
        <row r="10640">
          <cell r="D10640" t="str">
            <v>1386894</v>
          </cell>
          <cell r="J10640" t="str">
            <v>N</v>
          </cell>
        </row>
        <row r="10641">
          <cell r="D10641" t="str">
            <v>1386894</v>
          </cell>
          <cell r="J10641" t="str">
            <v>N</v>
          </cell>
        </row>
        <row r="10642">
          <cell r="D10642" t="str">
            <v>1386894</v>
          </cell>
          <cell r="J10642" t="str">
            <v>N</v>
          </cell>
        </row>
        <row r="10643">
          <cell r="D10643" t="str">
            <v>1386894</v>
          </cell>
          <cell r="J10643" t="str">
            <v>N</v>
          </cell>
        </row>
        <row r="10644">
          <cell r="D10644" t="str">
            <v>1386894</v>
          </cell>
          <cell r="J10644" t="str">
            <v>N</v>
          </cell>
        </row>
        <row r="10645">
          <cell r="D10645" t="str">
            <v>1386894</v>
          </cell>
          <cell r="J10645" t="str">
            <v>N</v>
          </cell>
        </row>
        <row r="10646">
          <cell r="D10646" t="str">
            <v>1386894</v>
          </cell>
          <cell r="J10646" t="str">
            <v>N</v>
          </cell>
        </row>
        <row r="10647">
          <cell r="D10647" t="str">
            <v>1386894</v>
          </cell>
          <cell r="J10647" t="str">
            <v>N</v>
          </cell>
        </row>
        <row r="10648">
          <cell r="D10648" t="str">
            <v>1386894</v>
          </cell>
          <cell r="J10648" t="str">
            <v>N</v>
          </cell>
        </row>
        <row r="10649">
          <cell r="D10649" t="str">
            <v>1386894</v>
          </cell>
          <cell r="J10649" t="str">
            <v>N</v>
          </cell>
        </row>
        <row r="10650">
          <cell r="D10650" t="str">
            <v>1386894</v>
          </cell>
          <cell r="J10650" t="str">
            <v>N</v>
          </cell>
        </row>
        <row r="10651">
          <cell r="D10651" t="str">
            <v>1386894</v>
          </cell>
          <cell r="J10651" t="str">
            <v>N</v>
          </cell>
        </row>
        <row r="10652">
          <cell r="D10652" t="str">
            <v>1386894</v>
          </cell>
          <cell r="J10652" t="str">
            <v>N</v>
          </cell>
        </row>
        <row r="10653">
          <cell r="D10653" t="str">
            <v>1386894</v>
          </cell>
          <cell r="J10653" t="str">
            <v>N</v>
          </cell>
        </row>
        <row r="10654">
          <cell r="D10654" t="str">
            <v>1386894</v>
          </cell>
          <cell r="J10654" t="str">
            <v>N</v>
          </cell>
        </row>
        <row r="10655">
          <cell r="D10655" t="str">
            <v>1386894</v>
          </cell>
          <cell r="J10655" t="str">
            <v>N</v>
          </cell>
        </row>
        <row r="10656">
          <cell r="D10656" t="str">
            <v>1386894</v>
          </cell>
          <cell r="J10656" t="str">
            <v>N</v>
          </cell>
        </row>
        <row r="10657">
          <cell r="D10657" t="str">
            <v>1386894</v>
          </cell>
          <cell r="J10657" t="str">
            <v>N</v>
          </cell>
        </row>
        <row r="10658">
          <cell r="D10658" t="str">
            <v>1387152</v>
          </cell>
          <cell r="J10658" t="str">
            <v>N</v>
          </cell>
        </row>
        <row r="10659">
          <cell r="D10659" t="str">
            <v>1387152</v>
          </cell>
          <cell r="J10659" t="str">
            <v>N</v>
          </cell>
        </row>
        <row r="10660">
          <cell r="D10660" t="str">
            <v>1387152</v>
          </cell>
          <cell r="J10660" t="str">
            <v>N</v>
          </cell>
        </row>
        <row r="10661">
          <cell r="D10661" t="str">
            <v>1387152</v>
          </cell>
          <cell r="J10661" t="str">
            <v>N</v>
          </cell>
        </row>
        <row r="10662">
          <cell r="D10662" t="str">
            <v>1387152</v>
          </cell>
          <cell r="J10662" t="str">
            <v>N</v>
          </cell>
        </row>
        <row r="10663">
          <cell r="D10663" t="str">
            <v>1387152</v>
          </cell>
          <cell r="J10663" t="str">
            <v>N</v>
          </cell>
        </row>
        <row r="10664">
          <cell r="D10664" t="str">
            <v>1387233</v>
          </cell>
          <cell r="J10664" t="str">
            <v>N</v>
          </cell>
        </row>
        <row r="10665">
          <cell r="D10665" t="str">
            <v>1387233</v>
          </cell>
          <cell r="J10665" t="str">
            <v>N</v>
          </cell>
        </row>
        <row r="10666">
          <cell r="D10666" t="str">
            <v>1387233</v>
          </cell>
          <cell r="J10666" t="str">
            <v>N</v>
          </cell>
        </row>
        <row r="10667">
          <cell r="D10667" t="str">
            <v>1387233</v>
          </cell>
          <cell r="J10667" t="str">
            <v>N</v>
          </cell>
        </row>
        <row r="10668">
          <cell r="D10668" t="str">
            <v>1387233</v>
          </cell>
          <cell r="J10668" t="str">
            <v>N</v>
          </cell>
        </row>
        <row r="10669">
          <cell r="D10669" t="str">
            <v>1387233</v>
          </cell>
          <cell r="J10669" t="str">
            <v>N</v>
          </cell>
        </row>
        <row r="10670">
          <cell r="D10670" t="str">
            <v>1387233</v>
          </cell>
          <cell r="J10670" t="str">
            <v>N</v>
          </cell>
        </row>
        <row r="10671">
          <cell r="D10671" t="str">
            <v>1387233</v>
          </cell>
          <cell r="J10671" t="str">
            <v>N</v>
          </cell>
        </row>
        <row r="10672">
          <cell r="D10672" t="str">
            <v>1387233</v>
          </cell>
          <cell r="J10672" t="str">
            <v>N</v>
          </cell>
        </row>
        <row r="10673">
          <cell r="D10673" t="str">
            <v>1387233</v>
          </cell>
          <cell r="J10673" t="str">
            <v>N</v>
          </cell>
        </row>
        <row r="10674">
          <cell r="D10674" t="str">
            <v>1387233</v>
          </cell>
          <cell r="J10674" t="str">
            <v>N</v>
          </cell>
        </row>
        <row r="10675">
          <cell r="D10675" t="str">
            <v>1387233</v>
          </cell>
          <cell r="J10675" t="str">
            <v>N</v>
          </cell>
        </row>
        <row r="10676">
          <cell r="D10676" t="str">
            <v>1387233</v>
          </cell>
          <cell r="J10676" t="str">
            <v>N</v>
          </cell>
        </row>
        <row r="10677">
          <cell r="D10677" t="str">
            <v>1387233</v>
          </cell>
          <cell r="J10677" t="str">
            <v>N</v>
          </cell>
        </row>
        <row r="10678">
          <cell r="D10678" t="str">
            <v>1387233</v>
          </cell>
          <cell r="J10678" t="str">
            <v>N</v>
          </cell>
        </row>
        <row r="10679">
          <cell r="D10679" t="str">
            <v>1387233</v>
          </cell>
          <cell r="J10679" t="str">
            <v>N</v>
          </cell>
        </row>
        <row r="10680">
          <cell r="D10680" t="str">
            <v>1387233</v>
          </cell>
          <cell r="J10680" t="str">
            <v>N</v>
          </cell>
        </row>
        <row r="10681">
          <cell r="D10681" t="str">
            <v>1387233</v>
          </cell>
          <cell r="J10681" t="str">
            <v>N</v>
          </cell>
        </row>
        <row r="10682">
          <cell r="D10682" t="str">
            <v>1387233</v>
          </cell>
          <cell r="J10682" t="str">
            <v>N</v>
          </cell>
        </row>
        <row r="10683">
          <cell r="D10683" t="str">
            <v>1387233</v>
          </cell>
          <cell r="J10683" t="str">
            <v>N</v>
          </cell>
        </row>
        <row r="10684">
          <cell r="D10684" t="str">
            <v>1387233</v>
          </cell>
          <cell r="J10684" t="str">
            <v>N</v>
          </cell>
        </row>
        <row r="10685">
          <cell r="D10685" t="str">
            <v>1387233</v>
          </cell>
          <cell r="J10685" t="str">
            <v>N</v>
          </cell>
        </row>
        <row r="10686">
          <cell r="D10686" t="str">
            <v>1387233</v>
          </cell>
          <cell r="J10686" t="str">
            <v>N</v>
          </cell>
        </row>
        <row r="10687">
          <cell r="D10687" t="str">
            <v>1387233</v>
          </cell>
          <cell r="J10687" t="str">
            <v>N</v>
          </cell>
        </row>
        <row r="10688">
          <cell r="D10688" t="str">
            <v>1387233</v>
          </cell>
          <cell r="J10688" t="str">
            <v>N</v>
          </cell>
        </row>
        <row r="10689">
          <cell r="D10689" t="str">
            <v>1387233</v>
          </cell>
          <cell r="J10689" t="str">
            <v>N</v>
          </cell>
        </row>
        <row r="10690">
          <cell r="D10690" t="str">
            <v>1387233</v>
          </cell>
          <cell r="J10690" t="str">
            <v>N</v>
          </cell>
        </row>
        <row r="10691">
          <cell r="D10691" t="str">
            <v>1387233</v>
          </cell>
          <cell r="J10691" t="str">
            <v>N</v>
          </cell>
        </row>
        <row r="10692">
          <cell r="D10692" t="str">
            <v>1387233</v>
          </cell>
          <cell r="J10692" t="str">
            <v>N</v>
          </cell>
        </row>
        <row r="10693">
          <cell r="D10693" t="str">
            <v>1387233</v>
          </cell>
          <cell r="J10693" t="str">
            <v>N</v>
          </cell>
        </row>
        <row r="10694">
          <cell r="D10694" t="str">
            <v>1387233</v>
          </cell>
          <cell r="J10694" t="str">
            <v>N</v>
          </cell>
        </row>
        <row r="10695">
          <cell r="D10695" t="str">
            <v>1387233</v>
          </cell>
          <cell r="J10695" t="str">
            <v>N</v>
          </cell>
        </row>
        <row r="10696">
          <cell r="D10696" t="str">
            <v>1387233</v>
          </cell>
          <cell r="J10696" t="str">
            <v>N</v>
          </cell>
        </row>
        <row r="10697">
          <cell r="D10697" t="str">
            <v>1387279</v>
          </cell>
          <cell r="J10697" t="str">
            <v>N</v>
          </cell>
        </row>
        <row r="10698">
          <cell r="D10698" t="str">
            <v>1387279</v>
          </cell>
          <cell r="J10698" t="str">
            <v>N</v>
          </cell>
        </row>
        <row r="10699">
          <cell r="D10699" t="str">
            <v>1387279</v>
          </cell>
          <cell r="J10699" t="str">
            <v>N</v>
          </cell>
        </row>
        <row r="10700">
          <cell r="D10700" t="str">
            <v>1387279</v>
          </cell>
          <cell r="J10700" t="str">
            <v>N</v>
          </cell>
        </row>
        <row r="10701">
          <cell r="D10701" t="str">
            <v>1387279</v>
          </cell>
          <cell r="J10701" t="str">
            <v>N</v>
          </cell>
        </row>
        <row r="10702">
          <cell r="D10702" t="str">
            <v>1387279</v>
          </cell>
          <cell r="J10702" t="str">
            <v>N</v>
          </cell>
        </row>
        <row r="10703">
          <cell r="D10703" t="str">
            <v>1387279</v>
          </cell>
          <cell r="J10703" t="str">
            <v>N</v>
          </cell>
        </row>
        <row r="10704">
          <cell r="D10704" t="str">
            <v>1387279</v>
          </cell>
          <cell r="J10704" t="str">
            <v>N</v>
          </cell>
        </row>
        <row r="10705">
          <cell r="D10705" t="str">
            <v>1387279</v>
          </cell>
          <cell r="J10705" t="str">
            <v>N</v>
          </cell>
        </row>
        <row r="10706">
          <cell r="D10706" t="str">
            <v>1387279</v>
          </cell>
          <cell r="J10706" t="str">
            <v>N</v>
          </cell>
        </row>
        <row r="10707">
          <cell r="D10707" t="str">
            <v>1387279</v>
          </cell>
          <cell r="J10707" t="str">
            <v>N</v>
          </cell>
        </row>
        <row r="10708">
          <cell r="D10708" t="str">
            <v>1387279</v>
          </cell>
          <cell r="J10708" t="str">
            <v>N</v>
          </cell>
        </row>
        <row r="10709">
          <cell r="D10709" t="str">
            <v>1387279</v>
          </cell>
          <cell r="J10709" t="str">
            <v>N</v>
          </cell>
        </row>
        <row r="10710">
          <cell r="D10710" t="str">
            <v>1387279</v>
          </cell>
          <cell r="J10710" t="str">
            <v>N</v>
          </cell>
        </row>
        <row r="10711">
          <cell r="D10711" t="str">
            <v>1387279</v>
          </cell>
          <cell r="J10711" t="str">
            <v>N</v>
          </cell>
        </row>
        <row r="10712">
          <cell r="D10712" t="str">
            <v>1387279</v>
          </cell>
          <cell r="J10712" t="str">
            <v>N</v>
          </cell>
        </row>
        <row r="10713">
          <cell r="D10713" t="str">
            <v>1387279</v>
          </cell>
          <cell r="J10713" t="str">
            <v>N</v>
          </cell>
        </row>
        <row r="10714">
          <cell r="D10714" t="str">
            <v>1387279</v>
          </cell>
          <cell r="J10714" t="str">
            <v>N</v>
          </cell>
        </row>
        <row r="10715">
          <cell r="D10715" t="str">
            <v>1387279</v>
          </cell>
          <cell r="J10715" t="str">
            <v>N</v>
          </cell>
        </row>
        <row r="10716">
          <cell r="D10716" t="str">
            <v>1387279</v>
          </cell>
          <cell r="J10716" t="str">
            <v>N</v>
          </cell>
        </row>
        <row r="10717">
          <cell r="D10717" t="str">
            <v>1387279</v>
          </cell>
          <cell r="J10717" t="str">
            <v>N</v>
          </cell>
        </row>
        <row r="10718">
          <cell r="D10718" t="str">
            <v>1387279</v>
          </cell>
          <cell r="J10718" t="str">
            <v>N</v>
          </cell>
        </row>
        <row r="10719">
          <cell r="D10719" t="str">
            <v>1387279</v>
          </cell>
          <cell r="J10719" t="str">
            <v>N</v>
          </cell>
        </row>
        <row r="10720">
          <cell r="D10720" t="str">
            <v>1387279</v>
          </cell>
          <cell r="J10720" t="str">
            <v>N</v>
          </cell>
        </row>
        <row r="10721">
          <cell r="D10721" t="str">
            <v>1387279</v>
          </cell>
          <cell r="J10721" t="str">
            <v>N</v>
          </cell>
        </row>
        <row r="10722">
          <cell r="D10722" t="str">
            <v>1387279</v>
          </cell>
          <cell r="J10722" t="str">
            <v>N</v>
          </cell>
        </row>
        <row r="10723">
          <cell r="D10723" t="str">
            <v>1387279</v>
          </cell>
          <cell r="J10723" t="str">
            <v>N</v>
          </cell>
        </row>
        <row r="10724">
          <cell r="D10724" t="str">
            <v>1387279</v>
          </cell>
          <cell r="J10724" t="str">
            <v>N</v>
          </cell>
        </row>
        <row r="10725">
          <cell r="D10725" t="str">
            <v>1387279</v>
          </cell>
          <cell r="J10725" t="str">
            <v>N</v>
          </cell>
        </row>
        <row r="10726">
          <cell r="D10726" t="str">
            <v>1387279</v>
          </cell>
          <cell r="J10726" t="str">
            <v>N</v>
          </cell>
        </row>
        <row r="10727">
          <cell r="D10727" t="str">
            <v>1387279</v>
          </cell>
          <cell r="J10727" t="str">
            <v>N</v>
          </cell>
        </row>
        <row r="10728">
          <cell r="D10728" t="str">
            <v>1387279</v>
          </cell>
          <cell r="J10728" t="str">
            <v>N</v>
          </cell>
        </row>
        <row r="10729">
          <cell r="D10729" t="str">
            <v>1387279</v>
          </cell>
          <cell r="J10729" t="str">
            <v>N</v>
          </cell>
        </row>
        <row r="10730">
          <cell r="D10730" t="str">
            <v>1387279</v>
          </cell>
          <cell r="J10730" t="str">
            <v>N</v>
          </cell>
        </row>
        <row r="10731">
          <cell r="D10731" t="str">
            <v>1387279</v>
          </cell>
          <cell r="J10731" t="str">
            <v>N</v>
          </cell>
        </row>
        <row r="10732">
          <cell r="D10732" t="str">
            <v>1387279</v>
          </cell>
          <cell r="J10732" t="str">
            <v>N</v>
          </cell>
        </row>
        <row r="10733">
          <cell r="D10733" t="str">
            <v>1387279</v>
          </cell>
          <cell r="J10733" t="str">
            <v>N</v>
          </cell>
        </row>
        <row r="10734">
          <cell r="D10734" t="str">
            <v>1387279</v>
          </cell>
          <cell r="J10734" t="str">
            <v>N</v>
          </cell>
        </row>
        <row r="10735">
          <cell r="D10735" t="str">
            <v>1387279</v>
          </cell>
          <cell r="J10735" t="str">
            <v>N</v>
          </cell>
        </row>
        <row r="10736">
          <cell r="D10736" t="str">
            <v>1387279</v>
          </cell>
          <cell r="J10736" t="str">
            <v>N</v>
          </cell>
        </row>
        <row r="10737">
          <cell r="D10737" t="str">
            <v>1387279</v>
          </cell>
          <cell r="J10737" t="str">
            <v>N</v>
          </cell>
        </row>
        <row r="10738">
          <cell r="D10738" t="str">
            <v>1387279</v>
          </cell>
          <cell r="J10738" t="str">
            <v>N</v>
          </cell>
        </row>
        <row r="10739">
          <cell r="D10739" t="str">
            <v>1387279</v>
          </cell>
          <cell r="J10739" t="str">
            <v>N</v>
          </cell>
        </row>
        <row r="10740">
          <cell r="D10740" t="str">
            <v>1387279</v>
          </cell>
          <cell r="J10740" t="str">
            <v>N</v>
          </cell>
        </row>
        <row r="10741">
          <cell r="D10741" t="str">
            <v>1387279</v>
          </cell>
          <cell r="J10741" t="str">
            <v>N</v>
          </cell>
        </row>
        <row r="10742">
          <cell r="D10742" t="str">
            <v>1387279</v>
          </cell>
          <cell r="J10742" t="str">
            <v>N</v>
          </cell>
        </row>
        <row r="10743">
          <cell r="D10743" t="str">
            <v>1387279</v>
          </cell>
          <cell r="J10743" t="str">
            <v>N</v>
          </cell>
        </row>
        <row r="10744">
          <cell r="D10744" t="str">
            <v>1387279</v>
          </cell>
          <cell r="J10744" t="str">
            <v>N</v>
          </cell>
        </row>
        <row r="10745">
          <cell r="D10745" t="str">
            <v>1387279</v>
          </cell>
          <cell r="J10745" t="str">
            <v>N</v>
          </cell>
        </row>
        <row r="10746">
          <cell r="D10746" t="str">
            <v>1387279</v>
          </cell>
          <cell r="J10746" t="str">
            <v>N</v>
          </cell>
        </row>
        <row r="10747">
          <cell r="D10747" t="str">
            <v>1387279</v>
          </cell>
          <cell r="J10747" t="str">
            <v>N</v>
          </cell>
        </row>
        <row r="10748">
          <cell r="D10748" t="str">
            <v>1387279</v>
          </cell>
          <cell r="J10748" t="str">
            <v>N</v>
          </cell>
        </row>
        <row r="10749">
          <cell r="D10749" t="str">
            <v>1387279</v>
          </cell>
          <cell r="J10749" t="str">
            <v>N</v>
          </cell>
        </row>
        <row r="10750">
          <cell r="D10750" t="str">
            <v>1387279</v>
          </cell>
          <cell r="J10750" t="str">
            <v>N</v>
          </cell>
        </row>
        <row r="10751">
          <cell r="D10751" t="str">
            <v>1387279</v>
          </cell>
          <cell r="J10751" t="str">
            <v>N</v>
          </cell>
        </row>
        <row r="10752">
          <cell r="D10752" t="str">
            <v>1387279</v>
          </cell>
          <cell r="J10752" t="str">
            <v>N</v>
          </cell>
        </row>
        <row r="10753">
          <cell r="D10753" t="str">
            <v>1387279</v>
          </cell>
          <cell r="J10753" t="str">
            <v>N</v>
          </cell>
        </row>
        <row r="10754">
          <cell r="D10754" t="str">
            <v>1387279</v>
          </cell>
          <cell r="J10754" t="str">
            <v>N</v>
          </cell>
        </row>
        <row r="10755">
          <cell r="D10755" t="str">
            <v>1387279</v>
          </cell>
          <cell r="J10755" t="str">
            <v>N</v>
          </cell>
        </row>
        <row r="10756">
          <cell r="D10756" t="str">
            <v>1387279</v>
          </cell>
          <cell r="J10756" t="str">
            <v>N</v>
          </cell>
        </row>
        <row r="10757">
          <cell r="D10757" t="str">
            <v>1387279</v>
          </cell>
          <cell r="J10757" t="str">
            <v>N</v>
          </cell>
        </row>
        <row r="10758">
          <cell r="D10758" t="str">
            <v>1387279</v>
          </cell>
          <cell r="J10758" t="str">
            <v>N</v>
          </cell>
        </row>
        <row r="10759">
          <cell r="D10759" t="str">
            <v>1387279</v>
          </cell>
          <cell r="J10759" t="str">
            <v>N</v>
          </cell>
        </row>
        <row r="10760">
          <cell r="D10760" t="str">
            <v>1387279</v>
          </cell>
          <cell r="J10760" t="str">
            <v>N</v>
          </cell>
        </row>
        <row r="10761">
          <cell r="D10761" t="str">
            <v>1387279</v>
          </cell>
          <cell r="J10761" t="str">
            <v>N</v>
          </cell>
        </row>
        <row r="10762">
          <cell r="D10762" t="str">
            <v>1387279</v>
          </cell>
          <cell r="J10762" t="str">
            <v>N</v>
          </cell>
        </row>
        <row r="10763">
          <cell r="D10763" t="str">
            <v>1387279</v>
          </cell>
          <cell r="J10763" t="str">
            <v>N</v>
          </cell>
        </row>
        <row r="10764">
          <cell r="D10764" t="str">
            <v>1387279</v>
          </cell>
          <cell r="J10764" t="str">
            <v>N</v>
          </cell>
        </row>
        <row r="10765">
          <cell r="D10765" t="str">
            <v>1387279</v>
          </cell>
          <cell r="J10765" t="str">
            <v>N</v>
          </cell>
        </row>
        <row r="10766">
          <cell r="D10766" t="str">
            <v>1387279</v>
          </cell>
          <cell r="J10766" t="str">
            <v>N</v>
          </cell>
        </row>
        <row r="10767">
          <cell r="D10767" t="str">
            <v>1387279</v>
          </cell>
          <cell r="J10767" t="str">
            <v>N</v>
          </cell>
        </row>
        <row r="10768">
          <cell r="D10768" t="str">
            <v>1387279</v>
          </cell>
          <cell r="J10768" t="str">
            <v>N</v>
          </cell>
        </row>
        <row r="10769">
          <cell r="D10769" t="str">
            <v>1387279</v>
          </cell>
          <cell r="J10769" t="str">
            <v>N</v>
          </cell>
        </row>
        <row r="10770">
          <cell r="D10770" t="str">
            <v>1387279</v>
          </cell>
          <cell r="J10770" t="str">
            <v>N</v>
          </cell>
        </row>
        <row r="10771">
          <cell r="D10771" t="str">
            <v>1387279</v>
          </cell>
          <cell r="J10771" t="str">
            <v>N</v>
          </cell>
        </row>
        <row r="10772">
          <cell r="D10772" t="str">
            <v>1387279</v>
          </cell>
          <cell r="J10772" t="str">
            <v>N</v>
          </cell>
        </row>
        <row r="10773">
          <cell r="D10773" t="str">
            <v>1387279</v>
          </cell>
          <cell r="J10773" t="str">
            <v>N</v>
          </cell>
        </row>
        <row r="10774">
          <cell r="D10774" t="str">
            <v>1387279</v>
          </cell>
          <cell r="J10774" t="str">
            <v>N</v>
          </cell>
        </row>
        <row r="10775">
          <cell r="D10775" t="str">
            <v>1387279</v>
          </cell>
          <cell r="J10775" t="str">
            <v>N</v>
          </cell>
        </row>
        <row r="10776">
          <cell r="D10776" t="str">
            <v>1387279</v>
          </cell>
          <cell r="J10776" t="str">
            <v>N</v>
          </cell>
        </row>
        <row r="10777">
          <cell r="D10777" t="str">
            <v>1387279</v>
          </cell>
          <cell r="J10777" t="str">
            <v>N</v>
          </cell>
        </row>
        <row r="10778">
          <cell r="D10778" t="str">
            <v>1387279</v>
          </cell>
          <cell r="J10778" t="str">
            <v>N</v>
          </cell>
        </row>
        <row r="10779">
          <cell r="D10779" t="str">
            <v>1387279</v>
          </cell>
          <cell r="J10779" t="str">
            <v>N</v>
          </cell>
        </row>
        <row r="10780">
          <cell r="D10780" t="str">
            <v>1387279</v>
          </cell>
          <cell r="J10780" t="str">
            <v>N</v>
          </cell>
        </row>
        <row r="10781">
          <cell r="D10781" t="str">
            <v>1387279</v>
          </cell>
          <cell r="J10781" t="str">
            <v>N</v>
          </cell>
        </row>
        <row r="10782">
          <cell r="D10782" t="str">
            <v>1387279</v>
          </cell>
          <cell r="J10782" t="str">
            <v>N</v>
          </cell>
        </row>
        <row r="10783">
          <cell r="D10783" t="str">
            <v>1387279</v>
          </cell>
          <cell r="J10783" t="str">
            <v>N</v>
          </cell>
        </row>
        <row r="10784">
          <cell r="D10784" t="str">
            <v>1387279</v>
          </cell>
          <cell r="J10784" t="str">
            <v>N</v>
          </cell>
        </row>
        <row r="10785">
          <cell r="D10785" t="str">
            <v>1387279</v>
          </cell>
          <cell r="J10785" t="str">
            <v>N</v>
          </cell>
        </row>
        <row r="10786">
          <cell r="D10786" t="str">
            <v>1387279</v>
          </cell>
          <cell r="J10786" t="str">
            <v>N</v>
          </cell>
        </row>
        <row r="10787">
          <cell r="D10787" t="str">
            <v>1387279</v>
          </cell>
          <cell r="J10787" t="str">
            <v>N</v>
          </cell>
        </row>
        <row r="10788">
          <cell r="D10788" t="str">
            <v>1387279</v>
          </cell>
          <cell r="J10788" t="str">
            <v>N</v>
          </cell>
        </row>
        <row r="10789">
          <cell r="D10789" t="str">
            <v>1387279</v>
          </cell>
          <cell r="J10789" t="str">
            <v>N</v>
          </cell>
        </row>
        <row r="10790">
          <cell r="D10790" t="str">
            <v>1387279</v>
          </cell>
          <cell r="J10790" t="str">
            <v>N</v>
          </cell>
        </row>
        <row r="10791">
          <cell r="D10791" t="str">
            <v>1387279</v>
          </cell>
          <cell r="J10791" t="str">
            <v>N</v>
          </cell>
        </row>
        <row r="10792">
          <cell r="D10792" t="str">
            <v>1387279</v>
          </cell>
          <cell r="J10792" t="str">
            <v>N</v>
          </cell>
        </row>
        <row r="10793">
          <cell r="D10793" t="str">
            <v>1387279</v>
          </cell>
          <cell r="J10793" t="str">
            <v>N</v>
          </cell>
        </row>
        <row r="10794">
          <cell r="D10794" t="str">
            <v>1387279</v>
          </cell>
          <cell r="J10794" t="str">
            <v>N</v>
          </cell>
        </row>
        <row r="10795">
          <cell r="D10795" t="str">
            <v>1387279</v>
          </cell>
          <cell r="J10795" t="str">
            <v>N</v>
          </cell>
        </row>
        <row r="10796">
          <cell r="D10796" t="str">
            <v>1387279</v>
          </cell>
          <cell r="J10796" t="str">
            <v>N</v>
          </cell>
        </row>
        <row r="10797">
          <cell r="D10797" t="str">
            <v>1387279</v>
          </cell>
          <cell r="J10797" t="str">
            <v>N</v>
          </cell>
        </row>
        <row r="10798">
          <cell r="D10798" t="str">
            <v>1387279</v>
          </cell>
          <cell r="J10798" t="str">
            <v>N</v>
          </cell>
        </row>
        <row r="10799">
          <cell r="D10799" t="str">
            <v>1387279</v>
          </cell>
          <cell r="J10799" t="str">
            <v>N</v>
          </cell>
        </row>
        <row r="10800">
          <cell r="D10800" t="str">
            <v>1387279</v>
          </cell>
          <cell r="J10800" t="str">
            <v>N</v>
          </cell>
        </row>
        <row r="10801">
          <cell r="D10801" t="str">
            <v>1387279</v>
          </cell>
          <cell r="J10801" t="str">
            <v>N</v>
          </cell>
        </row>
        <row r="10802">
          <cell r="D10802" t="str">
            <v>1387279</v>
          </cell>
          <cell r="J10802" t="str">
            <v>N</v>
          </cell>
        </row>
        <row r="10803">
          <cell r="D10803" t="str">
            <v>1387279</v>
          </cell>
          <cell r="J10803" t="str">
            <v>N</v>
          </cell>
        </row>
        <row r="10804">
          <cell r="D10804" t="str">
            <v>1387279</v>
          </cell>
          <cell r="J10804" t="str">
            <v>N</v>
          </cell>
        </row>
        <row r="10805">
          <cell r="D10805" t="str">
            <v>1387279</v>
          </cell>
          <cell r="J10805" t="str">
            <v>N</v>
          </cell>
        </row>
        <row r="10806">
          <cell r="D10806" t="str">
            <v>1387279</v>
          </cell>
          <cell r="J10806" t="str">
            <v>N</v>
          </cell>
        </row>
        <row r="10807">
          <cell r="D10807" t="str">
            <v>1387279</v>
          </cell>
          <cell r="J10807" t="str">
            <v>N</v>
          </cell>
        </row>
        <row r="10808">
          <cell r="D10808" t="str">
            <v>1387279</v>
          </cell>
          <cell r="J10808" t="str">
            <v>N</v>
          </cell>
        </row>
        <row r="10809">
          <cell r="D10809" t="str">
            <v>1387279</v>
          </cell>
          <cell r="J10809" t="str">
            <v>N</v>
          </cell>
        </row>
        <row r="10810">
          <cell r="D10810" t="str">
            <v>1387279</v>
          </cell>
          <cell r="J10810" t="str">
            <v>N</v>
          </cell>
        </row>
        <row r="10811">
          <cell r="D10811" t="str">
            <v>1387279</v>
          </cell>
          <cell r="J10811" t="str">
            <v>N</v>
          </cell>
        </row>
        <row r="10812">
          <cell r="D10812" t="str">
            <v>1387279</v>
          </cell>
          <cell r="J10812" t="str">
            <v>N</v>
          </cell>
        </row>
        <row r="10813">
          <cell r="D10813" t="str">
            <v>1387279</v>
          </cell>
          <cell r="J10813" t="str">
            <v>N</v>
          </cell>
        </row>
        <row r="10814">
          <cell r="D10814" t="str">
            <v>1387279</v>
          </cell>
          <cell r="J10814" t="str">
            <v>N</v>
          </cell>
        </row>
        <row r="10815">
          <cell r="D10815" t="str">
            <v>1387279</v>
          </cell>
          <cell r="J10815" t="str">
            <v>N</v>
          </cell>
        </row>
        <row r="10816">
          <cell r="D10816" t="str">
            <v>1387279</v>
          </cell>
          <cell r="J10816" t="str">
            <v>N</v>
          </cell>
        </row>
        <row r="10817">
          <cell r="D10817" t="str">
            <v>1387279</v>
          </cell>
          <cell r="J10817" t="str">
            <v>N</v>
          </cell>
        </row>
        <row r="10818">
          <cell r="D10818" t="str">
            <v>1387279</v>
          </cell>
          <cell r="J10818" t="str">
            <v>N</v>
          </cell>
        </row>
        <row r="10819">
          <cell r="D10819" t="str">
            <v>1387279</v>
          </cell>
          <cell r="J10819" t="str">
            <v>N</v>
          </cell>
        </row>
        <row r="10820">
          <cell r="D10820" t="str">
            <v>1387279</v>
          </cell>
          <cell r="J10820" t="str">
            <v>N</v>
          </cell>
        </row>
        <row r="10821">
          <cell r="D10821" t="str">
            <v>1387279</v>
          </cell>
          <cell r="J10821" t="str">
            <v>N</v>
          </cell>
        </row>
        <row r="10822">
          <cell r="D10822" t="str">
            <v>1387279</v>
          </cell>
          <cell r="J10822" t="str">
            <v>N</v>
          </cell>
        </row>
        <row r="10823">
          <cell r="D10823" t="str">
            <v>1387279</v>
          </cell>
          <cell r="J10823" t="str">
            <v>N</v>
          </cell>
        </row>
        <row r="10824">
          <cell r="D10824" t="str">
            <v>1387279</v>
          </cell>
          <cell r="J10824" t="str">
            <v>N</v>
          </cell>
        </row>
        <row r="10825">
          <cell r="D10825" t="str">
            <v>1387279</v>
          </cell>
          <cell r="J10825" t="str">
            <v>N</v>
          </cell>
        </row>
        <row r="10826">
          <cell r="D10826" t="str">
            <v>1387279</v>
          </cell>
          <cell r="J10826" t="str">
            <v>N</v>
          </cell>
        </row>
        <row r="10827">
          <cell r="D10827" t="str">
            <v>1387279</v>
          </cell>
          <cell r="J10827" t="str">
            <v>N</v>
          </cell>
        </row>
        <row r="10828">
          <cell r="D10828" t="str">
            <v>1388608</v>
          </cell>
          <cell r="J10828" t="str">
            <v>N</v>
          </cell>
        </row>
        <row r="10829">
          <cell r="D10829" t="str">
            <v>1388608</v>
          </cell>
          <cell r="J10829" t="str">
            <v>N</v>
          </cell>
        </row>
        <row r="10830">
          <cell r="D10830" t="str">
            <v>1388608</v>
          </cell>
          <cell r="J10830" t="str">
            <v>N</v>
          </cell>
        </row>
        <row r="10831">
          <cell r="D10831" t="str">
            <v>1388608</v>
          </cell>
          <cell r="J10831" t="str">
            <v>N</v>
          </cell>
        </row>
        <row r="10832">
          <cell r="D10832" t="str">
            <v>1388608</v>
          </cell>
          <cell r="J10832" t="str">
            <v>N</v>
          </cell>
        </row>
        <row r="10833">
          <cell r="D10833" t="str">
            <v>1388608</v>
          </cell>
          <cell r="J10833" t="str">
            <v>N</v>
          </cell>
        </row>
        <row r="10834">
          <cell r="D10834" t="str">
            <v>1388608</v>
          </cell>
          <cell r="J10834" t="str">
            <v>N</v>
          </cell>
        </row>
        <row r="10835">
          <cell r="D10835" t="str">
            <v>1388608</v>
          </cell>
          <cell r="J10835" t="str">
            <v>N</v>
          </cell>
        </row>
        <row r="10836">
          <cell r="D10836" t="str">
            <v>1388608</v>
          </cell>
          <cell r="J10836" t="str">
            <v>N</v>
          </cell>
        </row>
        <row r="10837">
          <cell r="D10837" t="str">
            <v>1388608</v>
          </cell>
          <cell r="J10837" t="str">
            <v>N</v>
          </cell>
        </row>
        <row r="10838">
          <cell r="D10838" t="str">
            <v>1388608</v>
          </cell>
          <cell r="J10838" t="str">
            <v>N</v>
          </cell>
        </row>
        <row r="10839">
          <cell r="D10839" t="str">
            <v>1388608</v>
          </cell>
          <cell r="J10839" t="str">
            <v>N</v>
          </cell>
        </row>
        <row r="10840">
          <cell r="D10840" t="str">
            <v>1388608</v>
          </cell>
          <cell r="J10840" t="str">
            <v>N</v>
          </cell>
        </row>
        <row r="10841">
          <cell r="D10841" t="str">
            <v>1388608</v>
          </cell>
          <cell r="J10841" t="str">
            <v>N</v>
          </cell>
        </row>
        <row r="10842">
          <cell r="D10842" t="str">
            <v>1388608</v>
          </cell>
          <cell r="J10842" t="str">
            <v>N</v>
          </cell>
        </row>
        <row r="10843">
          <cell r="D10843" t="str">
            <v>1388608</v>
          </cell>
          <cell r="J10843" t="str">
            <v>N</v>
          </cell>
        </row>
        <row r="10844">
          <cell r="D10844" t="str">
            <v>1388608</v>
          </cell>
          <cell r="J10844" t="str">
            <v>N</v>
          </cell>
        </row>
        <row r="10845">
          <cell r="D10845" t="str">
            <v>1388608</v>
          </cell>
          <cell r="J10845" t="str">
            <v>N</v>
          </cell>
        </row>
        <row r="10846">
          <cell r="D10846" t="str">
            <v>1388608</v>
          </cell>
          <cell r="J10846" t="str">
            <v>N</v>
          </cell>
        </row>
        <row r="10847">
          <cell r="D10847" t="str">
            <v>1388608</v>
          </cell>
          <cell r="J10847" t="str">
            <v>N</v>
          </cell>
        </row>
        <row r="10848">
          <cell r="D10848" t="str">
            <v>1388608</v>
          </cell>
          <cell r="J10848" t="str">
            <v>N</v>
          </cell>
        </row>
        <row r="10849">
          <cell r="D10849" t="str">
            <v>1388608</v>
          </cell>
          <cell r="J10849" t="str">
            <v>N</v>
          </cell>
        </row>
        <row r="10850">
          <cell r="D10850" t="str">
            <v>1388608</v>
          </cell>
          <cell r="J10850" t="str">
            <v>N</v>
          </cell>
        </row>
        <row r="10851">
          <cell r="D10851" t="str">
            <v>1388608</v>
          </cell>
          <cell r="J10851" t="str">
            <v>N</v>
          </cell>
        </row>
        <row r="10852">
          <cell r="D10852" t="str">
            <v>1388608</v>
          </cell>
          <cell r="J10852" t="str">
            <v>N</v>
          </cell>
        </row>
        <row r="10853">
          <cell r="D10853" t="str">
            <v>1388608</v>
          </cell>
          <cell r="J10853" t="str">
            <v>N</v>
          </cell>
        </row>
        <row r="10854">
          <cell r="D10854" t="str">
            <v>1388608</v>
          </cell>
          <cell r="J10854" t="str">
            <v>N</v>
          </cell>
        </row>
        <row r="10855">
          <cell r="D10855" t="str">
            <v>1388608</v>
          </cell>
          <cell r="J10855" t="str">
            <v>N</v>
          </cell>
        </row>
        <row r="10856">
          <cell r="D10856" t="str">
            <v>1388608</v>
          </cell>
          <cell r="J10856" t="str">
            <v>N</v>
          </cell>
        </row>
        <row r="10857">
          <cell r="D10857" t="str">
            <v>1388608</v>
          </cell>
          <cell r="J10857" t="str">
            <v>N</v>
          </cell>
        </row>
        <row r="10858">
          <cell r="D10858" t="str">
            <v>1388608</v>
          </cell>
          <cell r="J10858" t="str">
            <v>N</v>
          </cell>
        </row>
        <row r="10859">
          <cell r="D10859" t="str">
            <v>1388608</v>
          </cell>
          <cell r="J10859" t="str">
            <v>N</v>
          </cell>
        </row>
        <row r="10860">
          <cell r="D10860" t="str">
            <v>1388608</v>
          </cell>
          <cell r="J10860" t="str">
            <v>N</v>
          </cell>
        </row>
        <row r="10861">
          <cell r="D10861" t="str">
            <v>1388608</v>
          </cell>
          <cell r="J10861" t="str">
            <v>N</v>
          </cell>
        </row>
        <row r="10862">
          <cell r="D10862" t="str">
            <v>1388608</v>
          </cell>
          <cell r="J10862" t="str">
            <v>N</v>
          </cell>
        </row>
        <row r="10863">
          <cell r="D10863" t="str">
            <v>1388608</v>
          </cell>
          <cell r="J10863" t="str">
            <v>N</v>
          </cell>
        </row>
        <row r="10864">
          <cell r="D10864" t="str">
            <v>1388608</v>
          </cell>
          <cell r="J10864" t="str">
            <v>N</v>
          </cell>
        </row>
        <row r="10865">
          <cell r="D10865" t="str">
            <v>1388608</v>
          </cell>
          <cell r="J10865" t="str">
            <v>N</v>
          </cell>
        </row>
        <row r="10866">
          <cell r="D10866" t="str">
            <v>1388608</v>
          </cell>
          <cell r="J10866" t="str">
            <v>N</v>
          </cell>
        </row>
        <row r="10867">
          <cell r="D10867" t="str">
            <v>1388608</v>
          </cell>
          <cell r="J10867" t="str">
            <v>N</v>
          </cell>
        </row>
        <row r="10868">
          <cell r="D10868" t="str">
            <v>1388608</v>
          </cell>
          <cell r="J10868" t="str">
            <v>N</v>
          </cell>
        </row>
        <row r="10869">
          <cell r="D10869" t="str">
            <v>1388608</v>
          </cell>
          <cell r="J10869" t="str">
            <v>N</v>
          </cell>
        </row>
        <row r="10870">
          <cell r="D10870" t="str">
            <v>1388608</v>
          </cell>
          <cell r="J10870" t="str">
            <v>N</v>
          </cell>
        </row>
        <row r="10871">
          <cell r="D10871" t="str">
            <v>1388608</v>
          </cell>
          <cell r="J10871" t="str">
            <v>N</v>
          </cell>
        </row>
        <row r="10872">
          <cell r="D10872" t="str">
            <v>1388608</v>
          </cell>
          <cell r="J10872" t="str">
            <v>N</v>
          </cell>
        </row>
        <row r="10873">
          <cell r="D10873" t="str">
            <v>1388608</v>
          </cell>
          <cell r="J10873" t="str">
            <v>N</v>
          </cell>
        </row>
        <row r="10874">
          <cell r="D10874" t="str">
            <v>1388608</v>
          </cell>
          <cell r="J10874" t="str">
            <v>N</v>
          </cell>
        </row>
        <row r="10875">
          <cell r="D10875" t="str">
            <v>1388608</v>
          </cell>
          <cell r="J10875" t="str">
            <v>N</v>
          </cell>
        </row>
        <row r="10876">
          <cell r="D10876" t="str">
            <v>1388608</v>
          </cell>
          <cell r="J10876" t="str">
            <v>N</v>
          </cell>
        </row>
        <row r="10877">
          <cell r="D10877" t="str">
            <v>1388608</v>
          </cell>
          <cell r="J10877" t="str">
            <v>N</v>
          </cell>
        </row>
        <row r="10878">
          <cell r="D10878" t="str">
            <v>1388608</v>
          </cell>
          <cell r="J10878" t="str">
            <v>N</v>
          </cell>
        </row>
        <row r="10879">
          <cell r="D10879" t="str">
            <v>1388608</v>
          </cell>
          <cell r="J10879" t="str">
            <v>N</v>
          </cell>
        </row>
        <row r="10880">
          <cell r="D10880" t="str">
            <v>1388608</v>
          </cell>
          <cell r="J10880" t="str">
            <v>N</v>
          </cell>
        </row>
        <row r="10881">
          <cell r="D10881" t="str">
            <v>1388608</v>
          </cell>
          <cell r="J10881" t="str">
            <v>N</v>
          </cell>
        </row>
        <row r="10882">
          <cell r="D10882" t="str">
            <v>1388608</v>
          </cell>
          <cell r="J10882" t="str">
            <v>N</v>
          </cell>
        </row>
        <row r="10883">
          <cell r="D10883" t="str">
            <v>1388608</v>
          </cell>
          <cell r="J10883" t="str">
            <v>N</v>
          </cell>
        </row>
        <row r="10884">
          <cell r="D10884" t="str">
            <v>1388608</v>
          </cell>
          <cell r="J10884" t="str">
            <v>N</v>
          </cell>
        </row>
        <row r="10885">
          <cell r="D10885" t="str">
            <v>1388608</v>
          </cell>
          <cell r="J10885" t="str">
            <v>N</v>
          </cell>
        </row>
        <row r="10886">
          <cell r="D10886" t="str">
            <v>1388608</v>
          </cell>
          <cell r="J10886" t="str">
            <v>N</v>
          </cell>
        </row>
        <row r="10887">
          <cell r="D10887" t="str">
            <v>1388608</v>
          </cell>
          <cell r="J10887" t="str">
            <v>N</v>
          </cell>
        </row>
        <row r="10888">
          <cell r="D10888" t="str">
            <v>1388608</v>
          </cell>
          <cell r="J10888" t="str">
            <v>N</v>
          </cell>
        </row>
        <row r="10889">
          <cell r="D10889" t="str">
            <v>1388608</v>
          </cell>
          <cell r="J10889" t="str">
            <v>N</v>
          </cell>
        </row>
        <row r="10890">
          <cell r="D10890" t="str">
            <v>1388608</v>
          </cell>
          <cell r="J10890" t="str">
            <v>N</v>
          </cell>
        </row>
        <row r="10891">
          <cell r="D10891" t="str">
            <v>1388608</v>
          </cell>
          <cell r="J10891" t="str">
            <v>N</v>
          </cell>
        </row>
        <row r="10892">
          <cell r="D10892" t="str">
            <v>1388608</v>
          </cell>
          <cell r="J10892" t="str">
            <v>N</v>
          </cell>
        </row>
        <row r="10893">
          <cell r="D10893" t="str">
            <v>1388608</v>
          </cell>
          <cell r="J10893" t="str">
            <v>N</v>
          </cell>
        </row>
        <row r="10894">
          <cell r="D10894" t="str">
            <v>1388608</v>
          </cell>
          <cell r="J10894" t="str">
            <v>N</v>
          </cell>
        </row>
        <row r="10895">
          <cell r="D10895" t="str">
            <v>1388610</v>
          </cell>
          <cell r="J10895" t="str">
            <v>N</v>
          </cell>
        </row>
        <row r="10896">
          <cell r="D10896" t="str">
            <v>1388610</v>
          </cell>
          <cell r="J10896" t="str">
            <v>N</v>
          </cell>
        </row>
        <row r="10897">
          <cell r="D10897" t="str">
            <v>1388610</v>
          </cell>
          <cell r="J10897" t="str">
            <v>N</v>
          </cell>
        </row>
        <row r="10898">
          <cell r="D10898" t="str">
            <v>1388610</v>
          </cell>
          <cell r="J10898" t="str">
            <v>N</v>
          </cell>
        </row>
        <row r="10899">
          <cell r="D10899" t="str">
            <v>1388610</v>
          </cell>
          <cell r="J10899" t="str">
            <v>N</v>
          </cell>
        </row>
        <row r="10900">
          <cell r="D10900" t="str">
            <v>1388610</v>
          </cell>
          <cell r="J10900" t="str">
            <v>N</v>
          </cell>
        </row>
        <row r="10901">
          <cell r="D10901" t="str">
            <v>1388610</v>
          </cell>
          <cell r="J10901" t="str">
            <v>N</v>
          </cell>
        </row>
        <row r="10902">
          <cell r="D10902" t="str">
            <v>1388610</v>
          </cell>
          <cell r="J10902" t="str">
            <v>N</v>
          </cell>
        </row>
        <row r="10903">
          <cell r="D10903" t="str">
            <v>1388610</v>
          </cell>
          <cell r="J10903" t="str">
            <v>N</v>
          </cell>
        </row>
        <row r="10904">
          <cell r="D10904" t="str">
            <v>1388610</v>
          </cell>
          <cell r="J10904" t="str">
            <v>N</v>
          </cell>
        </row>
        <row r="10905">
          <cell r="D10905" t="str">
            <v>1388610</v>
          </cell>
          <cell r="J10905" t="str">
            <v>N</v>
          </cell>
        </row>
        <row r="10906">
          <cell r="D10906" t="str">
            <v>1388610</v>
          </cell>
          <cell r="J10906" t="str">
            <v>N</v>
          </cell>
        </row>
        <row r="10907">
          <cell r="D10907" t="str">
            <v>1388610</v>
          </cell>
          <cell r="J10907" t="str">
            <v>N</v>
          </cell>
        </row>
        <row r="10908">
          <cell r="D10908" t="str">
            <v>1388610</v>
          </cell>
          <cell r="J10908" t="str">
            <v>N</v>
          </cell>
        </row>
        <row r="10909">
          <cell r="D10909" t="str">
            <v>1388610</v>
          </cell>
          <cell r="J10909" t="str">
            <v>N</v>
          </cell>
        </row>
        <row r="10910">
          <cell r="D10910" t="str">
            <v>1388610</v>
          </cell>
          <cell r="J10910" t="str">
            <v>N</v>
          </cell>
        </row>
        <row r="10911">
          <cell r="D10911" t="str">
            <v>1388610</v>
          </cell>
          <cell r="J10911" t="str">
            <v>N</v>
          </cell>
        </row>
        <row r="10912">
          <cell r="D10912" t="str">
            <v>1388610</v>
          </cell>
          <cell r="J10912" t="str">
            <v>N</v>
          </cell>
        </row>
        <row r="10913">
          <cell r="D10913" t="str">
            <v>1388610</v>
          </cell>
          <cell r="J10913" t="str">
            <v>N</v>
          </cell>
        </row>
        <row r="10914">
          <cell r="D10914" t="str">
            <v>1388610</v>
          </cell>
          <cell r="J10914" t="str">
            <v>N</v>
          </cell>
        </row>
        <row r="10915">
          <cell r="D10915" t="str">
            <v>1388610</v>
          </cell>
          <cell r="J10915" t="str">
            <v>N</v>
          </cell>
        </row>
        <row r="10916">
          <cell r="D10916" t="str">
            <v>1388610</v>
          </cell>
          <cell r="J10916" t="str">
            <v>N</v>
          </cell>
        </row>
        <row r="10917">
          <cell r="D10917" t="str">
            <v>1388610</v>
          </cell>
          <cell r="J10917" t="str">
            <v>N</v>
          </cell>
        </row>
        <row r="10918">
          <cell r="D10918" t="str">
            <v>1388610</v>
          </cell>
          <cell r="J10918" t="str">
            <v>N</v>
          </cell>
        </row>
        <row r="10919">
          <cell r="D10919" t="str">
            <v>1388610</v>
          </cell>
          <cell r="J10919" t="str">
            <v>N</v>
          </cell>
        </row>
        <row r="10920">
          <cell r="D10920" t="str">
            <v>1388610</v>
          </cell>
          <cell r="J10920" t="str">
            <v>N</v>
          </cell>
        </row>
        <row r="10921">
          <cell r="D10921" t="str">
            <v>1388610</v>
          </cell>
          <cell r="J10921" t="str">
            <v>N</v>
          </cell>
        </row>
        <row r="10922">
          <cell r="D10922" t="str">
            <v>1388610</v>
          </cell>
          <cell r="J10922" t="str">
            <v>N</v>
          </cell>
        </row>
        <row r="10923">
          <cell r="D10923" t="str">
            <v>1388610</v>
          </cell>
          <cell r="J10923" t="str">
            <v>N</v>
          </cell>
        </row>
        <row r="10924">
          <cell r="D10924" t="str">
            <v>1388610</v>
          </cell>
          <cell r="J10924" t="str">
            <v>N</v>
          </cell>
        </row>
        <row r="10925">
          <cell r="D10925" t="str">
            <v>1388610</v>
          </cell>
          <cell r="J10925" t="str">
            <v>N</v>
          </cell>
        </row>
        <row r="10926">
          <cell r="D10926" t="str">
            <v>1388610</v>
          </cell>
          <cell r="J10926" t="str">
            <v>N</v>
          </cell>
        </row>
        <row r="10927">
          <cell r="D10927" t="str">
            <v>1388610</v>
          </cell>
          <cell r="J10927" t="str">
            <v>N</v>
          </cell>
        </row>
        <row r="10928">
          <cell r="D10928" t="str">
            <v>1388610</v>
          </cell>
          <cell r="J10928" t="str">
            <v>N</v>
          </cell>
        </row>
        <row r="10929">
          <cell r="D10929" t="str">
            <v>1388610</v>
          </cell>
          <cell r="J10929" t="str">
            <v>N</v>
          </cell>
        </row>
        <row r="10930">
          <cell r="D10930" t="str">
            <v>1388610</v>
          </cell>
          <cell r="J10930" t="str">
            <v>N</v>
          </cell>
        </row>
        <row r="10931">
          <cell r="D10931" t="str">
            <v>1388610</v>
          </cell>
          <cell r="J10931" t="str">
            <v>N</v>
          </cell>
        </row>
        <row r="10932">
          <cell r="D10932" t="str">
            <v>1388610</v>
          </cell>
          <cell r="J10932" t="str">
            <v>N</v>
          </cell>
        </row>
        <row r="10933">
          <cell r="D10933" t="str">
            <v>1388610</v>
          </cell>
          <cell r="J10933" t="str">
            <v>N</v>
          </cell>
        </row>
        <row r="10934">
          <cell r="D10934" t="str">
            <v>1388610</v>
          </cell>
          <cell r="J10934" t="str">
            <v>N</v>
          </cell>
        </row>
        <row r="10935">
          <cell r="D10935" t="str">
            <v>1388610</v>
          </cell>
          <cell r="J10935" t="str">
            <v>N</v>
          </cell>
        </row>
        <row r="10936">
          <cell r="D10936" t="str">
            <v>1388610</v>
          </cell>
          <cell r="J10936" t="str">
            <v>N</v>
          </cell>
        </row>
        <row r="10937">
          <cell r="D10937" t="str">
            <v>1388610</v>
          </cell>
          <cell r="J10937" t="str">
            <v>N</v>
          </cell>
        </row>
        <row r="10938">
          <cell r="D10938" t="str">
            <v>1388610</v>
          </cell>
          <cell r="J10938" t="str">
            <v>N</v>
          </cell>
        </row>
        <row r="10939">
          <cell r="D10939" t="str">
            <v>1388610</v>
          </cell>
          <cell r="J10939" t="str">
            <v>N</v>
          </cell>
        </row>
        <row r="10940">
          <cell r="D10940" t="str">
            <v>1388610</v>
          </cell>
          <cell r="J10940" t="str">
            <v>N</v>
          </cell>
        </row>
        <row r="10941">
          <cell r="D10941" t="str">
            <v>1388610</v>
          </cell>
          <cell r="J10941" t="str">
            <v>N</v>
          </cell>
        </row>
        <row r="10942">
          <cell r="D10942" t="str">
            <v>1388610</v>
          </cell>
          <cell r="J10942" t="str">
            <v>N</v>
          </cell>
        </row>
        <row r="10943">
          <cell r="D10943" t="str">
            <v>1388610</v>
          </cell>
          <cell r="J10943" t="str">
            <v>N</v>
          </cell>
        </row>
        <row r="10944">
          <cell r="D10944" t="str">
            <v>1388610</v>
          </cell>
          <cell r="J10944" t="str">
            <v>N</v>
          </cell>
        </row>
        <row r="10945">
          <cell r="D10945" t="str">
            <v>1388610</v>
          </cell>
          <cell r="J10945" t="str">
            <v>N</v>
          </cell>
        </row>
        <row r="10946">
          <cell r="D10946" t="str">
            <v>1388610</v>
          </cell>
          <cell r="J10946" t="str">
            <v>N</v>
          </cell>
        </row>
        <row r="10947">
          <cell r="D10947" t="str">
            <v>1388610</v>
          </cell>
          <cell r="J10947" t="str">
            <v>N</v>
          </cell>
        </row>
        <row r="10948">
          <cell r="D10948" t="str">
            <v>1388610</v>
          </cell>
          <cell r="J10948" t="str">
            <v>N</v>
          </cell>
        </row>
        <row r="10949">
          <cell r="D10949" t="str">
            <v>1388610</v>
          </cell>
          <cell r="J10949" t="str">
            <v>N</v>
          </cell>
        </row>
        <row r="10950">
          <cell r="D10950" t="str">
            <v>1388610</v>
          </cell>
          <cell r="J10950" t="str">
            <v>N</v>
          </cell>
        </row>
        <row r="10951">
          <cell r="D10951" t="str">
            <v>1388610</v>
          </cell>
          <cell r="J10951" t="str">
            <v>N</v>
          </cell>
        </row>
        <row r="10952">
          <cell r="D10952" t="str">
            <v>1388610</v>
          </cell>
          <cell r="J10952" t="str">
            <v>N</v>
          </cell>
        </row>
        <row r="10953">
          <cell r="D10953" t="str">
            <v>1388610</v>
          </cell>
          <cell r="J10953" t="str">
            <v>N</v>
          </cell>
        </row>
        <row r="10954">
          <cell r="D10954" t="str">
            <v>1388610</v>
          </cell>
          <cell r="J10954" t="str">
            <v>N</v>
          </cell>
        </row>
        <row r="10955">
          <cell r="D10955" t="str">
            <v>1388610</v>
          </cell>
          <cell r="J10955" t="str">
            <v>N</v>
          </cell>
        </row>
        <row r="10956">
          <cell r="D10956" t="str">
            <v>1388610</v>
          </cell>
          <cell r="J10956" t="str">
            <v>N</v>
          </cell>
        </row>
        <row r="10957">
          <cell r="D10957" t="str">
            <v>1388610</v>
          </cell>
          <cell r="J10957" t="str">
            <v>N</v>
          </cell>
        </row>
        <row r="10958">
          <cell r="D10958" t="str">
            <v>1388610</v>
          </cell>
          <cell r="J10958" t="str">
            <v>N</v>
          </cell>
        </row>
        <row r="10959">
          <cell r="D10959" t="str">
            <v>1388610</v>
          </cell>
          <cell r="J10959" t="str">
            <v>N</v>
          </cell>
        </row>
        <row r="10960">
          <cell r="D10960" t="str">
            <v>1388610</v>
          </cell>
          <cell r="J10960" t="str">
            <v>N</v>
          </cell>
        </row>
        <row r="10961">
          <cell r="D10961" t="str">
            <v>1388610</v>
          </cell>
          <cell r="J10961" t="str">
            <v>N</v>
          </cell>
        </row>
        <row r="10962">
          <cell r="D10962" t="str">
            <v>1391919</v>
          </cell>
          <cell r="J10962" t="str">
            <v>N</v>
          </cell>
        </row>
        <row r="10963">
          <cell r="D10963" t="str">
            <v>1391919</v>
          </cell>
          <cell r="J10963" t="str">
            <v>N</v>
          </cell>
        </row>
        <row r="10964">
          <cell r="D10964" t="str">
            <v>1391919</v>
          </cell>
          <cell r="J10964" t="str">
            <v>N</v>
          </cell>
        </row>
        <row r="10965">
          <cell r="D10965" t="str">
            <v>1391919</v>
          </cell>
          <cell r="J10965" t="str">
            <v>N</v>
          </cell>
        </row>
        <row r="10966">
          <cell r="D10966" t="str">
            <v>1391919</v>
          </cell>
          <cell r="J10966" t="str">
            <v>N</v>
          </cell>
        </row>
        <row r="10967">
          <cell r="D10967" t="str">
            <v>1391919</v>
          </cell>
          <cell r="J10967" t="str">
            <v>N</v>
          </cell>
        </row>
        <row r="10968">
          <cell r="D10968" t="str">
            <v>1391919</v>
          </cell>
          <cell r="J10968" t="str">
            <v>N</v>
          </cell>
        </row>
        <row r="10969">
          <cell r="D10969" t="str">
            <v>1391919</v>
          </cell>
          <cell r="J10969" t="str">
            <v>N</v>
          </cell>
        </row>
        <row r="10970">
          <cell r="D10970" t="str">
            <v>1391919</v>
          </cell>
          <cell r="J10970" t="str">
            <v>N</v>
          </cell>
        </row>
        <row r="10971">
          <cell r="D10971" t="str">
            <v>1391919</v>
          </cell>
          <cell r="J10971" t="str">
            <v>N</v>
          </cell>
        </row>
        <row r="10972">
          <cell r="D10972" t="str">
            <v>1394270</v>
          </cell>
          <cell r="J10972" t="str">
            <v>N</v>
          </cell>
        </row>
        <row r="10973">
          <cell r="D10973" t="str">
            <v>1394270</v>
          </cell>
          <cell r="J10973" t="str">
            <v>N</v>
          </cell>
        </row>
        <row r="10974">
          <cell r="D10974" t="str">
            <v>1394270</v>
          </cell>
          <cell r="J10974" t="str">
            <v>N</v>
          </cell>
        </row>
        <row r="10975">
          <cell r="D10975" t="str">
            <v>1394270</v>
          </cell>
          <cell r="J10975" t="str">
            <v>N</v>
          </cell>
        </row>
        <row r="10976">
          <cell r="D10976" t="str">
            <v>1394270</v>
          </cell>
          <cell r="J10976" t="str">
            <v>N</v>
          </cell>
        </row>
        <row r="10977">
          <cell r="D10977" t="str">
            <v>1394270</v>
          </cell>
          <cell r="J10977" t="str">
            <v>N</v>
          </cell>
        </row>
        <row r="10978">
          <cell r="D10978" t="str">
            <v>1394270</v>
          </cell>
          <cell r="J10978" t="str">
            <v>N</v>
          </cell>
        </row>
        <row r="10979">
          <cell r="D10979" t="str">
            <v>1394270</v>
          </cell>
          <cell r="J10979" t="str">
            <v>N</v>
          </cell>
        </row>
        <row r="10980">
          <cell r="D10980" t="str">
            <v>1394270</v>
          </cell>
          <cell r="J10980" t="str">
            <v>N</v>
          </cell>
        </row>
        <row r="10981">
          <cell r="D10981" t="str">
            <v>1394270</v>
          </cell>
          <cell r="J10981" t="str">
            <v>N</v>
          </cell>
        </row>
        <row r="10982">
          <cell r="D10982" t="str">
            <v>1394270</v>
          </cell>
          <cell r="J10982" t="str">
            <v>N</v>
          </cell>
        </row>
        <row r="10983">
          <cell r="D10983" t="str">
            <v>1394270</v>
          </cell>
          <cell r="J10983" t="str">
            <v>N</v>
          </cell>
        </row>
        <row r="10984">
          <cell r="D10984" t="str">
            <v>1394270</v>
          </cell>
          <cell r="J10984" t="str">
            <v>N</v>
          </cell>
        </row>
        <row r="10985">
          <cell r="D10985" t="str">
            <v>1394270</v>
          </cell>
          <cell r="J10985" t="str">
            <v>N</v>
          </cell>
        </row>
        <row r="10986">
          <cell r="D10986" t="str">
            <v>1394270</v>
          </cell>
          <cell r="J10986" t="str">
            <v>N</v>
          </cell>
        </row>
        <row r="10987">
          <cell r="D10987" t="str">
            <v>1394270</v>
          </cell>
          <cell r="J10987" t="str">
            <v>N</v>
          </cell>
        </row>
        <row r="10988">
          <cell r="D10988" t="str">
            <v>1394270</v>
          </cell>
          <cell r="J10988" t="str">
            <v>N</v>
          </cell>
        </row>
        <row r="10989">
          <cell r="D10989" t="str">
            <v>1394270</v>
          </cell>
          <cell r="J10989" t="str">
            <v>N</v>
          </cell>
        </row>
        <row r="10990">
          <cell r="D10990" t="str">
            <v>1394270</v>
          </cell>
          <cell r="J10990" t="str">
            <v>N</v>
          </cell>
        </row>
        <row r="10991">
          <cell r="D10991" t="str">
            <v>1394270</v>
          </cell>
          <cell r="J10991" t="str">
            <v>N</v>
          </cell>
        </row>
        <row r="10992">
          <cell r="D10992" t="str">
            <v>1394270</v>
          </cell>
          <cell r="J10992" t="str">
            <v>N</v>
          </cell>
        </row>
        <row r="10993">
          <cell r="D10993" t="str">
            <v>1394270</v>
          </cell>
          <cell r="J10993" t="str">
            <v>N</v>
          </cell>
        </row>
        <row r="10994">
          <cell r="D10994" t="str">
            <v>1394580</v>
          </cell>
          <cell r="J10994" t="str">
            <v>N</v>
          </cell>
        </row>
        <row r="10995">
          <cell r="D10995" t="str">
            <v>1394580</v>
          </cell>
          <cell r="J10995" t="str">
            <v>N</v>
          </cell>
        </row>
        <row r="10996">
          <cell r="D10996" t="str">
            <v>1394580</v>
          </cell>
          <cell r="J10996" t="str">
            <v>N</v>
          </cell>
        </row>
        <row r="10997">
          <cell r="D10997" t="str">
            <v>1394580</v>
          </cell>
          <cell r="J10997" t="str">
            <v>N</v>
          </cell>
        </row>
        <row r="10998">
          <cell r="D10998" t="str">
            <v>1394580</v>
          </cell>
          <cell r="J10998" t="str">
            <v>N</v>
          </cell>
        </row>
        <row r="10999">
          <cell r="D10999" t="str">
            <v>1394580</v>
          </cell>
          <cell r="J10999" t="str">
            <v>N</v>
          </cell>
        </row>
        <row r="11000">
          <cell r="D11000" t="str">
            <v>1394580</v>
          </cell>
          <cell r="J11000" t="str">
            <v>N</v>
          </cell>
        </row>
        <row r="11001">
          <cell r="D11001" t="str">
            <v>1394580</v>
          </cell>
          <cell r="J11001" t="str">
            <v>N</v>
          </cell>
        </row>
        <row r="11002">
          <cell r="D11002" t="str">
            <v>1394580</v>
          </cell>
          <cell r="J11002" t="str">
            <v>N</v>
          </cell>
        </row>
        <row r="11003">
          <cell r="D11003" t="str">
            <v>1394580</v>
          </cell>
          <cell r="J11003" t="str">
            <v>N</v>
          </cell>
        </row>
        <row r="11004">
          <cell r="D11004" t="str">
            <v>1394580</v>
          </cell>
          <cell r="J11004" t="str">
            <v>N</v>
          </cell>
        </row>
        <row r="11005">
          <cell r="D11005" t="str">
            <v>1394580</v>
          </cell>
          <cell r="J11005" t="str">
            <v>N</v>
          </cell>
        </row>
        <row r="11006">
          <cell r="D11006" t="str">
            <v>1394580</v>
          </cell>
          <cell r="J11006" t="str">
            <v>N</v>
          </cell>
        </row>
        <row r="11007">
          <cell r="D11007" t="str">
            <v>1394580</v>
          </cell>
          <cell r="J11007" t="str">
            <v>N</v>
          </cell>
        </row>
        <row r="11008">
          <cell r="D11008" t="str">
            <v>1394580</v>
          </cell>
          <cell r="J11008" t="str">
            <v>N</v>
          </cell>
        </row>
        <row r="11009">
          <cell r="D11009" t="str">
            <v>1394580</v>
          </cell>
          <cell r="J11009" t="str">
            <v>N</v>
          </cell>
        </row>
        <row r="11010">
          <cell r="D11010" t="str">
            <v>1394580</v>
          </cell>
          <cell r="J11010" t="str">
            <v>Y</v>
          </cell>
        </row>
        <row r="11011">
          <cell r="D11011" t="str">
            <v>1394580</v>
          </cell>
          <cell r="J11011" t="str">
            <v>Y</v>
          </cell>
        </row>
        <row r="11012">
          <cell r="D11012" t="str">
            <v>1394580</v>
          </cell>
          <cell r="J11012" t="str">
            <v>Y</v>
          </cell>
        </row>
        <row r="11013">
          <cell r="D11013" t="str">
            <v>1394580</v>
          </cell>
          <cell r="J11013" t="str">
            <v>Y</v>
          </cell>
        </row>
        <row r="11014">
          <cell r="D11014" t="str">
            <v>1394580</v>
          </cell>
          <cell r="J11014" t="str">
            <v>Y</v>
          </cell>
        </row>
        <row r="11015">
          <cell r="D11015" t="str">
            <v>1394580</v>
          </cell>
          <cell r="J11015" t="str">
            <v>Y</v>
          </cell>
        </row>
        <row r="11016">
          <cell r="D11016" t="str">
            <v>1394580</v>
          </cell>
          <cell r="J11016" t="str">
            <v>Y</v>
          </cell>
        </row>
        <row r="11017">
          <cell r="D11017" t="str">
            <v>1394580</v>
          </cell>
          <cell r="J11017" t="str">
            <v>Y</v>
          </cell>
        </row>
        <row r="11018">
          <cell r="D11018" t="str">
            <v>1394580</v>
          </cell>
          <cell r="J11018" t="str">
            <v>Y</v>
          </cell>
        </row>
        <row r="11019">
          <cell r="D11019" t="str">
            <v>1394580</v>
          </cell>
          <cell r="J11019" t="str">
            <v>Y</v>
          </cell>
        </row>
        <row r="11020">
          <cell r="D11020" t="str">
            <v>1394580</v>
          </cell>
          <cell r="J11020" t="str">
            <v>Y</v>
          </cell>
        </row>
        <row r="11021">
          <cell r="D11021" t="str">
            <v>1394580</v>
          </cell>
          <cell r="J11021" t="str">
            <v>Y</v>
          </cell>
        </row>
        <row r="11022">
          <cell r="D11022" t="str">
            <v>1394580</v>
          </cell>
          <cell r="J11022" t="str">
            <v>Y</v>
          </cell>
        </row>
        <row r="11023">
          <cell r="D11023" t="str">
            <v>1394580</v>
          </cell>
          <cell r="J11023" t="str">
            <v>Y</v>
          </cell>
        </row>
        <row r="11024">
          <cell r="D11024" t="str">
            <v>1394580</v>
          </cell>
          <cell r="J11024" t="str">
            <v>Y</v>
          </cell>
        </row>
        <row r="11025">
          <cell r="D11025" t="str">
            <v>1394580</v>
          </cell>
          <cell r="J11025" t="str">
            <v>N</v>
          </cell>
        </row>
        <row r="11026">
          <cell r="D11026" t="str">
            <v>1394580</v>
          </cell>
          <cell r="J11026" t="str">
            <v>N</v>
          </cell>
        </row>
        <row r="11027">
          <cell r="D11027" t="str">
            <v>1394587</v>
          </cell>
          <cell r="J11027" t="str">
            <v>N</v>
          </cell>
        </row>
        <row r="11028">
          <cell r="D11028" t="str">
            <v>1394587</v>
          </cell>
          <cell r="J11028" t="str">
            <v>N</v>
          </cell>
        </row>
        <row r="11029">
          <cell r="D11029" t="str">
            <v>1394587</v>
          </cell>
          <cell r="J11029" t="str">
            <v>N</v>
          </cell>
        </row>
        <row r="11030">
          <cell r="D11030" t="str">
            <v>1394587</v>
          </cell>
          <cell r="J11030" t="str">
            <v>N</v>
          </cell>
        </row>
        <row r="11031">
          <cell r="D11031" t="str">
            <v>1394587</v>
          </cell>
          <cell r="J11031" t="str">
            <v>N</v>
          </cell>
        </row>
        <row r="11032">
          <cell r="D11032" t="str">
            <v>1394587</v>
          </cell>
          <cell r="J11032" t="str">
            <v>N</v>
          </cell>
        </row>
        <row r="11033">
          <cell r="D11033" t="str">
            <v>1394587</v>
          </cell>
          <cell r="J11033" t="str">
            <v>N</v>
          </cell>
        </row>
        <row r="11034">
          <cell r="D11034" t="str">
            <v>1394587</v>
          </cell>
          <cell r="J11034" t="str">
            <v>N</v>
          </cell>
        </row>
        <row r="11035">
          <cell r="D11035" t="str">
            <v>1394587</v>
          </cell>
          <cell r="J11035" t="str">
            <v>N</v>
          </cell>
        </row>
        <row r="11036">
          <cell r="D11036" t="str">
            <v>1394587</v>
          </cell>
          <cell r="J11036" t="str">
            <v>N</v>
          </cell>
        </row>
        <row r="11037">
          <cell r="D11037" t="str">
            <v>1394587</v>
          </cell>
          <cell r="J11037" t="str">
            <v>N</v>
          </cell>
        </row>
        <row r="11038">
          <cell r="D11038" t="str">
            <v>1394587</v>
          </cell>
          <cell r="J11038" t="str">
            <v>N</v>
          </cell>
        </row>
        <row r="11039">
          <cell r="D11039" t="str">
            <v>1394587</v>
          </cell>
          <cell r="J11039" t="str">
            <v>N</v>
          </cell>
        </row>
        <row r="11040">
          <cell r="D11040" t="str">
            <v>1394587</v>
          </cell>
          <cell r="J11040" t="str">
            <v>N</v>
          </cell>
        </row>
        <row r="11041">
          <cell r="D11041" t="str">
            <v>1394587</v>
          </cell>
          <cell r="J11041" t="str">
            <v>N</v>
          </cell>
        </row>
        <row r="11042">
          <cell r="D11042" t="str">
            <v>1394587</v>
          </cell>
          <cell r="J11042" t="str">
            <v>N</v>
          </cell>
        </row>
        <row r="11043">
          <cell r="D11043" t="str">
            <v>1394587</v>
          </cell>
          <cell r="J11043" t="str">
            <v>Y</v>
          </cell>
        </row>
        <row r="11044">
          <cell r="D11044" t="str">
            <v>1394587</v>
          </cell>
          <cell r="J11044" t="str">
            <v>Y</v>
          </cell>
        </row>
        <row r="11045">
          <cell r="D11045" t="str">
            <v>1394587</v>
          </cell>
          <cell r="J11045" t="str">
            <v>Y</v>
          </cell>
        </row>
        <row r="11046">
          <cell r="D11046" t="str">
            <v>1394587</v>
          </cell>
          <cell r="J11046" t="str">
            <v>Y</v>
          </cell>
        </row>
        <row r="11047">
          <cell r="D11047" t="str">
            <v>1394587</v>
          </cell>
          <cell r="J11047" t="str">
            <v>Y</v>
          </cell>
        </row>
        <row r="11048">
          <cell r="D11048" t="str">
            <v>1394587</v>
          </cell>
          <cell r="J11048" t="str">
            <v>Y</v>
          </cell>
        </row>
        <row r="11049">
          <cell r="D11049" t="str">
            <v>1394587</v>
          </cell>
          <cell r="J11049" t="str">
            <v>Y</v>
          </cell>
        </row>
        <row r="11050">
          <cell r="D11050" t="str">
            <v>1394587</v>
          </cell>
          <cell r="J11050" t="str">
            <v>Y</v>
          </cell>
        </row>
        <row r="11051">
          <cell r="D11051" t="str">
            <v>1394587</v>
          </cell>
          <cell r="J11051" t="str">
            <v>Y</v>
          </cell>
        </row>
        <row r="11052">
          <cell r="D11052" t="str">
            <v>1394587</v>
          </cell>
          <cell r="J11052" t="str">
            <v>Y</v>
          </cell>
        </row>
        <row r="11053">
          <cell r="D11053" t="str">
            <v>1394587</v>
          </cell>
          <cell r="J11053" t="str">
            <v>Y</v>
          </cell>
        </row>
        <row r="11054">
          <cell r="D11054" t="str">
            <v>1394587</v>
          </cell>
          <cell r="J11054" t="str">
            <v>Y</v>
          </cell>
        </row>
        <row r="11055">
          <cell r="D11055" t="str">
            <v>1394587</v>
          </cell>
          <cell r="J11055" t="str">
            <v>Y</v>
          </cell>
        </row>
        <row r="11056">
          <cell r="D11056" t="str">
            <v>1394587</v>
          </cell>
          <cell r="J11056" t="str">
            <v>N</v>
          </cell>
        </row>
        <row r="11057">
          <cell r="D11057" t="str">
            <v>1394587</v>
          </cell>
          <cell r="J11057" t="str">
            <v>N</v>
          </cell>
        </row>
        <row r="11058">
          <cell r="D11058" t="str">
            <v>1394587</v>
          </cell>
          <cell r="J11058" t="str">
            <v>N</v>
          </cell>
        </row>
        <row r="11059">
          <cell r="D11059" t="str">
            <v>1394587</v>
          </cell>
          <cell r="J11059" t="str">
            <v>N</v>
          </cell>
        </row>
        <row r="11060">
          <cell r="D11060" t="str">
            <v>1394940</v>
          </cell>
          <cell r="J11060" t="str">
            <v>Y</v>
          </cell>
        </row>
        <row r="11061">
          <cell r="D11061" t="str">
            <v>1394940</v>
          </cell>
          <cell r="J11061" t="str">
            <v>Y</v>
          </cell>
        </row>
        <row r="11062">
          <cell r="D11062" t="str">
            <v>1394940</v>
          </cell>
          <cell r="J11062" t="str">
            <v>Y</v>
          </cell>
        </row>
        <row r="11063">
          <cell r="D11063" t="str">
            <v>1394940</v>
          </cell>
          <cell r="J11063" t="str">
            <v>Y</v>
          </cell>
        </row>
        <row r="11064">
          <cell r="D11064" t="str">
            <v>1394940</v>
          </cell>
          <cell r="J11064" t="str">
            <v>Y</v>
          </cell>
        </row>
        <row r="11065">
          <cell r="D11065" t="str">
            <v>1394940</v>
          </cell>
          <cell r="J11065" t="str">
            <v>Y</v>
          </cell>
        </row>
        <row r="11066">
          <cell r="D11066" t="str">
            <v>1394940</v>
          </cell>
          <cell r="J11066" t="str">
            <v>Y</v>
          </cell>
        </row>
        <row r="11067">
          <cell r="D11067" t="str">
            <v>1394940</v>
          </cell>
          <cell r="J11067" t="str">
            <v>Y</v>
          </cell>
        </row>
        <row r="11068">
          <cell r="D11068" t="str">
            <v>1394940</v>
          </cell>
          <cell r="J11068" t="str">
            <v>Y</v>
          </cell>
        </row>
        <row r="11069">
          <cell r="D11069" t="str">
            <v>1394940</v>
          </cell>
          <cell r="J11069" t="str">
            <v>Y</v>
          </cell>
        </row>
        <row r="11070">
          <cell r="D11070" t="str">
            <v>1394940</v>
          </cell>
          <cell r="J11070" t="str">
            <v>Y</v>
          </cell>
        </row>
        <row r="11071">
          <cell r="D11071" t="str">
            <v>1402130</v>
          </cell>
          <cell r="J11071" t="str">
            <v>N</v>
          </cell>
        </row>
        <row r="11072">
          <cell r="D11072" t="str">
            <v>1402130</v>
          </cell>
          <cell r="J11072" t="str">
            <v>N</v>
          </cell>
        </row>
        <row r="11073">
          <cell r="D11073" t="str">
            <v>1402130</v>
          </cell>
          <cell r="J11073" t="str">
            <v>N</v>
          </cell>
        </row>
        <row r="11074">
          <cell r="D11074" t="str">
            <v>1402130</v>
          </cell>
          <cell r="J11074" t="str">
            <v>N</v>
          </cell>
        </row>
        <row r="11075">
          <cell r="D11075" t="str">
            <v>1402130</v>
          </cell>
          <cell r="J11075" t="str">
            <v>N</v>
          </cell>
        </row>
        <row r="11076">
          <cell r="D11076" t="str">
            <v>1402130</v>
          </cell>
          <cell r="J11076" t="str">
            <v>N</v>
          </cell>
        </row>
        <row r="11077">
          <cell r="D11077" t="str">
            <v>1402130</v>
          </cell>
          <cell r="J11077" t="str">
            <v>N</v>
          </cell>
        </row>
        <row r="11078">
          <cell r="D11078" t="str">
            <v>1402130</v>
          </cell>
          <cell r="J11078" t="str">
            <v>N</v>
          </cell>
        </row>
        <row r="11079">
          <cell r="D11079" t="str">
            <v>1402130</v>
          </cell>
          <cell r="J11079" t="str">
            <v>N</v>
          </cell>
        </row>
        <row r="11080">
          <cell r="D11080" t="str">
            <v>1402130</v>
          </cell>
          <cell r="J11080" t="str">
            <v>N</v>
          </cell>
        </row>
        <row r="11081">
          <cell r="D11081" t="str">
            <v>1402130</v>
          </cell>
          <cell r="J11081" t="str">
            <v>N</v>
          </cell>
        </row>
        <row r="11082">
          <cell r="D11082" t="str">
            <v>1402130</v>
          </cell>
          <cell r="J11082" t="str">
            <v>N</v>
          </cell>
        </row>
        <row r="11083">
          <cell r="D11083" t="str">
            <v>1402130</v>
          </cell>
          <cell r="J11083" t="str">
            <v>N</v>
          </cell>
        </row>
        <row r="11084">
          <cell r="D11084" t="str">
            <v>1402130</v>
          </cell>
          <cell r="J11084" t="str">
            <v>N</v>
          </cell>
        </row>
        <row r="11085">
          <cell r="D11085" t="str">
            <v>1402130</v>
          </cell>
          <cell r="J11085" t="str">
            <v>N</v>
          </cell>
        </row>
        <row r="11086">
          <cell r="D11086" t="str">
            <v>1402130</v>
          </cell>
          <cell r="J11086" t="str">
            <v>N</v>
          </cell>
        </row>
        <row r="11087">
          <cell r="D11087" t="str">
            <v>1402130</v>
          </cell>
          <cell r="J11087" t="str">
            <v>N</v>
          </cell>
        </row>
        <row r="11088">
          <cell r="D11088" t="str">
            <v>1402130</v>
          </cell>
          <cell r="J11088" t="str">
            <v>N</v>
          </cell>
        </row>
        <row r="11089">
          <cell r="D11089" t="str">
            <v>1402130</v>
          </cell>
          <cell r="J11089" t="str">
            <v>N</v>
          </cell>
        </row>
        <row r="11090">
          <cell r="D11090" t="str">
            <v>1402130</v>
          </cell>
          <cell r="J11090" t="str">
            <v>N</v>
          </cell>
        </row>
        <row r="11091">
          <cell r="D11091" t="str">
            <v>1402130</v>
          </cell>
          <cell r="J11091" t="str">
            <v>N</v>
          </cell>
        </row>
        <row r="11092">
          <cell r="D11092" t="str">
            <v>1402130</v>
          </cell>
          <cell r="J11092" t="str">
            <v>N</v>
          </cell>
        </row>
        <row r="11093">
          <cell r="D11093" t="str">
            <v>1402130</v>
          </cell>
          <cell r="J11093" t="str">
            <v>N</v>
          </cell>
        </row>
        <row r="11094">
          <cell r="D11094" t="str">
            <v>1402130</v>
          </cell>
          <cell r="J11094" t="str">
            <v>N</v>
          </cell>
        </row>
        <row r="11095">
          <cell r="D11095" t="str">
            <v>1402130</v>
          </cell>
          <cell r="J11095" t="str">
            <v>N</v>
          </cell>
        </row>
        <row r="11096">
          <cell r="D11096" t="str">
            <v>1402677</v>
          </cell>
          <cell r="J11096" t="str">
            <v>(blank)</v>
          </cell>
        </row>
        <row r="11097">
          <cell r="D11097" t="str">
            <v>1402677</v>
          </cell>
          <cell r="J11097" t="str">
            <v>N</v>
          </cell>
        </row>
        <row r="11098">
          <cell r="D11098" t="str">
            <v>1402677</v>
          </cell>
          <cell r="J11098" t="str">
            <v>N</v>
          </cell>
        </row>
        <row r="11099">
          <cell r="D11099" t="str">
            <v>1402677</v>
          </cell>
          <cell r="J11099" t="str">
            <v>N</v>
          </cell>
        </row>
        <row r="11100">
          <cell r="D11100" t="str">
            <v>1402677</v>
          </cell>
          <cell r="J11100" t="str">
            <v>N</v>
          </cell>
        </row>
        <row r="11101">
          <cell r="D11101" t="str">
            <v>1402677</v>
          </cell>
          <cell r="J11101" t="str">
            <v>N</v>
          </cell>
        </row>
        <row r="11102">
          <cell r="D11102" t="str">
            <v>1402677</v>
          </cell>
          <cell r="J11102" t="str">
            <v>N</v>
          </cell>
        </row>
        <row r="11103">
          <cell r="D11103" t="str">
            <v>1402677</v>
          </cell>
          <cell r="J11103" t="str">
            <v>N</v>
          </cell>
        </row>
        <row r="11104">
          <cell r="D11104" t="str">
            <v>1402677</v>
          </cell>
          <cell r="J11104" t="str">
            <v>N</v>
          </cell>
        </row>
        <row r="11105">
          <cell r="D11105" t="str">
            <v>1402677</v>
          </cell>
          <cell r="J11105" t="str">
            <v>N</v>
          </cell>
        </row>
        <row r="11106">
          <cell r="D11106" t="str">
            <v>1402677</v>
          </cell>
          <cell r="J11106" t="str">
            <v>N</v>
          </cell>
        </row>
        <row r="11107">
          <cell r="D11107" t="str">
            <v>1402677</v>
          </cell>
          <cell r="J11107" t="str">
            <v>N</v>
          </cell>
        </row>
        <row r="11108">
          <cell r="D11108" t="str">
            <v>1402677</v>
          </cell>
          <cell r="J11108" t="str">
            <v>(blank)</v>
          </cell>
        </row>
        <row r="11109">
          <cell r="D11109" t="str">
            <v>1402677</v>
          </cell>
          <cell r="J11109" t="str">
            <v>N</v>
          </cell>
        </row>
        <row r="11110">
          <cell r="D11110" t="str">
            <v>1402677</v>
          </cell>
          <cell r="J11110" t="str">
            <v>N</v>
          </cell>
        </row>
        <row r="11111">
          <cell r="D11111" t="str">
            <v>1402677</v>
          </cell>
          <cell r="J11111" t="str">
            <v>N</v>
          </cell>
        </row>
        <row r="11112">
          <cell r="D11112" t="str">
            <v>1402677</v>
          </cell>
          <cell r="J11112" t="str">
            <v>N</v>
          </cell>
        </row>
        <row r="11113">
          <cell r="D11113" t="str">
            <v>1402677</v>
          </cell>
          <cell r="J11113" t="str">
            <v>N</v>
          </cell>
        </row>
        <row r="11114">
          <cell r="D11114" t="str">
            <v>1402677</v>
          </cell>
          <cell r="J11114" t="str">
            <v>N</v>
          </cell>
        </row>
        <row r="11115">
          <cell r="D11115" t="str">
            <v>1402677</v>
          </cell>
          <cell r="J11115" t="str">
            <v>N</v>
          </cell>
        </row>
        <row r="11116">
          <cell r="D11116" t="str">
            <v>1402677</v>
          </cell>
          <cell r="J11116" t="str">
            <v>N</v>
          </cell>
        </row>
        <row r="11117">
          <cell r="D11117" t="str">
            <v>1402677</v>
          </cell>
          <cell r="J11117" t="str">
            <v>N</v>
          </cell>
        </row>
        <row r="11118">
          <cell r="D11118" t="str">
            <v>1402677</v>
          </cell>
          <cell r="J11118" t="str">
            <v>N</v>
          </cell>
        </row>
        <row r="11119">
          <cell r="D11119" t="str">
            <v>1402677</v>
          </cell>
          <cell r="J11119" t="str">
            <v>N</v>
          </cell>
        </row>
        <row r="11120">
          <cell r="D11120" t="str">
            <v>1402677</v>
          </cell>
          <cell r="J11120" t="str">
            <v>(blank)</v>
          </cell>
        </row>
        <row r="11121">
          <cell r="D11121" t="str">
            <v>1402677</v>
          </cell>
          <cell r="J11121" t="str">
            <v>N</v>
          </cell>
        </row>
        <row r="11122">
          <cell r="D11122" t="str">
            <v>1402677</v>
          </cell>
          <cell r="J11122" t="str">
            <v>N</v>
          </cell>
        </row>
        <row r="11123">
          <cell r="D11123" t="str">
            <v>1402677</v>
          </cell>
          <cell r="J11123" t="str">
            <v>N</v>
          </cell>
        </row>
        <row r="11124">
          <cell r="D11124" t="str">
            <v>1402677</v>
          </cell>
          <cell r="J11124" t="str">
            <v>N</v>
          </cell>
        </row>
        <row r="11125">
          <cell r="D11125" t="str">
            <v>1402677</v>
          </cell>
          <cell r="J11125" t="str">
            <v>N</v>
          </cell>
        </row>
        <row r="11126">
          <cell r="D11126" t="str">
            <v>1402677</v>
          </cell>
          <cell r="J11126" t="str">
            <v>N</v>
          </cell>
        </row>
        <row r="11127">
          <cell r="D11127" t="str">
            <v>1402677</v>
          </cell>
          <cell r="J11127" t="str">
            <v>N</v>
          </cell>
        </row>
        <row r="11128">
          <cell r="D11128" t="str">
            <v>1402677</v>
          </cell>
          <cell r="J11128" t="str">
            <v>N</v>
          </cell>
        </row>
        <row r="11129">
          <cell r="D11129" t="str">
            <v>1402677</v>
          </cell>
          <cell r="J11129" t="str">
            <v>N</v>
          </cell>
        </row>
        <row r="11130">
          <cell r="D11130" t="str">
            <v>1402677</v>
          </cell>
          <cell r="J11130" t="str">
            <v>N</v>
          </cell>
        </row>
        <row r="11131">
          <cell r="D11131" t="str">
            <v>1402677</v>
          </cell>
          <cell r="J11131" t="str">
            <v>N</v>
          </cell>
        </row>
        <row r="11132">
          <cell r="D11132" t="str">
            <v>1402677</v>
          </cell>
          <cell r="J11132" t="str">
            <v>(blank)</v>
          </cell>
        </row>
        <row r="11133">
          <cell r="D11133" t="str">
            <v>1402677</v>
          </cell>
          <cell r="J11133" t="str">
            <v>N</v>
          </cell>
        </row>
        <row r="11134">
          <cell r="D11134" t="str">
            <v>1402677</v>
          </cell>
          <cell r="J11134" t="str">
            <v>N</v>
          </cell>
        </row>
        <row r="11135">
          <cell r="D11135" t="str">
            <v>1402677</v>
          </cell>
          <cell r="J11135" t="str">
            <v>N</v>
          </cell>
        </row>
        <row r="11136">
          <cell r="D11136" t="str">
            <v>1402677</v>
          </cell>
          <cell r="J11136" t="str">
            <v>N</v>
          </cell>
        </row>
        <row r="11137">
          <cell r="D11137" t="str">
            <v>1402677</v>
          </cell>
          <cell r="J11137" t="str">
            <v>N</v>
          </cell>
        </row>
        <row r="11138">
          <cell r="D11138" t="str">
            <v>1402677</v>
          </cell>
          <cell r="J11138" t="str">
            <v>N</v>
          </cell>
        </row>
        <row r="11139">
          <cell r="D11139" t="str">
            <v>1402677</v>
          </cell>
          <cell r="J11139" t="str">
            <v>N</v>
          </cell>
        </row>
        <row r="11140">
          <cell r="D11140" t="str">
            <v>1402677</v>
          </cell>
          <cell r="J11140" t="str">
            <v>N</v>
          </cell>
        </row>
        <row r="11141">
          <cell r="D11141" t="str">
            <v>1402677</v>
          </cell>
          <cell r="J11141" t="str">
            <v>N</v>
          </cell>
        </row>
        <row r="11142">
          <cell r="D11142" t="str">
            <v>1402677</v>
          </cell>
          <cell r="J11142" t="str">
            <v>N</v>
          </cell>
        </row>
        <row r="11143">
          <cell r="D11143" t="str">
            <v>1402677</v>
          </cell>
          <cell r="J11143" t="str">
            <v>N</v>
          </cell>
        </row>
        <row r="11144">
          <cell r="D11144" t="str">
            <v>1402677</v>
          </cell>
          <cell r="J11144" t="str">
            <v>(blank)</v>
          </cell>
        </row>
        <row r="11145">
          <cell r="D11145" t="str">
            <v>1402677</v>
          </cell>
          <cell r="J11145" t="str">
            <v>N</v>
          </cell>
        </row>
        <row r="11146">
          <cell r="D11146" t="str">
            <v>1402677</v>
          </cell>
          <cell r="J11146" t="str">
            <v>N</v>
          </cell>
        </row>
        <row r="11147">
          <cell r="D11147" t="str">
            <v>1402677</v>
          </cell>
          <cell r="J11147" t="str">
            <v>N</v>
          </cell>
        </row>
        <row r="11148">
          <cell r="D11148" t="str">
            <v>1402677</v>
          </cell>
          <cell r="J11148" t="str">
            <v>N</v>
          </cell>
        </row>
        <row r="11149">
          <cell r="D11149" t="str">
            <v>1402677</v>
          </cell>
          <cell r="J11149" t="str">
            <v>N</v>
          </cell>
        </row>
        <row r="11150">
          <cell r="D11150" t="str">
            <v>1402677</v>
          </cell>
          <cell r="J11150" t="str">
            <v>N</v>
          </cell>
        </row>
        <row r="11151">
          <cell r="D11151" t="str">
            <v>1402677</v>
          </cell>
          <cell r="J11151" t="str">
            <v>N</v>
          </cell>
        </row>
        <row r="11152">
          <cell r="D11152" t="str">
            <v>1402677</v>
          </cell>
          <cell r="J11152" t="str">
            <v>N</v>
          </cell>
        </row>
        <row r="11153">
          <cell r="D11153" t="str">
            <v>1402677</v>
          </cell>
          <cell r="J11153" t="str">
            <v>N</v>
          </cell>
        </row>
        <row r="11154">
          <cell r="D11154" t="str">
            <v>1402677</v>
          </cell>
          <cell r="J11154" t="str">
            <v>N</v>
          </cell>
        </row>
        <row r="11155">
          <cell r="D11155" t="str">
            <v>1402677</v>
          </cell>
          <cell r="J11155" t="str">
            <v>N</v>
          </cell>
        </row>
        <row r="11156">
          <cell r="D11156" t="str">
            <v>1402677</v>
          </cell>
          <cell r="J11156" t="str">
            <v>(blank)</v>
          </cell>
        </row>
        <row r="11157">
          <cell r="D11157" t="str">
            <v>1402677</v>
          </cell>
          <cell r="J11157" t="str">
            <v>N</v>
          </cell>
        </row>
        <row r="11158">
          <cell r="D11158" t="str">
            <v>1402677</v>
          </cell>
          <cell r="J11158" t="str">
            <v>N</v>
          </cell>
        </row>
        <row r="11159">
          <cell r="D11159" t="str">
            <v>1402677</v>
          </cell>
          <cell r="J11159" t="str">
            <v>N</v>
          </cell>
        </row>
        <row r="11160">
          <cell r="D11160" t="str">
            <v>1402677</v>
          </cell>
          <cell r="J11160" t="str">
            <v>N</v>
          </cell>
        </row>
        <row r="11161">
          <cell r="D11161" t="str">
            <v>1402677</v>
          </cell>
          <cell r="J11161" t="str">
            <v>N</v>
          </cell>
        </row>
        <row r="11162">
          <cell r="D11162" t="str">
            <v>1402677</v>
          </cell>
          <cell r="J11162" t="str">
            <v>N</v>
          </cell>
        </row>
        <row r="11163">
          <cell r="D11163" t="str">
            <v>1402677</v>
          </cell>
          <cell r="J11163" t="str">
            <v>N</v>
          </cell>
        </row>
        <row r="11164">
          <cell r="D11164" t="str">
            <v>1402677</v>
          </cell>
          <cell r="J11164" t="str">
            <v>N</v>
          </cell>
        </row>
        <row r="11165">
          <cell r="D11165" t="str">
            <v>1402677</v>
          </cell>
          <cell r="J11165" t="str">
            <v>N</v>
          </cell>
        </row>
        <row r="11166">
          <cell r="D11166" t="str">
            <v>1402677</v>
          </cell>
          <cell r="J11166" t="str">
            <v>N</v>
          </cell>
        </row>
        <row r="11167">
          <cell r="D11167" t="str">
            <v>1402677</v>
          </cell>
          <cell r="J11167" t="str">
            <v>N</v>
          </cell>
        </row>
        <row r="11168">
          <cell r="D11168" t="str">
            <v>1402677</v>
          </cell>
          <cell r="J11168" t="str">
            <v>(blank)</v>
          </cell>
        </row>
        <row r="11169">
          <cell r="D11169" t="str">
            <v>1402677</v>
          </cell>
          <cell r="J11169" t="str">
            <v>N</v>
          </cell>
        </row>
        <row r="11170">
          <cell r="D11170" t="str">
            <v>1402677</v>
          </cell>
          <cell r="J11170" t="str">
            <v>N</v>
          </cell>
        </row>
        <row r="11171">
          <cell r="D11171" t="str">
            <v>1402677</v>
          </cell>
          <cell r="J11171" t="str">
            <v>N</v>
          </cell>
        </row>
        <row r="11172">
          <cell r="D11172" t="str">
            <v>1402677</v>
          </cell>
          <cell r="J11172" t="str">
            <v>N</v>
          </cell>
        </row>
        <row r="11173">
          <cell r="D11173" t="str">
            <v>1402677</v>
          </cell>
          <cell r="J11173" t="str">
            <v>N</v>
          </cell>
        </row>
        <row r="11174">
          <cell r="D11174" t="str">
            <v>1402677</v>
          </cell>
          <cell r="J11174" t="str">
            <v>N</v>
          </cell>
        </row>
        <row r="11175">
          <cell r="D11175" t="str">
            <v>1402677</v>
          </cell>
          <cell r="J11175" t="str">
            <v>N</v>
          </cell>
        </row>
        <row r="11176">
          <cell r="D11176" t="str">
            <v>1402677</v>
          </cell>
          <cell r="J11176" t="str">
            <v>N</v>
          </cell>
        </row>
        <row r="11177">
          <cell r="D11177" t="str">
            <v>1402677</v>
          </cell>
          <cell r="J11177" t="str">
            <v>N</v>
          </cell>
        </row>
        <row r="11178">
          <cell r="D11178" t="str">
            <v>1402677</v>
          </cell>
          <cell r="J11178" t="str">
            <v>N</v>
          </cell>
        </row>
        <row r="11179">
          <cell r="D11179" t="str">
            <v>1402677</v>
          </cell>
          <cell r="J11179" t="str">
            <v>N</v>
          </cell>
        </row>
        <row r="11180">
          <cell r="D11180" t="str">
            <v>1402677</v>
          </cell>
          <cell r="J11180" t="str">
            <v>(blank)</v>
          </cell>
        </row>
        <row r="11181">
          <cell r="D11181" t="str">
            <v>1402677</v>
          </cell>
          <cell r="J11181" t="str">
            <v>N</v>
          </cell>
        </row>
        <row r="11182">
          <cell r="D11182" t="str">
            <v>1402677</v>
          </cell>
          <cell r="J11182" t="str">
            <v>N</v>
          </cell>
        </row>
        <row r="11183">
          <cell r="D11183" t="str">
            <v>1402677</v>
          </cell>
          <cell r="J11183" t="str">
            <v>N</v>
          </cell>
        </row>
        <row r="11184">
          <cell r="D11184" t="str">
            <v>1402677</v>
          </cell>
          <cell r="J11184" t="str">
            <v>N</v>
          </cell>
        </row>
        <row r="11185">
          <cell r="D11185" t="str">
            <v>1402677</v>
          </cell>
          <cell r="J11185" t="str">
            <v>N</v>
          </cell>
        </row>
        <row r="11186">
          <cell r="D11186" t="str">
            <v>1402677</v>
          </cell>
          <cell r="J11186" t="str">
            <v>N</v>
          </cell>
        </row>
        <row r="11187">
          <cell r="D11187" t="str">
            <v>1402677</v>
          </cell>
          <cell r="J11187" t="str">
            <v>N</v>
          </cell>
        </row>
        <row r="11188">
          <cell r="D11188" t="str">
            <v>1402677</v>
          </cell>
          <cell r="J11188" t="str">
            <v>N</v>
          </cell>
        </row>
        <row r="11189">
          <cell r="D11189" t="str">
            <v>1402677</v>
          </cell>
          <cell r="J11189" t="str">
            <v>N</v>
          </cell>
        </row>
        <row r="11190">
          <cell r="D11190" t="str">
            <v>1402677</v>
          </cell>
          <cell r="J11190" t="str">
            <v>N</v>
          </cell>
        </row>
        <row r="11191">
          <cell r="D11191" t="str">
            <v>1402677</v>
          </cell>
          <cell r="J11191" t="str">
            <v>N</v>
          </cell>
        </row>
        <row r="11192">
          <cell r="D11192" t="str">
            <v>1406892</v>
          </cell>
          <cell r="J11192" t="str">
            <v>N</v>
          </cell>
        </row>
        <row r="11193">
          <cell r="D11193" t="str">
            <v>1406892</v>
          </cell>
          <cell r="J11193" t="str">
            <v>N</v>
          </cell>
        </row>
        <row r="11194">
          <cell r="D11194" t="str">
            <v>1406892</v>
          </cell>
          <cell r="J11194" t="str">
            <v>N</v>
          </cell>
        </row>
        <row r="11195">
          <cell r="D11195" t="str">
            <v>1406892</v>
          </cell>
          <cell r="J11195" t="str">
            <v>N</v>
          </cell>
        </row>
        <row r="11196">
          <cell r="D11196" t="str">
            <v>1406892</v>
          </cell>
          <cell r="J11196" t="str">
            <v>N</v>
          </cell>
        </row>
        <row r="11197">
          <cell r="D11197" t="str">
            <v>1406892</v>
          </cell>
          <cell r="J11197" t="str">
            <v>N</v>
          </cell>
        </row>
        <row r="11198">
          <cell r="D11198" t="str">
            <v>1406892</v>
          </cell>
          <cell r="J11198" t="str">
            <v>N</v>
          </cell>
        </row>
        <row r="11199">
          <cell r="D11199" t="str">
            <v>1406892</v>
          </cell>
          <cell r="J11199" t="str">
            <v>N</v>
          </cell>
        </row>
        <row r="11200">
          <cell r="D11200" t="str">
            <v>1406892</v>
          </cell>
          <cell r="J11200" t="str">
            <v>N</v>
          </cell>
        </row>
        <row r="11201">
          <cell r="D11201" t="str">
            <v>1406892</v>
          </cell>
          <cell r="J11201" t="str">
            <v>N</v>
          </cell>
        </row>
        <row r="11202">
          <cell r="D11202" t="str">
            <v>1406892</v>
          </cell>
          <cell r="J11202" t="str">
            <v>N</v>
          </cell>
        </row>
        <row r="11203">
          <cell r="D11203" t="str">
            <v>1406892</v>
          </cell>
          <cell r="J11203" t="str">
            <v>N</v>
          </cell>
        </row>
        <row r="11204">
          <cell r="D11204" t="str">
            <v>1406892</v>
          </cell>
          <cell r="J11204" t="str">
            <v>N</v>
          </cell>
        </row>
        <row r="11205">
          <cell r="D11205" t="str">
            <v>1406892</v>
          </cell>
          <cell r="J11205" t="str">
            <v>N</v>
          </cell>
        </row>
        <row r="11206">
          <cell r="D11206" t="str">
            <v>1406892</v>
          </cell>
          <cell r="J11206" t="str">
            <v>Y</v>
          </cell>
        </row>
        <row r="11207">
          <cell r="D11207" t="str">
            <v>1406892</v>
          </cell>
          <cell r="J11207" t="str">
            <v>N</v>
          </cell>
        </row>
        <row r="11208">
          <cell r="D11208" t="str">
            <v>1406892</v>
          </cell>
          <cell r="J11208" t="str">
            <v>N</v>
          </cell>
        </row>
        <row r="11209">
          <cell r="D11209" t="str">
            <v>1406892</v>
          </cell>
          <cell r="J11209" t="str">
            <v>N</v>
          </cell>
        </row>
        <row r="11210">
          <cell r="D11210" t="str">
            <v>1406892</v>
          </cell>
          <cell r="J11210" t="str">
            <v>N</v>
          </cell>
        </row>
        <row r="11211">
          <cell r="D11211" t="str">
            <v>1406892</v>
          </cell>
          <cell r="J11211" t="str">
            <v>N</v>
          </cell>
        </row>
        <row r="11212">
          <cell r="D11212" t="str">
            <v>1406892</v>
          </cell>
          <cell r="J11212" t="str">
            <v>N</v>
          </cell>
        </row>
        <row r="11213">
          <cell r="D11213" t="str">
            <v>1406892</v>
          </cell>
          <cell r="J11213" t="str">
            <v>N</v>
          </cell>
        </row>
        <row r="11214">
          <cell r="D11214" t="str">
            <v>1406892</v>
          </cell>
          <cell r="J11214" t="str">
            <v>N</v>
          </cell>
        </row>
        <row r="11215">
          <cell r="D11215" t="str">
            <v>1406892</v>
          </cell>
          <cell r="J11215" t="str">
            <v>N</v>
          </cell>
        </row>
        <row r="11216">
          <cell r="D11216" t="str">
            <v>1406892</v>
          </cell>
          <cell r="J11216" t="str">
            <v>N</v>
          </cell>
        </row>
        <row r="11217">
          <cell r="D11217" t="str">
            <v>1406892</v>
          </cell>
          <cell r="J11217" t="str">
            <v>N</v>
          </cell>
        </row>
        <row r="11218">
          <cell r="D11218" t="str">
            <v>1406892</v>
          </cell>
          <cell r="J11218" t="str">
            <v>N</v>
          </cell>
        </row>
        <row r="11219">
          <cell r="D11219" t="str">
            <v>1406892</v>
          </cell>
          <cell r="J11219" t="str">
            <v>N</v>
          </cell>
        </row>
        <row r="11220">
          <cell r="D11220" t="str">
            <v>1406892</v>
          </cell>
          <cell r="J11220" t="str">
            <v>N</v>
          </cell>
        </row>
        <row r="11221">
          <cell r="D11221" t="str">
            <v>1406892</v>
          </cell>
          <cell r="J11221" t="str">
            <v>Y</v>
          </cell>
        </row>
        <row r="11222">
          <cell r="D11222" t="str">
            <v>1406892</v>
          </cell>
          <cell r="J11222" t="str">
            <v>N</v>
          </cell>
        </row>
        <row r="11223">
          <cell r="D11223" t="str">
            <v>1406892</v>
          </cell>
          <cell r="J11223" t="str">
            <v>N</v>
          </cell>
        </row>
        <row r="11224">
          <cell r="D11224" t="str">
            <v>1406892</v>
          </cell>
          <cell r="J11224" t="str">
            <v>N</v>
          </cell>
        </row>
        <row r="11225">
          <cell r="D11225" t="str">
            <v>1406892</v>
          </cell>
          <cell r="J11225" t="str">
            <v>N</v>
          </cell>
        </row>
        <row r="11226">
          <cell r="D11226" t="str">
            <v>1406892</v>
          </cell>
          <cell r="J11226" t="str">
            <v>N</v>
          </cell>
        </row>
        <row r="11227">
          <cell r="D11227" t="str">
            <v>1406892</v>
          </cell>
          <cell r="J11227" t="str">
            <v>N</v>
          </cell>
        </row>
        <row r="11228">
          <cell r="D11228" t="str">
            <v>1406892</v>
          </cell>
          <cell r="J11228" t="str">
            <v>N</v>
          </cell>
        </row>
        <row r="11229">
          <cell r="D11229" t="str">
            <v>1406892</v>
          </cell>
          <cell r="J11229" t="str">
            <v>N</v>
          </cell>
        </row>
        <row r="11230">
          <cell r="D11230" t="str">
            <v>1406892</v>
          </cell>
          <cell r="J11230" t="str">
            <v>N</v>
          </cell>
        </row>
        <row r="11231">
          <cell r="D11231" t="str">
            <v>1406892</v>
          </cell>
          <cell r="J11231" t="str">
            <v>N</v>
          </cell>
        </row>
        <row r="11232">
          <cell r="D11232" t="str">
            <v>1406892</v>
          </cell>
          <cell r="J11232" t="str">
            <v>N</v>
          </cell>
        </row>
        <row r="11233">
          <cell r="D11233" t="str">
            <v>1406892</v>
          </cell>
          <cell r="J11233" t="str">
            <v>N</v>
          </cell>
        </row>
        <row r="11234">
          <cell r="D11234" t="str">
            <v>1406892</v>
          </cell>
          <cell r="J11234" t="str">
            <v>N</v>
          </cell>
        </row>
        <row r="11235">
          <cell r="D11235" t="str">
            <v>1406892</v>
          </cell>
          <cell r="J11235" t="str">
            <v>N</v>
          </cell>
        </row>
        <row r="11236">
          <cell r="D11236" t="str">
            <v>1406892</v>
          </cell>
          <cell r="J11236" t="str">
            <v>Y</v>
          </cell>
        </row>
        <row r="11237">
          <cell r="D11237" t="str">
            <v>1406892</v>
          </cell>
          <cell r="J11237" t="str">
            <v>N</v>
          </cell>
        </row>
        <row r="11238">
          <cell r="D11238" t="str">
            <v>1406892</v>
          </cell>
          <cell r="J11238" t="str">
            <v>N</v>
          </cell>
        </row>
        <row r="11239">
          <cell r="D11239" t="str">
            <v>1406892</v>
          </cell>
          <cell r="J11239" t="str">
            <v>N</v>
          </cell>
        </row>
        <row r="11240">
          <cell r="D11240" t="str">
            <v>1406892</v>
          </cell>
          <cell r="J11240" t="str">
            <v>N</v>
          </cell>
        </row>
        <row r="11241">
          <cell r="D11241" t="str">
            <v>1406892</v>
          </cell>
          <cell r="J11241" t="str">
            <v>N</v>
          </cell>
        </row>
        <row r="11242">
          <cell r="D11242" t="str">
            <v>1406892</v>
          </cell>
          <cell r="J11242" t="str">
            <v>N</v>
          </cell>
        </row>
        <row r="11243">
          <cell r="D11243" t="str">
            <v>1406892</v>
          </cell>
          <cell r="J11243" t="str">
            <v>N</v>
          </cell>
        </row>
        <row r="11244">
          <cell r="D11244" t="str">
            <v>1406892</v>
          </cell>
          <cell r="J11244" t="str">
            <v>N</v>
          </cell>
        </row>
        <row r="11245">
          <cell r="D11245" t="str">
            <v>1406892</v>
          </cell>
          <cell r="J11245" t="str">
            <v>N</v>
          </cell>
        </row>
        <row r="11246">
          <cell r="D11246" t="str">
            <v>1406892</v>
          </cell>
          <cell r="J11246" t="str">
            <v>N</v>
          </cell>
        </row>
        <row r="11247">
          <cell r="D11247" t="str">
            <v>1406892</v>
          </cell>
          <cell r="J11247" t="str">
            <v>N</v>
          </cell>
        </row>
        <row r="11248">
          <cell r="D11248" t="str">
            <v>1406892</v>
          </cell>
          <cell r="J11248" t="str">
            <v>N</v>
          </cell>
        </row>
        <row r="11249">
          <cell r="D11249" t="str">
            <v>1406892</v>
          </cell>
          <cell r="J11249" t="str">
            <v>N</v>
          </cell>
        </row>
        <row r="11250">
          <cell r="D11250" t="str">
            <v>1406892</v>
          </cell>
          <cell r="J11250" t="str">
            <v>N</v>
          </cell>
        </row>
        <row r="11251">
          <cell r="D11251" t="str">
            <v>1406892</v>
          </cell>
          <cell r="J11251" t="str">
            <v>Y</v>
          </cell>
        </row>
        <row r="11252">
          <cell r="D11252" t="str">
            <v>1408781</v>
          </cell>
          <cell r="J11252" t="str">
            <v>N</v>
          </cell>
        </row>
        <row r="11253">
          <cell r="D11253" t="str">
            <v>1408781</v>
          </cell>
          <cell r="J11253" t="str">
            <v>N</v>
          </cell>
        </row>
        <row r="11254">
          <cell r="D11254" t="str">
            <v>1408781</v>
          </cell>
          <cell r="J11254" t="str">
            <v>N</v>
          </cell>
        </row>
        <row r="11255">
          <cell r="D11255" t="str">
            <v>1408781</v>
          </cell>
          <cell r="J11255" t="str">
            <v>N</v>
          </cell>
        </row>
        <row r="11256">
          <cell r="D11256" t="str">
            <v>1408781</v>
          </cell>
          <cell r="J11256" t="str">
            <v>N</v>
          </cell>
        </row>
        <row r="11257">
          <cell r="D11257" t="str">
            <v>1408781</v>
          </cell>
          <cell r="J11257" t="str">
            <v>N</v>
          </cell>
        </row>
        <row r="11258">
          <cell r="D11258" t="str">
            <v>1408781</v>
          </cell>
          <cell r="J11258" t="str">
            <v>N</v>
          </cell>
        </row>
        <row r="11259">
          <cell r="D11259" t="str">
            <v>1408781</v>
          </cell>
          <cell r="J11259" t="str">
            <v>N</v>
          </cell>
        </row>
        <row r="11260">
          <cell r="D11260" t="str">
            <v>1408781</v>
          </cell>
          <cell r="J11260" t="str">
            <v>N</v>
          </cell>
        </row>
        <row r="11261">
          <cell r="D11261" t="str">
            <v>1408781</v>
          </cell>
          <cell r="J11261" t="str">
            <v>N</v>
          </cell>
        </row>
        <row r="11262">
          <cell r="D11262" t="str">
            <v>1413507</v>
          </cell>
          <cell r="J11262" t="str">
            <v>N</v>
          </cell>
        </row>
        <row r="11263">
          <cell r="D11263" t="str">
            <v>1413507</v>
          </cell>
          <cell r="J11263" t="str">
            <v>N</v>
          </cell>
        </row>
        <row r="11264">
          <cell r="D11264" t="str">
            <v>1413507</v>
          </cell>
          <cell r="J11264" t="str">
            <v>N</v>
          </cell>
        </row>
        <row r="11265">
          <cell r="D11265" t="str">
            <v>1413507</v>
          </cell>
          <cell r="J11265" t="str">
            <v>N</v>
          </cell>
        </row>
        <row r="11266">
          <cell r="D11266" t="str">
            <v>1413507</v>
          </cell>
          <cell r="J11266" t="str">
            <v>N</v>
          </cell>
        </row>
        <row r="11267">
          <cell r="D11267" t="str">
            <v>1413507</v>
          </cell>
          <cell r="J11267" t="str">
            <v>N</v>
          </cell>
        </row>
        <row r="11268">
          <cell r="D11268" t="str">
            <v>1413507</v>
          </cell>
          <cell r="J11268" t="str">
            <v>N</v>
          </cell>
        </row>
        <row r="11269">
          <cell r="D11269" t="str">
            <v>1413507</v>
          </cell>
          <cell r="J11269" t="str">
            <v>N</v>
          </cell>
        </row>
        <row r="11270">
          <cell r="D11270" t="str">
            <v>1413507</v>
          </cell>
          <cell r="J11270" t="str">
            <v>N</v>
          </cell>
        </row>
        <row r="11271">
          <cell r="D11271" t="str">
            <v>1413507</v>
          </cell>
          <cell r="J11271" t="str">
            <v>N</v>
          </cell>
        </row>
        <row r="11272">
          <cell r="D11272" t="str">
            <v>1413507</v>
          </cell>
          <cell r="J11272" t="str">
            <v>N</v>
          </cell>
        </row>
        <row r="11273">
          <cell r="D11273" t="str">
            <v>1413507</v>
          </cell>
          <cell r="J11273" t="str">
            <v>N</v>
          </cell>
        </row>
        <row r="11274">
          <cell r="D11274" t="str">
            <v>1413507</v>
          </cell>
          <cell r="J11274" t="str">
            <v>N</v>
          </cell>
        </row>
        <row r="11275">
          <cell r="D11275" t="str">
            <v>1413507</v>
          </cell>
          <cell r="J11275" t="str">
            <v>N</v>
          </cell>
        </row>
        <row r="11276">
          <cell r="D11276" t="str">
            <v>1413507</v>
          </cell>
          <cell r="J11276" t="str">
            <v>N</v>
          </cell>
        </row>
        <row r="11277">
          <cell r="D11277" t="str">
            <v>1413507</v>
          </cell>
          <cell r="J11277" t="str">
            <v>N</v>
          </cell>
        </row>
        <row r="11278">
          <cell r="D11278" t="str">
            <v>1413507</v>
          </cell>
          <cell r="J11278" t="str">
            <v>N</v>
          </cell>
        </row>
        <row r="11279">
          <cell r="D11279" t="str">
            <v>1413507</v>
          </cell>
          <cell r="J11279" t="str">
            <v>N</v>
          </cell>
        </row>
        <row r="11280">
          <cell r="D11280" t="str">
            <v>1413507</v>
          </cell>
          <cell r="J11280" t="str">
            <v>N</v>
          </cell>
        </row>
        <row r="11281">
          <cell r="D11281" t="str">
            <v>1413507</v>
          </cell>
          <cell r="J11281" t="str">
            <v>N</v>
          </cell>
        </row>
        <row r="11282">
          <cell r="D11282" t="str">
            <v>1413507</v>
          </cell>
          <cell r="J11282" t="str">
            <v>N</v>
          </cell>
        </row>
        <row r="11283">
          <cell r="D11283" t="str">
            <v>1413507</v>
          </cell>
          <cell r="J11283" t="str">
            <v>N</v>
          </cell>
        </row>
        <row r="11284">
          <cell r="D11284" t="str">
            <v>1413507</v>
          </cell>
          <cell r="J11284" t="str">
            <v>N</v>
          </cell>
        </row>
        <row r="11285">
          <cell r="D11285" t="str">
            <v>1413507</v>
          </cell>
          <cell r="J11285" t="str">
            <v>N</v>
          </cell>
        </row>
        <row r="11286">
          <cell r="D11286" t="str">
            <v>1413507</v>
          </cell>
          <cell r="J11286" t="str">
            <v>N</v>
          </cell>
        </row>
        <row r="11287">
          <cell r="D11287" t="str">
            <v>1413507</v>
          </cell>
          <cell r="J11287" t="str">
            <v>N</v>
          </cell>
        </row>
        <row r="11288">
          <cell r="D11288" t="str">
            <v>1413507</v>
          </cell>
          <cell r="J11288" t="str">
            <v>N</v>
          </cell>
        </row>
        <row r="11289">
          <cell r="D11289" t="str">
            <v>1413507</v>
          </cell>
          <cell r="J11289" t="str">
            <v>N</v>
          </cell>
        </row>
        <row r="11290">
          <cell r="D11290" t="str">
            <v>1413507</v>
          </cell>
          <cell r="J11290" t="str">
            <v>N</v>
          </cell>
        </row>
        <row r="11291">
          <cell r="D11291" t="str">
            <v>1413507</v>
          </cell>
          <cell r="J11291" t="str">
            <v>N</v>
          </cell>
        </row>
        <row r="11292">
          <cell r="D11292" t="str">
            <v>1413507</v>
          </cell>
          <cell r="J11292" t="str">
            <v>N</v>
          </cell>
        </row>
        <row r="11293">
          <cell r="D11293" t="str">
            <v>1413507</v>
          </cell>
          <cell r="J11293" t="str">
            <v>N</v>
          </cell>
        </row>
        <row r="11294">
          <cell r="D11294" t="str">
            <v>1413507</v>
          </cell>
          <cell r="J11294" t="str">
            <v>N</v>
          </cell>
        </row>
        <row r="11295">
          <cell r="D11295" t="str">
            <v>1413507</v>
          </cell>
          <cell r="J11295" t="str">
            <v>N</v>
          </cell>
        </row>
        <row r="11296">
          <cell r="D11296" t="str">
            <v>1413507</v>
          </cell>
          <cell r="J11296" t="str">
            <v>N</v>
          </cell>
        </row>
        <row r="11297">
          <cell r="D11297" t="str">
            <v>1413507</v>
          </cell>
          <cell r="J11297" t="str">
            <v>N</v>
          </cell>
        </row>
        <row r="11298">
          <cell r="D11298" t="str">
            <v>1413507</v>
          </cell>
          <cell r="J11298" t="str">
            <v>N</v>
          </cell>
        </row>
        <row r="11299">
          <cell r="D11299" t="str">
            <v>1413507</v>
          </cell>
          <cell r="J11299" t="str">
            <v>N</v>
          </cell>
        </row>
        <row r="11300">
          <cell r="D11300" t="str">
            <v>1413507</v>
          </cell>
          <cell r="J11300" t="str">
            <v>N</v>
          </cell>
        </row>
        <row r="11301">
          <cell r="D11301" t="str">
            <v>1413507</v>
          </cell>
          <cell r="J11301" t="str">
            <v>N</v>
          </cell>
        </row>
        <row r="11302">
          <cell r="D11302" t="str">
            <v>1413507</v>
          </cell>
          <cell r="J11302" t="str">
            <v>N</v>
          </cell>
        </row>
        <row r="11303">
          <cell r="D11303" t="str">
            <v>1413507</v>
          </cell>
          <cell r="J11303" t="str">
            <v>N</v>
          </cell>
        </row>
        <row r="11304">
          <cell r="D11304" t="str">
            <v>1413507</v>
          </cell>
          <cell r="J11304" t="str">
            <v>N</v>
          </cell>
        </row>
        <row r="11305">
          <cell r="D11305" t="str">
            <v>1413507</v>
          </cell>
          <cell r="J11305" t="str">
            <v>N</v>
          </cell>
        </row>
        <row r="11306">
          <cell r="D11306" t="str">
            <v>1413507</v>
          </cell>
          <cell r="J11306" t="str">
            <v>N</v>
          </cell>
        </row>
        <row r="11307">
          <cell r="D11307" t="str">
            <v>1413507</v>
          </cell>
          <cell r="J11307" t="str">
            <v>N</v>
          </cell>
        </row>
        <row r="11308">
          <cell r="D11308" t="str">
            <v>1413507</v>
          </cell>
          <cell r="J11308" t="str">
            <v>N</v>
          </cell>
        </row>
        <row r="11309">
          <cell r="D11309" t="str">
            <v>1413507</v>
          </cell>
          <cell r="J11309" t="str">
            <v>N</v>
          </cell>
        </row>
        <row r="11310">
          <cell r="D11310" t="str">
            <v>1413507</v>
          </cell>
          <cell r="J11310" t="str">
            <v>N</v>
          </cell>
        </row>
        <row r="11311">
          <cell r="D11311" t="str">
            <v>1413507</v>
          </cell>
          <cell r="J11311" t="str">
            <v>N</v>
          </cell>
        </row>
        <row r="11312">
          <cell r="D11312" t="str">
            <v>1413507</v>
          </cell>
          <cell r="J11312" t="str">
            <v>N</v>
          </cell>
        </row>
        <row r="11313">
          <cell r="D11313" t="str">
            <v>1413507</v>
          </cell>
          <cell r="J11313" t="str">
            <v>N</v>
          </cell>
        </row>
        <row r="11314">
          <cell r="D11314" t="str">
            <v>1413507</v>
          </cell>
          <cell r="J11314" t="str">
            <v>N</v>
          </cell>
        </row>
        <row r="11315">
          <cell r="D11315" t="str">
            <v>1413507</v>
          </cell>
          <cell r="J11315" t="str">
            <v>N</v>
          </cell>
        </row>
        <row r="11316">
          <cell r="D11316" t="str">
            <v>1413507</v>
          </cell>
          <cell r="J11316" t="str">
            <v>N</v>
          </cell>
        </row>
        <row r="11317">
          <cell r="D11317" t="str">
            <v>1413507</v>
          </cell>
          <cell r="J11317" t="str">
            <v>N</v>
          </cell>
        </row>
        <row r="11318">
          <cell r="D11318" t="str">
            <v>1413507</v>
          </cell>
          <cell r="J11318" t="str">
            <v>N</v>
          </cell>
        </row>
        <row r="11319">
          <cell r="D11319" t="str">
            <v>1413507</v>
          </cell>
          <cell r="J11319" t="str">
            <v>N</v>
          </cell>
        </row>
        <row r="11320">
          <cell r="D11320" t="str">
            <v>1413507</v>
          </cell>
          <cell r="J11320" t="str">
            <v>N</v>
          </cell>
        </row>
        <row r="11321">
          <cell r="D11321" t="str">
            <v>1413507</v>
          </cell>
          <cell r="J11321" t="str">
            <v>N</v>
          </cell>
        </row>
        <row r="11322">
          <cell r="D11322" t="str">
            <v>1413507</v>
          </cell>
          <cell r="J11322" t="str">
            <v>N</v>
          </cell>
        </row>
        <row r="11323">
          <cell r="D11323" t="str">
            <v>1413507</v>
          </cell>
          <cell r="J11323" t="str">
            <v>N</v>
          </cell>
        </row>
        <row r="11324">
          <cell r="D11324" t="str">
            <v>1413507</v>
          </cell>
          <cell r="J11324" t="str">
            <v>N</v>
          </cell>
        </row>
        <row r="11325">
          <cell r="D11325" t="str">
            <v>1413507</v>
          </cell>
          <cell r="J11325" t="str">
            <v>N</v>
          </cell>
        </row>
        <row r="11326">
          <cell r="D11326" t="str">
            <v>1413507</v>
          </cell>
          <cell r="J11326" t="str">
            <v>N</v>
          </cell>
        </row>
        <row r="11327">
          <cell r="D11327" t="str">
            <v>1413507</v>
          </cell>
          <cell r="J11327" t="str">
            <v>N</v>
          </cell>
        </row>
        <row r="11328">
          <cell r="D11328" t="str">
            <v>1413507</v>
          </cell>
          <cell r="J11328" t="str">
            <v>N</v>
          </cell>
        </row>
        <row r="11329">
          <cell r="D11329" t="str">
            <v>1413507</v>
          </cell>
          <cell r="J11329" t="str">
            <v>N</v>
          </cell>
        </row>
        <row r="11330">
          <cell r="D11330" t="str">
            <v>1413507</v>
          </cell>
          <cell r="J11330" t="str">
            <v>N</v>
          </cell>
        </row>
        <row r="11331">
          <cell r="D11331" t="str">
            <v>1413507</v>
          </cell>
          <cell r="J11331" t="str">
            <v>N</v>
          </cell>
        </row>
        <row r="11332">
          <cell r="D11332" t="str">
            <v>1413507</v>
          </cell>
          <cell r="J11332" t="str">
            <v>N</v>
          </cell>
        </row>
        <row r="11333">
          <cell r="D11333" t="str">
            <v>1413507</v>
          </cell>
          <cell r="J11333" t="str">
            <v>N</v>
          </cell>
        </row>
        <row r="11334">
          <cell r="D11334" t="str">
            <v>1413507</v>
          </cell>
          <cell r="J11334" t="str">
            <v>N</v>
          </cell>
        </row>
        <row r="11335">
          <cell r="D11335" t="str">
            <v>1413507</v>
          </cell>
          <cell r="J11335" t="str">
            <v>N</v>
          </cell>
        </row>
        <row r="11336">
          <cell r="D11336" t="str">
            <v>1413507</v>
          </cell>
          <cell r="J11336" t="str">
            <v>N</v>
          </cell>
        </row>
        <row r="11337">
          <cell r="D11337" t="str">
            <v>1413507</v>
          </cell>
          <cell r="J11337" t="str">
            <v>N</v>
          </cell>
        </row>
        <row r="11338">
          <cell r="D11338" t="str">
            <v>1413507</v>
          </cell>
          <cell r="J11338" t="str">
            <v>N</v>
          </cell>
        </row>
        <row r="11339">
          <cell r="D11339" t="str">
            <v>1413507</v>
          </cell>
          <cell r="J11339" t="str">
            <v>N</v>
          </cell>
        </row>
        <row r="11340">
          <cell r="D11340" t="str">
            <v>1413507</v>
          </cell>
          <cell r="J11340" t="str">
            <v>N</v>
          </cell>
        </row>
        <row r="11341">
          <cell r="D11341" t="str">
            <v>1413507</v>
          </cell>
          <cell r="J11341" t="str">
            <v>N</v>
          </cell>
        </row>
        <row r="11342">
          <cell r="D11342" t="str">
            <v>1413507</v>
          </cell>
          <cell r="J11342" t="str">
            <v>N</v>
          </cell>
        </row>
        <row r="11343">
          <cell r="D11343" t="str">
            <v>1413507</v>
          </cell>
          <cell r="J11343" t="str">
            <v>N</v>
          </cell>
        </row>
        <row r="11344">
          <cell r="D11344" t="str">
            <v>1413507</v>
          </cell>
          <cell r="J11344" t="str">
            <v>N</v>
          </cell>
        </row>
        <row r="11345">
          <cell r="D11345" t="str">
            <v>1413507</v>
          </cell>
          <cell r="J11345" t="str">
            <v>N</v>
          </cell>
        </row>
        <row r="11346">
          <cell r="D11346" t="str">
            <v>1413507</v>
          </cell>
          <cell r="J11346" t="str">
            <v>N</v>
          </cell>
        </row>
        <row r="11347">
          <cell r="D11347" t="str">
            <v>1413507</v>
          </cell>
          <cell r="J11347" t="str">
            <v>N</v>
          </cell>
        </row>
        <row r="11348">
          <cell r="D11348" t="str">
            <v>1413507</v>
          </cell>
          <cell r="J11348" t="str">
            <v>N</v>
          </cell>
        </row>
        <row r="11349">
          <cell r="D11349" t="str">
            <v>1413507</v>
          </cell>
          <cell r="J11349" t="str">
            <v>N</v>
          </cell>
        </row>
        <row r="11350">
          <cell r="D11350" t="str">
            <v>1413507</v>
          </cell>
          <cell r="J11350" t="str">
            <v>N</v>
          </cell>
        </row>
        <row r="11351">
          <cell r="D11351" t="str">
            <v>1413507</v>
          </cell>
          <cell r="J11351" t="str">
            <v>N</v>
          </cell>
        </row>
        <row r="11352">
          <cell r="D11352" t="str">
            <v>1413507</v>
          </cell>
          <cell r="J11352" t="str">
            <v>N</v>
          </cell>
        </row>
        <row r="11353">
          <cell r="D11353" t="str">
            <v>1413507</v>
          </cell>
          <cell r="J11353" t="str">
            <v>N</v>
          </cell>
        </row>
        <row r="11354">
          <cell r="D11354" t="str">
            <v>1413507</v>
          </cell>
          <cell r="J11354" t="str">
            <v>N</v>
          </cell>
        </row>
        <row r="11355">
          <cell r="D11355" t="str">
            <v>1413507</v>
          </cell>
          <cell r="J11355" t="str">
            <v>N</v>
          </cell>
        </row>
        <row r="11356">
          <cell r="D11356" t="str">
            <v>1413507</v>
          </cell>
          <cell r="J11356" t="str">
            <v>N</v>
          </cell>
        </row>
        <row r="11357">
          <cell r="D11357" t="str">
            <v>1413507</v>
          </cell>
          <cell r="J11357" t="str">
            <v>N</v>
          </cell>
        </row>
        <row r="11358">
          <cell r="D11358" t="str">
            <v>1413507</v>
          </cell>
          <cell r="J11358" t="str">
            <v>N</v>
          </cell>
        </row>
        <row r="11359">
          <cell r="D11359" t="str">
            <v>1413507</v>
          </cell>
          <cell r="J11359" t="str">
            <v>N</v>
          </cell>
        </row>
        <row r="11360">
          <cell r="D11360" t="str">
            <v>1413507</v>
          </cell>
          <cell r="J11360" t="str">
            <v>N</v>
          </cell>
        </row>
        <row r="11361">
          <cell r="D11361" t="str">
            <v>1413507</v>
          </cell>
          <cell r="J11361" t="str">
            <v>N</v>
          </cell>
        </row>
        <row r="11362">
          <cell r="D11362" t="str">
            <v>1413507</v>
          </cell>
          <cell r="J11362" t="str">
            <v>N</v>
          </cell>
        </row>
        <row r="11363">
          <cell r="D11363" t="str">
            <v>1413507</v>
          </cell>
          <cell r="J11363" t="str">
            <v>N</v>
          </cell>
        </row>
        <row r="11364">
          <cell r="D11364" t="str">
            <v>1413507</v>
          </cell>
          <cell r="J11364" t="str">
            <v>N</v>
          </cell>
        </row>
        <row r="11365">
          <cell r="D11365" t="str">
            <v>1413507</v>
          </cell>
          <cell r="J11365" t="str">
            <v>N</v>
          </cell>
        </row>
        <row r="11366">
          <cell r="D11366" t="str">
            <v>1413507</v>
          </cell>
          <cell r="J11366" t="str">
            <v>N</v>
          </cell>
        </row>
        <row r="11367">
          <cell r="D11367" t="str">
            <v>1413507</v>
          </cell>
          <cell r="J11367" t="str">
            <v>N</v>
          </cell>
        </row>
        <row r="11368">
          <cell r="D11368" t="str">
            <v>1413507</v>
          </cell>
          <cell r="J11368" t="str">
            <v>N</v>
          </cell>
        </row>
        <row r="11369">
          <cell r="D11369" t="str">
            <v>1413507</v>
          </cell>
          <cell r="J11369" t="str">
            <v>N</v>
          </cell>
        </row>
        <row r="11370">
          <cell r="D11370" t="str">
            <v>1413507</v>
          </cell>
          <cell r="J11370" t="str">
            <v>N</v>
          </cell>
        </row>
        <row r="11371">
          <cell r="D11371" t="str">
            <v>1413507</v>
          </cell>
          <cell r="J11371" t="str">
            <v>N</v>
          </cell>
        </row>
        <row r="11372">
          <cell r="D11372" t="str">
            <v>1413507</v>
          </cell>
          <cell r="J11372" t="str">
            <v>N</v>
          </cell>
        </row>
        <row r="11373">
          <cell r="D11373" t="str">
            <v>1413507</v>
          </cell>
          <cell r="J11373" t="str">
            <v>N</v>
          </cell>
        </row>
        <row r="11374">
          <cell r="D11374" t="str">
            <v>1413507</v>
          </cell>
          <cell r="J11374" t="str">
            <v>N</v>
          </cell>
        </row>
        <row r="11375">
          <cell r="D11375" t="str">
            <v>1413507</v>
          </cell>
          <cell r="J11375" t="str">
            <v>N</v>
          </cell>
        </row>
        <row r="11376">
          <cell r="D11376" t="str">
            <v>1413507</v>
          </cell>
          <cell r="J11376" t="str">
            <v>N</v>
          </cell>
        </row>
        <row r="11377">
          <cell r="D11377" t="str">
            <v>1413507</v>
          </cell>
          <cell r="J11377" t="str">
            <v>N</v>
          </cell>
        </row>
        <row r="11378">
          <cell r="D11378" t="str">
            <v>1413507</v>
          </cell>
          <cell r="J11378" t="str">
            <v>N</v>
          </cell>
        </row>
        <row r="11379">
          <cell r="D11379" t="str">
            <v>1413507</v>
          </cell>
          <cell r="J11379" t="str">
            <v>N</v>
          </cell>
        </row>
        <row r="11380">
          <cell r="D11380" t="str">
            <v>1413507</v>
          </cell>
          <cell r="J11380" t="str">
            <v>N</v>
          </cell>
        </row>
        <row r="11381">
          <cell r="D11381" t="str">
            <v>1413507</v>
          </cell>
          <cell r="J11381" t="str">
            <v>N</v>
          </cell>
        </row>
        <row r="11382">
          <cell r="D11382" t="str">
            <v>1413507</v>
          </cell>
          <cell r="J11382" t="str">
            <v>N</v>
          </cell>
        </row>
        <row r="11383">
          <cell r="D11383" t="str">
            <v>1413507</v>
          </cell>
          <cell r="J11383" t="str">
            <v>N</v>
          </cell>
        </row>
        <row r="11384">
          <cell r="D11384" t="str">
            <v>1413507</v>
          </cell>
          <cell r="J11384" t="str">
            <v>N</v>
          </cell>
        </row>
        <row r="11385">
          <cell r="D11385" t="str">
            <v>1413507</v>
          </cell>
          <cell r="J11385" t="str">
            <v>N</v>
          </cell>
        </row>
        <row r="11386">
          <cell r="D11386" t="str">
            <v>1413507</v>
          </cell>
          <cell r="J11386" t="str">
            <v>N</v>
          </cell>
        </row>
        <row r="11387">
          <cell r="D11387" t="str">
            <v>1413507</v>
          </cell>
          <cell r="J11387" t="str">
            <v>N</v>
          </cell>
        </row>
        <row r="11388">
          <cell r="D11388" t="str">
            <v>1413507</v>
          </cell>
          <cell r="J11388" t="str">
            <v>N</v>
          </cell>
        </row>
        <row r="11389">
          <cell r="D11389" t="str">
            <v>1413507</v>
          </cell>
          <cell r="J11389" t="str">
            <v>N</v>
          </cell>
        </row>
        <row r="11390">
          <cell r="D11390" t="str">
            <v>1413507</v>
          </cell>
          <cell r="J11390" t="str">
            <v>N</v>
          </cell>
        </row>
        <row r="11391">
          <cell r="D11391" t="str">
            <v>1413507</v>
          </cell>
          <cell r="J11391" t="str">
            <v>N</v>
          </cell>
        </row>
        <row r="11392">
          <cell r="D11392" t="str">
            <v>1413507</v>
          </cell>
          <cell r="J11392" t="str">
            <v>N</v>
          </cell>
        </row>
        <row r="11393">
          <cell r="D11393" t="str">
            <v>1413507</v>
          </cell>
          <cell r="J11393" t="str">
            <v>N</v>
          </cell>
        </row>
        <row r="11394">
          <cell r="D11394" t="str">
            <v>1413507</v>
          </cell>
          <cell r="J11394" t="str">
            <v>N</v>
          </cell>
        </row>
        <row r="11395">
          <cell r="D11395" t="str">
            <v>1413507</v>
          </cell>
          <cell r="J11395" t="str">
            <v>N</v>
          </cell>
        </row>
        <row r="11396">
          <cell r="D11396" t="str">
            <v>1413507</v>
          </cell>
          <cell r="J11396" t="str">
            <v>N</v>
          </cell>
        </row>
        <row r="11397">
          <cell r="D11397" t="str">
            <v>1413507</v>
          </cell>
          <cell r="J11397" t="str">
            <v>N</v>
          </cell>
        </row>
        <row r="11398">
          <cell r="D11398" t="str">
            <v>1413507</v>
          </cell>
          <cell r="J11398" t="str">
            <v>N</v>
          </cell>
        </row>
        <row r="11399">
          <cell r="D11399" t="str">
            <v>1413507</v>
          </cell>
          <cell r="J11399" t="str">
            <v>N</v>
          </cell>
        </row>
        <row r="11400">
          <cell r="D11400" t="str">
            <v>1413507</v>
          </cell>
          <cell r="J11400" t="str">
            <v>N</v>
          </cell>
        </row>
        <row r="11401">
          <cell r="D11401" t="str">
            <v>1413507</v>
          </cell>
          <cell r="J11401" t="str">
            <v>N</v>
          </cell>
        </row>
        <row r="11402">
          <cell r="D11402" t="str">
            <v>1413507</v>
          </cell>
          <cell r="J11402" t="str">
            <v>N</v>
          </cell>
        </row>
        <row r="11403">
          <cell r="D11403" t="str">
            <v>1413507</v>
          </cell>
          <cell r="J11403" t="str">
            <v>N</v>
          </cell>
        </row>
        <row r="11404">
          <cell r="D11404" t="str">
            <v>1413507</v>
          </cell>
          <cell r="J11404" t="str">
            <v>N</v>
          </cell>
        </row>
        <row r="11405">
          <cell r="D11405" t="str">
            <v>1413507</v>
          </cell>
          <cell r="J11405" t="str">
            <v>N</v>
          </cell>
        </row>
        <row r="11406">
          <cell r="D11406" t="str">
            <v>1413507</v>
          </cell>
          <cell r="J11406" t="str">
            <v>N</v>
          </cell>
        </row>
        <row r="11407">
          <cell r="D11407" t="str">
            <v>1413507</v>
          </cell>
          <cell r="J11407" t="str">
            <v>N</v>
          </cell>
        </row>
        <row r="11408">
          <cell r="D11408" t="str">
            <v>1413507</v>
          </cell>
          <cell r="J11408" t="str">
            <v>N</v>
          </cell>
        </row>
        <row r="11409">
          <cell r="D11409" t="str">
            <v>1413507</v>
          </cell>
          <cell r="J11409" t="str">
            <v>N</v>
          </cell>
        </row>
        <row r="11410">
          <cell r="D11410" t="str">
            <v>1413507</v>
          </cell>
          <cell r="J11410" t="str">
            <v>N</v>
          </cell>
        </row>
        <row r="11411">
          <cell r="D11411" t="str">
            <v>1413507</v>
          </cell>
          <cell r="J11411" t="str">
            <v>N</v>
          </cell>
        </row>
        <row r="11412">
          <cell r="D11412" t="str">
            <v>1413507</v>
          </cell>
          <cell r="J11412" t="str">
            <v>N</v>
          </cell>
        </row>
        <row r="11413">
          <cell r="D11413" t="str">
            <v>1413507</v>
          </cell>
          <cell r="J11413" t="str">
            <v>N</v>
          </cell>
        </row>
        <row r="11414">
          <cell r="D11414" t="str">
            <v>1413507</v>
          </cell>
          <cell r="J11414" t="str">
            <v>N</v>
          </cell>
        </row>
        <row r="11415">
          <cell r="D11415" t="str">
            <v>1413507</v>
          </cell>
          <cell r="J11415" t="str">
            <v>N</v>
          </cell>
        </row>
        <row r="11416">
          <cell r="D11416" t="str">
            <v>1413507</v>
          </cell>
          <cell r="J11416" t="str">
            <v>N</v>
          </cell>
        </row>
        <row r="11417">
          <cell r="D11417" t="str">
            <v>1413507</v>
          </cell>
          <cell r="J11417" t="str">
            <v>N</v>
          </cell>
        </row>
        <row r="11418">
          <cell r="D11418" t="str">
            <v>1413507</v>
          </cell>
          <cell r="J11418" t="str">
            <v>N</v>
          </cell>
        </row>
        <row r="11419">
          <cell r="D11419" t="str">
            <v>1413507</v>
          </cell>
          <cell r="J11419" t="str">
            <v>N</v>
          </cell>
        </row>
        <row r="11420">
          <cell r="D11420" t="str">
            <v>1413507</v>
          </cell>
          <cell r="J11420" t="str">
            <v>N</v>
          </cell>
        </row>
        <row r="11421">
          <cell r="D11421" t="str">
            <v>1413507</v>
          </cell>
          <cell r="J11421" t="str">
            <v>N</v>
          </cell>
        </row>
        <row r="11422">
          <cell r="D11422" t="str">
            <v>1413507</v>
          </cell>
          <cell r="J11422" t="str">
            <v>N</v>
          </cell>
        </row>
        <row r="11423">
          <cell r="D11423" t="str">
            <v>1413507</v>
          </cell>
          <cell r="J11423" t="str">
            <v>N</v>
          </cell>
        </row>
        <row r="11424">
          <cell r="D11424" t="str">
            <v>1413507</v>
          </cell>
          <cell r="J11424" t="str">
            <v>N</v>
          </cell>
        </row>
        <row r="11425">
          <cell r="D11425" t="str">
            <v>1413507</v>
          </cell>
          <cell r="J11425" t="str">
            <v>N</v>
          </cell>
        </row>
        <row r="11426">
          <cell r="D11426" t="str">
            <v>1413507</v>
          </cell>
          <cell r="J11426" t="str">
            <v>N</v>
          </cell>
        </row>
        <row r="11427">
          <cell r="D11427" t="str">
            <v>1413507</v>
          </cell>
          <cell r="J11427" t="str">
            <v>N</v>
          </cell>
        </row>
        <row r="11428">
          <cell r="D11428" t="str">
            <v>1413507</v>
          </cell>
          <cell r="J11428" t="str">
            <v>N</v>
          </cell>
        </row>
        <row r="11429">
          <cell r="D11429" t="str">
            <v>1413507</v>
          </cell>
          <cell r="J11429" t="str">
            <v>N</v>
          </cell>
        </row>
        <row r="11430">
          <cell r="D11430" t="str">
            <v>1413507</v>
          </cell>
          <cell r="J11430" t="str">
            <v>N</v>
          </cell>
        </row>
        <row r="11431">
          <cell r="D11431" t="str">
            <v>1413507</v>
          </cell>
          <cell r="J11431" t="str">
            <v>N</v>
          </cell>
        </row>
        <row r="11432">
          <cell r="D11432" t="str">
            <v>1413507</v>
          </cell>
          <cell r="J11432" t="str">
            <v>N</v>
          </cell>
        </row>
        <row r="11433">
          <cell r="D11433" t="str">
            <v>1413507</v>
          </cell>
          <cell r="J11433" t="str">
            <v>N</v>
          </cell>
        </row>
        <row r="11434">
          <cell r="D11434" t="str">
            <v>1413507</v>
          </cell>
          <cell r="J11434" t="str">
            <v>N</v>
          </cell>
        </row>
        <row r="11435">
          <cell r="D11435" t="str">
            <v>1413507</v>
          </cell>
          <cell r="J11435" t="str">
            <v>N</v>
          </cell>
        </row>
        <row r="11436">
          <cell r="D11436" t="str">
            <v>1413507</v>
          </cell>
          <cell r="J11436" t="str">
            <v>N</v>
          </cell>
        </row>
        <row r="11437">
          <cell r="D11437" t="str">
            <v>1413507</v>
          </cell>
          <cell r="J11437" t="str">
            <v>N</v>
          </cell>
        </row>
        <row r="11438">
          <cell r="D11438" t="str">
            <v>1413507</v>
          </cell>
          <cell r="J11438" t="str">
            <v>N</v>
          </cell>
        </row>
        <row r="11439">
          <cell r="D11439" t="str">
            <v>1413507</v>
          </cell>
          <cell r="J11439" t="str">
            <v>N</v>
          </cell>
        </row>
        <row r="11440">
          <cell r="D11440" t="str">
            <v>1413507</v>
          </cell>
          <cell r="J11440" t="str">
            <v>N</v>
          </cell>
        </row>
        <row r="11441">
          <cell r="D11441" t="str">
            <v>1413507</v>
          </cell>
          <cell r="J11441" t="str">
            <v>N</v>
          </cell>
        </row>
        <row r="11442">
          <cell r="D11442" t="str">
            <v>1413507</v>
          </cell>
          <cell r="J11442" t="str">
            <v>N</v>
          </cell>
        </row>
        <row r="11443">
          <cell r="D11443" t="str">
            <v>1413507</v>
          </cell>
          <cell r="J11443" t="str">
            <v>N</v>
          </cell>
        </row>
        <row r="11444">
          <cell r="D11444" t="str">
            <v>1413507</v>
          </cell>
          <cell r="J11444" t="str">
            <v>N</v>
          </cell>
        </row>
        <row r="11445">
          <cell r="D11445" t="str">
            <v>1413507</v>
          </cell>
          <cell r="J11445" t="str">
            <v>N</v>
          </cell>
        </row>
        <row r="11446">
          <cell r="D11446" t="str">
            <v>1413507</v>
          </cell>
          <cell r="J11446" t="str">
            <v>N</v>
          </cell>
        </row>
        <row r="11447">
          <cell r="D11447" t="str">
            <v>1413507</v>
          </cell>
          <cell r="J11447" t="str">
            <v>N</v>
          </cell>
        </row>
        <row r="11448">
          <cell r="D11448" t="str">
            <v>1413507</v>
          </cell>
          <cell r="J11448" t="str">
            <v>N</v>
          </cell>
        </row>
        <row r="11449">
          <cell r="D11449" t="str">
            <v>1413507</v>
          </cell>
          <cell r="J11449" t="str">
            <v>N</v>
          </cell>
        </row>
        <row r="11450">
          <cell r="D11450" t="str">
            <v>1413507</v>
          </cell>
          <cell r="J11450" t="str">
            <v>N</v>
          </cell>
        </row>
        <row r="11451">
          <cell r="D11451" t="str">
            <v>1413507</v>
          </cell>
          <cell r="J11451" t="str">
            <v>N</v>
          </cell>
        </row>
        <row r="11452">
          <cell r="D11452" t="str">
            <v>1413507</v>
          </cell>
          <cell r="J11452" t="str">
            <v>N</v>
          </cell>
        </row>
        <row r="11453">
          <cell r="D11453" t="str">
            <v>1413507</v>
          </cell>
          <cell r="J11453" t="str">
            <v>N</v>
          </cell>
        </row>
        <row r="11454">
          <cell r="D11454" t="str">
            <v>1413507</v>
          </cell>
          <cell r="J11454" t="str">
            <v>N</v>
          </cell>
        </row>
        <row r="11455">
          <cell r="D11455" t="str">
            <v>1413507</v>
          </cell>
          <cell r="J11455" t="str">
            <v>N</v>
          </cell>
        </row>
        <row r="11456">
          <cell r="D11456" t="str">
            <v>1413507</v>
          </cell>
          <cell r="J11456" t="str">
            <v>N</v>
          </cell>
        </row>
        <row r="11457">
          <cell r="D11457" t="str">
            <v>1413507</v>
          </cell>
          <cell r="J11457" t="str">
            <v>N</v>
          </cell>
        </row>
        <row r="11458">
          <cell r="D11458" t="str">
            <v>1413507</v>
          </cell>
          <cell r="J11458" t="str">
            <v>N</v>
          </cell>
        </row>
        <row r="11459">
          <cell r="D11459" t="str">
            <v>1413507</v>
          </cell>
          <cell r="J11459" t="str">
            <v>N</v>
          </cell>
        </row>
        <row r="11460">
          <cell r="D11460" t="str">
            <v>1413507</v>
          </cell>
          <cell r="J11460" t="str">
            <v>N</v>
          </cell>
        </row>
        <row r="11461">
          <cell r="D11461" t="str">
            <v>1413507</v>
          </cell>
          <cell r="J11461" t="str">
            <v>N</v>
          </cell>
        </row>
        <row r="11462">
          <cell r="D11462" t="str">
            <v>1413507</v>
          </cell>
          <cell r="J11462" t="str">
            <v>N</v>
          </cell>
        </row>
        <row r="11463">
          <cell r="D11463" t="str">
            <v>1413507</v>
          </cell>
          <cell r="J11463" t="str">
            <v>N</v>
          </cell>
        </row>
        <row r="11464">
          <cell r="D11464" t="str">
            <v>1413507</v>
          </cell>
          <cell r="J11464" t="str">
            <v>N</v>
          </cell>
        </row>
        <row r="11465">
          <cell r="D11465" t="str">
            <v>1413507</v>
          </cell>
          <cell r="J11465" t="str">
            <v>N</v>
          </cell>
        </row>
        <row r="11466">
          <cell r="D11466" t="str">
            <v>1413507</v>
          </cell>
          <cell r="J11466" t="str">
            <v>N</v>
          </cell>
        </row>
        <row r="11467">
          <cell r="D11467" t="str">
            <v>1413507</v>
          </cell>
          <cell r="J11467" t="str">
            <v>N</v>
          </cell>
        </row>
        <row r="11468">
          <cell r="D11468" t="str">
            <v>1413507</v>
          </cell>
          <cell r="J11468" t="str">
            <v>N</v>
          </cell>
        </row>
        <row r="11469">
          <cell r="D11469" t="str">
            <v>1413507</v>
          </cell>
          <cell r="J11469" t="str">
            <v>N</v>
          </cell>
        </row>
        <row r="11470">
          <cell r="D11470" t="str">
            <v>1413507</v>
          </cell>
          <cell r="J11470" t="str">
            <v>N</v>
          </cell>
        </row>
        <row r="11471">
          <cell r="D11471" t="str">
            <v>1413507</v>
          </cell>
          <cell r="J11471" t="str">
            <v>N</v>
          </cell>
        </row>
        <row r="11472">
          <cell r="D11472" t="str">
            <v>1413507</v>
          </cell>
          <cell r="J11472" t="str">
            <v>N</v>
          </cell>
        </row>
        <row r="11473">
          <cell r="D11473" t="str">
            <v>1413507</v>
          </cell>
          <cell r="J11473" t="str">
            <v>N</v>
          </cell>
        </row>
        <row r="11474">
          <cell r="D11474" t="str">
            <v>1413507</v>
          </cell>
          <cell r="J11474" t="str">
            <v>N</v>
          </cell>
        </row>
        <row r="11475">
          <cell r="D11475" t="str">
            <v>1413507</v>
          </cell>
          <cell r="J11475" t="str">
            <v>N</v>
          </cell>
        </row>
        <row r="11476">
          <cell r="D11476" t="str">
            <v>1413507</v>
          </cell>
          <cell r="J11476" t="str">
            <v>N</v>
          </cell>
        </row>
        <row r="11477">
          <cell r="D11477" t="str">
            <v>1413507</v>
          </cell>
          <cell r="J11477" t="str">
            <v>N</v>
          </cell>
        </row>
        <row r="11478">
          <cell r="D11478" t="str">
            <v>1413507</v>
          </cell>
          <cell r="J11478" t="str">
            <v>N</v>
          </cell>
        </row>
        <row r="11479">
          <cell r="D11479" t="str">
            <v>1413507</v>
          </cell>
          <cell r="J11479" t="str">
            <v>N</v>
          </cell>
        </row>
        <row r="11480">
          <cell r="D11480" t="str">
            <v>1413507</v>
          </cell>
          <cell r="J11480" t="str">
            <v>N</v>
          </cell>
        </row>
        <row r="11481">
          <cell r="D11481" t="str">
            <v>1413507</v>
          </cell>
          <cell r="J11481" t="str">
            <v>N</v>
          </cell>
        </row>
        <row r="11482">
          <cell r="D11482" t="str">
            <v>1413507</v>
          </cell>
          <cell r="J11482" t="str">
            <v>N</v>
          </cell>
        </row>
        <row r="11483">
          <cell r="D11483" t="str">
            <v>1413507</v>
          </cell>
          <cell r="J11483" t="str">
            <v>N</v>
          </cell>
        </row>
        <row r="11484">
          <cell r="D11484" t="str">
            <v>1413507</v>
          </cell>
          <cell r="J11484" t="str">
            <v>N</v>
          </cell>
        </row>
        <row r="11485">
          <cell r="D11485" t="str">
            <v>1413507</v>
          </cell>
          <cell r="J11485" t="str">
            <v>N</v>
          </cell>
        </row>
        <row r="11486">
          <cell r="D11486" t="str">
            <v>1413507</v>
          </cell>
          <cell r="J11486" t="str">
            <v>N</v>
          </cell>
        </row>
        <row r="11487">
          <cell r="D11487" t="str">
            <v>1413507</v>
          </cell>
          <cell r="J11487" t="str">
            <v>N</v>
          </cell>
        </row>
        <row r="11488">
          <cell r="D11488" t="str">
            <v>1413507</v>
          </cell>
          <cell r="J11488" t="str">
            <v>N</v>
          </cell>
        </row>
        <row r="11489">
          <cell r="D11489" t="str">
            <v>1413507</v>
          </cell>
          <cell r="J11489" t="str">
            <v>N</v>
          </cell>
        </row>
        <row r="11490">
          <cell r="D11490" t="str">
            <v>1413507</v>
          </cell>
          <cell r="J11490" t="str">
            <v>N</v>
          </cell>
        </row>
        <row r="11491">
          <cell r="D11491" t="str">
            <v>1413507</v>
          </cell>
          <cell r="J11491" t="str">
            <v>N</v>
          </cell>
        </row>
        <row r="11492">
          <cell r="D11492" t="str">
            <v>1413881</v>
          </cell>
          <cell r="J11492" t="str">
            <v>Y</v>
          </cell>
        </row>
        <row r="11493">
          <cell r="D11493" t="str">
            <v>1413881</v>
          </cell>
          <cell r="J11493" t="str">
            <v>Y</v>
          </cell>
        </row>
        <row r="11494">
          <cell r="D11494" t="str">
            <v>1413881</v>
          </cell>
          <cell r="J11494" t="str">
            <v>Y</v>
          </cell>
        </row>
        <row r="11495">
          <cell r="D11495" t="str">
            <v>1413881</v>
          </cell>
          <cell r="J11495" t="str">
            <v>Y</v>
          </cell>
        </row>
        <row r="11496">
          <cell r="D11496" t="str">
            <v>1413881</v>
          </cell>
          <cell r="J11496" t="str">
            <v>Y</v>
          </cell>
        </row>
        <row r="11497">
          <cell r="D11497" t="str">
            <v>1413881</v>
          </cell>
          <cell r="J11497" t="str">
            <v>Y</v>
          </cell>
        </row>
        <row r="11498">
          <cell r="D11498" t="str">
            <v>1413998</v>
          </cell>
          <cell r="J11498" t="str">
            <v>Y</v>
          </cell>
        </row>
        <row r="11499">
          <cell r="D11499" t="str">
            <v>1413998</v>
          </cell>
          <cell r="J11499" t="str">
            <v>Y</v>
          </cell>
        </row>
        <row r="11500">
          <cell r="D11500" t="str">
            <v>1413998</v>
          </cell>
          <cell r="J11500" t="str">
            <v>Y</v>
          </cell>
        </row>
        <row r="11501">
          <cell r="D11501" t="str">
            <v>1413998</v>
          </cell>
          <cell r="J11501" t="str">
            <v>Y</v>
          </cell>
        </row>
        <row r="11502">
          <cell r="D11502" t="str">
            <v>1413998</v>
          </cell>
          <cell r="J11502" t="str">
            <v>Y</v>
          </cell>
        </row>
        <row r="11503">
          <cell r="D11503" t="str">
            <v>1413998</v>
          </cell>
          <cell r="J11503" t="str">
            <v>Y</v>
          </cell>
        </row>
        <row r="11504">
          <cell r="D11504" t="str">
            <v>1413998</v>
          </cell>
          <cell r="J11504" t="str">
            <v>Y</v>
          </cell>
        </row>
        <row r="11505">
          <cell r="D11505" t="str">
            <v>1413998</v>
          </cell>
          <cell r="J11505" t="str">
            <v>Y</v>
          </cell>
        </row>
        <row r="11506">
          <cell r="D11506" t="str">
            <v>1413998</v>
          </cell>
          <cell r="J11506" t="str">
            <v>Y</v>
          </cell>
        </row>
        <row r="11507">
          <cell r="D11507" t="str">
            <v>1413998</v>
          </cell>
          <cell r="J11507" t="str">
            <v>Y</v>
          </cell>
        </row>
        <row r="11508">
          <cell r="D11508" t="str">
            <v>1414040</v>
          </cell>
          <cell r="J11508" t="str">
            <v>Y</v>
          </cell>
        </row>
        <row r="11509">
          <cell r="D11509" t="str">
            <v>1414040</v>
          </cell>
          <cell r="J11509" t="str">
            <v>Y</v>
          </cell>
        </row>
        <row r="11510">
          <cell r="D11510" t="str">
            <v>1414040</v>
          </cell>
          <cell r="J11510" t="str">
            <v>Y</v>
          </cell>
        </row>
        <row r="11511">
          <cell r="D11511" t="str">
            <v>1414040</v>
          </cell>
          <cell r="J11511" t="str">
            <v>Y</v>
          </cell>
        </row>
        <row r="11512">
          <cell r="D11512" t="str">
            <v>1414040</v>
          </cell>
          <cell r="J11512" t="str">
            <v>Y</v>
          </cell>
        </row>
        <row r="11513">
          <cell r="D11513" t="str">
            <v>1414040</v>
          </cell>
          <cell r="J11513" t="str">
            <v>Y</v>
          </cell>
        </row>
        <row r="11514">
          <cell r="D11514" t="str">
            <v>1414040</v>
          </cell>
          <cell r="J11514" t="str">
            <v>Y</v>
          </cell>
        </row>
        <row r="11515">
          <cell r="D11515" t="str">
            <v>1414040</v>
          </cell>
          <cell r="J11515" t="str">
            <v>Y</v>
          </cell>
        </row>
        <row r="11516">
          <cell r="D11516" t="str">
            <v>1414040</v>
          </cell>
          <cell r="J11516" t="str">
            <v>Y</v>
          </cell>
        </row>
        <row r="11517">
          <cell r="D11517" t="str">
            <v>1414040</v>
          </cell>
          <cell r="J11517" t="str">
            <v>Y</v>
          </cell>
        </row>
        <row r="11518">
          <cell r="D11518" t="str">
            <v>1414040</v>
          </cell>
          <cell r="J11518" t="str">
            <v>Y</v>
          </cell>
        </row>
        <row r="11519">
          <cell r="D11519" t="str">
            <v>1414040</v>
          </cell>
          <cell r="J11519" t="str">
            <v>Y</v>
          </cell>
        </row>
        <row r="11520">
          <cell r="D11520" t="str">
            <v>1414040</v>
          </cell>
          <cell r="J11520" t="str">
            <v>Y</v>
          </cell>
        </row>
        <row r="11521">
          <cell r="D11521" t="str">
            <v>1414040</v>
          </cell>
          <cell r="J11521" t="str">
            <v>Y</v>
          </cell>
        </row>
        <row r="11522">
          <cell r="D11522" t="str">
            <v>1414040</v>
          </cell>
          <cell r="J11522" t="str">
            <v>Y</v>
          </cell>
        </row>
        <row r="11523">
          <cell r="D11523" t="str">
            <v>1414040</v>
          </cell>
          <cell r="J11523" t="str">
            <v>Y</v>
          </cell>
        </row>
        <row r="11524">
          <cell r="D11524" t="str">
            <v>1414040</v>
          </cell>
          <cell r="J11524" t="str">
            <v>Y</v>
          </cell>
        </row>
        <row r="11525">
          <cell r="D11525" t="str">
            <v>1414040</v>
          </cell>
          <cell r="J11525" t="str">
            <v>Y</v>
          </cell>
        </row>
        <row r="11526">
          <cell r="D11526" t="str">
            <v>1414040</v>
          </cell>
          <cell r="J11526" t="str">
            <v>Y</v>
          </cell>
        </row>
        <row r="11527">
          <cell r="D11527" t="str">
            <v>1414040</v>
          </cell>
          <cell r="J11527" t="str">
            <v>Y</v>
          </cell>
        </row>
        <row r="11528">
          <cell r="D11528" t="str">
            <v>1414040</v>
          </cell>
          <cell r="J11528" t="str">
            <v>Y</v>
          </cell>
        </row>
        <row r="11529">
          <cell r="D11529" t="str">
            <v>1414040</v>
          </cell>
          <cell r="J11529" t="str">
            <v>Y</v>
          </cell>
        </row>
        <row r="11530">
          <cell r="D11530" t="str">
            <v>1414040</v>
          </cell>
          <cell r="J11530" t="str">
            <v>Y</v>
          </cell>
        </row>
        <row r="11531">
          <cell r="D11531" t="str">
            <v>1414040</v>
          </cell>
          <cell r="J11531" t="str">
            <v>Y</v>
          </cell>
        </row>
        <row r="11532">
          <cell r="D11532" t="str">
            <v>1414040</v>
          </cell>
          <cell r="J11532" t="str">
            <v>Y</v>
          </cell>
        </row>
        <row r="11533">
          <cell r="D11533" t="str">
            <v>1414040</v>
          </cell>
          <cell r="J11533" t="str">
            <v>Y</v>
          </cell>
        </row>
        <row r="11534">
          <cell r="D11534" t="str">
            <v>1414040</v>
          </cell>
          <cell r="J11534" t="str">
            <v>Y</v>
          </cell>
        </row>
        <row r="11535">
          <cell r="D11535" t="str">
            <v>1414040</v>
          </cell>
          <cell r="J11535" t="str">
            <v>Y</v>
          </cell>
        </row>
        <row r="11536">
          <cell r="D11536" t="str">
            <v>1414040</v>
          </cell>
          <cell r="J11536" t="str">
            <v>Y</v>
          </cell>
        </row>
        <row r="11537">
          <cell r="D11537" t="str">
            <v>1414040</v>
          </cell>
          <cell r="J11537" t="str">
            <v>Y</v>
          </cell>
        </row>
        <row r="11538">
          <cell r="D11538" t="str">
            <v>1414040</v>
          </cell>
          <cell r="J11538" t="str">
            <v>Y</v>
          </cell>
        </row>
        <row r="11539">
          <cell r="D11539" t="str">
            <v>1414040</v>
          </cell>
          <cell r="J11539" t="str">
            <v>Y</v>
          </cell>
        </row>
        <row r="11540">
          <cell r="D11540" t="str">
            <v>1414040</v>
          </cell>
          <cell r="J11540" t="str">
            <v>Y</v>
          </cell>
        </row>
        <row r="11541">
          <cell r="D11541" t="str">
            <v>1414041</v>
          </cell>
          <cell r="J11541" t="str">
            <v>(blank)</v>
          </cell>
        </row>
        <row r="11542">
          <cell r="D11542" t="str">
            <v>1414041</v>
          </cell>
          <cell r="J11542" t="str">
            <v>(blank)</v>
          </cell>
        </row>
        <row r="11543">
          <cell r="D11543" t="str">
            <v>1414041</v>
          </cell>
          <cell r="J11543" t="str">
            <v>Y</v>
          </cell>
        </row>
        <row r="11544">
          <cell r="D11544" t="str">
            <v>1414041</v>
          </cell>
          <cell r="J11544" t="str">
            <v>Y</v>
          </cell>
        </row>
        <row r="11545">
          <cell r="D11545" t="str">
            <v>1414041</v>
          </cell>
          <cell r="J11545" t="str">
            <v>Y</v>
          </cell>
        </row>
        <row r="11546">
          <cell r="D11546" t="str">
            <v>1414041</v>
          </cell>
          <cell r="J11546" t="str">
            <v>Y</v>
          </cell>
        </row>
        <row r="11547">
          <cell r="D11547" t="str">
            <v>1414041</v>
          </cell>
          <cell r="J11547" t="str">
            <v>Y</v>
          </cell>
        </row>
        <row r="11548">
          <cell r="D11548" t="str">
            <v>1414041</v>
          </cell>
          <cell r="J11548" t="str">
            <v>Y</v>
          </cell>
        </row>
        <row r="11549">
          <cell r="D11549" t="str">
            <v>1414041</v>
          </cell>
          <cell r="J11549" t="str">
            <v>Y</v>
          </cell>
        </row>
        <row r="11550">
          <cell r="D11550" t="str">
            <v>1414041</v>
          </cell>
          <cell r="J11550" t="str">
            <v>Y</v>
          </cell>
        </row>
        <row r="11551">
          <cell r="D11551" t="str">
            <v>1414041</v>
          </cell>
          <cell r="J11551" t="str">
            <v>Y</v>
          </cell>
        </row>
        <row r="11552">
          <cell r="D11552" t="str">
            <v>1414041</v>
          </cell>
          <cell r="J11552" t="str">
            <v>Y</v>
          </cell>
        </row>
        <row r="11553">
          <cell r="D11553" t="str">
            <v>1414041</v>
          </cell>
          <cell r="J11553" t="str">
            <v>Y</v>
          </cell>
        </row>
        <row r="11554">
          <cell r="D11554" t="str">
            <v>1414041</v>
          </cell>
          <cell r="J11554" t="str">
            <v>Y</v>
          </cell>
        </row>
        <row r="11555">
          <cell r="D11555" t="str">
            <v>1414041</v>
          </cell>
          <cell r="J11555" t="str">
            <v>Y</v>
          </cell>
        </row>
        <row r="11556">
          <cell r="D11556" t="str">
            <v>1414041</v>
          </cell>
          <cell r="J11556" t="str">
            <v>Y</v>
          </cell>
        </row>
        <row r="11557">
          <cell r="D11557" t="str">
            <v>1414041</v>
          </cell>
          <cell r="J11557" t="str">
            <v>Y</v>
          </cell>
        </row>
        <row r="11558">
          <cell r="D11558" t="str">
            <v>1414041</v>
          </cell>
          <cell r="J11558" t="str">
            <v>Y</v>
          </cell>
        </row>
        <row r="11559">
          <cell r="D11559" t="str">
            <v>1414041</v>
          </cell>
          <cell r="J11559" t="str">
            <v>Y</v>
          </cell>
        </row>
        <row r="11560">
          <cell r="D11560" t="str">
            <v>1414041</v>
          </cell>
          <cell r="J11560" t="str">
            <v>Y</v>
          </cell>
        </row>
        <row r="11561">
          <cell r="D11561" t="str">
            <v>1414041</v>
          </cell>
          <cell r="J11561" t="str">
            <v>Y</v>
          </cell>
        </row>
        <row r="11562">
          <cell r="D11562" t="str">
            <v>1414041</v>
          </cell>
          <cell r="J11562" t="str">
            <v>Y</v>
          </cell>
        </row>
        <row r="11563">
          <cell r="D11563" t="str">
            <v>1414041</v>
          </cell>
          <cell r="J11563" t="str">
            <v>Y</v>
          </cell>
        </row>
        <row r="11564">
          <cell r="D11564" t="str">
            <v>1414041</v>
          </cell>
          <cell r="J11564" t="str">
            <v>Y</v>
          </cell>
        </row>
        <row r="11565">
          <cell r="D11565" t="str">
            <v>1414041</v>
          </cell>
          <cell r="J11565" t="str">
            <v>Y</v>
          </cell>
        </row>
        <row r="11566">
          <cell r="D11566" t="str">
            <v>1414041</v>
          </cell>
          <cell r="J11566" t="str">
            <v>Y</v>
          </cell>
        </row>
        <row r="11567">
          <cell r="D11567" t="str">
            <v>1414041</v>
          </cell>
          <cell r="J11567" t="str">
            <v>Y</v>
          </cell>
        </row>
        <row r="11568">
          <cell r="D11568" t="str">
            <v>1414041</v>
          </cell>
          <cell r="J11568" t="str">
            <v>Y</v>
          </cell>
        </row>
        <row r="11569">
          <cell r="D11569" t="str">
            <v>1414041</v>
          </cell>
          <cell r="J11569" t="str">
            <v>Y</v>
          </cell>
        </row>
        <row r="11570">
          <cell r="D11570" t="str">
            <v>1414041</v>
          </cell>
          <cell r="J11570" t="str">
            <v>Y</v>
          </cell>
        </row>
        <row r="11571">
          <cell r="D11571" t="str">
            <v>1414041</v>
          </cell>
          <cell r="J11571" t="str">
            <v>Y</v>
          </cell>
        </row>
        <row r="11572">
          <cell r="D11572" t="str">
            <v>1414041</v>
          </cell>
          <cell r="J11572" t="str">
            <v>Y</v>
          </cell>
        </row>
        <row r="11573">
          <cell r="D11573" t="str">
            <v>1414041</v>
          </cell>
          <cell r="J11573" t="str">
            <v>Y</v>
          </cell>
        </row>
        <row r="11574">
          <cell r="D11574" t="str">
            <v>1414371</v>
          </cell>
          <cell r="J11574" t="str">
            <v>Y</v>
          </cell>
        </row>
        <row r="11575">
          <cell r="D11575" t="str">
            <v>1414371</v>
          </cell>
          <cell r="J11575" t="str">
            <v>Y</v>
          </cell>
        </row>
        <row r="11576">
          <cell r="D11576" t="str">
            <v>1414371</v>
          </cell>
          <cell r="J11576" t="str">
            <v>N</v>
          </cell>
        </row>
        <row r="11577">
          <cell r="D11577" t="str">
            <v>1414371</v>
          </cell>
          <cell r="J11577" t="str">
            <v>N</v>
          </cell>
        </row>
        <row r="11578">
          <cell r="D11578" t="str">
            <v>1414371</v>
          </cell>
          <cell r="J11578" t="str">
            <v>N</v>
          </cell>
        </row>
        <row r="11579">
          <cell r="D11579" t="str">
            <v>1414371</v>
          </cell>
          <cell r="J11579" t="str">
            <v>N</v>
          </cell>
        </row>
        <row r="11580">
          <cell r="D11580" t="str">
            <v>1414371</v>
          </cell>
          <cell r="J11580" t="str">
            <v>N</v>
          </cell>
        </row>
        <row r="11581">
          <cell r="D11581" t="str">
            <v>1414371</v>
          </cell>
          <cell r="J11581" t="str">
            <v>N</v>
          </cell>
        </row>
        <row r="11582">
          <cell r="D11582" t="str">
            <v>1414371</v>
          </cell>
          <cell r="J11582" t="str">
            <v>N</v>
          </cell>
        </row>
        <row r="11583">
          <cell r="D11583" t="str">
            <v>1414371</v>
          </cell>
          <cell r="J11583" t="str">
            <v>N</v>
          </cell>
        </row>
        <row r="11584">
          <cell r="D11584" t="str">
            <v>1414371</v>
          </cell>
          <cell r="J11584" t="str">
            <v>N</v>
          </cell>
        </row>
        <row r="11585">
          <cell r="D11585" t="str">
            <v>1414371</v>
          </cell>
          <cell r="J11585" t="str">
            <v>N</v>
          </cell>
        </row>
        <row r="11586">
          <cell r="D11586" t="str">
            <v>1414371</v>
          </cell>
          <cell r="J11586" t="str">
            <v>Y</v>
          </cell>
        </row>
        <row r="11587">
          <cell r="D11587" t="str">
            <v>1414371</v>
          </cell>
          <cell r="J11587" t="str">
            <v>Y</v>
          </cell>
        </row>
        <row r="11588">
          <cell r="D11588" t="str">
            <v>1414371</v>
          </cell>
          <cell r="J11588" t="str">
            <v>Y</v>
          </cell>
        </row>
        <row r="11589">
          <cell r="D11589" t="str">
            <v>1414371</v>
          </cell>
          <cell r="J11589" t="str">
            <v>Y</v>
          </cell>
        </row>
        <row r="11590">
          <cell r="D11590" t="str">
            <v>1414371</v>
          </cell>
          <cell r="J11590" t="str">
            <v>Y</v>
          </cell>
        </row>
        <row r="11591">
          <cell r="D11591" t="str">
            <v>1414371</v>
          </cell>
          <cell r="J11591" t="str">
            <v>Y</v>
          </cell>
        </row>
        <row r="11592">
          <cell r="D11592" t="str">
            <v>1414371</v>
          </cell>
          <cell r="J11592" t="str">
            <v>Y</v>
          </cell>
        </row>
        <row r="11593">
          <cell r="D11593" t="str">
            <v>1414371</v>
          </cell>
          <cell r="J11593" t="str">
            <v>Y</v>
          </cell>
        </row>
        <row r="11594">
          <cell r="D11594" t="str">
            <v>1414371</v>
          </cell>
          <cell r="J11594" t="str">
            <v>Y</v>
          </cell>
        </row>
        <row r="11595">
          <cell r="D11595" t="str">
            <v>1414371</v>
          </cell>
          <cell r="J11595" t="str">
            <v>Y</v>
          </cell>
        </row>
        <row r="11596">
          <cell r="D11596" t="str">
            <v>1414371</v>
          </cell>
          <cell r="J11596" t="str">
            <v>Y</v>
          </cell>
        </row>
        <row r="11597">
          <cell r="D11597" t="str">
            <v>1414371</v>
          </cell>
          <cell r="J11597" t="str">
            <v>Y</v>
          </cell>
        </row>
        <row r="11598">
          <cell r="D11598" t="str">
            <v>1414371</v>
          </cell>
          <cell r="J11598" t="str">
            <v>N</v>
          </cell>
        </row>
        <row r="11599">
          <cell r="D11599" t="str">
            <v>1414371</v>
          </cell>
          <cell r="J11599" t="str">
            <v>N</v>
          </cell>
        </row>
        <row r="11600">
          <cell r="D11600" t="str">
            <v>1414371</v>
          </cell>
          <cell r="J11600" t="str">
            <v>N</v>
          </cell>
        </row>
        <row r="11601">
          <cell r="D11601" t="str">
            <v>1414371</v>
          </cell>
          <cell r="J11601" t="str">
            <v>N</v>
          </cell>
        </row>
        <row r="11602">
          <cell r="D11602" t="str">
            <v>1414371</v>
          </cell>
          <cell r="J11602" t="str">
            <v>Y</v>
          </cell>
        </row>
        <row r="11603">
          <cell r="D11603" t="str">
            <v>1414371</v>
          </cell>
          <cell r="J11603" t="str">
            <v>Y</v>
          </cell>
        </row>
        <row r="11604">
          <cell r="D11604" t="str">
            <v>1414371</v>
          </cell>
          <cell r="J11604" t="str">
            <v>N</v>
          </cell>
        </row>
        <row r="11605">
          <cell r="D11605" t="str">
            <v>1414371</v>
          </cell>
          <cell r="J11605" t="str">
            <v>N</v>
          </cell>
        </row>
        <row r="11606">
          <cell r="D11606" t="str">
            <v>1414371</v>
          </cell>
          <cell r="J11606" t="str">
            <v>N</v>
          </cell>
        </row>
        <row r="11607">
          <cell r="D11607" t="str">
            <v>1414371</v>
          </cell>
          <cell r="J11607" t="str">
            <v>N</v>
          </cell>
        </row>
        <row r="11608">
          <cell r="D11608" t="str">
            <v>1414371</v>
          </cell>
          <cell r="J11608" t="str">
            <v>N</v>
          </cell>
        </row>
        <row r="11609">
          <cell r="D11609" t="str">
            <v>1414371</v>
          </cell>
          <cell r="J11609" t="str">
            <v>N</v>
          </cell>
        </row>
        <row r="11610">
          <cell r="D11610" t="str">
            <v>1414371</v>
          </cell>
          <cell r="J11610" t="str">
            <v>N</v>
          </cell>
        </row>
        <row r="11611">
          <cell r="D11611" t="str">
            <v>1414371</v>
          </cell>
          <cell r="J11611" t="str">
            <v>N</v>
          </cell>
        </row>
        <row r="11612">
          <cell r="D11612" t="str">
            <v>1414371</v>
          </cell>
          <cell r="J11612" t="str">
            <v>N</v>
          </cell>
        </row>
        <row r="11613">
          <cell r="D11613" t="str">
            <v>1414371</v>
          </cell>
          <cell r="J11613" t="str">
            <v>N</v>
          </cell>
        </row>
        <row r="11614">
          <cell r="D11614" t="str">
            <v>1414371</v>
          </cell>
          <cell r="J11614" t="str">
            <v>Y</v>
          </cell>
        </row>
        <row r="11615">
          <cell r="D11615" t="str">
            <v>1414371</v>
          </cell>
          <cell r="J11615" t="str">
            <v>Y</v>
          </cell>
        </row>
        <row r="11616">
          <cell r="D11616" t="str">
            <v>1414371</v>
          </cell>
          <cell r="J11616" t="str">
            <v>Y</v>
          </cell>
        </row>
        <row r="11617">
          <cell r="D11617" t="str">
            <v>1414371</v>
          </cell>
          <cell r="J11617" t="str">
            <v>Y</v>
          </cell>
        </row>
        <row r="11618">
          <cell r="D11618" t="str">
            <v>1414371</v>
          </cell>
          <cell r="J11618" t="str">
            <v>Y</v>
          </cell>
        </row>
        <row r="11619">
          <cell r="D11619" t="str">
            <v>1414371</v>
          </cell>
          <cell r="J11619" t="str">
            <v>Y</v>
          </cell>
        </row>
        <row r="11620">
          <cell r="D11620" t="str">
            <v>1414371</v>
          </cell>
          <cell r="J11620" t="str">
            <v>Y</v>
          </cell>
        </row>
        <row r="11621">
          <cell r="D11621" t="str">
            <v>1414371</v>
          </cell>
          <cell r="J11621" t="str">
            <v>Y</v>
          </cell>
        </row>
        <row r="11622">
          <cell r="D11622" t="str">
            <v>1414371</v>
          </cell>
          <cell r="J11622" t="str">
            <v>Y</v>
          </cell>
        </row>
        <row r="11623">
          <cell r="D11623" t="str">
            <v>1414371</v>
          </cell>
          <cell r="J11623" t="str">
            <v>Y</v>
          </cell>
        </row>
        <row r="11624">
          <cell r="D11624" t="str">
            <v>1414371</v>
          </cell>
          <cell r="J11624" t="str">
            <v>Y</v>
          </cell>
        </row>
        <row r="11625">
          <cell r="D11625" t="str">
            <v>1414371</v>
          </cell>
          <cell r="J11625" t="str">
            <v>Y</v>
          </cell>
        </row>
        <row r="11626">
          <cell r="D11626" t="str">
            <v>1414371</v>
          </cell>
          <cell r="J11626" t="str">
            <v>N</v>
          </cell>
        </row>
        <row r="11627">
          <cell r="D11627" t="str">
            <v>1414467</v>
          </cell>
          <cell r="J11627" t="str">
            <v>Y</v>
          </cell>
        </row>
        <row r="11628">
          <cell r="D11628" t="str">
            <v>1414467</v>
          </cell>
          <cell r="J11628" t="str">
            <v>Y</v>
          </cell>
        </row>
        <row r="11629">
          <cell r="D11629" t="str">
            <v>1414467</v>
          </cell>
          <cell r="J11629" t="str">
            <v>Y</v>
          </cell>
        </row>
        <row r="11630">
          <cell r="D11630" t="str">
            <v>1414467</v>
          </cell>
          <cell r="J11630" t="str">
            <v>Y</v>
          </cell>
        </row>
        <row r="11631">
          <cell r="D11631" t="str">
            <v>1414467</v>
          </cell>
          <cell r="J11631" t="str">
            <v>Y</v>
          </cell>
        </row>
        <row r="11632">
          <cell r="D11632" t="str">
            <v>1414467</v>
          </cell>
          <cell r="J11632" t="str">
            <v>Y</v>
          </cell>
        </row>
        <row r="11633">
          <cell r="D11633" t="str">
            <v>1414467</v>
          </cell>
          <cell r="J11633" t="str">
            <v>Y</v>
          </cell>
        </row>
        <row r="11634">
          <cell r="D11634" t="str">
            <v>1414467</v>
          </cell>
          <cell r="J11634" t="str">
            <v>Y</v>
          </cell>
        </row>
        <row r="11635">
          <cell r="D11635" t="str">
            <v>1414467</v>
          </cell>
          <cell r="J11635" t="str">
            <v>Y</v>
          </cell>
        </row>
        <row r="11636">
          <cell r="D11636" t="str">
            <v>1414467</v>
          </cell>
          <cell r="J11636" t="str">
            <v>Y</v>
          </cell>
        </row>
        <row r="11637">
          <cell r="D11637" t="str">
            <v>1414467</v>
          </cell>
          <cell r="J11637" t="str">
            <v>Y</v>
          </cell>
        </row>
        <row r="11638">
          <cell r="D11638" t="str">
            <v>1414467</v>
          </cell>
          <cell r="J11638" t="str">
            <v>Y</v>
          </cell>
        </row>
        <row r="11639">
          <cell r="D11639" t="str">
            <v>1414467</v>
          </cell>
          <cell r="J11639" t="str">
            <v>Y</v>
          </cell>
        </row>
        <row r="11640">
          <cell r="D11640" t="str">
            <v>1414467</v>
          </cell>
          <cell r="J11640" t="str">
            <v>Y</v>
          </cell>
        </row>
        <row r="11641">
          <cell r="D11641" t="str">
            <v>1414467</v>
          </cell>
          <cell r="J11641" t="str">
            <v>Y</v>
          </cell>
        </row>
        <row r="11642">
          <cell r="D11642" t="str">
            <v>1414467</v>
          </cell>
          <cell r="J11642" t="str">
            <v>Y</v>
          </cell>
        </row>
        <row r="11643">
          <cell r="D11643" t="str">
            <v>1414467</v>
          </cell>
          <cell r="J11643" t="str">
            <v>Y</v>
          </cell>
        </row>
        <row r="11644">
          <cell r="D11644" t="str">
            <v>1414467</v>
          </cell>
          <cell r="J11644" t="str">
            <v>Y</v>
          </cell>
        </row>
        <row r="11645">
          <cell r="D11645" t="str">
            <v>1414467</v>
          </cell>
          <cell r="J11645" t="str">
            <v>Y</v>
          </cell>
        </row>
        <row r="11646">
          <cell r="D11646" t="str">
            <v>1414467</v>
          </cell>
          <cell r="J11646" t="str">
            <v>Y</v>
          </cell>
        </row>
        <row r="11647">
          <cell r="D11647" t="str">
            <v>1414467</v>
          </cell>
          <cell r="J11647" t="str">
            <v>Y</v>
          </cell>
        </row>
        <row r="11648">
          <cell r="D11648" t="str">
            <v>1414467</v>
          </cell>
          <cell r="J11648" t="str">
            <v>Y</v>
          </cell>
        </row>
        <row r="11649">
          <cell r="D11649" t="str">
            <v>1414467</v>
          </cell>
          <cell r="J11649" t="str">
            <v>Y</v>
          </cell>
        </row>
        <row r="11650">
          <cell r="D11650" t="str">
            <v>1414467</v>
          </cell>
          <cell r="J11650" t="str">
            <v>Y</v>
          </cell>
        </row>
        <row r="11651">
          <cell r="D11651" t="str">
            <v>1414467</v>
          </cell>
          <cell r="J11651" t="str">
            <v>Y</v>
          </cell>
        </row>
        <row r="11652">
          <cell r="D11652" t="str">
            <v>1414467</v>
          </cell>
          <cell r="J11652" t="str">
            <v>Y</v>
          </cell>
        </row>
        <row r="11653">
          <cell r="D11653" t="str">
            <v>1414467</v>
          </cell>
          <cell r="J11653" t="str">
            <v>Y</v>
          </cell>
        </row>
        <row r="11654">
          <cell r="D11654" t="str">
            <v>1414467</v>
          </cell>
          <cell r="J11654" t="str">
            <v>Y</v>
          </cell>
        </row>
        <row r="11655">
          <cell r="D11655" t="str">
            <v>1414467</v>
          </cell>
          <cell r="J11655" t="str">
            <v>Y</v>
          </cell>
        </row>
        <row r="11656">
          <cell r="D11656" t="str">
            <v>1414467</v>
          </cell>
          <cell r="J11656" t="str">
            <v>Y</v>
          </cell>
        </row>
        <row r="11657">
          <cell r="D11657" t="str">
            <v>1414467</v>
          </cell>
          <cell r="J11657" t="str">
            <v>Y</v>
          </cell>
        </row>
        <row r="11658">
          <cell r="D11658" t="str">
            <v>1414467</v>
          </cell>
          <cell r="J11658" t="str">
            <v>Y</v>
          </cell>
        </row>
        <row r="11659">
          <cell r="D11659" t="str">
            <v>1414467</v>
          </cell>
          <cell r="J11659" t="str">
            <v>Y</v>
          </cell>
        </row>
        <row r="11660">
          <cell r="D11660" t="str">
            <v>1414467</v>
          </cell>
          <cell r="J11660" t="str">
            <v>Y</v>
          </cell>
        </row>
        <row r="11661">
          <cell r="D11661" t="str">
            <v>1414467</v>
          </cell>
          <cell r="J11661" t="str">
            <v>Y</v>
          </cell>
        </row>
        <row r="11662">
          <cell r="D11662" t="str">
            <v>1414467</v>
          </cell>
          <cell r="J11662" t="str">
            <v>Y</v>
          </cell>
        </row>
        <row r="11663">
          <cell r="D11663" t="str">
            <v>1414467</v>
          </cell>
          <cell r="J11663" t="str">
            <v>Y</v>
          </cell>
        </row>
        <row r="11664">
          <cell r="D11664" t="str">
            <v>1414467</v>
          </cell>
          <cell r="J11664" t="str">
            <v>Y</v>
          </cell>
        </row>
        <row r="11665">
          <cell r="D11665" t="str">
            <v>1414467</v>
          </cell>
          <cell r="J11665" t="str">
            <v>Y</v>
          </cell>
        </row>
        <row r="11666">
          <cell r="D11666" t="str">
            <v>1414467</v>
          </cell>
          <cell r="J11666" t="str">
            <v>Y</v>
          </cell>
        </row>
        <row r="11667">
          <cell r="D11667" t="str">
            <v>1414467</v>
          </cell>
          <cell r="J11667" t="str">
            <v>Y</v>
          </cell>
        </row>
        <row r="11668">
          <cell r="D11668" t="str">
            <v>1414467</v>
          </cell>
          <cell r="J11668" t="str">
            <v>Y</v>
          </cell>
        </row>
        <row r="11669">
          <cell r="D11669" t="str">
            <v>1414467</v>
          </cell>
          <cell r="J11669" t="str">
            <v>Y</v>
          </cell>
        </row>
        <row r="11670">
          <cell r="D11670" t="str">
            <v>1414467</v>
          </cell>
          <cell r="J11670" t="str">
            <v>Y</v>
          </cell>
        </row>
        <row r="11671">
          <cell r="D11671" t="str">
            <v>1414467</v>
          </cell>
          <cell r="J11671" t="str">
            <v>Y</v>
          </cell>
        </row>
        <row r="11672">
          <cell r="D11672" t="str">
            <v>1414467</v>
          </cell>
          <cell r="J11672" t="str">
            <v>Y</v>
          </cell>
        </row>
        <row r="11673">
          <cell r="D11673" t="str">
            <v>1414467</v>
          </cell>
          <cell r="J11673" t="str">
            <v>Y</v>
          </cell>
        </row>
        <row r="11674">
          <cell r="D11674" t="str">
            <v>1414467</v>
          </cell>
          <cell r="J11674" t="str">
            <v>Y</v>
          </cell>
        </row>
        <row r="11675">
          <cell r="D11675" t="str">
            <v>1414467</v>
          </cell>
          <cell r="J11675" t="str">
            <v>Y</v>
          </cell>
        </row>
        <row r="11676">
          <cell r="D11676" t="str">
            <v>1414467</v>
          </cell>
          <cell r="J11676" t="str">
            <v>Y</v>
          </cell>
        </row>
        <row r="11677">
          <cell r="D11677" t="str">
            <v>1414467</v>
          </cell>
          <cell r="J11677" t="str">
            <v>Y</v>
          </cell>
        </row>
        <row r="11678">
          <cell r="D11678" t="str">
            <v>1414467</v>
          </cell>
          <cell r="J11678" t="str">
            <v>Y</v>
          </cell>
        </row>
        <row r="11679">
          <cell r="D11679" t="str">
            <v>1414467</v>
          </cell>
          <cell r="J11679" t="str">
            <v>Y</v>
          </cell>
        </row>
        <row r="11680">
          <cell r="D11680" t="str">
            <v>1414467</v>
          </cell>
          <cell r="J11680" t="str">
            <v>Y</v>
          </cell>
        </row>
        <row r="11681">
          <cell r="D11681" t="str">
            <v>1414467</v>
          </cell>
          <cell r="J11681" t="str">
            <v>Y</v>
          </cell>
        </row>
        <row r="11682">
          <cell r="D11682" t="str">
            <v>1414467</v>
          </cell>
          <cell r="J11682" t="str">
            <v>Y</v>
          </cell>
        </row>
        <row r="11683">
          <cell r="D11683" t="str">
            <v>1414467</v>
          </cell>
          <cell r="J11683" t="str">
            <v>Y</v>
          </cell>
        </row>
        <row r="11684">
          <cell r="D11684" t="str">
            <v>1414467</v>
          </cell>
          <cell r="J11684" t="str">
            <v>Y</v>
          </cell>
        </row>
        <row r="11685">
          <cell r="D11685" t="str">
            <v>1414467</v>
          </cell>
          <cell r="J11685" t="str">
            <v>Y</v>
          </cell>
        </row>
        <row r="11686">
          <cell r="D11686" t="str">
            <v>1414467</v>
          </cell>
          <cell r="J11686" t="str">
            <v>Y</v>
          </cell>
        </row>
        <row r="11687">
          <cell r="D11687" t="str">
            <v>1414467</v>
          </cell>
          <cell r="J11687" t="str">
            <v>Y</v>
          </cell>
        </row>
        <row r="11688">
          <cell r="D11688" t="str">
            <v>1414467</v>
          </cell>
          <cell r="J11688" t="str">
            <v>Y</v>
          </cell>
        </row>
        <row r="11689">
          <cell r="D11689" t="str">
            <v>1414467</v>
          </cell>
          <cell r="J11689" t="str">
            <v>Y</v>
          </cell>
        </row>
        <row r="11690">
          <cell r="D11690" t="str">
            <v>1414467</v>
          </cell>
          <cell r="J11690" t="str">
            <v>Y</v>
          </cell>
        </row>
        <row r="11691">
          <cell r="D11691" t="str">
            <v>1414468</v>
          </cell>
          <cell r="J11691" t="str">
            <v>N</v>
          </cell>
        </row>
        <row r="11692">
          <cell r="D11692" t="str">
            <v>1414468</v>
          </cell>
          <cell r="J11692" t="str">
            <v>N</v>
          </cell>
        </row>
        <row r="11693">
          <cell r="D11693" t="str">
            <v>1414468</v>
          </cell>
          <cell r="J11693" t="str">
            <v>N</v>
          </cell>
        </row>
        <row r="11694">
          <cell r="D11694" t="str">
            <v>1414468</v>
          </cell>
          <cell r="J11694" t="str">
            <v>N</v>
          </cell>
        </row>
        <row r="11695">
          <cell r="D11695" t="str">
            <v>1414468</v>
          </cell>
          <cell r="J11695" t="str">
            <v>N</v>
          </cell>
        </row>
        <row r="11696">
          <cell r="D11696" t="str">
            <v>1414468</v>
          </cell>
          <cell r="J11696" t="str">
            <v>N</v>
          </cell>
        </row>
        <row r="11697">
          <cell r="D11697" t="str">
            <v>1414468</v>
          </cell>
          <cell r="J11697" t="str">
            <v>N</v>
          </cell>
        </row>
        <row r="11698">
          <cell r="D11698" t="str">
            <v>1414468</v>
          </cell>
          <cell r="J11698" t="str">
            <v>N</v>
          </cell>
        </row>
        <row r="11699">
          <cell r="D11699" t="str">
            <v>1414468</v>
          </cell>
          <cell r="J11699" t="str">
            <v>N</v>
          </cell>
        </row>
        <row r="11700">
          <cell r="D11700" t="str">
            <v>1414468</v>
          </cell>
          <cell r="J11700" t="str">
            <v>N</v>
          </cell>
        </row>
        <row r="11701">
          <cell r="D11701" t="str">
            <v>1414468</v>
          </cell>
          <cell r="J11701" t="str">
            <v>N</v>
          </cell>
        </row>
        <row r="11702">
          <cell r="D11702" t="str">
            <v>1414468</v>
          </cell>
          <cell r="J11702" t="str">
            <v>N</v>
          </cell>
        </row>
        <row r="11703">
          <cell r="D11703" t="str">
            <v>1414468</v>
          </cell>
          <cell r="J11703" t="str">
            <v>N</v>
          </cell>
        </row>
        <row r="11704">
          <cell r="D11704" t="str">
            <v>1414468</v>
          </cell>
          <cell r="J11704" t="str">
            <v>N</v>
          </cell>
        </row>
        <row r="11705">
          <cell r="D11705" t="str">
            <v>1414468</v>
          </cell>
          <cell r="J11705" t="str">
            <v>N</v>
          </cell>
        </row>
        <row r="11706">
          <cell r="D11706" t="str">
            <v>1414468</v>
          </cell>
          <cell r="J11706" t="str">
            <v>N</v>
          </cell>
        </row>
        <row r="11707">
          <cell r="D11707" t="str">
            <v>1414468</v>
          </cell>
          <cell r="J11707" t="str">
            <v>N</v>
          </cell>
        </row>
        <row r="11708">
          <cell r="D11708" t="str">
            <v>1414468</v>
          </cell>
          <cell r="J11708" t="str">
            <v>N</v>
          </cell>
        </row>
        <row r="11709">
          <cell r="D11709" t="str">
            <v>1414468</v>
          </cell>
          <cell r="J11709" t="str">
            <v>N</v>
          </cell>
        </row>
        <row r="11710">
          <cell r="D11710" t="str">
            <v>1414468</v>
          </cell>
          <cell r="J11710" t="str">
            <v>N</v>
          </cell>
        </row>
        <row r="11711">
          <cell r="D11711" t="str">
            <v>1414468</v>
          </cell>
          <cell r="J11711" t="str">
            <v>N</v>
          </cell>
        </row>
        <row r="11712">
          <cell r="D11712" t="str">
            <v>1414468</v>
          </cell>
          <cell r="J11712" t="str">
            <v>N</v>
          </cell>
        </row>
        <row r="11713">
          <cell r="D11713" t="str">
            <v>1414468</v>
          </cell>
          <cell r="J11713" t="str">
            <v>N</v>
          </cell>
        </row>
        <row r="11714">
          <cell r="D11714" t="str">
            <v>1414468</v>
          </cell>
          <cell r="J11714" t="str">
            <v>N</v>
          </cell>
        </row>
        <row r="11715">
          <cell r="D11715" t="str">
            <v>1414468</v>
          </cell>
          <cell r="J11715" t="str">
            <v>N</v>
          </cell>
        </row>
        <row r="11716">
          <cell r="D11716" t="str">
            <v>1414468</v>
          </cell>
          <cell r="J11716" t="str">
            <v>N</v>
          </cell>
        </row>
        <row r="11717">
          <cell r="D11717" t="str">
            <v>1414468</v>
          </cell>
          <cell r="J11717" t="str">
            <v>N</v>
          </cell>
        </row>
        <row r="11718">
          <cell r="D11718" t="str">
            <v>1414468</v>
          </cell>
          <cell r="J11718" t="str">
            <v>N</v>
          </cell>
        </row>
        <row r="11719">
          <cell r="D11719" t="str">
            <v>1414468</v>
          </cell>
          <cell r="J11719" t="str">
            <v>N</v>
          </cell>
        </row>
        <row r="11720">
          <cell r="D11720" t="str">
            <v>1414468</v>
          </cell>
          <cell r="J11720" t="str">
            <v>N</v>
          </cell>
        </row>
        <row r="11721">
          <cell r="D11721" t="str">
            <v>1414468</v>
          </cell>
          <cell r="J11721" t="str">
            <v>N</v>
          </cell>
        </row>
        <row r="11722">
          <cell r="D11722" t="str">
            <v>1414468</v>
          </cell>
          <cell r="J11722" t="str">
            <v>N</v>
          </cell>
        </row>
        <row r="11723">
          <cell r="D11723" t="str">
            <v>1414468</v>
          </cell>
          <cell r="J11723" t="str">
            <v>N</v>
          </cell>
        </row>
        <row r="11724">
          <cell r="D11724" t="str">
            <v>1414468</v>
          </cell>
          <cell r="J11724" t="str">
            <v>N</v>
          </cell>
        </row>
        <row r="11725">
          <cell r="D11725" t="str">
            <v>1414468</v>
          </cell>
          <cell r="J11725" t="str">
            <v>N</v>
          </cell>
        </row>
        <row r="11726">
          <cell r="D11726" t="str">
            <v>1414468</v>
          </cell>
          <cell r="J11726" t="str">
            <v>N</v>
          </cell>
        </row>
        <row r="11727">
          <cell r="D11727" t="str">
            <v>1414468</v>
          </cell>
          <cell r="J11727" t="str">
            <v>N</v>
          </cell>
        </row>
        <row r="11728">
          <cell r="D11728" t="str">
            <v>1414468</v>
          </cell>
          <cell r="J11728" t="str">
            <v>N</v>
          </cell>
        </row>
        <row r="11729">
          <cell r="D11729" t="str">
            <v>1414468</v>
          </cell>
          <cell r="J11729" t="str">
            <v>N</v>
          </cell>
        </row>
        <row r="11730">
          <cell r="D11730" t="str">
            <v>1414493</v>
          </cell>
          <cell r="J11730" t="str">
            <v>Y</v>
          </cell>
        </row>
        <row r="11731">
          <cell r="D11731" t="str">
            <v>1414493</v>
          </cell>
          <cell r="J11731" t="str">
            <v>Y</v>
          </cell>
        </row>
        <row r="11732">
          <cell r="D11732" t="str">
            <v>1414493</v>
          </cell>
          <cell r="J11732" t="str">
            <v>Y</v>
          </cell>
        </row>
        <row r="11733">
          <cell r="D11733" t="str">
            <v>1414493</v>
          </cell>
          <cell r="J11733" t="str">
            <v>Y</v>
          </cell>
        </row>
        <row r="11734">
          <cell r="D11734" t="str">
            <v>1414493</v>
          </cell>
          <cell r="J11734" t="str">
            <v>Y</v>
          </cell>
        </row>
        <row r="11735">
          <cell r="D11735" t="str">
            <v>1414493</v>
          </cell>
          <cell r="J11735" t="str">
            <v>Y</v>
          </cell>
        </row>
        <row r="11736">
          <cell r="D11736" t="str">
            <v>1414493</v>
          </cell>
          <cell r="J11736" t="str">
            <v>Y</v>
          </cell>
        </row>
        <row r="11737">
          <cell r="D11737" t="str">
            <v>1414493</v>
          </cell>
          <cell r="J11737" t="str">
            <v>Y</v>
          </cell>
        </row>
        <row r="11738">
          <cell r="D11738" t="str">
            <v>1414493</v>
          </cell>
          <cell r="J11738" t="str">
            <v>Y</v>
          </cell>
        </row>
        <row r="11739">
          <cell r="D11739" t="str">
            <v>1414493</v>
          </cell>
          <cell r="J11739" t="str">
            <v>Y</v>
          </cell>
        </row>
        <row r="11740">
          <cell r="D11740" t="str">
            <v>1414493</v>
          </cell>
          <cell r="J11740" t="str">
            <v>Y</v>
          </cell>
        </row>
        <row r="11741">
          <cell r="D11741" t="str">
            <v>1414493</v>
          </cell>
          <cell r="J11741" t="str">
            <v>Y</v>
          </cell>
        </row>
        <row r="11742">
          <cell r="D11742" t="str">
            <v>1414493</v>
          </cell>
          <cell r="J11742" t="str">
            <v>Y</v>
          </cell>
        </row>
        <row r="11743">
          <cell r="D11743" t="str">
            <v>1414493</v>
          </cell>
          <cell r="J11743" t="str">
            <v>Y</v>
          </cell>
        </row>
        <row r="11744">
          <cell r="D11744" t="str">
            <v>1414493</v>
          </cell>
          <cell r="J11744" t="str">
            <v>Y</v>
          </cell>
        </row>
        <row r="11745">
          <cell r="D11745" t="str">
            <v>1414493</v>
          </cell>
          <cell r="J11745" t="str">
            <v>Y</v>
          </cell>
        </row>
        <row r="11746">
          <cell r="D11746" t="str">
            <v>1414493</v>
          </cell>
          <cell r="J11746" t="str">
            <v>Y</v>
          </cell>
        </row>
        <row r="11747">
          <cell r="D11747" t="str">
            <v>1414493</v>
          </cell>
          <cell r="J11747" t="str">
            <v>Y</v>
          </cell>
        </row>
        <row r="11748">
          <cell r="D11748" t="str">
            <v>1414493</v>
          </cell>
          <cell r="J11748" t="str">
            <v>Y</v>
          </cell>
        </row>
        <row r="11749">
          <cell r="D11749" t="str">
            <v>1414493</v>
          </cell>
          <cell r="J11749" t="str">
            <v>Y</v>
          </cell>
        </row>
        <row r="11750">
          <cell r="D11750" t="str">
            <v>1414493</v>
          </cell>
          <cell r="J11750" t="str">
            <v>Y</v>
          </cell>
        </row>
        <row r="11751">
          <cell r="D11751" t="str">
            <v>1414493</v>
          </cell>
          <cell r="J11751" t="str">
            <v>Y</v>
          </cell>
        </row>
        <row r="11752">
          <cell r="D11752" t="str">
            <v>1414493</v>
          </cell>
          <cell r="J11752" t="str">
            <v>Y</v>
          </cell>
        </row>
        <row r="11753">
          <cell r="D11753" t="str">
            <v>1414493</v>
          </cell>
          <cell r="J11753" t="str">
            <v>Y</v>
          </cell>
        </row>
        <row r="11754">
          <cell r="D11754" t="str">
            <v>1414493</v>
          </cell>
          <cell r="J11754" t="str">
            <v>Y</v>
          </cell>
        </row>
        <row r="11755">
          <cell r="D11755" t="str">
            <v>1414493</v>
          </cell>
          <cell r="J11755" t="str">
            <v>Y</v>
          </cell>
        </row>
        <row r="11756">
          <cell r="D11756" t="str">
            <v>1414493</v>
          </cell>
          <cell r="J11756" t="str">
            <v>Y</v>
          </cell>
        </row>
        <row r="11757">
          <cell r="D11757" t="str">
            <v>1414493</v>
          </cell>
          <cell r="J11757" t="str">
            <v>Y</v>
          </cell>
        </row>
        <row r="11758">
          <cell r="D11758" t="str">
            <v>1414493</v>
          </cell>
          <cell r="J11758" t="str">
            <v>Y</v>
          </cell>
        </row>
        <row r="11759">
          <cell r="D11759" t="str">
            <v>1414493</v>
          </cell>
          <cell r="J11759" t="str">
            <v>Y</v>
          </cell>
        </row>
        <row r="11760">
          <cell r="D11760" t="str">
            <v>1414493</v>
          </cell>
          <cell r="J11760" t="str">
            <v>Y</v>
          </cell>
        </row>
        <row r="11761">
          <cell r="D11761" t="str">
            <v>1414493</v>
          </cell>
          <cell r="J11761" t="str">
            <v>Y</v>
          </cell>
        </row>
        <row r="11762">
          <cell r="D11762" t="str">
            <v>1414493</v>
          </cell>
          <cell r="J11762" t="str">
            <v>Y</v>
          </cell>
        </row>
        <row r="11763">
          <cell r="D11763" t="str">
            <v>1414493</v>
          </cell>
          <cell r="J11763" t="str">
            <v>Y</v>
          </cell>
        </row>
        <row r="11764">
          <cell r="D11764" t="str">
            <v>1414493</v>
          </cell>
          <cell r="J11764" t="str">
            <v>Y</v>
          </cell>
        </row>
        <row r="11765">
          <cell r="D11765" t="str">
            <v>1414493</v>
          </cell>
          <cell r="J11765" t="str">
            <v>Y</v>
          </cell>
        </row>
        <row r="11766">
          <cell r="D11766" t="str">
            <v>1414493</v>
          </cell>
          <cell r="J11766" t="str">
            <v>Y</v>
          </cell>
        </row>
        <row r="11767">
          <cell r="D11767" t="str">
            <v>1414493</v>
          </cell>
          <cell r="J11767" t="str">
            <v>Y</v>
          </cell>
        </row>
        <row r="11768">
          <cell r="D11768" t="str">
            <v>1414493</v>
          </cell>
          <cell r="J11768" t="str">
            <v>Y</v>
          </cell>
        </row>
        <row r="11769">
          <cell r="D11769" t="str">
            <v>1414493</v>
          </cell>
          <cell r="J11769" t="str">
            <v>Y</v>
          </cell>
        </row>
        <row r="11770">
          <cell r="D11770" t="str">
            <v>1414493</v>
          </cell>
          <cell r="J11770" t="str">
            <v>Y</v>
          </cell>
        </row>
        <row r="11771">
          <cell r="D11771" t="str">
            <v>1414493</v>
          </cell>
          <cell r="J11771" t="str">
            <v>Y</v>
          </cell>
        </row>
        <row r="11772">
          <cell r="D11772" t="str">
            <v>1414493</v>
          </cell>
          <cell r="J11772" t="str">
            <v>Y</v>
          </cell>
        </row>
        <row r="11773">
          <cell r="D11773" t="str">
            <v>1414493</v>
          </cell>
          <cell r="J11773" t="str">
            <v>Y</v>
          </cell>
        </row>
        <row r="11774">
          <cell r="D11774" t="str">
            <v>1414493</v>
          </cell>
          <cell r="J11774" t="str">
            <v>Y</v>
          </cell>
        </row>
        <row r="11775">
          <cell r="D11775" t="str">
            <v>1414493</v>
          </cell>
          <cell r="J11775" t="str">
            <v>Y</v>
          </cell>
        </row>
        <row r="11776">
          <cell r="D11776" t="str">
            <v>1414493</v>
          </cell>
          <cell r="J11776" t="str">
            <v>Y</v>
          </cell>
        </row>
        <row r="11777">
          <cell r="D11777" t="str">
            <v>1414493</v>
          </cell>
          <cell r="J11777" t="str">
            <v>Y</v>
          </cell>
        </row>
        <row r="11778">
          <cell r="D11778" t="str">
            <v>1414493</v>
          </cell>
          <cell r="J11778" t="str">
            <v>Y</v>
          </cell>
        </row>
        <row r="11779">
          <cell r="D11779" t="str">
            <v>1414493</v>
          </cell>
          <cell r="J11779" t="str">
            <v>Y</v>
          </cell>
        </row>
        <row r="11780">
          <cell r="D11780" t="str">
            <v>1414493</v>
          </cell>
          <cell r="J11780" t="str">
            <v>Y</v>
          </cell>
        </row>
        <row r="11781">
          <cell r="D11781" t="str">
            <v>1414493</v>
          </cell>
          <cell r="J11781" t="str">
            <v>Y</v>
          </cell>
        </row>
        <row r="11782">
          <cell r="D11782" t="str">
            <v>1414493</v>
          </cell>
          <cell r="J11782" t="str">
            <v>Y</v>
          </cell>
        </row>
        <row r="11783">
          <cell r="D11783" t="str">
            <v>1414493</v>
          </cell>
          <cell r="J11783" t="str">
            <v>Y</v>
          </cell>
        </row>
        <row r="11784">
          <cell r="D11784" t="str">
            <v>1414493</v>
          </cell>
          <cell r="J11784" t="str">
            <v>Y</v>
          </cell>
        </row>
        <row r="11785">
          <cell r="D11785" t="str">
            <v>1414493</v>
          </cell>
          <cell r="J11785" t="str">
            <v>Y</v>
          </cell>
        </row>
        <row r="11786">
          <cell r="D11786" t="str">
            <v>1414493</v>
          </cell>
          <cell r="J11786" t="str">
            <v>Y</v>
          </cell>
        </row>
        <row r="11787">
          <cell r="D11787" t="str">
            <v>1414493</v>
          </cell>
          <cell r="J11787" t="str">
            <v>Y</v>
          </cell>
        </row>
        <row r="11788">
          <cell r="D11788" t="str">
            <v>1414493</v>
          </cell>
          <cell r="J11788" t="str">
            <v>Y</v>
          </cell>
        </row>
        <row r="11789">
          <cell r="D11789" t="str">
            <v>1414493</v>
          </cell>
          <cell r="J11789" t="str">
            <v>Y</v>
          </cell>
        </row>
        <row r="11790">
          <cell r="D11790" t="str">
            <v>1414493</v>
          </cell>
          <cell r="J11790" t="str">
            <v>Y</v>
          </cell>
        </row>
        <row r="11791">
          <cell r="D11791" t="str">
            <v>1414493</v>
          </cell>
          <cell r="J11791" t="str">
            <v>Y</v>
          </cell>
        </row>
        <row r="11792">
          <cell r="D11792" t="str">
            <v>1414493</v>
          </cell>
          <cell r="J11792" t="str">
            <v>Y</v>
          </cell>
        </row>
        <row r="11793">
          <cell r="D11793" t="str">
            <v>1414493</v>
          </cell>
          <cell r="J11793" t="str">
            <v>Y</v>
          </cell>
        </row>
        <row r="11794">
          <cell r="D11794" t="str">
            <v>1414493</v>
          </cell>
          <cell r="J11794" t="str">
            <v>Y</v>
          </cell>
        </row>
        <row r="11795">
          <cell r="D11795" t="str">
            <v>1414493</v>
          </cell>
          <cell r="J11795" t="str">
            <v>Y</v>
          </cell>
        </row>
        <row r="11796">
          <cell r="D11796" t="str">
            <v>1414493</v>
          </cell>
          <cell r="J11796" t="str">
            <v>Y</v>
          </cell>
        </row>
        <row r="11797">
          <cell r="D11797" t="str">
            <v>1414496</v>
          </cell>
          <cell r="J11797" t="str">
            <v>Y</v>
          </cell>
        </row>
        <row r="11798">
          <cell r="D11798" t="str">
            <v>1414496</v>
          </cell>
          <cell r="J11798" t="str">
            <v>Y</v>
          </cell>
        </row>
        <row r="11799">
          <cell r="D11799" t="str">
            <v>1414496</v>
          </cell>
          <cell r="J11799" t="str">
            <v>Y</v>
          </cell>
        </row>
        <row r="11800">
          <cell r="D11800" t="str">
            <v>1414496</v>
          </cell>
          <cell r="J11800" t="str">
            <v>Y</v>
          </cell>
        </row>
        <row r="11801">
          <cell r="D11801" t="str">
            <v>1414496</v>
          </cell>
          <cell r="J11801" t="str">
            <v>Y</v>
          </cell>
        </row>
        <row r="11802">
          <cell r="D11802" t="str">
            <v>1414496</v>
          </cell>
          <cell r="J11802" t="str">
            <v>Y</v>
          </cell>
        </row>
        <row r="11803">
          <cell r="D11803" t="str">
            <v>1414496</v>
          </cell>
          <cell r="J11803" t="str">
            <v>Y</v>
          </cell>
        </row>
        <row r="11804">
          <cell r="D11804" t="str">
            <v>1414496</v>
          </cell>
          <cell r="J11804" t="str">
            <v>Y</v>
          </cell>
        </row>
        <row r="11805">
          <cell r="D11805" t="str">
            <v>1414496</v>
          </cell>
          <cell r="J11805" t="str">
            <v>Y</v>
          </cell>
        </row>
        <row r="11806">
          <cell r="D11806" t="str">
            <v>1414496</v>
          </cell>
          <cell r="J11806" t="str">
            <v>Y</v>
          </cell>
        </row>
        <row r="11807">
          <cell r="D11807" t="str">
            <v>1414496</v>
          </cell>
          <cell r="J11807" t="str">
            <v>Y</v>
          </cell>
        </row>
        <row r="11808">
          <cell r="D11808" t="str">
            <v>1414496</v>
          </cell>
          <cell r="J11808" t="str">
            <v>Y</v>
          </cell>
        </row>
        <row r="11809">
          <cell r="D11809" t="str">
            <v>1414496</v>
          </cell>
          <cell r="J11809" t="str">
            <v>Y</v>
          </cell>
        </row>
        <row r="11810">
          <cell r="D11810" t="str">
            <v>1414496</v>
          </cell>
          <cell r="J11810" t="str">
            <v>Y</v>
          </cell>
        </row>
        <row r="11811">
          <cell r="D11811" t="str">
            <v>1414496</v>
          </cell>
          <cell r="J11811" t="str">
            <v>Y</v>
          </cell>
        </row>
        <row r="11812">
          <cell r="D11812" t="str">
            <v>1414496</v>
          </cell>
          <cell r="J11812" t="str">
            <v>Y</v>
          </cell>
        </row>
        <row r="11813">
          <cell r="D11813" t="str">
            <v>1414496</v>
          </cell>
          <cell r="J11813" t="str">
            <v>Y</v>
          </cell>
        </row>
        <row r="11814">
          <cell r="D11814" t="str">
            <v>1414496</v>
          </cell>
          <cell r="J11814" t="str">
            <v>Y</v>
          </cell>
        </row>
        <row r="11815">
          <cell r="D11815" t="str">
            <v>1414496</v>
          </cell>
          <cell r="J11815" t="str">
            <v>Y</v>
          </cell>
        </row>
        <row r="11816">
          <cell r="D11816" t="str">
            <v>1414496</v>
          </cell>
          <cell r="J11816" t="str">
            <v>Y</v>
          </cell>
        </row>
        <row r="11817">
          <cell r="D11817" t="str">
            <v>1414496</v>
          </cell>
          <cell r="J11817" t="str">
            <v>Y</v>
          </cell>
        </row>
        <row r="11818">
          <cell r="D11818" t="str">
            <v>1414496</v>
          </cell>
          <cell r="J11818" t="str">
            <v>Y</v>
          </cell>
        </row>
        <row r="11819">
          <cell r="D11819" t="str">
            <v>1414496</v>
          </cell>
          <cell r="J11819" t="str">
            <v>Y</v>
          </cell>
        </row>
        <row r="11820">
          <cell r="D11820" t="str">
            <v>1414496</v>
          </cell>
          <cell r="J11820" t="str">
            <v>Y</v>
          </cell>
        </row>
        <row r="11821">
          <cell r="D11821" t="str">
            <v>1414496</v>
          </cell>
          <cell r="J11821" t="str">
            <v>Y</v>
          </cell>
        </row>
        <row r="11822">
          <cell r="D11822" t="str">
            <v>1414496</v>
          </cell>
          <cell r="J11822" t="str">
            <v>Y</v>
          </cell>
        </row>
        <row r="11823">
          <cell r="D11823" t="str">
            <v>1414496</v>
          </cell>
          <cell r="J11823" t="str">
            <v>Y</v>
          </cell>
        </row>
        <row r="11824">
          <cell r="D11824" t="str">
            <v>1414496</v>
          </cell>
          <cell r="J11824" t="str">
            <v>Y</v>
          </cell>
        </row>
        <row r="11825">
          <cell r="D11825" t="str">
            <v>1414496</v>
          </cell>
          <cell r="J11825" t="str">
            <v>Y</v>
          </cell>
        </row>
        <row r="11826">
          <cell r="D11826" t="str">
            <v>1414496</v>
          </cell>
          <cell r="J11826" t="str">
            <v>Y</v>
          </cell>
        </row>
        <row r="11827">
          <cell r="D11827" t="str">
            <v>1414496</v>
          </cell>
          <cell r="J11827" t="str">
            <v>N</v>
          </cell>
        </row>
        <row r="11828">
          <cell r="D11828" t="str">
            <v>1414496</v>
          </cell>
          <cell r="J11828" t="str">
            <v>N</v>
          </cell>
        </row>
        <row r="11829">
          <cell r="D11829" t="str">
            <v>1414496</v>
          </cell>
          <cell r="J11829" t="str">
            <v>N</v>
          </cell>
        </row>
        <row r="11830">
          <cell r="D11830" t="str">
            <v>1414496</v>
          </cell>
          <cell r="J11830" t="str">
            <v>Y</v>
          </cell>
        </row>
        <row r="11831">
          <cell r="D11831" t="str">
            <v>1414496</v>
          </cell>
          <cell r="J11831" t="str">
            <v>Y</v>
          </cell>
        </row>
        <row r="11832">
          <cell r="D11832" t="str">
            <v>1414496</v>
          </cell>
          <cell r="J11832" t="str">
            <v>Y</v>
          </cell>
        </row>
        <row r="11833">
          <cell r="D11833" t="str">
            <v>1414496</v>
          </cell>
          <cell r="J11833" t="str">
            <v>Y</v>
          </cell>
        </row>
        <row r="11834">
          <cell r="D11834" t="str">
            <v>1414496</v>
          </cell>
          <cell r="J11834" t="str">
            <v>Y</v>
          </cell>
        </row>
        <row r="11835">
          <cell r="D11835" t="str">
            <v>1414496</v>
          </cell>
          <cell r="J11835" t="str">
            <v>Y</v>
          </cell>
        </row>
        <row r="11836">
          <cell r="D11836" t="str">
            <v>1414496</v>
          </cell>
          <cell r="J11836" t="str">
            <v>Y</v>
          </cell>
        </row>
        <row r="11837">
          <cell r="D11837" t="str">
            <v>1414496</v>
          </cell>
          <cell r="J11837" t="str">
            <v>Y</v>
          </cell>
        </row>
        <row r="11838">
          <cell r="D11838" t="str">
            <v>1414496</v>
          </cell>
          <cell r="J11838" t="str">
            <v>Y</v>
          </cell>
        </row>
        <row r="11839">
          <cell r="D11839" t="str">
            <v>1414496</v>
          </cell>
          <cell r="J11839" t="str">
            <v>Y</v>
          </cell>
        </row>
        <row r="11840">
          <cell r="D11840" t="str">
            <v>1414496</v>
          </cell>
          <cell r="J11840" t="str">
            <v>Y</v>
          </cell>
        </row>
        <row r="11841">
          <cell r="D11841" t="str">
            <v>1414496</v>
          </cell>
          <cell r="J11841" t="str">
            <v>Y</v>
          </cell>
        </row>
        <row r="11842">
          <cell r="D11842" t="str">
            <v>1414496</v>
          </cell>
          <cell r="J11842" t="str">
            <v>Y</v>
          </cell>
        </row>
        <row r="11843">
          <cell r="D11843" t="str">
            <v>1414496</v>
          </cell>
          <cell r="J11843" t="str">
            <v>Y</v>
          </cell>
        </row>
        <row r="11844">
          <cell r="D11844" t="str">
            <v>1414496</v>
          </cell>
          <cell r="J11844" t="str">
            <v>Y</v>
          </cell>
        </row>
        <row r="11845">
          <cell r="D11845" t="str">
            <v>1414496</v>
          </cell>
          <cell r="J11845" t="str">
            <v>Y</v>
          </cell>
        </row>
        <row r="11846">
          <cell r="D11846" t="str">
            <v>1414496</v>
          </cell>
          <cell r="J11846" t="str">
            <v>Y</v>
          </cell>
        </row>
        <row r="11847">
          <cell r="D11847" t="str">
            <v>1414496</v>
          </cell>
          <cell r="J11847" t="str">
            <v>Y</v>
          </cell>
        </row>
        <row r="11848">
          <cell r="D11848" t="str">
            <v>1414496</v>
          </cell>
          <cell r="J11848" t="str">
            <v>Y</v>
          </cell>
        </row>
        <row r="11849">
          <cell r="D11849" t="str">
            <v>1414496</v>
          </cell>
          <cell r="J11849" t="str">
            <v>Y</v>
          </cell>
        </row>
        <row r="11850">
          <cell r="D11850" t="str">
            <v>1414496</v>
          </cell>
          <cell r="J11850" t="str">
            <v>Y</v>
          </cell>
        </row>
        <row r="11851">
          <cell r="D11851" t="str">
            <v>1414496</v>
          </cell>
          <cell r="J11851" t="str">
            <v>Y</v>
          </cell>
        </row>
        <row r="11852">
          <cell r="D11852" t="str">
            <v>1414496</v>
          </cell>
          <cell r="J11852" t="str">
            <v>Y</v>
          </cell>
        </row>
        <row r="11853">
          <cell r="D11853" t="str">
            <v>1414496</v>
          </cell>
          <cell r="J11853" t="str">
            <v>Y</v>
          </cell>
        </row>
        <row r="11854">
          <cell r="D11854" t="str">
            <v>1414496</v>
          </cell>
          <cell r="J11854" t="str">
            <v>Y</v>
          </cell>
        </row>
        <row r="11855">
          <cell r="D11855" t="str">
            <v>1414496</v>
          </cell>
          <cell r="J11855" t="str">
            <v>Y</v>
          </cell>
        </row>
        <row r="11856">
          <cell r="D11856" t="str">
            <v>1414496</v>
          </cell>
          <cell r="J11856" t="str">
            <v>Y</v>
          </cell>
        </row>
        <row r="11857">
          <cell r="D11857" t="str">
            <v>1414496</v>
          </cell>
          <cell r="J11857" t="str">
            <v>Y</v>
          </cell>
        </row>
        <row r="11858">
          <cell r="D11858" t="str">
            <v>1414496</v>
          </cell>
          <cell r="J11858" t="str">
            <v>Y</v>
          </cell>
        </row>
        <row r="11859">
          <cell r="D11859" t="str">
            <v>1414496</v>
          </cell>
          <cell r="J11859" t="str">
            <v>Y</v>
          </cell>
        </row>
        <row r="11860">
          <cell r="D11860" t="str">
            <v>1414496</v>
          </cell>
          <cell r="J11860" t="str">
            <v>N</v>
          </cell>
        </row>
        <row r="11861">
          <cell r="D11861" t="str">
            <v>1414496</v>
          </cell>
          <cell r="J11861" t="str">
            <v>N</v>
          </cell>
        </row>
        <row r="11862">
          <cell r="D11862" t="str">
            <v>1414496</v>
          </cell>
          <cell r="J11862" t="str">
            <v>N</v>
          </cell>
        </row>
        <row r="11863">
          <cell r="D11863" t="str">
            <v>1414496</v>
          </cell>
          <cell r="J11863" t="str">
            <v>Y</v>
          </cell>
        </row>
        <row r="11864">
          <cell r="D11864" t="str">
            <v>1414496</v>
          </cell>
          <cell r="J11864" t="str">
            <v>Y</v>
          </cell>
        </row>
        <row r="11865">
          <cell r="D11865" t="str">
            <v>1414496</v>
          </cell>
          <cell r="J11865" t="str">
            <v>Y</v>
          </cell>
        </row>
        <row r="11866">
          <cell r="D11866" t="str">
            <v>1414496</v>
          </cell>
          <cell r="J11866" t="str">
            <v>Y</v>
          </cell>
        </row>
        <row r="11867">
          <cell r="D11867" t="str">
            <v>1414496</v>
          </cell>
          <cell r="J11867" t="str">
            <v>Y</v>
          </cell>
        </row>
        <row r="11868">
          <cell r="D11868" t="str">
            <v>1414496</v>
          </cell>
          <cell r="J11868" t="str">
            <v>Y</v>
          </cell>
        </row>
        <row r="11869">
          <cell r="D11869" t="str">
            <v>1414496</v>
          </cell>
          <cell r="J11869" t="str">
            <v>Y</v>
          </cell>
        </row>
        <row r="11870">
          <cell r="D11870" t="str">
            <v>1414496</v>
          </cell>
          <cell r="J11870" t="str">
            <v>Y</v>
          </cell>
        </row>
        <row r="11871">
          <cell r="D11871" t="str">
            <v>1414496</v>
          </cell>
          <cell r="J11871" t="str">
            <v>Y</v>
          </cell>
        </row>
        <row r="11872">
          <cell r="D11872" t="str">
            <v>1414496</v>
          </cell>
          <cell r="J11872" t="str">
            <v>Y</v>
          </cell>
        </row>
        <row r="11873">
          <cell r="D11873" t="str">
            <v>1414496</v>
          </cell>
          <cell r="J11873" t="str">
            <v>Y</v>
          </cell>
        </row>
        <row r="11874">
          <cell r="D11874" t="str">
            <v>1414496</v>
          </cell>
          <cell r="J11874" t="str">
            <v>Y</v>
          </cell>
        </row>
        <row r="11875">
          <cell r="D11875" t="str">
            <v>1414496</v>
          </cell>
          <cell r="J11875" t="str">
            <v>Y</v>
          </cell>
        </row>
        <row r="11876">
          <cell r="D11876" t="str">
            <v>1414496</v>
          </cell>
          <cell r="J11876" t="str">
            <v>Y</v>
          </cell>
        </row>
        <row r="11877">
          <cell r="D11877" t="str">
            <v>1414496</v>
          </cell>
          <cell r="J11877" t="str">
            <v>Y</v>
          </cell>
        </row>
        <row r="11878">
          <cell r="D11878" t="str">
            <v>1414496</v>
          </cell>
          <cell r="J11878" t="str">
            <v>Y</v>
          </cell>
        </row>
        <row r="11879">
          <cell r="D11879" t="str">
            <v>1414496</v>
          </cell>
          <cell r="J11879" t="str">
            <v>Y</v>
          </cell>
        </row>
        <row r="11880">
          <cell r="D11880" t="str">
            <v>1414496</v>
          </cell>
          <cell r="J11880" t="str">
            <v>Y</v>
          </cell>
        </row>
        <row r="11881">
          <cell r="D11881" t="str">
            <v>1414496</v>
          </cell>
          <cell r="J11881" t="str">
            <v>Y</v>
          </cell>
        </row>
        <row r="11882">
          <cell r="D11882" t="str">
            <v>1414496</v>
          </cell>
          <cell r="J11882" t="str">
            <v>Y</v>
          </cell>
        </row>
        <row r="11883">
          <cell r="D11883" t="str">
            <v>1414496</v>
          </cell>
          <cell r="J11883" t="str">
            <v>Y</v>
          </cell>
        </row>
        <row r="11884">
          <cell r="D11884" t="str">
            <v>1414496</v>
          </cell>
          <cell r="J11884" t="str">
            <v>Y</v>
          </cell>
        </row>
        <row r="11885">
          <cell r="D11885" t="str">
            <v>1414496</v>
          </cell>
          <cell r="J11885" t="str">
            <v>Y</v>
          </cell>
        </row>
        <row r="11886">
          <cell r="D11886" t="str">
            <v>1414496</v>
          </cell>
          <cell r="J11886" t="str">
            <v>Y</v>
          </cell>
        </row>
        <row r="11887">
          <cell r="D11887" t="str">
            <v>1414496</v>
          </cell>
          <cell r="J11887" t="str">
            <v>Y</v>
          </cell>
        </row>
        <row r="11888">
          <cell r="D11888" t="str">
            <v>1414496</v>
          </cell>
          <cell r="J11888" t="str">
            <v>Y</v>
          </cell>
        </row>
        <row r="11889">
          <cell r="D11889" t="str">
            <v>1414496</v>
          </cell>
          <cell r="J11889" t="str">
            <v>Y</v>
          </cell>
        </row>
        <row r="11890">
          <cell r="D11890" t="str">
            <v>1414496</v>
          </cell>
          <cell r="J11890" t="str">
            <v>Y</v>
          </cell>
        </row>
        <row r="11891">
          <cell r="D11891" t="str">
            <v>1414496</v>
          </cell>
          <cell r="J11891" t="str">
            <v>Y</v>
          </cell>
        </row>
        <row r="11892">
          <cell r="D11892" t="str">
            <v>1414496</v>
          </cell>
          <cell r="J11892" t="str">
            <v>Y</v>
          </cell>
        </row>
        <row r="11893">
          <cell r="D11893" t="str">
            <v>1414496</v>
          </cell>
          <cell r="J11893" t="str">
            <v>N</v>
          </cell>
        </row>
        <row r="11894">
          <cell r="D11894" t="str">
            <v>1414496</v>
          </cell>
          <cell r="J11894" t="str">
            <v>N</v>
          </cell>
        </row>
        <row r="11895">
          <cell r="D11895" t="str">
            <v>1414496</v>
          </cell>
          <cell r="J11895" t="str">
            <v>N</v>
          </cell>
        </row>
        <row r="11896">
          <cell r="D11896" t="str">
            <v>1414496</v>
          </cell>
          <cell r="J11896" t="str">
            <v>Y</v>
          </cell>
        </row>
        <row r="11897">
          <cell r="D11897" t="str">
            <v>1414496</v>
          </cell>
          <cell r="J11897" t="str">
            <v>Y</v>
          </cell>
        </row>
        <row r="11898">
          <cell r="D11898" t="str">
            <v>1414496</v>
          </cell>
          <cell r="J11898" t="str">
            <v>Y</v>
          </cell>
        </row>
        <row r="11899">
          <cell r="D11899" t="str">
            <v>1414496</v>
          </cell>
          <cell r="J11899" t="str">
            <v>Y</v>
          </cell>
        </row>
        <row r="11900">
          <cell r="D11900" t="str">
            <v>1414496</v>
          </cell>
          <cell r="J11900" t="str">
            <v>Y</v>
          </cell>
        </row>
        <row r="11901">
          <cell r="D11901" t="str">
            <v>1414496</v>
          </cell>
          <cell r="J11901" t="str">
            <v>Y</v>
          </cell>
        </row>
        <row r="11902">
          <cell r="D11902" t="str">
            <v>1414496</v>
          </cell>
          <cell r="J11902" t="str">
            <v>Y</v>
          </cell>
        </row>
        <row r="11903">
          <cell r="D11903" t="str">
            <v>1414496</v>
          </cell>
          <cell r="J11903" t="str">
            <v>Y</v>
          </cell>
        </row>
        <row r="11904">
          <cell r="D11904" t="str">
            <v>1414496</v>
          </cell>
          <cell r="J11904" t="str">
            <v>Y</v>
          </cell>
        </row>
        <row r="11905">
          <cell r="D11905" t="str">
            <v>1414496</v>
          </cell>
          <cell r="J11905" t="str">
            <v>Y</v>
          </cell>
        </row>
        <row r="11906">
          <cell r="D11906" t="str">
            <v>1414496</v>
          </cell>
          <cell r="J11906" t="str">
            <v>Y</v>
          </cell>
        </row>
        <row r="11907">
          <cell r="D11907" t="str">
            <v>1414496</v>
          </cell>
          <cell r="J11907" t="str">
            <v>Y</v>
          </cell>
        </row>
        <row r="11908">
          <cell r="D11908" t="str">
            <v>1414496</v>
          </cell>
          <cell r="J11908" t="str">
            <v>Y</v>
          </cell>
        </row>
        <row r="11909">
          <cell r="D11909" t="str">
            <v>1414496</v>
          </cell>
          <cell r="J11909" t="str">
            <v>Y</v>
          </cell>
        </row>
        <row r="11910">
          <cell r="D11910" t="str">
            <v>1414496</v>
          </cell>
          <cell r="J11910" t="str">
            <v>Y</v>
          </cell>
        </row>
        <row r="11911">
          <cell r="D11911" t="str">
            <v>1414496</v>
          </cell>
          <cell r="J11911" t="str">
            <v>Y</v>
          </cell>
        </row>
        <row r="11912">
          <cell r="D11912" t="str">
            <v>1414496</v>
          </cell>
          <cell r="J11912" t="str">
            <v>Y</v>
          </cell>
        </row>
        <row r="11913">
          <cell r="D11913" t="str">
            <v>1414496</v>
          </cell>
          <cell r="J11913" t="str">
            <v>Y</v>
          </cell>
        </row>
        <row r="11914">
          <cell r="D11914" t="str">
            <v>1414496</v>
          </cell>
          <cell r="J11914" t="str">
            <v>Y</v>
          </cell>
        </row>
        <row r="11915">
          <cell r="D11915" t="str">
            <v>1414496</v>
          </cell>
          <cell r="J11915" t="str">
            <v>Y</v>
          </cell>
        </row>
        <row r="11916">
          <cell r="D11916" t="str">
            <v>1414496</v>
          </cell>
          <cell r="J11916" t="str">
            <v>Y</v>
          </cell>
        </row>
        <row r="11917">
          <cell r="D11917" t="str">
            <v>1414496</v>
          </cell>
          <cell r="J11917" t="str">
            <v>Y</v>
          </cell>
        </row>
        <row r="11918">
          <cell r="D11918" t="str">
            <v>1414496</v>
          </cell>
          <cell r="J11918" t="str">
            <v>Y</v>
          </cell>
        </row>
        <row r="11919">
          <cell r="D11919" t="str">
            <v>1414496</v>
          </cell>
          <cell r="J11919" t="str">
            <v>Y</v>
          </cell>
        </row>
        <row r="11920">
          <cell r="D11920" t="str">
            <v>1414496</v>
          </cell>
          <cell r="J11920" t="str">
            <v>Y</v>
          </cell>
        </row>
        <row r="11921">
          <cell r="D11921" t="str">
            <v>1414496</v>
          </cell>
          <cell r="J11921" t="str">
            <v>Y</v>
          </cell>
        </row>
        <row r="11922">
          <cell r="D11922" t="str">
            <v>1414496</v>
          </cell>
          <cell r="J11922" t="str">
            <v>Y</v>
          </cell>
        </row>
        <row r="11923">
          <cell r="D11923" t="str">
            <v>1414496</v>
          </cell>
          <cell r="J11923" t="str">
            <v>Y</v>
          </cell>
        </row>
        <row r="11924">
          <cell r="D11924" t="str">
            <v>1414496</v>
          </cell>
          <cell r="J11924" t="str">
            <v>Y</v>
          </cell>
        </row>
        <row r="11925">
          <cell r="D11925" t="str">
            <v>1414496</v>
          </cell>
          <cell r="J11925" t="str">
            <v>Y</v>
          </cell>
        </row>
        <row r="11926">
          <cell r="D11926" t="str">
            <v>1414496</v>
          </cell>
          <cell r="J11926" t="str">
            <v>Y</v>
          </cell>
        </row>
        <row r="11927">
          <cell r="D11927" t="str">
            <v>1414496</v>
          </cell>
          <cell r="J11927" t="str">
            <v>Y</v>
          </cell>
        </row>
        <row r="11928">
          <cell r="D11928" t="str">
            <v>1414496</v>
          </cell>
          <cell r="J11928" t="str">
            <v>N</v>
          </cell>
        </row>
        <row r="11929">
          <cell r="D11929" t="str">
            <v>1414496</v>
          </cell>
          <cell r="J11929" t="str">
            <v>N</v>
          </cell>
        </row>
        <row r="11930">
          <cell r="D11930" t="str">
            <v>1414497</v>
          </cell>
          <cell r="J11930" t="str">
            <v>Y</v>
          </cell>
        </row>
        <row r="11931">
          <cell r="D11931" t="str">
            <v>1414497</v>
          </cell>
          <cell r="J11931" t="str">
            <v>Y</v>
          </cell>
        </row>
        <row r="11932">
          <cell r="D11932" t="str">
            <v>1414497</v>
          </cell>
          <cell r="J11932" t="str">
            <v>Y</v>
          </cell>
        </row>
        <row r="11933">
          <cell r="D11933" t="str">
            <v>1414497</v>
          </cell>
          <cell r="J11933" t="str">
            <v>Y</v>
          </cell>
        </row>
        <row r="11934">
          <cell r="D11934" t="str">
            <v>1414497</v>
          </cell>
          <cell r="J11934" t="str">
            <v>Y</v>
          </cell>
        </row>
        <row r="11935">
          <cell r="D11935" t="str">
            <v>1414497</v>
          </cell>
          <cell r="J11935" t="str">
            <v>Y</v>
          </cell>
        </row>
        <row r="11936">
          <cell r="D11936" t="str">
            <v>1414497</v>
          </cell>
          <cell r="J11936" t="str">
            <v>Y</v>
          </cell>
        </row>
        <row r="11937">
          <cell r="D11937" t="str">
            <v>1414497</v>
          </cell>
          <cell r="J11937" t="str">
            <v>Y</v>
          </cell>
        </row>
        <row r="11938">
          <cell r="D11938" t="str">
            <v>1414497</v>
          </cell>
          <cell r="J11938" t="str">
            <v>Y</v>
          </cell>
        </row>
        <row r="11939">
          <cell r="D11939" t="str">
            <v>1414497</v>
          </cell>
          <cell r="J11939" t="str">
            <v>Y</v>
          </cell>
        </row>
        <row r="11940">
          <cell r="D11940" t="str">
            <v>1414497</v>
          </cell>
          <cell r="J11940" t="str">
            <v>Y</v>
          </cell>
        </row>
        <row r="11941">
          <cell r="D11941" t="str">
            <v>1414497</v>
          </cell>
          <cell r="J11941" t="str">
            <v>Y</v>
          </cell>
        </row>
        <row r="11942">
          <cell r="D11942" t="str">
            <v>1414497</v>
          </cell>
          <cell r="J11942" t="str">
            <v>Y</v>
          </cell>
        </row>
        <row r="11943">
          <cell r="D11943" t="str">
            <v>1414497</v>
          </cell>
          <cell r="J11943" t="str">
            <v>Y</v>
          </cell>
        </row>
        <row r="11944">
          <cell r="D11944" t="str">
            <v>1414497</v>
          </cell>
          <cell r="J11944" t="str">
            <v>Y</v>
          </cell>
        </row>
        <row r="11945">
          <cell r="D11945" t="str">
            <v>1414497</v>
          </cell>
          <cell r="J11945" t="str">
            <v>Y</v>
          </cell>
        </row>
        <row r="11946">
          <cell r="D11946" t="str">
            <v>1414497</v>
          </cell>
          <cell r="J11946" t="str">
            <v>Y</v>
          </cell>
        </row>
        <row r="11947">
          <cell r="D11947" t="str">
            <v>1414497</v>
          </cell>
          <cell r="J11947" t="str">
            <v>Y</v>
          </cell>
        </row>
        <row r="11948">
          <cell r="D11948" t="str">
            <v>1414497</v>
          </cell>
          <cell r="J11948" t="str">
            <v>Y</v>
          </cell>
        </row>
        <row r="11949">
          <cell r="D11949" t="str">
            <v>1414497</v>
          </cell>
          <cell r="J11949" t="str">
            <v>Y</v>
          </cell>
        </row>
        <row r="11950">
          <cell r="D11950" t="str">
            <v>1414497</v>
          </cell>
          <cell r="J11950" t="str">
            <v>Y</v>
          </cell>
        </row>
        <row r="11951">
          <cell r="D11951" t="str">
            <v>1414497</v>
          </cell>
          <cell r="J11951" t="str">
            <v>Y</v>
          </cell>
        </row>
        <row r="11952">
          <cell r="D11952" t="str">
            <v>1414497</v>
          </cell>
          <cell r="J11952" t="str">
            <v>Y</v>
          </cell>
        </row>
        <row r="11953">
          <cell r="D11953" t="str">
            <v>1414497</v>
          </cell>
          <cell r="J11953" t="str">
            <v>Y</v>
          </cell>
        </row>
        <row r="11954">
          <cell r="D11954" t="str">
            <v>1414497</v>
          </cell>
          <cell r="J11954" t="str">
            <v>Y</v>
          </cell>
        </row>
        <row r="11955">
          <cell r="D11955" t="str">
            <v>1414497</v>
          </cell>
          <cell r="J11955" t="str">
            <v>Y</v>
          </cell>
        </row>
        <row r="11956">
          <cell r="D11956" t="str">
            <v>1414497</v>
          </cell>
          <cell r="J11956" t="str">
            <v>Y</v>
          </cell>
        </row>
        <row r="11957">
          <cell r="D11957" t="str">
            <v>1414497</v>
          </cell>
          <cell r="J11957" t="str">
            <v>Y</v>
          </cell>
        </row>
        <row r="11958">
          <cell r="D11958" t="str">
            <v>1414497</v>
          </cell>
          <cell r="J11958" t="str">
            <v>Y</v>
          </cell>
        </row>
        <row r="11959">
          <cell r="D11959" t="str">
            <v>1414497</v>
          </cell>
          <cell r="J11959" t="str">
            <v>Y</v>
          </cell>
        </row>
        <row r="11960">
          <cell r="D11960" t="str">
            <v>1414497</v>
          </cell>
          <cell r="J11960" t="str">
            <v>Y</v>
          </cell>
        </row>
        <row r="11961">
          <cell r="D11961" t="str">
            <v>1414497</v>
          </cell>
          <cell r="J11961" t="str">
            <v>Y</v>
          </cell>
        </row>
        <row r="11962">
          <cell r="D11962" t="str">
            <v>1414497</v>
          </cell>
          <cell r="J11962" t="str">
            <v>Y</v>
          </cell>
        </row>
        <row r="11963">
          <cell r="D11963" t="str">
            <v>1414497</v>
          </cell>
          <cell r="J11963" t="str">
            <v>Y</v>
          </cell>
        </row>
        <row r="11964">
          <cell r="D11964" t="str">
            <v>1414497</v>
          </cell>
          <cell r="J11964" t="str">
            <v>Y</v>
          </cell>
        </row>
        <row r="11965">
          <cell r="D11965" t="str">
            <v>1414497</v>
          </cell>
          <cell r="J11965" t="str">
            <v>Y</v>
          </cell>
        </row>
        <row r="11966">
          <cell r="D11966" t="str">
            <v>1414497</v>
          </cell>
          <cell r="J11966" t="str">
            <v>Y</v>
          </cell>
        </row>
        <row r="11967">
          <cell r="D11967" t="str">
            <v>1414497</v>
          </cell>
          <cell r="J11967" t="str">
            <v>Y</v>
          </cell>
        </row>
        <row r="11968">
          <cell r="D11968" t="str">
            <v>1414497</v>
          </cell>
          <cell r="J11968" t="str">
            <v>Y</v>
          </cell>
        </row>
        <row r="11969">
          <cell r="D11969" t="str">
            <v>1414497</v>
          </cell>
          <cell r="J11969" t="str">
            <v>Y</v>
          </cell>
        </row>
        <row r="11970">
          <cell r="D11970" t="str">
            <v>1414497</v>
          </cell>
          <cell r="J11970" t="str">
            <v>Y</v>
          </cell>
        </row>
        <row r="11971">
          <cell r="D11971" t="str">
            <v>1414497</v>
          </cell>
          <cell r="J11971" t="str">
            <v>Y</v>
          </cell>
        </row>
        <row r="11972">
          <cell r="D11972" t="str">
            <v>1414497</v>
          </cell>
          <cell r="J11972" t="str">
            <v>Y</v>
          </cell>
        </row>
        <row r="11973">
          <cell r="D11973" t="str">
            <v>1414497</v>
          </cell>
          <cell r="J11973" t="str">
            <v>Y</v>
          </cell>
        </row>
        <row r="11974">
          <cell r="D11974" t="str">
            <v>1414497</v>
          </cell>
          <cell r="J11974" t="str">
            <v>Y</v>
          </cell>
        </row>
        <row r="11975">
          <cell r="D11975" t="str">
            <v>1414497</v>
          </cell>
          <cell r="J11975" t="str">
            <v>Y</v>
          </cell>
        </row>
        <row r="11976">
          <cell r="D11976" t="str">
            <v>1414497</v>
          </cell>
          <cell r="J11976" t="str">
            <v>Y</v>
          </cell>
        </row>
        <row r="11977">
          <cell r="D11977" t="str">
            <v>1414497</v>
          </cell>
          <cell r="J11977" t="str">
            <v>Y</v>
          </cell>
        </row>
        <row r="11978">
          <cell r="D11978" t="str">
            <v>1414497</v>
          </cell>
          <cell r="J11978" t="str">
            <v>Y</v>
          </cell>
        </row>
        <row r="11979">
          <cell r="D11979" t="str">
            <v>1414497</v>
          </cell>
          <cell r="J11979" t="str">
            <v>Y</v>
          </cell>
        </row>
        <row r="11980">
          <cell r="D11980" t="str">
            <v>1414497</v>
          </cell>
          <cell r="J11980" t="str">
            <v>Y</v>
          </cell>
        </row>
        <row r="11981">
          <cell r="D11981" t="str">
            <v>1414497</v>
          </cell>
          <cell r="J11981" t="str">
            <v>Y</v>
          </cell>
        </row>
        <row r="11982">
          <cell r="D11982" t="str">
            <v>1414497</v>
          </cell>
          <cell r="J11982" t="str">
            <v>Y</v>
          </cell>
        </row>
        <row r="11983">
          <cell r="D11983" t="str">
            <v>1414497</v>
          </cell>
          <cell r="J11983" t="str">
            <v>Y</v>
          </cell>
        </row>
        <row r="11984">
          <cell r="D11984" t="str">
            <v>1414497</v>
          </cell>
          <cell r="J11984" t="str">
            <v>Y</v>
          </cell>
        </row>
        <row r="11985">
          <cell r="D11985" t="str">
            <v>1414497</v>
          </cell>
          <cell r="J11985" t="str">
            <v>Y</v>
          </cell>
        </row>
        <row r="11986">
          <cell r="D11986" t="str">
            <v>1414497</v>
          </cell>
          <cell r="J11986" t="str">
            <v>Y</v>
          </cell>
        </row>
        <row r="11987">
          <cell r="D11987" t="str">
            <v>1414497</v>
          </cell>
          <cell r="J11987" t="str">
            <v>Y</v>
          </cell>
        </row>
        <row r="11988">
          <cell r="D11988" t="str">
            <v>1414497</v>
          </cell>
          <cell r="J11988" t="str">
            <v>Y</v>
          </cell>
        </row>
        <row r="11989">
          <cell r="D11989" t="str">
            <v>1414497</v>
          </cell>
          <cell r="J11989" t="str">
            <v>Y</v>
          </cell>
        </row>
        <row r="11990">
          <cell r="D11990" t="str">
            <v>1414497</v>
          </cell>
          <cell r="J11990" t="str">
            <v>Y</v>
          </cell>
        </row>
        <row r="11991">
          <cell r="D11991" t="str">
            <v>1414497</v>
          </cell>
          <cell r="J11991" t="str">
            <v>Y</v>
          </cell>
        </row>
        <row r="11992">
          <cell r="D11992" t="str">
            <v>1414497</v>
          </cell>
          <cell r="J11992" t="str">
            <v>Y</v>
          </cell>
        </row>
        <row r="11993">
          <cell r="D11993" t="str">
            <v>1414497</v>
          </cell>
          <cell r="J11993" t="str">
            <v>Y</v>
          </cell>
        </row>
        <row r="11994">
          <cell r="D11994" t="str">
            <v>1414497</v>
          </cell>
          <cell r="J11994" t="str">
            <v>Y</v>
          </cell>
        </row>
        <row r="11995">
          <cell r="D11995" t="str">
            <v>1414497</v>
          </cell>
          <cell r="J11995" t="str">
            <v>Y</v>
          </cell>
        </row>
        <row r="11996">
          <cell r="D11996" t="str">
            <v>1414497</v>
          </cell>
          <cell r="J11996" t="str">
            <v>Y</v>
          </cell>
        </row>
        <row r="11997">
          <cell r="D11997" t="str">
            <v>1414497</v>
          </cell>
          <cell r="J11997" t="str">
            <v>Y</v>
          </cell>
        </row>
        <row r="11998">
          <cell r="D11998" t="str">
            <v>1414497</v>
          </cell>
          <cell r="J11998" t="str">
            <v>Y</v>
          </cell>
        </row>
        <row r="11999">
          <cell r="D11999" t="str">
            <v>1414497</v>
          </cell>
          <cell r="J11999" t="str">
            <v>Y</v>
          </cell>
        </row>
        <row r="12000">
          <cell r="D12000" t="str">
            <v>1414497</v>
          </cell>
          <cell r="J12000" t="str">
            <v>Y</v>
          </cell>
        </row>
        <row r="12001">
          <cell r="D12001" t="str">
            <v>1414497</v>
          </cell>
          <cell r="J12001" t="str">
            <v>Y</v>
          </cell>
        </row>
        <row r="12002">
          <cell r="D12002" t="str">
            <v>1414497</v>
          </cell>
          <cell r="J12002" t="str">
            <v>Y</v>
          </cell>
        </row>
        <row r="12003">
          <cell r="D12003" t="str">
            <v>1414497</v>
          </cell>
          <cell r="J12003" t="str">
            <v>Y</v>
          </cell>
        </row>
        <row r="12004">
          <cell r="D12004" t="str">
            <v>1414497</v>
          </cell>
          <cell r="J12004" t="str">
            <v>Y</v>
          </cell>
        </row>
        <row r="12005">
          <cell r="D12005" t="str">
            <v>1414497</v>
          </cell>
          <cell r="J12005" t="str">
            <v>Y</v>
          </cell>
        </row>
        <row r="12006">
          <cell r="D12006" t="str">
            <v>1414497</v>
          </cell>
          <cell r="J12006" t="str">
            <v>Y</v>
          </cell>
        </row>
        <row r="12007">
          <cell r="D12007" t="str">
            <v>1414497</v>
          </cell>
          <cell r="J12007" t="str">
            <v>Y</v>
          </cell>
        </row>
        <row r="12008">
          <cell r="D12008" t="str">
            <v>1414497</v>
          </cell>
          <cell r="J12008" t="str">
            <v>Y</v>
          </cell>
        </row>
        <row r="12009">
          <cell r="D12009" t="str">
            <v>1414497</v>
          </cell>
          <cell r="J12009" t="str">
            <v>Y</v>
          </cell>
        </row>
        <row r="12010">
          <cell r="D12010" t="str">
            <v>1414497</v>
          </cell>
          <cell r="J12010" t="str">
            <v>Y</v>
          </cell>
        </row>
        <row r="12011">
          <cell r="D12011" t="str">
            <v>1414497</v>
          </cell>
          <cell r="J12011" t="str">
            <v>Y</v>
          </cell>
        </row>
        <row r="12012">
          <cell r="D12012" t="str">
            <v>1414497</v>
          </cell>
          <cell r="J12012" t="str">
            <v>Y</v>
          </cell>
        </row>
        <row r="12013">
          <cell r="D12013" t="str">
            <v>1414497</v>
          </cell>
          <cell r="J12013" t="str">
            <v>Y</v>
          </cell>
        </row>
        <row r="12014">
          <cell r="D12014" t="str">
            <v>1414497</v>
          </cell>
          <cell r="J12014" t="str">
            <v>Y</v>
          </cell>
        </row>
        <row r="12015">
          <cell r="D12015" t="str">
            <v>1414497</v>
          </cell>
          <cell r="J12015" t="str">
            <v>Y</v>
          </cell>
        </row>
        <row r="12016">
          <cell r="D12016" t="str">
            <v>1414497</v>
          </cell>
          <cell r="J12016" t="str">
            <v>Y</v>
          </cell>
        </row>
        <row r="12017">
          <cell r="D12017" t="str">
            <v>1414497</v>
          </cell>
          <cell r="J12017" t="str">
            <v>Y</v>
          </cell>
        </row>
        <row r="12018">
          <cell r="D12018" t="str">
            <v>1414497</v>
          </cell>
          <cell r="J12018" t="str">
            <v>Y</v>
          </cell>
        </row>
        <row r="12019">
          <cell r="D12019" t="str">
            <v>1414497</v>
          </cell>
          <cell r="J12019" t="str">
            <v>Y</v>
          </cell>
        </row>
        <row r="12020">
          <cell r="D12020" t="str">
            <v>1414497</v>
          </cell>
          <cell r="J12020" t="str">
            <v>Y</v>
          </cell>
        </row>
        <row r="12021">
          <cell r="D12021" t="str">
            <v>1414497</v>
          </cell>
          <cell r="J12021" t="str">
            <v>Y</v>
          </cell>
        </row>
        <row r="12022">
          <cell r="D12022" t="str">
            <v>1414497</v>
          </cell>
          <cell r="J12022" t="str">
            <v>Y</v>
          </cell>
        </row>
        <row r="12023">
          <cell r="D12023" t="str">
            <v>1414497</v>
          </cell>
          <cell r="J12023" t="str">
            <v>Y</v>
          </cell>
        </row>
        <row r="12024">
          <cell r="D12024" t="str">
            <v>1414497</v>
          </cell>
          <cell r="J12024" t="str">
            <v>Y</v>
          </cell>
        </row>
        <row r="12025">
          <cell r="D12025" t="str">
            <v>1414497</v>
          </cell>
          <cell r="J12025" t="str">
            <v>Y</v>
          </cell>
        </row>
        <row r="12026">
          <cell r="D12026" t="str">
            <v>1414497</v>
          </cell>
          <cell r="J12026" t="str">
            <v>Y</v>
          </cell>
        </row>
        <row r="12027">
          <cell r="D12027" t="str">
            <v>1414497</v>
          </cell>
          <cell r="J12027" t="str">
            <v>Y</v>
          </cell>
        </row>
        <row r="12028">
          <cell r="D12028" t="str">
            <v>1414497</v>
          </cell>
          <cell r="J12028" t="str">
            <v>Y</v>
          </cell>
        </row>
        <row r="12029">
          <cell r="D12029" t="str">
            <v>1414497</v>
          </cell>
          <cell r="J12029" t="str">
            <v>Y</v>
          </cell>
        </row>
        <row r="12030">
          <cell r="D12030" t="str">
            <v>1414499</v>
          </cell>
          <cell r="J12030" t="str">
            <v>Y</v>
          </cell>
        </row>
        <row r="12031">
          <cell r="D12031" t="str">
            <v>1414499</v>
          </cell>
          <cell r="J12031" t="str">
            <v>Y</v>
          </cell>
        </row>
        <row r="12032">
          <cell r="D12032" t="str">
            <v>1414499</v>
          </cell>
          <cell r="J12032" t="str">
            <v>Y</v>
          </cell>
        </row>
        <row r="12033">
          <cell r="D12033" t="str">
            <v>1414499</v>
          </cell>
          <cell r="J12033" t="str">
            <v>Y</v>
          </cell>
        </row>
        <row r="12034">
          <cell r="D12034" t="str">
            <v>1414499</v>
          </cell>
          <cell r="J12034" t="str">
            <v>Y</v>
          </cell>
        </row>
        <row r="12035">
          <cell r="D12035" t="str">
            <v>1414499</v>
          </cell>
          <cell r="J12035" t="str">
            <v>Y</v>
          </cell>
        </row>
        <row r="12036">
          <cell r="D12036" t="str">
            <v>1414499</v>
          </cell>
          <cell r="J12036" t="str">
            <v>Y</v>
          </cell>
        </row>
        <row r="12037">
          <cell r="D12037" t="str">
            <v>1414499</v>
          </cell>
          <cell r="J12037" t="str">
            <v>Y</v>
          </cell>
        </row>
        <row r="12038">
          <cell r="D12038" t="str">
            <v>1414499</v>
          </cell>
          <cell r="J12038" t="str">
            <v>Y</v>
          </cell>
        </row>
        <row r="12039">
          <cell r="D12039" t="str">
            <v>1414499</v>
          </cell>
          <cell r="J12039" t="str">
            <v>Y</v>
          </cell>
        </row>
        <row r="12040">
          <cell r="D12040" t="str">
            <v>1414499</v>
          </cell>
          <cell r="J12040" t="str">
            <v>Y</v>
          </cell>
        </row>
        <row r="12041">
          <cell r="D12041" t="str">
            <v>1414499</v>
          </cell>
          <cell r="J12041" t="str">
            <v>Y</v>
          </cell>
        </row>
        <row r="12042">
          <cell r="D12042" t="str">
            <v>1414499</v>
          </cell>
          <cell r="J12042" t="str">
            <v>Y</v>
          </cell>
        </row>
        <row r="12043">
          <cell r="D12043" t="str">
            <v>1414499</v>
          </cell>
          <cell r="J12043" t="str">
            <v>Y</v>
          </cell>
        </row>
        <row r="12044">
          <cell r="D12044" t="str">
            <v>1414499</v>
          </cell>
          <cell r="J12044" t="str">
            <v>Y</v>
          </cell>
        </row>
        <row r="12045">
          <cell r="D12045" t="str">
            <v>1414499</v>
          </cell>
          <cell r="J12045" t="str">
            <v>Y</v>
          </cell>
        </row>
        <row r="12046">
          <cell r="D12046" t="str">
            <v>1414499</v>
          </cell>
          <cell r="J12046" t="str">
            <v>Y</v>
          </cell>
        </row>
        <row r="12047">
          <cell r="D12047" t="str">
            <v>1414499</v>
          </cell>
          <cell r="J12047" t="str">
            <v>Y</v>
          </cell>
        </row>
        <row r="12048">
          <cell r="D12048" t="str">
            <v>1414499</v>
          </cell>
          <cell r="J12048" t="str">
            <v>Y</v>
          </cell>
        </row>
        <row r="12049">
          <cell r="D12049" t="str">
            <v>1414499</v>
          </cell>
          <cell r="J12049" t="str">
            <v>Y</v>
          </cell>
        </row>
        <row r="12050">
          <cell r="D12050" t="str">
            <v>1414499</v>
          </cell>
          <cell r="J12050" t="str">
            <v>Y</v>
          </cell>
        </row>
        <row r="12051">
          <cell r="D12051" t="str">
            <v>1414499</v>
          </cell>
          <cell r="J12051" t="str">
            <v>Y</v>
          </cell>
        </row>
        <row r="12052">
          <cell r="D12052" t="str">
            <v>1414499</v>
          </cell>
          <cell r="J12052" t="str">
            <v>Y</v>
          </cell>
        </row>
        <row r="12053">
          <cell r="D12053" t="str">
            <v>1414499</v>
          </cell>
          <cell r="J12053" t="str">
            <v>Y</v>
          </cell>
        </row>
        <row r="12054">
          <cell r="D12054" t="str">
            <v>1414499</v>
          </cell>
          <cell r="J12054" t="str">
            <v>Y</v>
          </cell>
        </row>
        <row r="12055">
          <cell r="D12055" t="str">
            <v>1414499</v>
          </cell>
          <cell r="J12055" t="str">
            <v>Y</v>
          </cell>
        </row>
        <row r="12056">
          <cell r="D12056" t="str">
            <v>1414499</v>
          </cell>
          <cell r="J12056" t="str">
            <v>Y</v>
          </cell>
        </row>
        <row r="12057">
          <cell r="D12057" t="str">
            <v>1414499</v>
          </cell>
          <cell r="J12057" t="str">
            <v>Y</v>
          </cell>
        </row>
        <row r="12058">
          <cell r="D12058" t="str">
            <v>1414499</v>
          </cell>
          <cell r="J12058" t="str">
            <v>Y</v>
          </cell>
        </row>
        <row r="12059">
          <cell r="D12059" t="str">
            <v>1414499</v>
          </cell>
          <cell r="J12059" t="str">
            <v>Y</v>
          </cell>
        </row>
        <row r="12060">
          <cell r="D12060" t="str">
            <v>1414499</v>
          </cell>
          <cell r="J12060" t="str">
            <v>Y</v>
          </cell>
        </row>
        <row r="12061">
          <cell r="D12061" t="str">
            <v>1414499</v>
          </cell>
          <cell r="J12061" t="str">
            <v>Y</v>
          </cell>
        </row>
        <row r="12062">
          <cell r="D12062" t="str">
            <v>1414499</v>
          </cell>
          <cell r="J12062" t="str">
            <v>Y</v>
          </cell>
        </row>
        <row r="12063">
          <cell r="D12063" t="str">
            <v>1414499</v>
          </cell>
          <cell r="J12063" t="str">
            <v>Y</v>
          </cell>
        </row>
        <row r="12064">
          <cell r="D12064" t="str">
            <v>1414499</v>
          </cell>
          <cell r="J12064" t="str">
            <v>Y</v>
          </cell>
        </row>
        <row r="12065">
          <cell r="D12065" t="str">
            <v>1414499</v>
          </cell>
          <cell r="J12065" t="str">
            <v>Y</v>
          </cell>
        </row>
        <row r="12066">
          <cell r="D12066" t="str">
            <v>1414499</v>
          </cell>
          <cell r="J12066" t="str">
            <v>Y</v>
          </cell>
        </row>
        <row r="12067">
          <cell r="D12067" t="str">
            <v>1414499</v>
          </cell>
          <cell r="J12067" t="str">
            <v>Y</v>
          </cell>
        </row>
        <row r="12068">
          <cell r="D12068" t="str">
            <v>1414499</v>
          </cell>
          <cell r="J12068" t="str">
            <v>Y</v>
          </cell>
        </row>
        <row r="12069">
          <cell r="D12069" t="str">
            <v>1414499</v>
          </cell>
          <cell r="J12069" t="str">
            <v>Y</v>
          </cell>
        </row>
        <row r="12070">
          <cell r="D12070" t="str">
            <v>1414499</v>
          </cell>
          <cell r="J12070" t="str">
            <v>Y</v>
          </cell>
        </row>
        <row r="12071">
          <cell r="D12071" t="str">
            <v>1414499</v>
          </cell>
          <cell r="J12071" t="str">
            <v>Y</v>
          </cell>
        </row>
        <row r="12072">
          <cell r="D12072" t="str">
            <v>1414499</v>
          </cell>
          <cell r="J12072" t="str">
            <v>Y</v>
          </cell>
        </row>
        <row r="12073">
          <cell r="D12073" t="str">
            <v>1414499</v>
          </cell>
          <cell r="J12073" t="str">
            <v>Y</v>
          </cell>
        </row>
        <row r="12074">
          <cell r="D12074" t="str">
            <v>1414499</v>
          </cell>
          <cell r="J12074" t="str">
            <v>Y</v>
          </cell>
        </row>
        <row r="12075">
          <cell r="D12075" t="str">
            <v>1414499</v>
          </cell>
          <cell r="J12075" t="str">
            <v>Y</v>
          </cell>
        </row>
        <row r="12076">
          <cell r="D12076" t="str">
            <v>1414499</v>
          </cell>
          <cell r="J12076" t="str">
            <v>Y</v>
          </cell>
        </row>
        <row r="12077">
          <cell r="D12077" t="str">
            <v>1414499</v>
          </cell>
          <cell r="J12077" t="str">
            <v>Y</v>
          </cell>
        </row>
        <row r="12078">
          <cell r="D12078" t="str">
            <v>1414499</v>
          </cell>
          <cell r="J12078" t="str">
            <v>Y</v>
          </cell>
        </row>
        <row r="12079">
          <cell r="D12079" t="str">
            <v>1414499</v>
          </cell>
          <cell r="J12079" t="str">
            <v>Y</v>
          </cell>
        </row>
        <row r="12080">
          <cell r="D12080" t="str">
            <v>1414499</v>
          </cell>
          <cell r="J12080" t="str">
            <v>Y</v>
          </cell>
        </row>
        <row r="12081">
          <cell r="D12081" t="str">
            <v>1414499</v>
          </cell>
          <cell r="J12081" t="str">
            <v>Y</v>
          </cell>
        </row>
        <row r="12082">
          <cell r="D12082" t="str">
            <v>1414499</v>
          </cell>
          <cell r="J12082" t="str">
            <v>Y</v>
          </cell>
        </row>
        <row r="12083">
          <cell r="D12083" t="str">
            <v>1414504</v>
          </cell>
          <cell r="J12083" t="str">
            <v>N</v>
          </cell>
        </row>
        <row r="12084">
          <cell r="D12084" t="str">
            <v>1414504</v>
          </cell>
          <cell r="J12084" t="str">
            <v>N</v>
          </cell>
        </row>
        <row r="12085">
          <cell r="D12085" t="str">
            <v>1414504</v>
          </cell>
          <cell r="J12085" t="str">
            <v>N</v>
          </cell>
        </row>
        <row r="12086">
          <cell r="D12086" t="str">
            <v>1414504</v>
          </cell>
          <cell r="J12086" t="str">
            <v>N</v>
          </cell>
        </row>
        <row r="12087">
          <cell r="D12087" t="str">
            <v>1414504</v>
          </cell>
          <cell r="J12087" t="str">
            <v>N</v>
          </cell>
        </row>
        <row r="12088">
          <cell r="D12088" t="str">
            <v>1414504</v>
          </cell>
          <cell r="J12088" t="str">
            <v>N</v>
          </cell>
        </row>
        <row r="12089">
          <cell r="D12089" t="str">
            <v>1414504</v>
          </cell>
          <cell r="J12089" t="str">
            <v>N</v>
          </cell>
        </row>
        <row r="12090">
          <cell r="D12090" t="str">
            <v>1414504</v>
          </cell>
          <cell r="J12090" t="str">
            <v>N</v>
          </cell>
        </row>
        <row r="12091">
          <cell r="D12091" t="str">
            <v>1414504</v>
          </cell>
          <cell r="J12091" t="str">
            <v>N</v>
          </cell>
        </row>
        <row r="12092">
          <cell r="D12092" t="str">
            <v>1414504</v>
          </cell>
          <cell r="J12092" t="str">
            <v>N</v>
          </cell>
        </row>
        <row r="12093">
          <cell r="D12093" t="str">
            <v>1414504</v>
          </cell>
          <cell r="J12093" t="str">
            <v>N</v>
          </cell>
        </row>
        <row r="12094">
          <cell r="D12094" t="str">
            <v>1414504</v>
          </cell>
          <cell r="J12094" t="str">
            <v>N</v>
          </cell>
        </row>
        <row r="12095">
          <cell r="D12095" t="str">
            <v>1414504</v>
          </cell>
          <cell r="J12095" t="str">
            <v>N</v>
          </cell>
        </row>
        <row r="12096">
          <cell r="D12096" t="str">
            <v>1414504</v>
          </cell>
          <cell r="J12096" t="str">
            <v>N</v>
          </cell>
        </row>
        <row r="12097">
          <cell r="D12097" t="str">
            <v>1414504</v>
          </cell>
          <cell r="J12097" t="str">
            <v>N</v>
          </cell>
        </row>
        <row r="12098">
          <cell r="D12098" t="str">
            <v>1414504</v>
          </cell>
          <cell r="J12098" t="str">
            <v>N</v>
          </cell>
        </row>
        <row r="12099">
          <cell r="D12099" t="str">
            <v>1414504</v>
          </cell>
          <cell r="J12099" t="str">
            <v>N</v>
          </cell>
        </row>
        <row r="12100">
          <cell r="D12100" t="str">
            <v>1414504</v>
          </cell>
          <cell r="J12100" t="str">
            <v>N</v>
          </cell>
        </row>
        <row r="12101">
          <cell r="D12101" t="str">
            <v>1414504</v>
          </cell>
          <cell r="J12101" t="str">
            <v>N</v>
          </cell>
        </row>
        <row r="12102">
          <cell r="D12102" t="str">
            <v>1414504</v>
          </cell>
          <cell r="J12102" t="str">
            <v>N</v>
          </cell>
        </row>
        <row r="12103">
          <cell r="D12103" t="str">
            <v>1414504</v>
          </cell>
          <cell r="J12103" t="str">
            <v>N</v>
          </cell>
        </row>
        <row r="12104">
          <cell r="D12104" t="str">
            <v>1414504</v>
          </cell>
          <cell r="J12104" t="str">
            <v>N</v>
          </cell>
        </row>
        <row r="12105">
          <cell r="D12105" t="str">
            <v>1414504</v>
          </cell>
          <cell r="J12105" t="str">
            <v>N</v>
          </cell>
        </row>
        <row r="12106">
          <cell r="D12106" t="str">
            <v>1414504</v>
          </cell>
          <cell r="J12106" t="str">
            <v>N</v>
          </cell>
        </row>
        <row r="12107">
          <cell r="D12107" t="str">
            <v>1414504</v>
          </cell>
          <cell r="J12107" t="str">
            <v>N</v>
          </cell>
        </row>
        <row r="12108">
          <cell r="D12108" t="str">
            <v>1414504</v>
          </cell>
          <cell r="J12108" t="str">
            <v>N</v>
          </cell>
        </row>
        <row r="12109">
          <cell r="D12109" t="str">
            <v>1414504</v>
          </cell>
          <cell r="J12109" t="str">
            <v>N</v>
          </cell>
        </row>
        <row r="12110">
          <cell r="D12110" t="str">
            <v>1414504</v>
          </cell>
          <cell r="J12110" t="str">
            <v>N</v>
          </cell>
        </row>
        <row r="12111">
          <cell r="D12111" t="str">
            <v>1414504</v>
          </cell>
          <cell r="J12111" t="str">
            <v>N</v>
          </cell>
        </row>
        <row r="12112">
          <cell r="D12112" t="str">
            <v>1414504</v>
          </cell>
          <cell r="J12112" t="str">
            <v>N</v>
          </cell>
        </row>
        <row r="12113">
          <cell r="D12113" t="str">
            <v>1414504</v>
          </cell>
          <cell r="J12113" t="str">
            <v>N</v>
          </cell>
        </row>
        <row r="12114">
          <cell r="D12114" t="str">
            <v>1414504</v>
          </cell>
          <cell r="J12114" t="str">
            <v>N</v>
          </cell>
        </row>
        <row r="12115">
          <cell r="D12115" t="str">
            <v>1414504</v>
          </cell>
          <cell r="J12115" t="str">
            <v>N</v>
          </cell>
        </row>
        <row r="12116">
          <cell r="D12116" t="str">
            <v>1414504</v>
          </cell>
          <cell r="J12116" t="str">
            <v>N</v>
          </cell>
        </row>
        <row r="12117">
          <cell r="D12117" t="str">
            <v>1414504</v>
          </cell>
          <cell r="J12117" t="str">
            <v>N</v>
          </cell>
        </row>
        <row r="12118">
          <cell r="D12118" t="str">
            <v>1414504</v>
          </cell>
          <cell r="J12118" t="str">
            <v>N</v>
          </cell>
        </row>
        <row r="12119">
          <cell r="D12119" t="str">
            <v>1414504</v>
          </cell>
          <cell r="J12119" t="str">
            <v>N</v>
          </cell>
        </row>
        <row r="12120">
          <cell r="D12120" t="str">
            <v>1414504</v>
          </cell>
          <cell r="J12120" t="str">
            <v>N</v>
          </cell>
        </row>
        <row r="12121">
          <cell r="D12121" t="str">
            <v>1414504</v>
          </cell>
          <cell r="J12121" t="str">
            <v>N</v>
          </cell>
        </row>
        <row r="12122">
          <cell r="D12122" t="str">
            <v>1414504</v>
          </cell>
          <cell r="J12122" t="str">
            <v>N</v>
          </cell>
        </row>
        <row r="12123">
          <cell r="D12123" t="str">
            <v>1414504</v>
          </cell>
          <cell r="J12123" t="str">
            <v>N</v>
          </cell>
        </row>
        <row r="12124">
          <cell r="D12124" t="str">
            <v>1414504</v>
          </cell>
          <cell r="J12124" t="str">
            <v>N</v>
          </cell>
        </row>
        <row r="12125">
          <cell r="D12125" t="str">
            <v>1414504</v>
          </cell>
          <cell r="J12125" t="str">
            <v>N</v>
          </cell>
        </row>
        <row r="12126">
          <cell r="D12126" t="str">
            <v>1414504</v>
          </cell>
          <cell r="J12126" t="str">
            <v>N</v>
          </cell>
        </row>
        <row r="12127">
          <cell r="D12127" t="str">
            <v>1414504</v>
          </cell>
          <cell r="J12127" t="str">
            <v>N</v>
          </cell>
        </row>
        <row r="12128">
          <cell r="D12128" t="str">
            <v>1414504</v>
          </cell>
          <cell r="J12128" t="str">
            <v>N</v>
          </cell>
        </row>
        <row r="12129">
          <cell r="D12129" t="str">
            <v>1414504</v>
          </cell>
          <cell r="J12129" t="str">
            <v>N</v>
          </cell>
        </row>
        <row r="12130">
          <cell r="D12130" t="str">
            <v>1414504</v>
          </cell>
          <cell r="J12130" t="str">
            <v>N</v>
          </cell>
        </row>
        <row r="12131">
          <cell r="D12131" t="str">
            <v>1414504</v>
          </cell>
          <cell r="J12131" t="str">
            <v>N</v>
          </cell>
        </row>
        <row r="12132">
          <cell r="D12132" t="str">
            <v>1414504</v>
          </cell>
          <cell r="J12132" t="str">
            <v>N</v>
          </cell>
        </row>
        <row r="12133">
          <cell r="D12133" t="str">
            <v>1414504</v>
          </cell>
          <cell r="J12133" t="str">
            <v>N</v>
          </cell>
        </row>
        <row r="12134">
          <cell r="D12134" t="str">
            <v>1414504</v>
          </cell>
          <cell r="J12134" t="str">
            <v>N</v>
          </cell>
        </row>
        <row r="12135">
          <cell r="D12135" t="str">
            <v>1414504</v>
          </cell>
          <cell r="J12135" t="str">
            <v>N</v>
          </cell>
        </row>
        <row r="12136">
          <cell r="D12136" t="str">
            <v>1414504</v>
          </cell>
          <cell r="J12136" t="str">
            <v>N</v>
          </cell>
        </row>
        <row r="12137">
          <cell r="D12137" t="str">
            <v>1414504</v>
          </cell>
          <cell r="J12137" t="str">
            <v>N</v>
          </cell>
        </row>
        <row r="12138">
          <cell r="D12138" t="str">
            <v>1414504</v>
          </cell>
          <cell r="J12138" t="str">
            <v>N</v>
          </cell>
        </row>
        <row r="12139">
          <cell r="D12139" t="str">
            <v>1414504</v>
          </cell>
          <cell r="J12139" t="str">
            <v>N</v>
          </cell>
        </row>
        <row r="12140">
          <cell r="D12140" t="str">
            <v>1414504</v>
          </cell>
          <cell r="J12140" t="str">
            <v>N</v>
          </cell>
        </row>
        <row r="12141">
          <cell r="D12141" t="str">
            <v>1414504</v>
          </cell>
          <cell r="J12141" t="str">
            <v>N</v>
          </cell>
        </row>
        <row r="12142">
          <cell r="D12142" t="str">
            <v>1414504</v>
          </cell>
          <cell r="J12142" t="str">
            <v>N</v>
          </cell>
        </row>
        <row r="12143">
          <cell r="D12143" t="str">
            <v>1414504</v>
          </cell>
          <cell r="J12143" t="str">
            <v>N</v>
          </cell>
        </row>
        <row r="12144">
          <cell r="D12144" t="str">
            <v>1414504</v>
          </cell>
          <cell r="J12144" t="str">
            <v>N</v>
          </cell>
        </row>
        <row r="12145">
          <cell r="D12145" t="str">
            <v>1414504</v>
          </cell>
          <cell r="J12145" t="str">
            <v>N</v>
          </cell>
        </row>
        <row r="12146">
          <cell r="D12146" t="str">
            <v>1414504</v>
          </cell>
          <cell r="J12146" t="str">
            <v>N</v>
          </cell>
        </row>
        <row r="12147">
          <cell r="D12147" t="str">
            <v>1414504</v>
          </cell>
          <cell r="J12147" t="str">
            <v>N</v>
          </cell>
        </row>
        <row r="12148">
          <cell r="D12148" t="str">
            <v>1414504</v>
          </cell>
          <cell r="J12148" t="str">
            <v>N</v>
          </cell>
        </row>
        <row r="12149">
          <cell r="D12149" t="str">
            <v>1414504</v>
          </cell>
          <cell r="J12149" t="str">
            <v>N</v>
          </cell>
        </row>
        <row r="12150">
          <cell r="D12150" t="str">
            <v>1414504</v>
          </cell>
          <cell r="J12150" t="str">
            <v>N</v>
          </cell>
        </row>
        <row r="12151">
          <cell r="D12151" t="str">
            <v>1414504</v>
          </cell>
          <cell r="J12151" t="str">
            <v>N</v>
          </cell>
        </row>
        <row r="12152">
          <cell r="D12152" t="str">
            <v>1414504</v>
          </cell>
          <cell r="J12152" t="str">
            <v>N</v>
          </cell>
        </row>
        <row r="12153">
          <cell r="D12153" t="str">
            <v>1414504</v>
          </cell>
          <cell r="J12153" t="str">
            <v>N</v>
          </cell>
        </row>
        <row r="12154">
          <cell r="D12154" t="str">
            <v>1414504</v>
          </cell>
          <cell r="J12154" t="str">
            <v>N</v>
          </cell>
        </row>
        <row r="12155">
          <cell r="D12155" t="str">
            <v>1414504</v>
          </cell>
          <cell r="J12155" t="str">
            <v>N</v>
          </cell>
        </row>
        <row r="12156">
          <cell r="D12156" t="str">
            <v>1414504</v>
          </cell>
          <cell r="J12156" t="str">
            <v>N</v>
          </cell>
        </row>
        <row r="12157">
          <cell r="D12157" t="str">
            <v>1414504</v>
          </cell>
          <cell r="J12157" t="str">
            <v>N</v>
          </cell>
        </row>
        <row r="12158">
          <cell r="D12158" t="str">
            <v>1414504</v>
          </cell>
          <cell r="J12158" t="str">
            <v>N</v>
          </cell>
        </row>
        <row r="12159">
          <cell r="D12159" t="str">
            <v>1414504</v>
          </cell>
          <cell r="J12159" t="str">
            <v>N</v>
          </cell>
        </row>
        <row r="12160">
          <cell r="D12160" t="str">
            <v>1414504</v>
          </cell>
          <cell r="J12160" t="str">
            <v>N</v>
          </cell>
        </row>
        <row r="12161">
          <cell r="D12161" t="str">
            <v>1414504</v>
          </cell>
          <cell r="J12161" t="str">
            <v>N</v>
          </cell>
        </row>
        <row r="12162">
          <cell r="D12162" t="str">
            <v>1414504</v>
          </cell>
          <cell r="J12162" t="str">
            <v>N</v>
          </cell>
        </row>
        <row r="12163">
          <cell r="D12163" t="str">
            <v>1414504</v>
          </cell>
          <cell r="J12163" t="str">
            <v>N</v>
          </cell>
        </row>
        <row r="12164">
          <cell r="D12164" t="str">
            <v>1414504</v>
          </cell>
          <cell r="J12164" t="str">
            <v>N</v>
          </cell>
        </row>
        <row r="12165">
          <cell r="D12165" t="str">
            <v>1414504</v>
          </cell>
          <cell r="J12165" t="str">
            <v>N</v>
          </cell>
        </row>
        <row r="12166">
          <cell r="D12166" t="str">
            <v>1414504</v>
          </cell>
          <cell r="J12166" t="str">
            <v>N</v>
          </cell>
        </row>
        <row r="12167">
          <cell r="D12167" t="str">
            <v>1414504</v>
          </cell>
          <cell r="J12167" t="str">
            <v>N</v>
          </cell>
        </row>
        <row r="12168">
          <cell r="D12168" t="str">
            <v>1414504</v>
          </cell>
          <cell r="J12168" t="str">
            <v>N</v>
          </cell>
        </row>
        <row r="12169">
          <cell r="D12169" t="str">
            <v>1414504</v>
          </cell>
          <cell r="J12169" t="str">
            <v>N</v>
          </cell>
        </row>
        <row r="12170">
          <cell r="D12170" t="str">
            <v>1414504</v>
          </cell>
          <cell r="J12170" t="str">
            <v>N</v>
          </cell>
        </row>
        <row r="12171">
          <cell r="D12171" t="str">
            <v>1414504</v>
          </cell>
          <cell r="J12171" t="str">
            <v>N</v>
          </cell>
        </row>
        <row r="12172">
          <cell r="D12172" t="str">
            <v>1414504</v>
          </cell>
          <cell r="J12172" t="str">
            <v>N</v>
          </cell>
        </row>
        <row r="12173">
          <cell r="D12173" t="str">
            <v>1414504</v>
          </cell>
          <cell r="J12173" t="str">
            <v>N</v>
          </cell>
        </row>
        <row r="12174">
          <cell r="D12174" t="str">
            <v>1414504</v>
          </cell>
          <cell r="J12174" t="str">
            <v>N</v>
          </cell>
        </row>
        <row r="12175">
          <cell r="D12175" t="str">
            <v>1414504</v>
          </cell>
          <cell r="J12175" t="str">
            <v>N</v>
          </cell>
        </row>
        <row r="12176">
          <cell r="D12176" t="str">
            <v>1414504</v>
          </cell>
          <cell r="J12176" t="str">
            <v>N</v>
          </cell>
        </row>
        <row r="12177">
          <cell r="D12177" t="str">
            <v>1414504</v>
          </cell>
          <cell r="J12177" t="str">
            <v>N</v>
          </cell>
        </row>
        <row r="12178">
          <cell r="D12178" t="str">
            <v>1414504</v>
          </cell>
          <cell r="J12178" t="str">
            <v>N</v>
          </cell>
        </row>
        <row r="12179">
          <cell r="D12179" t="str">
            <v>1414504</v>
          </cell>
          <cell r="J12179" t="str">
            <v>N</v>
          </cell>
        </row>
        <row r="12180">
          <cell r="D12180" t="str">
            <v>1414504</v>
          </cell>
          <cell r="J12180" t="str">
            <v>N</v>
          </cell>
        </row>
        <row r="12181">
          <cell r="D12181" t="str">
            <v>1414504</v>
          </cell>
          <cell r="J12181" t="str">
            <v>N</v>
          </cell>
        </row>
        <row r="12182">
          <cell r="D12182" t="str">
            <v>1414504</v>
          </cell>
          <cell r="J12182" t="str">
            <v>N</v>
          </cell>
        </row>
        <row r="12183">
          <cell r="D12183" t="str">
            <v>1414504</v>
          </cell>
          <cell r="J12183" t="str">
            <v>N</v>
          </cell>
        </row>
        <row r="12184">
          <cell r="D12184" t="str">
            <v>1414504</v>
          </cell>
          <cell r="J12184" t="str">
            <v>N</v>
          </cell>
        </row>
        <row r="12185">
          <cell r="D12185" t="str">
            <v>1414504</v>
          </cell>
          <cell r="J12185" t="str">
            <v>N</v>
          </cell>
        </row>
        <row r="12186">
          <cell r="D12186" t="str">
            <v>1414504</v>
          </cell>
          <cell r="J12186" t="str">
            <v>N</v>
          </cell>
        </row>
        <row r="12187">
          <cell r="D12187" t="str">
            <v>1414504</v>
          </cell>
          <cell r="J12187" t="str">
            <v>N</v>
          </cell>
        </row>
        <row r="12188">
          <cell r="D12188" t="str">
            <v>1414504</v>
          </cell>
          <cell r="J12188" t="str">
            <v>N</v>
          </cell>
        </row>
        <row r="12189">
          <cell r="D12189" t="str">
            <v>1414504</v>
          </cell>
          <cell r="J12189" t="str">
            <v>N</v>
          </cell>
        </row>
        <row r="12190">
          <cell r="D12190" t="str">
            <v>1414504</v>
          </cell>
          <cell r="J12190" t="str">
            <v>N</v>
          </cell>
        </row>
        <row r="12191">
          <cell r="D12191" t="str">
            <v>1414504</v>
          </cell>
          <cell r="J12191" t="str">
            <v>N</v>
          </cell>
        </row>
        <row r="12192">
          <cell r="D12192" t="str">
            <v>1414504</v>
          </cell>
          <cell r="J12192" t="str">
            <v>N</v>
          </cell>
        </row>
        <row r="12193">
          <cell r="D12193" t="str">
            <v>1414504</v>
          </cell>
          <cell r="J12193" t="str">
            <v>N</v>
          </cell>
        </row>
        <row r="12194">
          <cell r="D12194" t="str">
            <v>1414504</v>
          </cell>
          <cell r="J12194" t="str">
            <v>N</v>
          </cell>
        </row>
        <row r="12195">
          <cell r="D12195" t="str">
            <v>1414504</v>
          </cell>
          <cell r="J12195" t="str">
            <v>N</v>
          </cell>
        </row>
        <row r="12196">
          <cell r="D12196" t="str">
            <v>1414504</v>
          </cell>
          <cell r="J12196" t="str">
            <v>N</v>
          </cell>
        </row>
        <row r="12197">
          <cell r="D12197" t="str">
            <v>1414504</v>
          </cell>
          <cell r="J12197" t="str">
            <v>N</v>
          </cell>
        </row>
        <row r="12198">
          <cell r="D12198" t="str">
            <v>1414504</v>
          </cell>
          <cell r="J12198" t="str">
            <v>N</v>
          </cell>
        </row>
        <row r="12199">
          <cell r="D12199" t="str">
            <v>1414504</v>
          </cell>
          <cell r="J12199" t="str">
            <v>N</v>
          </cell>
        </row>
        <row r="12200">
          <cell r="D12200" t="str">
            <v>1414504</v>
          </cell>
          <cell r="J12200" t="str">
            <v>N</v>
          </cell>
        </row>
        <row r="12201">
          <cell r="D12201" t="str">
            <v>1414504</v>
          </cell>
          <cell r="J12201" t="str">
            <v>N</v>
          </cell>
        </row>
        <row r="12202">
          <cell r="D12202" t="str">
            <v>1414630</v>
          </cell>
          <cell r="J12202" t="str">
            <v>Y</v>
          </cell>
        </row>
        <row r="12203">
          <cell r="D12203" t="str">
            <v>1414630</v>
          </cell>
          <cell r="J12203" t="str">
            <v>N</v>
          </cell>
        </row>
        <row r="12204">
          <cell r="D12204" t="str">
            <v>1414630</v>
          </cell>
          <cell r="J12204" t="str">
            <v>N</v>
          </cell>
        </row>
        <row r="12205">
          <cell r="D12205" t="str">
            <v>1414630</v>
          </cell>
          <cell r="J12205" t="str">
            <v>N</v>
          </cell>
        </row>
        <row r="12206">
          <cell r="D12206" t="str">
            <v>1414630</v>
          </cell>
          <cell r="J12206" t="str">
            <v>N</v>
          </cell>
        </row>
        <row r="12207">
          <cell r="D12207" t="str">
            <v>1414630</v>
          </cell>
          <cell r="J12207" t="str">
            <v>N</v>
          </cell>
        </row>
        <row r="12208">
          <cell r="D12208" t="str">
            <v>1414630</v>
          </cell>
          <cell r="J12208" t="str">
            <v>N</v>
          </cell>
        </row>
        <row r="12209">
          <cell r="D12209" t="str">
            <v>1414630</v>
          </cell>
          <cell r="J12209" t="str">
            <v>N</v>
          </cell>
        </row>
        <row r="12210">
          <cell r="D12210" t="str">
            <v>1414630</v>
          </cell>
          <cell r="J12210" t="str">
            <v>N</v>
          </cell>
        </row>
        <row r="12211">
          <cell r="D12211" t="str">
            <v>1414630</v>
          </cell>
          <cell r="J12211" t="str">
            <v>N</v>
          </cell>
        </row>
        <row r="12212">
          <cell r="D12212" t="str">
            <v>1414630</v>
          </cell>
          <cell r="J12212" t="str">
            <v>N</v>
          </cell>
        </row>
        <row r="12213">
          <cell r="D12213" t="str">
            <v>1414630</v>
          </cell>
          <cell r="J12213" t="str">
            <v>Y</v>
          </cell>
        </row>
        <row r="12214">
          <cell r="D12214" t="str">
            <v>1414630</v>
          </cell>
          <cell r="J12214" t="str">
            <v>Y</v>
          </cell>
        </row>
        <row r="12215">
          <cell r="D12215" t="str">
            <v>1414630</v>
          </cell>
          <cell r="J12215" t="str">
            <v>Y</v>
          </cell>
        </row>
        <row r="12216">
          <cell r="D12216" t="str">
            <v>1414630</v>
          </cell>
          <cell r="J12216" t="str">
            <v>Y</v>
          </cell>
        </row>
        <row r="12217">
          <cell r="D12217" t="str">
            <v>1414630</v>
          </cell>
          <cell r="J12217" t="str">
            <v>Y</v>
          </cell>
        </row>
        <row r="12218">
          <cell r="D12218" t="str">
            <v>1414630</v>
          </cell>
          <cell r="J12218" t="str">
            <v>Y</v>
          </cell>
        </row>
        <row r="12219">
          <cell r="D12219" t="str">
            <v>1414630</v>
          </cell>
          <cell r="J12219" t="str">
            <v>Y</v>
          </cell>
        </row>
        <row r="12220">
          <cell r="D12220" t="str">
            <v>1414630</v>
          </cell>
          <cell r="J12220" t="str">
            <v>Y</v>
          </cell>
        </row>
        <row r="12221">
          <cell r="D12221" t="str">
            <v>1414630</v>
          </cell>
          <cell r="J12221" t="str">
            <v>Y</v>
          </cell>
        </row>
        <row r="12222">
          <cell r="D12222" t="str">
            <v>1414630</v>
          </cell>
          <cell r="J12222" t="str">
            <v>Y</v>
          </cell>
        </row>
        <row r="12223">
          <cell r="D12223" t="str">
            <v>1414630</v>
          </cell>
          <cell r="J12223" t="str">
            <v>Y</v>
          </cell>
        </row>
        <row r="12224">
          <cell r="D12224" t="str">
            <v>1414630</v>
          </cell>
          <cell r="J12224" t="str">
            <v>Y</v>
          </cell>
        </row>
        <row r="12225">
          <cell r="D12225" t="str">
            <v>1414630</v>
          </cell>
          <cell r="J12225" t="str">
            <v>Y</v>
          </cell>
        </row>
        <row r="12226">
          <cell r="D12226" t="str">
            <v>1414630</v>
          </cell>
          <cell r="J12226" t="str">
            <v>Y</v>
          </cell>
        </row>
        <row r="12227">
          <cell r="D12227" t="str">
            <v>1414630</v>
          </cell>
          <cell r="J12227" t="str">
            <v>N</v>
          </cell>
        </row>
        <row r="12228">
          <cell r="D12228" t="str">
            <v>1414630</v>
          </cell>
          <cell r="J12228" t="str">
            <v>N</v>
          </cell>
        </row>
        <row r="12229">
          <cell r="D12229" t="str">
            <v>1414630</v>
          </cell>
          <cell r="J12229" t="str">
            <v>Y</v>
          </cell>
        </row>
        <row r="12230">
          <cell r="D12230" t="str">
            <v>1414630</v>
          </cell>
          <cell r="J12230" t="str">
            <v>N</v>
          </cell>
        </row>
        <row r="12231">
          <cell r="D12231" t="str">
            <v>1414630</v>
          </cell>
          <cell r="J12231" t="str">
            <v>N</v>
          </cell>
        </row>
        <row r="12232">
          <cell r="D12232" t="str">
            <v>1414630</v>
          </cell>
          <cell r="J12232" t="str">
            <v>N</v>
          </cell>
        </row>
        <row r="12233">
          <cell r="D12233" t="str">
            <v>1414630</v>
          </cell>
          <cell r="J12233" t="str">
            <v>N</v>
          </cell>
        </row>
        <row r="12234">
          <cell r="D12234" t="str">
            <v>1414630</v>
          </cell>
          <cell r="J12234" t="str">
            <v>N</v>
          </cell>
        </row>
        <row r="12235">
          <cell r="D12235" t="str">
            <v>1414630</v>
          </cell>
          <cell r="J12235" t="str">
            <v>N</v>
          </cell>
        </row>
        <row r="12236">
          <cell r="D12236" t="str">
            <v>1414630</v>
          </cell>
          <cell r="J12236" t="str">
            <v>N</v>
          </cell>
        </row>
        <row r="12237">
          <cell r="D12237" t="str">
            <v>1414630</v>
          </cell>
          <cell r="J12237" t="str">
            <v>N</v>
          </cell>
        </row>
        <row r="12238">
          <cell r="D12238" t="str">
            <v>1414630</v>
          </cell>
          <cell r="J12238" t="str">
            <v>N</v>
          </cell>
        </row>
        <row r="12239">
          <cell r="D12239" t="str">
            <v>1414630</v>
          </cell>
          <cell r="J12239" t="str">
            <v>N</v>
          </cell>
        </row>
        <row r="12240">
          <cell r="D12240" t="str">
            <v>1414630</v>
          </cell>
          <cell r="J12240" t="str">
            <v>Y</v>
          </cell>
        </row>
        <row r="12241">
          <cell r="D12241" t="str">
            <v>1414630</v>
          </cell>
          <cell r="J12241" t="str">
            <v>Y</v>
          </cell>
        </row>
        <row r="12242">
          <cell r="D12242" t="str">
            <v>1414630</v>
          </cell>
          <cell r="J12242" t="str">
            <v>Y</v>
          </cell>
        </row>
        <row r="12243">
          <cell r="D12243" t="str">
            <v>1414630</v>
          </cell>
          <cell r="J12243" t="str">
            <v>Y</v>
          </cell>
        </row>
        <row r="12244">
          <cell r="D12244" t="str">
            <v>1414630</v>
          </cell>
          <cell r="J12244" t="str">
            <v>Y</v>
          </cell>
        </row>
        <row r="12245">
          <cell r="D12245" t="str">
            <v>1414630</v>
          </cell>
          <cell r="J12245" t="str">
            <v>Y</v>
          </cell>
        </row>
        <row r="12246">
          <cell r="D12246" t="str">
            <v>1414630</v>
          </cell>
          <cell r="J12246" t="str">
            <v>Y</v>
          </cell>
        </row>
        <row r="12247">
          <cell r="D12247" t="str">
            <v>1414630</v>
          </cell>
          <cell r="J12247" t="str">
            <v>Y</v>
          </cell>
        </row>
        <row r="12248">
          <cell r="D12248" t="str">
            <v>1414630</v>
          </cell>
          <cell r="J12248" t="str">
            <v>Y</v>
          </cell>
        </row>
        <row r="12249">
          <cell r="D12249" t="str">
            <v>1414630</v>
          </cell>
          <cell r="J12249" t="str">
            <v>Y</v>
          </cell>
        </row>
        <row r="12250">
          <cell r="D12250" t="str">
            <v>1414630</v>
          </cell>
          <cell r="J12250" t="str">
            <v>Y</v>
          </cell>
        </row>
        <row r="12251">
          <cell r="D12251" t="str">
            <v>1414630</v>
          </cell>
          <cell r="J12251" t="str">
            <v>Y</v>
          </cell>
        </row>
        <row r="12252">
          <cell r="D12252" t="str">
            <v>1414630</v>
          </cell>
          <cell r="J12252" t="str">
            <v>Y</v>
          </cell>
        </row>
        <row r="12253">
          <cell r="D12253" t="str">
            <v>1414664</v>
          </cell>
          <cell r="J12253" t="str">
            <v>Y</v>
          </cell>
        </row>
        <row r="12254">
          <cell r="D12254" t="str">
            <v>1414664</v>
          </cell>
          <cell r="J12254" t="str">
            <v>Y</v>
          </cell>
        </row>
        <row r="12255">
          <cell r="D12255" t="str">
            <v>1414664</v>
          </cell>
          <cell r="J12255" t="str">
            <v>Y</v>
          </cell>
        </row>
        <row r="12256">
          <cell r="D12256" t="str">
            <v>1414664</v>
          </cell>
          <cell r="J12256" t="str">
            <v>Y</v>
          </cell>
        </row>
        <row r="12257">
          <cell r="D12257" t="str">
            <v>1414664</v>
          </cell>
          <cell r="J12257" t="str">
            <v>Y</v>
          </cell>
        </row>
        <row r="12258">
          <cell r="D12258" t="str">
            <v>1414664</v>
          </cell>
          <cell r="J12258" t="str">
            <v>Y</v>
          </cell>
        </row>
        <row r="12259">
          <cell r="D12259" t="str">
            <v>1414664</v>
          </cell>
          <cell r="J12259" t="str">
            <v>Y</v>
          </cell>
        </row>
        <row r="12260">
          <cell r="D12260" t="str">
            <v>1414664</v>
          </cell>
          <cell r="J12260" t="str">
            <v>N</v>
          </cell>
        </row>
        <row r="12261">
          <cell r="D12261" t="str">
            <v>1414664</v>
          </cell>
          <cell r="J12261" t="str">
            <v>N</v>
          </cell>
        </row>
        <row r="12262">
          <cell r="D12262" t="str">
            <v>1414664</v>
          </cell>
          <cell r="J12262" t="str">
            <v>N</v>
          </cell>
        </row>
        <row r="12263">
          <cell r="D12263" t="str">
            <v>1414664</v>
          </cell>
          <cell r="J12263" t="str">
            <v>N</v>
          </cell>
        </row>
        <row r="12264">
          <cell r="D12264" t="str">
            <v>1414664</v>
          </cell>
          <cell r="J12264" t="str">
            <v>N</v>
          </cell>
        </row>
        <row r="12265">
          <cell r="D12265" t="str">
            <v>1414664</v>
          </cell>
          <cell r="J12265" t="str">
            <v>N</v>
          </cell>
        </row>
        <row r="12266">
          <cell r="D12266" t="str">
            <v>1414664</v>
          </cell>
          <cell r="J12266" t="str">
            <v>N</v>
          </cell>
        </row>
        <row r="12267">
          <cell r="D12267" t="str">
            <v>1414664</v>
          </cell>
          <cell r="J12267" t="str">
            <v>N</v>
          </cell>
        </row>
        <row r="12268">
          <cell r="D12268" t="str">
            <v>1414664</v>
          </cell>
          <cell r="J12268" t="str">
            <v>N</v>
          </cell>
        </row>
        <row r="12269">
          <cell r="D12269" t="str">
            <v>1414664</v>
          </cell>
          <cell r="J12269" t="str">
            <v>Y</v>
          </cell>
        </row>
        <row r="12270">
          <cell r="D12270" t="str">
            <v>1414664</v>
          </cell>
          <cell r="J12270" t="str">
            <v>Y</v>
          </cell>
        </row>
        <row r="12271">
          <cell r="D12271" t="str">
            <v>1414664</v>
          </cell>
          <cell r="J12271" t="str">
            <v>Y</v>
          </cell>
        </row>
        <row r="12272">
          <cell r="D12272" t="str">
            <v>1414664</v>
          </cell>
          <cell r="J12272" t="str">
            <v>Y</v>
          </cell>
        </row>
        <row r="12273">
          <cell r="D12273" t="str">
            <v>1414664</v>
          </cell>
          <cell r="J12273" t="str">
            <v>Y</v>
          </cell>
        </row>
        <row r="12274">
          <cell r="D12274" t="str">
            <v>1414664</v>
          </cell>
          <cell r="J12274" t="str">
            <v>Y</v>
          </cell>
        </row>
        <row r="12275">
          <cell r="D12275" t="str">
            <v>1414664</v>
          </cell>
          <cell r="J12275" t="str">
            <v>Y</v>
          </cell>
        </row>
        <row r="12276">
          <cell r="D12276" t="str">
            <v>1414664</v>
          </cell>
          <cell r="J12276" t="str">
            <v>Y</v>
          </cell>
        </row>
        <row r="12277">
          <cell r="D12277" t="str">
            <v>1414664</v>
          </cell>
          <cell r="J12277" t="str">
            <v>Y</v>
          </cell>
        </row>
        <row r="12278">
          <cell r="D12278" t="str">
            <v>1414664</v>
          </cell>
          <cell r="J12278" t="str">
            <v>Y</v>
          </cell>
        </row>
        <row r="12279">
          <cell r="D12279" t="str">
            <v>1414664</v>
          </cell>
          <cell r="J12279" t="str">
            <v>Y</v>
          </cell>
        </row>
        <row r="12280">
          <cell r="D12280" t="str">
            <v>1414664</v>
          </cell>
          <cell r="J12280" t="str">
            <v>Y</v>
          </cell>
        </row>
        <row r="12281">
          <cell r="D12281" t="str">
            <v>1414664</v>
          </cell>
          <cell r="J12281" t="str">
            <v>Y</v>
          </cell>
        </row>
        <row r="12282">
          <cell r="D12282" t="str">
            <v>1414664</v>
          </cell>
          <cell r="J12282" t="str">
            <v>N</v>
          </cell>
        </row>
        <row r="12283">
          <cell r="D12283" t="str">
            <v>1414664</v>
          </cell>
          <cell r="J12283" t="str">
            <v>N</v>
          </cell>
        </row>
        <row r="12284">
          <cell r="D12284" t="str">
            <v>1414664</v>
          </cell>
          <cell r="J12284" t="str">
            <v>N</v>
          </cell>
        </row>
        <row r="12285">
          <cell r="D12285" t="str">
            <v>1414664</v>
          </cell>
          <cell r="J12285" t="str">
            <v>Y</v>
          </cell>
        </row>
        <row r="12286">
          <cell r="D12286" t="str">
            <v>1414664</v>
          </cell>
          <cell r="J12286" t="str">
            <v>Y</v>
          </cell>
        </row>
        <row r="12287">
          <cell r="D12287" t="str">
            <v>1414664</v>
          </cell>
          <cell r="J12287" t="str">
            <v>Y</v>
          </cell>
        </row>
        <row r="12288">
          <cell r="D12288" t="str">
            <v>1414664</v>
          </cell>
          <cell r="J12288" t="str">
            <v>Y</v>
          </cell>
        </row>
        <row r="12289">
          <cell r="D12289" t="str">
            <v>1414664</v>
          </cell>
          <cell r="J12289" t="str">
            <v>Y</v>
          </cell>
        </row>
        <row r="12290">
          <cell r="D12290" t="str">
            <v>1414664</v>
          </cell>
          <cell r="J12290" t="str">
            <v>Y</v>
          </cell>
        </row>
        <row r="12291">
          <cell r="D12291" t="str">
            <v>1414664</v>
          </cell>
          <cell r="J12291" t="str">
            <v>Y</v>
          </cell>
        </row>
        <row r="12292">
          <cell r="D12292" t="str">
            <v>1414664</v>
          </cell>
          <cell r="J12292" t="str">
            <v>N</v>
          </cell>
        </row>
        <row r="12293">
          <cell r="D12293" t="str">
            <v>1414664</v>
          </cell>
          <cell r="J12293" t="str">
            <v>N</v>
          </cell>
        </row>
        <row r="12294">
          <cell r="D12294" t="str">
            <v>1414664</v>
          </cell>
          <cell r="J12294" t="str">
            <v>N</v>
          </cell>
        </row>
        <row r="12295">
          <cell r="D12295" t="str">
            <v>1414664</v>
          </cell>
          <cell r="J12295" t="str">
            <v>N</v>
          </cell>
        </row>
        <row r="12296">
          <cell r="D12296" t="str">
            <v>1414664</v>
          </cell>
          <cell r="J12296" t="str">
            <v>N</v>
          </cell>
        </row>
        <row r="12297">
          <cell r="D12297" t="str">
            <v>1414664</v>
          </cell>
          <cell r="J12297" t="str">
            <v>N</v>
          </cell>
        </row>
        <row r="12298">
          <cell r="D12298" t="str">
            <v>1414664</v>
          </cell>
          <cell r="J12298" t="str">
            <v>N</v>
          </cell>
        </row>
        <row r="12299">
          <cell r="D12299" t="str">
            <v>1414664</v>
          </cell>
          <cell r="J12299" t="str">
            <v>N</v>
          </cell>
        </row>
        <row r="12300">
          <cell r="D12300" t="str">
            <v>1414664</v>
          </cell>
          <cell r="J12300" t="str">
            <v>N</v>
          </cell>
        </row>
        <row r="12301">
          <cell r="D12301" t="str">
            <v>1414664</v>
          </cell>
          <cell r="J12301" t="str">
            <v>Y</v>
          </cell>
        </row>
        <row r="12302">
          <cell r="D12302" t="str">
            <v>1414664</v>
          </cell>
          <cell r="J12302" t="str">
            <v>Y</v>
          </cell>
        </row>
        <row r="12303">
          <cell r="D12303" t="str">
            <v>1414664</v>
          </cell>
          <cell r="J12303" t="str">
            <v>Y</v>
          </cell>
        </row>
        <row r="12304">
          <cell r="D12304" t="str">
            <v>1414664</v>
          </cell>
          <cell r="J12304" t="str">
            <v>Y</v>
          </cell>
        </row>
        <row r="12305">
          <cell r="D12305" t="str">
            <v>1414664</v>
          </cell>
          <cell r="J12305" t="str">
            <v>Y</v>
          </cell>
        </row>
        <row r="12306">
          <cell r="D12306" t="str">
            <v>1414664</v>
          </cell>
          <cell r="J12306" t="str">
            <v>Y</v>
          </cell>
        </row>
        <row r="12307">
          <cell r="D12307" t="str">
            <v>1414664</v>
          </cell>
          <cell r="J12307" t="str">
            <v>Y</v>
          </cell>
        </row>
        <row r="12308">
          <cell r="D12308" t="str">
            <v>1414664</v>
          </cell>
          <cell r="J12308" t="str">
            <v>Y</v>
          </cell>
        </row>
        <row r="12309">
          <cell r="D12309" t="str">
            <v>1414664</v>
          </cell>
          <cell r="J12309" t="str">
            <v>Y</v>
          </cell>
        </row>
        <row r="12310">
          <cell r="D12310" t="str">
            <v>1414664</v>
          </cell>
          <cell r="J12310" t="str">
            <v>Y</v>
          </cell>
        </row>
        <row r="12311">
          <cell r="D12311" t="str">
            <v>1414664</v>
          </cell>
          <cell r="J12311" t="str">
            <v>Y</v>
          </cell>
        </row>
        <row r="12312">
          <cell r="D12312" t="str">
            <v>1414664</v>
          </cell>
          <cell r="J12312" t="str">
            <v>Y</v>
          </cell>
        </row>
        <row r="12313">
          <cell r="D12313" t="str">
            <v>1414664</v>
          </cell>
          <cell r="J12313" t="str">
            <v>Y</v>
          </cell>
        </row>
        <row r="12314">
          <cell r="D12314" t="str">
            <v>1414665</v>
          </cell>
          <cell r="J12314" t="str">
            <v>Y</v>
          </cell>
        </row>
        <row r="12315">
          <cell r="D12315" t="str">
            <v>1414665</v>
          </cell>
          <cell r="J12315" t="str">
            <v>Y</v>
          </cell>
        </row>
        <row r="12316">
          <cell r="D12316" t="str">
            <v>1414665</v>
          </cell>
          <cell r="J12316" t="str">
            <v>Y</v>
          </cell>
        </row>
        <row r="12317">
          <cell r="D12317" t="str">
            <v>1414665</v>
          </cell>
          <cell r="J12317" t="str">
            <v>Y</v>
          </cell>
        </row>
        <row r="12318">
          <cell r="D12318" t="str">
            <v>1414665</v>
          </cell>
          <cell r="J12318" t="str">
            <v>Y</v>
          </cell>
        </row>
        <row r="12319">
          <cell r="D12319" t="str">
            <v>1414665</v>
          </cell>
          <cell r="J12319" t="str">
            <v>Y</v>
          </cell>
        </row>
        <row r="12320">
          <cell r="D12320" t="str">
            <v>1414665</v>
          </cell>
          <cell r="J12320" t="str">
            <v>Y</v>
          </cell>
        </row>
        <row r="12321">
          <cell r="D12321" t="str">
            <v>1414665</v>
          </cell>
          <cell r="J12321" t="str">
            <v>Y</v>
          </cell>
        </row>
        <row r="12322">
          <cell r="D12322" t="str">
            <v>1414665</v>
          </cell>
          <cell r="J12322" t="str">
            <v>Y</v>
          </cell>
        </row>
        <row r="12323">
          <cell r="D12323" t="str">
            <v>1414665</v>
          </cell>
          <cell r="J12323" t="str">
            <v>Y</v>
          </cell>
        </row>
        <row r="12324">
          <cell r="D12324" t="str">
            <v>1414665</v>
          </cell>
          <cell r="J12324" t="str">
            <v>Y</v>
          </cell>
        </row>
        <row r="12325">
          <cell r="D12325" t="str">
            <v>1414665</v>
          </cell>
          <cell r="J12325" t="str">
            <v>Y</v>
          </cell>
        </row>
        <row r="12326">
          <cell r="D12326" t="str">
            <v>1414665</v>
          </cell>
          <cell r="J12326" t="str">
            <v>Y</v>
          </cell>
        </row>
        <row r="12327">
          <cell r="D12327" t="str">
            <v>1414665</v>
          </cell>
          <cell r="J12327" t="str">
            <v>Y</v>
          </cell>
        </row>
        <row r="12328">
          <cell r="D12328" t="str">
            <v>1414665</v>
          </cell>
          <cell r="J12328" t="str">
            <v>Y</v>
          </cell>
        </row>
        <row r="12329">
          <cell r="D12329" t="str">
            <v>1414665</v>
          </cell>
          <cell r="J12329" t="str">
            <v>Y</v>
          </cell>
        </row>
        <row r="12330">
          <cell r="D12330" t="str">
            <v>1414665</v>
          </cell>
          <cell r="J12330" t="str">
            <v>Y</v>
          </cell>
        </row>
        <row r="12331">
          <cell r="D12331" t="str">
            <v>1414665</v>
          </cell>
          <cell r="J12331" t="str">
            <v>N</v>
          </cell>
        </row>
        <row r="12332">
          <cell r="D12332" t="str">
            <v>1414665</v>
          </cell>
          <cell r="J12332" t="str">
            <v>Y</v>
          </cell>
        </row>
        <row r="12333">
          <cell r="D12333" t="str">
            <v>1414665</v>
          </cell>
          <cell r="J12333" t="str">
            <v>Y</v>
          </cell>
        </row>
        <row r="12334">
          <cell r="D12334" t="str">
            <v>1414665</v>
          </cell>
          <cell r="J12334" t="str">
            <v>Y</v>
          </cell>
        </row>
        <row r="12335">
          <cell r="D12335" t="str">
            <v>1414665</v>
          </cell>
          <cell r="J12335" t="str">
            <v>Y</v>
          </cell>
        </row>
        <row r="12336">
          <cell r="D12336" t="str">
            <v>1414665</v>
          </cell>
          <cell r="J12336" t="str">
            <v>Y</v>
          </cell>
        </row>
        <row r="12337">
          <cell r="D12337" t="str">
            <v>1414665</v>
          </cell>
          <cell r="J12337" t="str">
            <v>Y</v>
          </cell>
        </row>
        <row r="12338">
          <cell r="D12338" t="str">
            <v>1414665</v>
          </cell>
          <cell r="J12338" t="str">
            <v>Y</v>
          </cell>
        </row>
        <row r="12339">
          <cell r="D12339" t="str">
            <v>1414665</v>
          </cell>
          <cell r="J12339" t="str">
            <v>Y</v>
          </cell>
        </row>
        <row r="12340">
          <cell r="D12340" t="str">
            <v>1414665</v>
          </cell>
          <cell r="J12340" t="str">
            <v>Y</v>
          </cell>
        </row>
        <row r="12341">
          <cell r="D12341" t="str">
            <v>1414665</v>
          </cell>
          <cell r="J12341" t="str">
            <v>Y</v>
          </cell>
        </row>
        <row r="12342">
          <cell r="D12342" t="str">
            <v>1414665</v>
          </cell>
          <cell r="J12342" t="str">
            <v>Y</v>
          </cell>
        </row>
        <row r="12343">
          <cell r="D12343" t="str">
            <v>1414665</v>
          </cell>
          <cell r="J12343" t="str">
            <v>Y</v>
          </cell>
        </row>
        <row r="12344">
          <cell r="D12344" t="str">
            <v>1414665</v>
          </cell>
          <cell r="J12344" t="str">
            <v>Y</v>
          </cell>
        </row>
        <row r="12345">
          <cell r="D12345" t="str">
            <v>1414665</v>
          </cell>
          <cell r="J12345" t="str">
            <v>Y</v>
          </cell>
        </row>
        <row r="12346">
          <cell r="D12346" t="str">
            <v>1414665</v>
          </cell>
          <cell r="J12346" t="str">
            <v>Y</v>
          </cell>
        </row>
        <row r="12347">
          <cell r="D12347" t="str">
            <v>1414665</v>
          </cell>
          <cell r="J12347" t="str">
            <v>Y</v>
          </cell>
        </row>
        <row r="12348">
          <cell r="D12348" t="str">
            <v>1414665</v>
          </cell>
          <cell r="J12348" t="str">
            <v>Y</v>
          </cell>
        </row>
        <row r="12349">
          <cell r="D12349" t="str">
            <v>1414665</v>
          </cell>
          <cell r="J12349" t="str">
            <v>Y</v>
          </cell>
        </row>
        <row r="12350">
          <cell r="D12350" t="str">
            <v>1414665</v>
          </cell>
          <cell r="J12350" t="str">
            <v>Y</v>
          </cell>
        </row>
        <row r="12351">
          <cell r="D12351" t="str">
            <v>1414665</v>
          </cell>
          <cell r="J12351" t="str">
            <v>Y</v>
          </cell>
        </row>
        <row r="12352">
          <cell r="D12352" t="str">
            <v>1414665</v>
          </cell>
          <cell r="J12352" t="str">
            <v>Y</v>
          </cell>
        </row>
        <row r="12353">
          <cell r="D12353" t="str">
            <v>1414665</v>
          </cell>
          <cell r="J12353" t="str">
            <v>Y</v>
          </cell>
        </row>
        <row r="12354">
          <cell r="D12354" t="str">
            <v>1414665</v>
          </cell>
          <cell r="J12354" t="str">
            <v>Y</v>
          </cell>
        </row>
        <row r="12355">
          <cell r="D12355" t="str">
            <v>1414665</v>
          </cell>
          <cell r="J12355" t="str">
            <v>Y</v>
          </cell>
        </row>
        <row r="12356">
          <cell r="D12356" t="str">
            <v>1414665</v>
          </cell>
          <cell r="J12356" t="str">
            <v>Y</v>
          </cell>
        </row>
        <row r="12357">
          <cell r="D12357" t="str">
            <v>1414665</v>
          </cell>
          <cell r="J12357" t="str">
            <v>Y</v>
          </cell>
        </row>
        <row r="12358">
          <cell r="D12358" t="str">
            <v>1414665</v>
          </cell>
          <cell r="J12358" t="str">
            <v>Y</v>
          </cell>
        </row>
        <row r="12359">
          <cell r="D12359" t="str">
            <v>1414665</v>
          </cell>
          <cell r="J12359" t="str">
            <v>Y</v>
          </cell>
        </row>
        <row r="12360">
          <cell r="D12360" t="str">
            <v>1414665</v>
          </cell>
          <cell r="J12360" t="str">
            <v>Y</v>
          </cell>
        </row>
        <row r="12361">
          <cell r="D12361" t="str">
            <v>1414665</v>
          </cell>
          <cell r="J12361" t="str">
            <v>Y</v>
          </cell>
        </row>
        <row r="12362">
          <cell r="D12362" t="str">
            <v>1414665</v>
          </cell>
          <cell r="J12362" t="str">
            <v>Y</v>
          </cell>
        </row>
        <row r="12363">
          <cell r="D12363" t="str">
            <v>1414665</v>
          </cell>
          <cell r="J12363" t="str">
            <v>Y</v>
          </cell>
        </row>
        <row r="12364">
          <cell r="D12364" t="str">
            <v>1414665</v>
          </cell>
          <cell r="J12364" t="str">
            <v>Y</v>
          </cell>
        </row>
        <row r="12365">
          <cell r="D12365" t="str">
            <v>1414665</v>
          </cell>
          <cell r="J12365" t="str">
            <v>Y</v>
          </cell>
        </row>
        <row r="12366">
          <cell r="D12366" t="str">
            <v>1414665</v>
          </cell>
          <cell r="J12366" t="str">
            <v>Y</v>
          </cell>
        </row>
        <row r="12367">
          <cell r="D12367" t="str">
            <v>1414665</v>
          </cell>
          <cell r="J12367" t="str">
            <v>Y</v>
          </cell>
        </row>
        <row r="12368">
          <cell r="D12368" t="str">
            <v>1414665</v>
          </cell>
          <cell r="J12368" t="str">
            <v>Y</v>
          </cell>
        </row>
        <row r="12369">
          <cell r="D12369" t="str">
            <v>1414665</v>
          </cell>
          <cell r="J12369" t="str">
            <v>Y</v>
          </cell>
        </row>
        <row r="12370">
          <cell r="D12370" t="str">
            <v>1414665</v>
          </cell>
          <cell r="J12370" t="str">
            <v>Y</v>
          </cell>
        </row>
        <row r="12371">
          <cell r="D12371" t="str">
            <v>1414665</v>
          </cell>
          <cell r="J12371" t="str">
            <v>Y</v>
          </cell>
        </row>
        <row r="12372">
          <cell r="D12372" t="str">
            <v>1414665</v>
          </cell>
          <cell r="J12372" t="str">
            <v>Y</v>
          </cell>
        </row>
        <row r="12373">
          <cell r="D12373" t="str">
            <v>1414665</v>
          </cell>
          <cell r="J12373" t="str">
            <v>Y</v>
          </cell>
        </row>
        <row r="12374">
          <cell r="D12374" t="str">
            <v>1414665</v>
          </cell>
          <cell r="J12374" t="str">
            <v>Y</v>
          </cell>
        </row>
        <row r="12375">
          <cell r="D12375" t="str">
            <v>1414665</v>
          </cell>
          <cell r="J12375" t="str">
            <v>Y</v>
          </cell>
        </row>
        <row r="12376">
          <cell r="D12376" t="str">
            <v>1414665</v>
          </cell>
          <cell r="J12376" t="str">
            <v>Y</v>
          </cell>
        </row>
        <row r="12377">
          <cell r="D12377" t="str">
            <v>1414665</v>
          </cell>
          <cell r="J12377" t="str">
            <v>Y</v>
          </cell>
        </row>
        <row r="12378">
          <cell r="D12378" t="str">
            <v>1414665</v>
          </cell>
          <cell r="J12378" t="str">
            <v>Y</v>
          </cell>
        </row>
        <row r="12379">
          <cell r="D12379" t="str">
            <v>1414665</v>
          </cell>
          <cell r="J12379" t="str">
            <v>Y</v>
          </cell>
        </row>
        <row r="12380">
          <cell r="D12380" t="str">
            <v>1414665</v>
          </cell>
          <cell r="J12380" t="str">
            <v>Y</v>
          </cell>
        </row>
        <row r="12381">
          <cell r="D12381" t="str">
            <v>1414665</v>
          </cell>
          <cell r="J12381" t="str">
            <v>Y</v>
          </cell>
        </row>
        <row r="12382">
          <cell r="D12382" t="str">
            <v>1414665</v>
          </cell>
          <cell r="J12382" t="str">
            <v>Y</v>
          </cell>
        </row>
        <row r="12383">
          <cell r="D12383" t="str">
            <v>1414665</v>
          </cell>
          <cell r="J12383" t="str">
            <v>Y</v>
          </cell>
        </row>
        <row r="12384">
          <cell r="D12384" t="str">
            <v>1414665</v>
          </cell>
          <cell r="J12384" t="str">
            <v>Y</v>
          </cell>
        </row>
        <row r="12385">
          <cell r="D12385" t="str">
            <v>1414669</v>
          </cell>
          <cell r="J12385" t="str">
            <v>N</v>
          </cell>
        </row>
        <row r="12386">
          <cell r="D12386" t="str">
            <v>1414669</v>
          </cell>
          <cell r="J12386" t="str">
            <v>N</v>
          </cell>
        </row>
        <row r="12387">
          <cell r="D12387" t="str">
            <v>1414669</v>
          </cell>
          <cell r="J12387" t="str">
            <v>N</v>
          </cell>
        </row>
        <row r="12388">
          <cell r="D12388" t="str">
            <v>1414669</v>
          </cell>
          <cell r="J12388" t="str">
            <v>N</v>
          </cell>
        </row>
        <row r="12389">
          <cell r="D12389" t="str">
            <v>1414669</v>
          </cell>
          <cell r="J12389" t="str">
            <v>N</v>
          </cell>
        </row>
        <row r="12390">
          <cell r="D12390" t="str">
            <v>1414669</v>
          </cell>
          <cell r="J12390" t="str">
            <v>N</v>
          </cell>
        </row>
        <row r="12391">
          <cell r="D12391" t="str">
            <v>1414669</v>
          </cell>
          <cell r="J12391" t="str">
            <v>N</v>
          </cell>
        </row>
        <row r="12392">
          <cell r="D12392" t="str">
            <v>1414669</v>
          </cell>
          <cell r="J12392" t="str">
            <v>N</v>
          </cell>
        </row>
        <row r="12393">
          <cell r="D12393" t="str">
            <v>1414669</v>
          </cell>
          <cell r="J12393" t="str">
            <v>N</v>
          </cell>
        </row>
        <row r="12394">
          <cell r="D12394" t="str">
            <v>1414669</v>
          </cell>
          <cell r="J12394" t="str">
            <v>N</v>
          </cell>
        </row>
        <row r="12395">
          <cell r="D12395" t="str">
            <v>1414669</v>
          </cell>
          <cell r="J12395" t="str">
            <v>N</v>
          </cell>
        </row>
        <row r="12396">
          <cell r="D12396" t="str">
            <v>1414669</v>
          </cell>
          <cell r="J12396" t="str">
            <v>N</v>
          </cell>
        </row>
        <row r="12397">
          <cell r="D12397" t="str">
            <v>1414669</v>
          </cell>
          <cell r="J12397" t="str">
            <v>N</v>
          </cell>
        </row>
        <row r="12398">
          <cell r="D12398" t="str">
            <v>1414669</v>
          </cell>
          <cell r="J12398" t="str">
            <v>N</v>
          </cell>
        </row>
        <row r="12399">
          <cell r="D12399" t="str">
            <v>1414669</v>
          </cell>
          <cell r="J12399" t="str">
            <v>N</v>
          </cell>
        </row>
        <row r="12400">
          <cell r="D12400" t="str">
            <v>1414669</v>
          </cell>
          <cell r="J12400" t="str">
            <v>N</v>
          </cell>
        </row>
        <row r="12401">
          <cell r="D12401" t="str">
            <v>1414669</v>
          </cell>
          <cell r="J12401" t="str">
            <v>N</v>
          </cell>
        </row>
        <row r="12402">
          <cell r="D12402" t="str">
            <v>1414669</v>
          </cell>
          <cell r="J12402" t="str">
            <v>N</v>
          </cell>
        </row>
        <row r="12403">
          <cell r="D12403" t="str">
            <v>1414669</v>
          </cell>
          <cell r="J12403" t="str">
            <v>N</v>
          </cell>
        </row>
        <row r="12404">
          <cell r="D12404" t="str">
            <v>1414669</v>
          </cell>
          <cell r="J12404" t="str">
            <v>N</v>
          </cell>
        </row>
        <row r="12405">
          <cell r="D12405" t="str">
            <v>1414669</v>
          </cell>
          <cell r="J12405" t="str">
            <v>N</v>
          </cell>
        </row>
        <row r="12406">
          <cell r="D12406" t="str">
            <v>1414669</v>
          </cell>
          <cell r="J12406" t="str">
            <v>N</v>
          </cell>
        </row>
        <row r="12407">
          <cell r="D12407" t="str">
            <v>1414669</v>
          </cell>
          <cell r="J12407" t="str">
            <v>N</v>
          </cell>
        </row>
        <row r="12408">
          <cell r="D12408" t="str">
            <v>1414669</v>
          </cell>
          <cell r="J12408" t="str">
            <v>N</v>
          </cell>
        </row>
        <row r="12409">
          <cell r="D12409" t="str">
            <v>1414669</v>
          </cell>
          <cell r="J12409" t="str">
            <v>N</v>
          </cell>
        </row>
        <row r="12410">
          <cell r="D12410" t="str">
            <v>1414669</v>
          </cell>
          <cell r="J12410" t="str">
            <v>N</v>
          </cell>
        </row>
        <row r="12411">
          <cell r="D12411" t="str">
            <v>1414669</v>
          </cell>
          <cell r="J12411" t="str">
            <v>N</v>
          </cell>
        </row>
        <row r="12412">
          <cell r="D12412" t="str">
            <v>1414721</v>
          </cell>
          <cell r="J12412" t="str">
            <v>Y</v>
          </cell>
        </row>
        <row r="12413">
          <cell r="D12413" t="str">
            <v>1414721</v>
          </cell>
          <cell r="J12413" t="str">
            <v>Y</v>
          </cell>
        </row>
        <row r="12414">
          <cell r="D12414" t="str">
            <v>1414721</v>
          </cell>
          <cell r="J12414" t="str">
            <v>Y</v>
          </cell>
        </row>
        <row r="12415">
          <cell r="D12415" t="str">
            <v>1414721</v>
          </cell>
          <cell r="J12415" t="str">
            <v>Y</v>
          </cell>
        </row>
        <row r="12416">
          <cell r="D12416" t="str">
            <v>1414721</v>
          </cell>
          <cell r="J12416" t="str">
            <v>Y</v>
          </cell>
        </row>
        <row r="12417">
          <cell r="D12417" t="str">
            <v>1414721</v>
          </cell>
          <cell r="J12417" t="str">
            <v>Y</v>
          </cell>
        </row>
        <row r="12418">
          <cell r="D12418" t="str">
            <v>1414721</v>
          </cell>
          <cell r="J12418" t="str">
            <v>Y</v>
          </cell>
        </row>
        <row r="12419">
          <cell r="D12419" t="str">
            <v>1414721</v>
          </cell>
          <cell r="J12419" t="str">
            <v>Y</v>
          </cell>
        </row>
        <row r="12420">
          <cell r="D12420" t="str">
            <v>1414721</v>
          </cell>
          <cell r="J12420" t="str">
            <v>Y</v>
          </cell>
        </row>
        <row r="12421">
          <cell r="D12421" t="str">
            <v>1414721</v>
          </cell>
          <cell r="J12421" t="str">
            <v>Y</v>
          </cell>
        </row>
        <row r="12422">
          <cell r="D12422" t="str">
            <v>1414721</v>
          </cell>
          <cell r="J12422" t="str">
            <v>Y</v>
          </cell>
        </row>
        <row r="12423">
          <cell r="D12423" t="str">
            <v>1414721</v>
          </cell>
          <cell r="J12423" t="str">
            <v>Y</v>
          </cell>
        </row>
        <row r="12424">
          <cell r="D12424" t="str">
            <v>1414721</v>
          </cell>
          <cell r="J12424" t="str">
            <v>Y</v>
          </cell>
        </row>
        <row r="12425">
          <cell r="D12425" t="str">
            <v>1414721</v>
          </cell>
          <cell r="J12425" t="str">
            <v>Y</v>
          </cell>
        </row>
        <row r="12426">
          <cell r="D12426" t="str">
            <v>1414721</v>
          </cell>
          <cell r="J12426" t="str">
            <v>Y</v>
          </cell>
        </row>
        <row r="12427">
          <cell r="D12427" t="str">
            <v>1414721</v>
          </cell>
          <cell r="J12427" t="str">
            <v>Y</v>
          </cell>
        </row>
        <row r="12428">
          <cell r="D12428" t="str">
            <v>1414721</v>
          </cell>
          <cell r="J12428" t="str">
            <v>Y</v>
          </cell>
        </row>
        <row r="12429">
          <cell r="D12429" t="str">
            <v>1414721</v>
          </cell>
          <cell r="J12429" t="str">
            <v>Y</v>
          </cell>
        </row>
        <row r="12430">
          <cell r="D12430" t="str">
            <v>1414721</v>
          </cell>
          <cell r="J12430" t="str">
            <v>Y</v>
          </cell>
        </row>
        <row r="12431">
          <cell r="D12431" t="str">
            <v>1414721</v>
          </cell>
          <cell r="J12431" t="str">
            <v>Y</v>
          </cell>
        </row>
        <row r="12432">
          <cell r="D12432" t="str">
            <v>1414721</v>
          </cell>
          <cell r="J12432" t="str">
            <v>Y</v>
          </cell>
        </row>
        <row r="12433">
          <cell r="D12433" t="str">
            <v>1414721</v>
          </cell>
          <cell r="J12433" t="str">
            <v>Y</v>
          </cell>
        </row>
        <row r="12434">
          <cell r="D12434" t="str">
            <v>1414721</v>
          </cell>
          <cell r="J12434" t="str">
            <v>Y</v>
          </cell>
        </row>
        <row r="12435">
          <cell r="D12435" t="str">
            <v>1414721</v>
          </cell>
          <cell r="J12435" t="str">
            <v>Y</v>
          </cell>
        </row>
        <row r="12436">
          <cell r="D12436" t="str">
            <v>1414721</v>
          </cell>
          <cell r="J12436" t="str">
            <v>Y</v>
          </cell>
        </row>
        <row r="12437">
          <cell r="D12437" t="str">
            <v>1414721</v>
          </cell>
          <cell r="J12437" t="str">
            <v>Y</v>
          </cell>
        </row>
        <row r="12438">
          <cell r="D12438" t="str">
            <v>1414721</v>
          </cell>
          <cell r="J12438" t="str">
            <v>Y</v>
          </cell>
        </row>
        <row r="12439">
          <cell r="D12439" t="str">
            <v>1414721</v>
          </cell>
          <cell r="J12439" t="str">
            <v>Y</v>
          </cell>
        </row>
        <row r="12440">
          <cell r="D12440" t="str">
            <v>1414721</v>
          </cell>
          <cell r="J12440" t="str">
            <v>Y</v>
          </cell>
        </row>
        <row r="12441">
          <cell r="D12441" t="str">
            <v>1414721</v>
          </cell>
          <cell r="J12441" t="str">
            <v>Y</v>
          </cell>
        </row>
        <row r="12442">
          <cell r="D12442" t="str">
            <v>1414721</v>
          </cell>
          <cell r="J12442" t="str">
            <v>Y</v>
          </cell>
        </row>
        <row r="12443">
          <cell r="D12443" t="str">
            <v>1414721</v>
          </cell>
          <cell r="J12443" t="str">
            <v>Y</v>
          </cell>
        </row>
        <row r="12444">
          <cell r="D12444" t="str">
            <v>1414721</v>
          </cell>
          <cell r="J12444" t="str">
            <v>Y</v>
          </cell>
        </row>
        <row r="12445">
          <cell r="D12445" t="str">
            <v>1414721</v>
          </cell>
          <cell r="J12445" t="str">
            <v>Y</v>
          </cell>
        </row>
        <row r="12446">
          <cell r="D12446" t="str">
            <v>1414721</v>
          </cell>
          <cell r="J12446" t="str">
            <v>Y</v>
          </cell>
        </row>
        <row r="12447">
          <cell r="D12447" t="str">
            <v>1414721</v>
          </cell>
          <cell r="J12447" t="str">
            <v>Y</v>
          </cell>
        </row>
        <row r="12448">
          <cell r="D12448" t="str">
            <v>1414721</v>
          </cell>
          <cell r="J12448" t="str">
            <v>Y</v>
          </cell>
        </row>
        <row r="12449">
          <cell r="D12449" t="str">
            <v>1414721</v>
          </cell>
          <cell r="J12449" t="str">
            <v>Y</v>
          </cell>
        </row>
        <row r="12450">
          <cell r="D12450" t="str">
            <v>1414721</v>
          </cell>
          <cell r="J12450" t="str">
            <v>Y</v>
          </cell>
        </row>
        <row r="12451">
          <cell r="D12451" t="str">
            <v>1414721</v>
          </cell>
          <cell r="J12451" t="str">
            <v>Y</v>
          </cell>
        </row>
        <row r="12452">
          <cell r="D12452" t="str">
            <v>1414721</v>
          </cell>
          <cell r="J12452" t="str">
            <v>Y</v>
          </cell>
        </row>
        <row r="12453">
          <cell r="D12453" t="str">
            <v>1414721</v>
          </cell>
          <cell r="J12453" t="str">
            <v>Y</v>
          </cell>
        </row>
        <row r="12454">
          <cell r="D12454" t="str">
            <v>1414721</v>
          </cell>
          <cell r="J12454" t="str">
            <v>Y</v>
          </cell>
        </row>
        <row r="12455">
          <cell r="D12455" t="str">
            <v>1414721</v>
          </cell>
          <cell r="J12455" t="str">
            <v>Y</v>
          </cell>
        </row>
        <row r="12456">
          <cell r="D12456" t="str">
            <v>1414721</v>
          </cell>
          <cell r="J12456" t="str">
            <v>Y</v>
          </cell>
        </row>
        <row r="12457">
          <cell r="D12457" t="str">
            <v>1414721</v>
          </cell>
          <cell r="J12457" t="str">
            <v>Y</v>
          </cell>
        </row>
        <row r="12458">
          <cell r="D12458" t="str">
            <v>1414721</v>
          </cell>
          <cell r="J12458" t="str">
            <v>Y</v>
          </cell>
        </row>
        <row r="12459">
          <cell r="D12459" t="str">
            <v>1414721</v>
          </cell>
          <cell r="J12459" t="str">
            <v>Y</v>
          </cell>
        </row>
        <row r="12460">
          <cell r="D12460" t="str">
            <v>1414721</v>
          </cell>
          <cell r="J12460" t="str">
            <v>Y</v>
          </cell>
        </row>
        <row r="12461">
          <cell r="D12461" t="str">
            <v>1414721</v>
          </cell>
          <cell r="J12461" t="str">
            <v>Y</v>
          </cell>
        </row>
        <row r="12462">
          <cell r="D12462" t="str">
            <v>1414721</v>
          </cell>
          <cell r="J12462" t="str">
            <v>Y</v>
          </cell>
        </row>
        <row r="12463">
          <cell r="D12463" t="str">
            <v>1414721</v>
          </cell>
          <cell r="J12463" t="str">
            <v>Y</v>
          </cell>
        </row>
        <row r="12464">
          <cell r="D12464" t="str">
            <v>1414721</v>
          </cell>
          <cell r="J12464" t="str">
            <v>Y</v>
          </cell>
        </row>
        <row r="12465">
          <cell r="D12465" t="str">
            <v>1414721</v>
          </cell>
          <cell r="J12465" t="str">
            <v>Y</v>
          </cell>
        </row>
        <row r="12466">
          <cell r="D12466" t="str">
            <v>1414721</v>
          </cell>
          <cell r="J12466" t="str">
            <v>Y</v>
          </cell>
        </row>
        <row r="12467">
          <cell r="D12467" t="str">
            <v>1414721</v>
          </cell>
          <cell r="J12467" t="str">
            <v>Y</v>
          </cell>
        </row>
        <row r="12468">
          <cell r="D12468" t="str">
            <v>1414721</v>
          </cell>
          <cell r="J12468" t="str">
            <v>Y</v>
          </cell>
        </row>
        <row r="12469">
          <cell r="D12469" t="str">
            <v>1414721</v>
          </cell>
          <cell r="J12469" t="str">
            <v>Y</v>
          </cell>
        </row>
        <row r="12470">
          <cell r="D12470" t="str">
            <v>1414721</v>
          </cell>
          <cell r="J12470" t="str">
            <v>Y</v>
          </cell>
        </row>
        <row r="12471">
          <cell r="D12471" t="str">
            <v>1414721</v>
          </cell>
          <cell r="J12471" t="str">
            <v>Y</v>
          </cell>
        </row>
        <row r="12472">
          <cell r="D12472" t="str">
            <v>1414721</v>
          </cell>
          <cell r="J12472" t="str">
            <v>Y</v>
          </cell>
        </row>
        <row r="12473">
          <cell r="D12473" t="str">
            <v>1414721</v>
          </cell>
          <cell r="J12473" t="str">
            <v>Y</v>
          </cell>
        </row>
        <row r="12474">
          <cell r="D12474" t="str">
            <v>1414721</v>
          </cell>
          <cell r="J12474" t="str">
            <v>Y</v>
          </cell>
        </row>
        <row r="12475">
          <cell r="D12475" t="str">
            <v>1414721</v>
          </cell>
          <cell r="J12475" t="str">
            <v>Y</v>
          </cell>
        </row>
        <row r="12476">
          <cell r="D12476" t="str">
            <v>1414721</v>
          </cell>
          <cell r="J12476" t="str">
            <v>Y</v>
          </cell>
        </row>
        <row r="12477">
          <cell r="D12477" t="str">
            <v>1414721</v>
          </cell>
          <cell r="J12477" t="str">
            <v>Y</v>
          </cell>
        </row>
        <row r="12478">
          <cell r="D12478" t="str">
            <v>1414721</v>
          </cell>
          <cell r="J12478" t="str">
            <v>Y</v>
          </cell>
        </row>
        <row r="12479">
          <cell r="D12479" t="str">
            <v>1414751</v>
          </cell>
          <cell r="J12479" t="str">
            <v>Y</v>
          </cell>
        </row>
        <row r="12480">
          <cell r="D12480" t="str">
            <v>1414751</v>
          </cell>
          <cell r="J12480" t="str">
            <v>Y</v>
          </cell>
        </row>
        <row r="12481">
          <cell r="D12481" t="str">
            <v>1414751</v>
          </cell>
          <cell r="J12481" t="str">
            <v>Y</v>
          </cell>
        </row>
        <row r="12482">
          <cell r="D12482" t="str">
            <v>1414751</v>
          </cell>
          <cell r="J12482" t="str">
            <v>Y</v>
          </cell>
        </row>
        <row r="12483">
          <cell r="D12483" t="str">
            <v>1414751</v>
          </cell>
          <cell r="J12483" t="str">
            <v>Y</v>
          </cell>
        </row>
        <row r="12484">
          <cell r="D12484" t="str">
            <v>1414751</v>
          </cell>
          <cell r="J12484" t="str">
            <v>Y</v>
          </cell>
        </row>
        <row r="12485">
          <cell r="D12485" t="str">
            <v>1414751</v>
          </cell>
          <cell r="J12485" t="str">
            <v>Y</v>
          </cell>
        </row>
        <row r="12486">
          <cell r="D12486" t="str">
            <v>1414751</v>
          </cell>
          <cell r="J12486" t="str">
            <v>Y</v>
          </cell>
        </row>
        <row r="12487">
          <cell r="D12487" t="str">
            <v>1414751</v>
          </cell>
          <cell r="J12487" t="str">
            <v>Y</v>
          </cell>
        </row>
        <row r="12488">
          <cell r="D12488" t="str">
            <v>1414751</v>
          </cell>
          <cell r="J12488" t="str">
            <v>Y</v>
          </cell>
        </row>
        <row r="12489">
          <cell r="D12489" t="str">
            <v>1414751</v>
          </cell>
          <cell r="J12489" t="str">
            <v>Y</v>
          </cell>
        </row>
        <row r="12490">
          <cell r="D12490" t="str">
            <v>1414751</v>
          </cell>
          <cell r="J12490" t="str">
            <v>Y</v>
          </cell>
        </row>
        <row r="12491">
          <cell r="D12491" t="str">
            <v>1414751</v>
          </cell>
          <cell r="J12491" t="str">
            <v>Y</v>
          </cell>
        </row>
        <row r="12492">
          <cell r="D12492" t="str">
            <v>1414751</v>
          </cell>
          <cell r="J12492" t="str">
            <v>Y</v>
          </cell>
        </row>
        <row r="12493">
          <cell r="D12493" t="str">
            <v>1414751</v>
          </cell>
          <cell r="J12493" t="str">
            <v>Y</v>
          </cell>
        </row>
        <row r="12494">
          <cell r="D12494" t="str">
            <v>1414751</v>
          </cell>
          <cell r="J12494" t="str">
            <v>Y</v>
          </cell>
        </row>
        <row r="12495">
          <cell r="D12495" t="str">
            <v>1414751</v>
          </cell>
          <cell r="J12495" t="str">
            <v>Y</v>
          </cell>
        </row>
        <row r="12496">
          <cell r="D12496" t="str">
            <v>1414751</v>
          </cell>
          <cell r="J12496" t="str">
            <v>Y</v>
          </cell>
        </row>
        <row r="12497">
          <cell r="D12497" t="str">
            <v>1414751</v>
          </cell>
          <cell r="J12497" t="str">
            <v>Y</v>
          </cell>
        </row>
        <row r="12498">
          <cell r="D12498" t="str">
            <v>1414751</v>
          </cell>
          <cell r="J12498" t="str">
            <v>Y</v>
          </cell>
        </row>
        <row r="12499">
          <cell r="D12499" t="str">
            <v>1414751</v>
          </cell>
          <cell r="J12499" t="str">
            <v>Y</v>
          </cell>
        </row>
        <row r="12500">
          <cell r="D12500" t="str">
            <v>1414751</v>
          </cell>
          <cell r="J12500" t="str">
            <v>Y</v>
          </cell>
        </row>
        <row r="12501">
          <cell r="D12501" t="str">
            <v>1414751</v>
          </cell>
          <cell r="J12501" t="str">
            <v>Y</v>
          </cell>
        </row>
        <row r="12502">
          <cell r="D12502" t="str">
            <v>1414751</v>
          </cell>
          <cell r="J12502" t="str">
            <v>Y</v>
          </cell>
        </row>
        <row r="12503">
          <cell r="D12503" t="str">
            <v>1414751</v>
          </cell>
          <cell r="J12503" t="str">
            <v>Y</v>
          </cell>
        </row>
        <row r="12504">
          <cell r="D12504" t="str">
            <v>1414751</v>
          </cell>
          <cell r="J12504" t="str">
            <v>Y</v>
          </cell>
        </row>
        <row r="12505">
          <cell r="D12505" t="str">
            <v>1414751</v>
          </cell>
          <cell r="J12505" t="str">
            <v>Y</v>
          </cell>
        </row>
        <row r="12506">
          <cell r="D12506" t="str">
            <v>1414751</v>
          </cell>
          <cell r="J12506" t="str">
            <v>Y</v>
          </cell>
        </row>
        <row r="12507">
          <cell r="D12507" t="str">
            <v>1414751</v>
          </cell>
          <cell r="J12507" t="str">
            <v>Y</v>
          </cell>
        </row>
        <row r="12508">
          <cell r="D12508" t="str">
            <v>1414751</v>
          </cell>
          <cell r="J12508" t="str">
            <v>Y</v>
          </cell>
        </row>
        <row r="12509">
          <cell r="D12509" t="str">
            <v>1414751</v>
          </cell>
          <cell r="J12509" t="str">
            <v>Y</v>
          </cell>
        </row>
        <row r="12510">
          <cell r="D12510" t="str">
            <v>1414751</v>
          </cell>
          <cell r="J12510" t="str">
            <v>Y</v>
          </cell>
        </row>
        <row r="12511">
          <cell r="D12511" t="str">
            <v>1414751</v>
          </cell>
          <cell r="J12511" t="str">
            <v>Y</v>
          </cell>
        </row>
        <row r="12512">
          <cell r="D12512" t="str">
            <v>1414751</v>
          </cell>
          <cell r="J12512" t="str">
            <v>Y</v>
          </cell>
        </row>
        <row r="12513">
          <cell r="D12513" t="str">
            <v>1414751</v>
          </cell>
          <cell r="J12513" t="str">
            <v>Y</v>
          </cell>
        </row>
        <row r="12514">
          <cell r="D12514" t="str">
            <v>1414751</v>
          </cell>
          <cell r="J12514" t="str">
            <v>Y</v>
          </cell>
        </row>
        <row r="12515">
          <cell r="D12515" t="str">
            <v>1414751</v>
          </cell>
          <cell r="J12515" t="str">
            <v>Y</v>
          </cell>
        </row>
        <row r="12516">
          <cell r="D12516" t="str">
            <v>1414751</v>
          </cell>
          <cell r="J12516" t="str">
            <v>Y</v>
          </cell>
        </row>
        <row r="12517">
          <cell r="D12517" t="str">
            <v>1414751</v>
          </cell>
          <cell r="J12517" t="str">
            <v>Y</v>
          </cell>
        </row>
        <row r="12518">
          <cell r="D12518" t="str">
            <v>1414751</v>
          </cell>
          <cell r="J12518" t="str">
            <v>Y</v>
          </cell>
        </row>
        <row r="12519">
          <cell r="D12519" t="str">
            <v>1414751</v>
          </cell>
          <cell r="J12519" t="str">
            <v>Y</v>
          </cell>
        </row>
        <row r="12520">
          <cell r="D12520" t="str">
            <v>1414751</v>
          </cell>
          <cell r="J12520" t="str">
            <v>Y</v>
          </cell>
        </row>
        <row r="12521">
          <cell r="D12521" t="str">
            <v>1414751</v>
          </cell>
          <cell r="J12521" t="str">
            <v>Y</v>
          </cell>
        </row>
        <row r="12522">
          <cell r="D12522" t="str">
            <v>1414751</v>
          </cell>
          <cell r="J12522" t="str">
            <v>Y</v>
          </cell>
        </row>
        <row r="12523">
          <cell r="D12523" t="str">
            <v>1414751</v>
          </cell>
          <cell r="J12523" t="str">
            <v>Y</v>
          </cell>
        </row>
        <row r="12524">
          <cell r="D12524" t="str">
            <v>1414751</v>
          </cell>
          <cell r="J12524" t="str">
            <v>Y</v>
          </cell>
        </row>
        <row r="12525">
          <cell r="D12525" t="str">
            <v>1414751</v>
          </cell>
          <cell r="J12525" t="str">
            <v>Y</v>
          </cell>
        </row>
        <row r="12526">
          <cell r="D12526" t="str">
            <v>1414751</v>
          </cell>
          <cell r="J12526" t="str">
            <v>Y</v>
          </cell>
        </row>
        <row r="12527">
          <cell r="D12527" t="str">
            <v>1414751</v>
          </cell>
          <cell r="J12527" t="str">
            <v>Y</v>
          </cell>
        </row>
        <row r="12528">
          <cell r="D12528" t="str">
            <v>1414751</v>
          </cell>
          <cell r="J12528" t="str">
            <v>Y</v>
          </cell>
        </row>
        <row r="12529">
          <cell r="D12529" t="str">
            <v>1414751</v>
          </cell>
          <cell r="J12529" t="str">
            <v>Y</v>
          </cell>
        </row>
        <row r="12530">
          <cell r="D12530" t="str">
            <v>1414751</v>
          </cell>
          <cell r="J12530" t="str">
            <v>Y</v>
          </cell>
        </row>
        <row r="12531">
          <cell r="D12531" t="str">
            <v>1414751</v>
          </cell>
          <cell r="J12531" t="str">
            <v>Y</v>
          </cell>
        </row>
        <row r="12532">
          <cell r="D12532" t="str">
            <v>1414751</v>
          </cell>
          <cell r="J12532" t="str">
            <v>Y</v>
          </cell>
        </row>
        <row r="12533">
          <cell r="D12533" t="str">
            <v>1414751</v>
          </cell>
          <cell r="J12533" t="str">
            <v>Y</v>
          </cell>
        </row>
        <row r="12534">
          <cell r="D12534" t="str">
            <v>1414751</v>
          </cell>
          <cell r="J12534" t="str">
            <v>Y</v>
          </cell>
        </row>
        <row r="12535">
          <cell r="D12535" t="str">
            <v>1414751</v>
          </cell>
          <cell r="J12535" t="str">
            <v>Y</v>
          </cell>
        </row>
        <row r="12536">
          <cell r="D12536" t="str">
            <v>1414751</v>
          </cell>
          <cell r="J12536" t="str">
            <v>Y</v>
          </cell>
        </row>
        <row r="12537">
          <cell r="D12537" t="str">
            <v>1414751</v>
          </cell>
          <cell r="J12537" t="str">
            <v>Y</v>
          </cell>
        </row>
        <row r="12538">
          <cell r="D12538" t="str">
            <v>1414751</v>
          </cell>
          <cell r="J12538" t="str">
            <v>Y</v>
          </cell>
        </row>
        <row r="12539">
          <cell r="D12539" t="str">
            <v>1414751</v>
          </cell>
          <cell r="J12539" t="str">
            <v>Y</v>
          </cell>
        </row>
        <row r="12540">
          <cell r="D12540" t="str">
            <v>1414751</v>
          </cell>
          <cell r="J12540" t="str">
            <v>Y</v>
          </cell>
        </row>
        <row r="12541">
          <cell r="D12541" t="str">
            <v>1414751</v>
          </cell>
          <cell r="J12541" t="str">
            <v>Y</v>
          </cell>
        </row>
        <row r="12542">
          <cell r="D12542" t="str">
            <v>1414751</v>
          </cell>
          <cell r="J12542" t="str">
            <v>Y</v>
          </cell>
        </row>
        <row r="12543">
          <cell r="D12543" t="str">
            <v>1414751</v>
          </cell>
          <cell r="J12543" t="str">
            <v>Y</v>
          </cell>
        </row>
        <row r="12544">
          <cell r="D12544" t="str">
            <v>1414751</v>
          </cell>
          <cell r="J12544" t="str">
            <v>Y</v>
          </cell>
        </row>
        <row r="12545">
          <cell r="D12545" t="str">
            <v>1414751</v>
          </cell>
          <cell r="J12545" t="str">
            <v>Y</v>
          </cell>
        </row>
        <row r="12546">
          <cell r="D12546" t="str">
            <v>1414764</v>
          </cell>
          <cell r="J12546" t="str">
            <v>Y</v>
          </cell>
        </row>
        <row r="12547">
          <cell r="D12547" t="str">
            <v>1414764</v>
          </cell>
          <cell r="J12547" t="str">
            <v>Y</v>
          </cell>
        </row>
        <row r="12548">
          <cell r="D12548" t="str">
            <v>1414764</v>
          </cell>
          <cell r="J12548" t="str">
            <v>Y</v>
          </cell>
        </row>
        <row r="12549">
          <cell r="D12549" t="str">
            <v>1414764</v>
          </cell>
          <cell r="J12549" t="str">
            <v>Y</v>
          </cell>
        </row>
        <row r="12550">
          <cell r="D12550" t="str">
            <v>1414764</v>
          </cell>
          <cell r="J12550" t="str">
            <v>Y</v>
          </cell>
        </row>
        <row r="12551">
          <cell r="D12551" t="str">
            <v>1414764</v>
          </cell>
          <cell r="J12551" t="str">
            <v>Y</v>
          </cell>
        </row>
        <row r="12552">
          <cell r="D12552" t="str">
            <v>1414764</v>
          </cell>
          <cell r="J12552" t="str">
            <v>Y</v>
          </cell>
        </row>
        <row r="12553">
          <cell r="D12553" t="str">
            <v>1414764</v>
          </cell>
          <cell r="J12553" t="str">
            <v>Y</v>
          </cell>
        </row>
        <row r="12554">
          <cell r="D12554" t="str">
            <v>1414764</v>
          </cell>
          <cell r="J12554" t="str">
            <v>Y</v>
          </cell>
        </row>
        <row r="12555">
          <cell r="D12555" t="str">
            <v>1414764</v>
          </cell>
          <cell r="J12555" t="str">
            <v>Y</v>
          </cell>
        </row>
        <row r="12556">
          <cell r="D12556" t="str">
            <v>1414764</v>
          </cell>
          <cell r="J12556" t="str">
            <v>Y</v>
          </cell>
        </row>
        <row r="12557">
          <cell r="D12557" t="str">
            <v>1414764</v>
          </cell>
          <cell r="J12557" t="str">
            <v>Y</v>
          </cell>
        </row>
        <row r="12558">
          <cell r="D12558" t="str">
            <v>1414764</v>
          </cell>
          <cell r="J12558" t="str">
            <v>Y</v>
          </cell>
        </row>
        <row r="12559">
          <cell r="D12559" t="str">
            <v>1414764</v>
          </cell>
          <cell r="J12559" t="str">
            <v>Y</v>
          </cell>
        </row>
        <row r="12560">
          <cell r="D12560" t="str">
            <v>1414764</v>
          </cell>
          <cell r="J12560" t="str">
            <v>Y</v>
          </cell>
        </row>
        <row r="12561">
          <cell r="D12561" t="str">
            <v>1414764</v>
          </cell>
          <cell r="J12561" t="str">
            <v>Y</v>
          </cell>
        </row>
        <row r="12562">
          <cell r="D12562" t="str">
            <v>1414764</v>
          </cell>
          <cell r="J12562" t="str">
            <v>Y</v>
          </cell>
        </row>
        <row r="12563">
          <cell r="D12563" t="str">
            <v>1414764</v>
          </cell>
          <cell r="J12563" t="str">
            <v>Y</v>
          </cell>
        </row>
        <row r="12564">
          <cell r="D12564" t="str">
            <v>1414764</v>
          </cell>
          <cell r="J12564" t="str">
            <v>Y</v>
          </cell>
        </row>
        <row r="12565">
          <cell r="D12565" t="str">
            <v>1414764</v>
          </cell>
          <cell r="J12565" t="str">
            <v>Y</v>
          </cell>
        </row>
        <row r="12566">
          <cell r="D12566" t="str">
            <v>1414764</v>
          </cell>
          <cell r="J12566" t="str">
            <v>Y</v>
          </cell>
        </row>
        <row r="12567">
          <cell r="D12567" t="str">
            <v>1414764</v>
          </cell>
          <cell r="J12567" t="str">
            <v>Y</v>
          </cell>
        </row>
        <row r="12568">
          <cell r="D12568" t="str">
            <v>1414764</v>
          </cell>
          <cell r="J12568" t="str">
            <v>Y</v>
          </cell>
        </row>
        <row r="12569">
          <cell r="D12569" t="str">
            <v>1414764</v>
          </cell>
          <cell r="J12569" t="str">
            <v>Y</v>
          </cell>
        </row>
        <row r="12570">
          <cell r="D12570" t="str">
            <v>1414764</v>
          </cell>
          <cell r="J12570" t="str">
            <v>Y</v>
          </cell>
        </row>
        <row r="12571">
          <cell r="D12571" t="str">
            <v>1414764</v>
          </cell>
          <cell r="J12571" t="str">
            <v>Y</v>
          </cell>
        </row>
        <row r="12572">
          <cell r="D12572" t="str">
            <v>1414764</v>
          </cell>
          <cell r="J12572" t="str">
            <v>Y</v>
          </cell>
        </row>
        <row r="12573">
          <cell r="D12573" t="str">
            <v>1414764</v>
          </cell>
          <cell r="J12573" t="str">
            <v>Y</v>
          </cell>
        </row>
        <row r="12574">
          <cell r="D12574" t="str">
            <v>1414764</v>
          </cell>
          <cell r="J12574" t="str">
            <v>Y</v>
          </cell>
        </row>
        <row r="12575">
          <cell r="D12575" t="str">
            <v>1414764</v>
          </cell>
          <cell r="J12575" t="str">
            <v>Y</v>
          </cell>
        </row>
        <row r="12576">
          <cell r="D12576" t="str">
            <v>1414764</v>
          </cell>
          <cell r="J12576" t="str">
            <v>Y</v>
          </cell>
        </row>
        <row r="12577">
          <cell r="D12577" t="str">
            <v>1414764</v>
          </cell>
          <cell r="J12577" t="str">
            <v>Y</v>
          </cell>
        </row>
        <row r="12578">
          <cell r="D12578" t="str">
            <v>1414764</v>
          </cell>
          <cell r="J12578" t="str">
            <v>Y</v>
          </cell>
        </row>
        <row r="12579">
          <cell r="D12579" t="str">
            <v>1414764</v>
          </cell>
          <cell r="J12579" t="str">
            <v>Y</v>
          </cell>
        </row>
        <row r="12580">
          <cell r="D12580" t="str">
            <v>1414764</v>
          </cell>
          <cell r="J12580" t="str">
            <v>Y</v>
          </cell>
        </row>
        <row r="12581">
          <cell r="D12581" t="str">
            <v>1414764</v>
          </cell>
          <cell r="J12581" t="str">
            <v>Y</v>
          </cell>
        </row>
        <row r="12582">
          <cell r="D12582" t="str">
            <v>1414764</v>
          </cell>
          <cell r="J12582" t="str">
            <v>Y</v>
          </cell>
        </row>
        <row r="12583">
          <cell r="D12583" t="str">
            <v>1414764</v>
          </cell>
          <cell r="J12583" t="str">
            <v>Y</v>
          </cell>
        </row>
        <row r="12584">
          <cell r="D12584" t="str">
            <v>1414764</v>
          </cell>
          <cell r="J12584" t="str">
            <v>Y</v>
          </cell>
        </row>
        <row r="12585">
          <cell r="D12585" t="str">
            <v>1414764</v>
          </cell>
          <cell r="J12585" t="str">
            <v>Y</v>
          </cell>
        </row>
        <row r="12586">
          <cell r="D12586" t="str">
            <v>1414764</v>
          </cell>
          <cell r="J12586" t="str">
            <v>Y</v>
          </cell>
        </row>
        <row r="12587">
          <cell r="D12587" t="str">
            <v>1414764</v>
          </cell>
          <cell r="J12587" t="str">
            <v>Y</v>
          </cell>
        </row>
        <row r="12588">
          <cell r="D12588" t="str">
            <v>1414764</v>
          </cell>
          <cell r="J12588" t="str">
            <v>Y</v>
          </cell>
        </row>
        <row r="12589">
          <cell r="D12589" t="str">
            <v>1414764</v>
          </cell>
          <cell r="J12589" t="str">
            <v>Y</v>
          </cell>
        </row>
        <row r="12590">
          <cell r="D12590" t="str">
            <v>1414764</v>
          </cell>
          <cell r="J12590" t="str">
            <v>Y</v>
          </cell>
        </row>
        <row r="12591">
          <cell r="D12591" t="str">
            <v>1414764</v>
          </cell>
          <cell r="J12591" t="str">
            <v>Y</v>
          </cell>
        </row>
        <row r="12592">
          <cell r="D12592" t="str">
            <v>1414764</v>
          </cell>
          <cell r="J12592" t="str">
            <v>Y</v>
          </cell>
        </row>
        <row r="12593">
          <cell r="D12593" t="str">
            <v>1414764</v>
          </cell>
          <cell r="J12593" t="str">
            <v>Y</v>
          </cell>
        </row>
        <row r="12594">
          <cell r="D12594" t="str">
            <v>1414764</v>
          </cell>
          <cell r="J12594" t="str">
            <v>Y</v>
          </cell>
        </row>
        <row r="12595">
          <cell r="D12595" t="str">
            <v>1414764</v>
          </cell>
          <cell r="J12595" t="str">
            <v>Y</v>
          </cell>
        </row>
        <row r="12596">
          <cell r="D12596" t="str">
            <v>1414764</v>
          </cell>
          <cell r="J12596" t="str">
            <v>Y</v>
          </cell>
        </row>
        <row r="12597">
          <cell r="D12597" t="str">
            <v>1414764</v>
          </cell>
          <cell r="J12597" t="str">
            <v>Y</v>
          </cell>
        </row>
        <row r="12598">
          <cell r="D12598" t="str">
            <v>1414764</v>
          </cell>
          <cell r="J12598" t="str">
            <v>Y</v>
          </cell>
        </row>
        <row r="12599">
          <cell r="D12599" t="str">
            <v>1414764</v>
          </cell>
          <cell r="J12599" t="str">
            <v>Y</v>
          </cell>
        </row>
        <row r="12600">
          <cell r="D12600" t="str">
            <v>1414764</v>
          </cell>
          <cell r="J12600" t="str">
            <v>Y</v>
          </cell>
        </row>
        <row r="12601">
          <cell r="D12601" t="str">
            <v>1414764</v>
          </cell>
          <cell r="J12601" t="str">
            <v>Y</v>
          </cell>
        </row>
        <row r="12602">
          <cell r="D12602" t="str">
            <v>1414764</v>
          </cell>
          <cell r="J12602" t="str">
            <v>Y</v>
          </cell>
        </row>
        <row r="12603">
          <cell r="D12603" t="str">
            <v>1414764</v>
          </cell>
          <cell r="J12603" t="str">
            <v>Y</v>
          </cell>
        </row>
        <row r="12604">
          <cell r="D12604" t="str">
            <v>1414764</v>
          </cell>
          <cell r="J12604" t="str">
            <v>Y</v>
          </cell>
        </row>
        <row r="12605">
          <cell r="D12605" t="str">
            <v>1414764</v>
          </cell>
          <cell r="J12605" t="str">
            <v>Y</v>
          </cell>
        </row>
        <row r="12606">
          <cell r="D12606" t="str">
            <v>1414764</v>
          </cell>
          <cell r="J12606" t="str">
            <v>Y</v>
          </cell>
        </row>
        <row r="12607">
          <cell r="D12607" t="str">
            <v>1414764</v>
          </cell>
          <cell r="J12607" t="str">
            <v>Y</v>
          </cell>
        </row>
        <row r="12608">
          <cell r="D12608" t="str">
            <v>1414764</v>
          </cell>
          <cell r="J12608" t="str">
            <v>Y</v>
          </cell>
        </row>
        <row r="12609">
          <cell r="D12609" t="str">
            <v>1414764</v>
          </cell>
          <cell r="J12609" t="str">
            <v>Y</v>
          </cell>
        </row>
        <row r="12610">
          <cell r="D12610" t="str">
            <v>1414764</v>
          </cell>
          <cell r="J12610" t="str">
            <v>Y</v>
          </cell>
        </row>
        <row r="12611">
          <cell r="D12611" t="str">
            <v>1414764</v>
          </cell>
          <cell r="J12611" t="str">
            <v>Y</v>
          </cell>
        </row>
        <row r="12612">
          <cell r="D12612" t="str">
            <v>1414764</v>
          </cell>
          <cell r="J12612" t="str">
            <v>Y</v>
          </cell>
        </row>
        <row r="12613">
          <cell r="D12613" t="str">
            <v>1414766</v>
          </cell>
          <cell r="J12613" t="str">
            <v>Y</v>
          </cell>
        </row>
        <row r="12614">
          <cell r="D12614" t="str">
            <v>1414766</v>
          </cell>
          <cell r="J12614" t="str">
            <v>Y</v>
          </cell>
        </row>
        <row r="12615">
          <cell r="D12615" t="str">
            <v>1414766</v>
          </cell>
          <cell r="J12615" t="str">
            <v>Y</v>
          </cell>
        </row>
        <row r="12616">
          <cell r="D12616" t="str">
            <v>1414766</v>
          </cell>
          <cell r="J12616" t="str">
            <v>Y</v>
          </cell>
        </row>
        <row r="12617">
          <cell r="D12617" t="str">
            <v>1414766</v>
          </cell>
          <cell r="J12617" t="str">
            <v>Y</v>
          </cell>
        </row>
        <row r="12618">
          <cell r="D12618" t="str">
            <v>1414766</v>
          </cell>
          <cell r="J12618" t="str">
            <v>Y</v>
          </cell>
        </row>
        <row r="12619">
          <cell r="D12619" t="str">
            <v>1414766</v>
          </cell>
          <cell r="J12619" t="str">
            <v>Y</v>
          </cell>
        </row>
        <row r="12620">
          <cell r="D12620" t="str">
            <v>1414766</v>
          </cell>
          <cell r="J12620" t="str">
            <v>N</v>
          </cell>
        </row>
        <row r="12621">
          <cell r="D12621" t="str">
            <v>1414766</v>
          </cell>
          <cell r="J12621" t="str">
            <v>Y</v>
          </cell>
        </row>
        <row r="12622">
          <cell r="D12622" t="str">
            <v>1414766</v>
          </cell>
          <cell r="J12622" t="str">
            <v>Y</v>
          </cell>
        </row>
        <row r="12623">
          <cell r="D12623" t="str">
            <v>1414766</v>
          </cell>
          <cell r="J12623" t="str">
            <v>Y</v>
          </cell>
        </row>
        <row r="12624">
          <cell r="D12624" t="str">
            <v>1414766</v>
          </cell>
          <cell r="J12624" t="str">
            <v>Y</v>
          </cell>
        </row>
        <row r="12625">
          <cell r="D12625" t="str">
            <v>1414766</v>
          </cell>
          <cell r="J12625" t="str">
            <v>Y</v>
          </cell>
        </row>
        <row r="12626">
          <cell r="D12626" t="str">
            <v>1414766</v>
          </cell>
          <cell r="J12626" t="str">
            <v>Y</v>
          </cell>
        </row>
        <row r="12627">
          <cell r="D12627" t="str">
            <v>1414766</v>
          </cell>
          <cell r="J12627" t="str">
            <v>Y</v>
          </cell>
        </row>
        <row r="12628">
          <cell r="D12628" t="str">
            <v>1414766</v>
          </cell>
          <cell r="J12628" t="str">
            <v>N</v>
          </cell>
        </row>
        <row r="12629">
          <cell r="D12629" t="str">
            <v>1415094</v>
          </cell>
          <cell r="J12629" t="str">
            <v>Y</v>
          </cell>
        </row>
        <row r="12630">
          <cell r="D12630" t="str">
            <v>1415094</v>
          </cell>
          <cell r="J12630" t="str">
            <v>N</v>
          </cell>
        </row>
        <row r="12631">
          <cell r="D12631" t="str">
            <v>1415094</v>
          </cell>
          <cell r="J12631" t="str">
            <v>N</v>
          </cell>
        </row>
        <row r="12632">
          <cell r="D12632" t="str">
            <v>1415094</v>
          </cell>
          <cell r="J12632" t="str">
            <v>N</v>
          </cell>
        </row>
        <row r="12633">
          <cell r="D12633" t="str">
            <v>1415094</v>
          </cell>
          <cell r="J12633" t="str">
            <v>N</v>
          </cell>
        </row>
        <row r="12634">
          <cell r="D12634" t="str">
            <v>1415094</v>
          </cell>
          <cell r="J12634" t="str">
            <v>N</v>
          </cell>
        </row>
        <row r="12635">
          <cell r="D12635" t="str">
            <v>1415094</v>
          </cell>
          <cell r="J12635" t="str">
            <v>N</v>
          </cell>
        </row>
        <row r="12636">
          <cell r="D12636" t="str">
            <v>1415094</v>
          </cell>
          <cell r="J12636" t="str">
            <v>Y</v>
          </cell>
        </row>
        <row r="12637">
          <cell r="D12637" t="str">
            <v>1415094</v>
          </cell>
          <cell r="J12637" t="str">
            <v>N</v>
          </cell>
        </row>
        <row r="12638">
          <cell r="D12638" t="str">
            <v>1415094</v>
          </cell>
          <cell r="J12638" t="str">
            <v>N</v>
          </cell>
        </row>
        <row r="12639">
          <cell r="D12639" t="str">
            <v>1415094</v>
          </cell>
          <cell r="J12639" t="str">
            <v>N</v>
          </cell>
        </row>
        <row r="12640">
          <cell r="D12640" t="str">
            <v>1415094</v>
          </cell>
          <cell r="J12640" t="str">
            <v>N</v>
          </cell>
        </row>
        <row r="12641">
          <cell r="D12641" t="str">
            <v>1415094</v>
          </cell>
          <cell r="J12641" t="str">
            <v>N</v>
          </cell>
        </row>
        <row r="12642">
          <cell r="D12642" t="str">
            <v>1415094</v>
          </cell>
          <cell r="J12642" t="str">
            <v>N</v>
          </cell>
        </row>
        <row r="12643">
          <cell r="D12643" t="str">
            <v>1415094</v>
          </cell>
          <cell r="J12643" t="str">
            <v>Y</v>
          </cell>
        </row>
        <row r="12644">
          <cell r="D12644" t="str">
            <v>1415094</v>
          </cell>
          <cell r="J12644" t="str">
            <v>N</v>
          </cell>
        </row>
        <row r="12645">
          <cell r="D12645" t="str">
            <v>1415097</v>
          </cell>
          <cell r="J12645" t="str">
            <v>N</v>
          </cell>
        </row>
        <row r="12646">
          <cell r="D12646" t="str">
            <v>1415097</v>
          </cell>
          <cell r="J12646" t="str">
            <v>N</v>
          </cell>
        </row>
        <row r="12647">
          <cell r="D12647" t="str">
            <v>1415097</v>
          </cell>
          <cell r="J12647" t="str">
            <v>N</v>
          </cell>
        </row>
        <row r="12648">
          <cell r="D12648" t="str">
            <v>1415097</v>
          </cell>
          <cell r="J12648" t="str">
            <v>N</v>
          </cell>
        </row>
        <row r="12649">
          <cell r="D12649" t="str">
            <v>1415097</v>
          </cell>
          <cell r="J12649" t="str">
            <v>N</v>
          </cell>
        </row>
        <row r="12650">
          <cell r="D12650" t="str">
            <v>1415097</v>
          </cell>
          <cell r="J12650" t="str">
            <v>N</v>
          </cell>
        </row>
        <row r="12651">
          <cell r="D12651" t="str">
            <v>1415097</v>
          </cell>
          <cell r="J12651" t="str">
            <v>N</v>
          </cell>
        </row>
        <row r="12652">
          <cell r="D12652" t="str">
            <v>1415097</v>
          </cell>
          <cell r="J12652" t="str">
            <v>N</v>
          </cell>
        </row>
        <row r="12653">
          <cell r="D12653" t="str">
            <v>1415097</v>
          </cell>
          <cell r="J12653" t="str">
            <v>N</v>
          </cell>
        </row>
        <row r="12654">
          <cell r="D12654" t="str">
            <v>1415097</v>
          </cell>
          <cell r="J12654" t="str">
            <v>N</v>
          </cell>
        </row>
        <row r="12655">
          <cell r="D12655" t="str">
            <v>1415097</v>
          </cell>
          <cell r="J12655" t="str">
            <v>N</v>
          </cell>
        </row>
        <row r="12656">
          <cell r="D12656" t="str">
            <v>1415097</v>
          </cell>
          <cell r="J12656" t="str">
            <v>N</v>
          </cell>
        </row>
        <row r="12657">
          <cell r="D12657" t="str">
            <v>1415097</v>
          </cell>
          <cell r="J12657" t="str">
            <v>N</v>
          </cell>
        </row>
        <row r="12658">
          <cell r="D12658" t="str">
            <v>1415097</v>
          </cell>
          <cell r="J12658" t="str">
            <v>N</v>
          </cell>
        </row>
        <row r="12659">
          <cell r="D12659" t="str">
            <v>1415097</v>
          </cell>
          <cell r="J12659" t="str">
            <v>N</v>
          </cell>
        </row>
        <row r="12660">
          <cell r="D12660" t="str">
            <v>1415097</v>
          </cell>
          <cell r="J12660" t="str">
            <v>N</v>
          </cell>
        </row>
        <row r="12661">
          <cell r="D12661" t="str">
            <v>1415097</v>
          </cell>
          <cell r="J12661" t="str">
            <v>N</v>
          </cell>
        </row>
        <row r="12662">
          <cell r="D12662" t="str">
            <v>1415097</v>
          </cell>
          <cell r="J12662" t="str">
            <v>N</v>
          </cell>
        </row>
        <row r="12663">
          <cell r="D12663" t="str">
            <v>1415097</v>
          </cell>
          <cell r="J12663" t="str">
            <v>N</v>
          </cell>
        </row>
        <row r="12664">
          <cell r="D12664" t="str">
            <v>1415097</v>
          </cell>
          <cell r="J12664" t="str">
            <v>N</v>
          </cell>
        </row>
        <row r="12665">
          <cell r="D12665" t="str">
            <v>1415097</v>
          </cell>
          <cell r="J12665" t="str">
            <v>N</v>
          </cell>
        </row>
        <row r="12666">
          <cell r="D12666" t="str">
            <v>1415097</v>
          </cell>
          <cell r="J12666" t="str">
            <v>N</v>
          </cell>
        </row>
        <row r="12667">
          <cell r="D12667" t="str">
            <v>1415097</v>
          </cell>
          <cell r="J12667" t="str">
            <v>N</v>
          </cell>
        </row>
        <row r="12668">
          <cell r="D12668" t="str">
            <v>1415097</v>
          </cell>
          <cell r="J12668" t="str">
            <v>N</v>
          </cell>
        </row>
        <row r="12669">
          <cell r="D12669" t="str">
            <v>1415097</v>
          </cell>
          <cell r="J12669" t="str">
            <v>N</v>
          </cell>
        </row>
        <row r="12670">
          <cell r="D12670" t="str">
            <v>1415097</v>
          </cell>
          <cell r="J12670" t="str">
            <v>N</v>
          </cell>
        </row>
        <row r="12671">
          <cell r="D12671" t="str">
            <v>1415097</v>
          </cell>
          <cell r="J12671" t="str">
            <v>N</v>
          </cell>
        </row>
        <row r="12672">
          <cell r="D12672" t="str">
            <v>1415097</v>
          </cell>
          <cell r="J12672" t="str">
            <v>N</v>
          </cell>
        </row>
        <row r="12673">
          <cell r="D12673" t="str">
            <v>1415097</v>
          </cell>
          <cell r="J12673" t="str">
            <v>N</v>
          </cell>
        </row>
        <row r="12674">
          <cell r="D12674" t="str">
            <v>1415097</v>
          </cell>
          <cell r="J12674" t="str">
            <v>N</v>
          </cell>
        </row>
        <row r="12675">
          <cell r="D12675" t="str">
            <v>1415097</v>
          </cell>
          <cell r="J12675" t="str">
            <v>N</v>
          </cell>
        </row>
        <row r="12676">
          <cell r="D12676" t="str">
            <v>1415097</v>
          </cell>
          <cell r="J12676" t="str">
            <v>N</v>
          </cell>
        </row>
        <row r="12677">
          <cell r="D12677" t="str">
            <v>1415097</v>
          </cell>
          <cell r="J12677" t="str">
            <v>N</v>
          </cell>
        </row>
        <row r="12678">
          <cell r="D12678" t="str">
            <v>1415097</v>
          </cell>
          <cell r="J12678" t="str">
            <v>N</v>
          </cell>
        </row>
        <row r="12679">
          <cell r="D12679" t="str">
            <v>1415097</v>
          </cell>
          <cell r="J12679" t="str">
            <v>N</v>
          </cell>
        </row>
        <row r="12680">
          <cell r="D12680" t="str">
            <v>1415097</v>
          </cell>
          <cell r="J12680" t="str">
            <v>N</v>
          </cell>
        </row>
        <row r="12681">
          <cell r="D12681" t="str">
            <v>1415097</v>
          </cell>
          <cell r="J12681" t="str">
            <v>N</v>
          </cell>
        </row>
        <row r="12682">
          <cell r="D12682" t="str">
            <v>1415113</v>
          </cell>
          <cell r="J12682" t="str">
            <v>N</v>
          </cell>
        </row>
        <row r="12683">
          <cell r="D12683" t="str">
            <v>1415113</v>
          </cell>
          <cell r="J12683" t="str">
            <v>N</v>
          </cell>
        </row>
        <row r="12684">
          <cell r="D12684" t="str">
            <v>1415113</v>
          </cell>
          <cell r="J12684" t="str">
            <v>N</v>
          </cell>
        </row>
        <row r="12685">
          <cell r="D12685" t="str">
            <v>1415113</v>
          </cell>
          <cell r="J12685" t="str">
            <v>N</v>
          </cell>
        </row>
        <row r="12686">
          <cell r="D12686" t="str">
            <v>1415113</v>
          </cell>
          <cell r="J12686" t="str">
            <v>N</v>
          </cell>
        </row>
        <row r="12687">
          <cell r="D12687" t="str">
            <v>1415113</v>
          </cell>
          <cell r="J12687" t="str">
            <v>N</v>
          </cell>
        </row>
        <row r="12688">
          <cell r="D12688" t="str">
            <v>1415113</v>
          </cell>
          <cell r="J12688" t="str">
            <v>N</v>
          </cell>
        </row>
        <row r="12689">
          <cell r="D12689" t="str">
            <v>1415113</v>
          </cell>
          <cell r="J12689" t="str">
            <v>N</v>
          </cell>
        </row>
        <row r="12690">
          <cell r="D12690" t="str">
            <v>1415113</v>
          </cell>
          <cell r="J12690" t="str">
            <v>N</v>
          </cell>
        </row>
        <row r="12691">
          <cell r="D12691" t="str">
            <v>1415113</v>
          </cell>
          <cell r="J12691" t="str">
            <v>N</v>
          </cell>
        </row>
        <row r="12692">
          <cell r="D12692" t="str">
            <v>1415113</v>
          </cell>
          <cell r="J12692" t="str">
            <v>N</v>
          </cell>
        </row>
        <row r="12693">
          <cell r="D12693" t="str">
            <v>1415113</v>
          </cell>
          <cell r="J12693" t="str">
            <v>N</v>
          </cell>
        </row>
        <row r="12694">
          <cell r="D12694" t="str">
            <v>1415113</v>
          </cell>
          <cell r="J12694" t="str">
            <v>N</v>
          </cell>
        </row>
        <row r="12695">
          <cell r="D12695" t="str">
            <v>1415113</v>
          </cell>
          <cell r="J12695" t="str">
            <v>N</v>
          </cell>
        </row>
        <row r="12696">
          <cell r="D12696" t="str">
            <v>1415113</v>
          </cell>
          <cell r="J12696" t="str">
            <v>N</v>
          </cell>
        </row>
        <row r="12697">
          <cell r="D12697" t="str">
            <v>1415113</v>
          </cell>
          <cell r="J12697" t="str">
            <v>N</v>
          </cell>
        </row>
        <row r="12698">
          <cell r="D12698" t="str">
            <v>1415113</v>
          </cell>
          <cell r="J12698" t="str">
            <v>N</v>
          </cell>
        </row>
        <row r="12699">
          <cell r="D12699" t="str">
            <v>1415113</v>
          </cell>
          <cell r="J12699" t="str">
            <v>N</v>
          </cell>
        </row>
        <row r="12700">
          <cell r="D12700" t="str">
            <v>1415113</v>
          </cell>
          <cell r="J12700" t="str">
            <v>N</v>
          </cell>
        </row>
        <row r="12701">
          <cell r="D12701" t="str">
            <v>1415113</v>
          </cell>
          <cell r="J12701" t="str">
            <v>N</v>
          </cell>
        </row>
        <row r="12702">
          <cell r="D12702" t="str">
            <v>1415113</v>
          </cell>
          <cell r="J12702" t="str">
            <v>N</v>
          </cell>
        </row>
        <row r="12703">
          <cell r="D12703" t="str">
            <v>1415113</v>
          </cell>
          <cell r="J12703" t="str">
            <v>N</v>
          </cell>
        </row>
        <row r="12704">
          <cell r="D12704" t="str">
            <v>1415113</v>
          </cell>
          <cell r="J12704" t="str">
            <v>N</v>
          </cell>
        </row>
        <row r="12705">
          <cell r="D12705" t="str">
            <v>1415113</v>
          </cell>
          <cell r="J12705" t="str">
            <v>N</v>
          </cell>
        </row>
        <row r="12706">
          <cell r="D12706" t="str">
            <v>1415113</v>
          </cell>
          <cell r="J12706" t="str">
            <v>N</v>
          </cell>
        </row>
        <row r="12707">
          <cell r="D12707" t="str">
            <v>1415113</v>
          </cell>
          <cell r="J12707" t="str">
            <v>N</v>
          </cell>
        </row>
        <row r="12708">
          <cell r="D12708" t="str">
            <v>1415113</v>
          </cell>
          <cell r="J12708" t="str">
            <v>N</v>
          </cell>
        </row>
        <row r="12709">
          <cell r="D12709" t="str">
            <v>1415113</v>
          </cell>
          <cell r="J12709" t="str">
            <v>N</v>
          </cell>
        </row>
        <row r="12710">
          <cell r="D12710" t="str">
            <v>1415113</v>
          </cell>
          <cell r="J12710" t="str">
            <v>N</v>
          </cell>
        </row>
        <row r="12711">
          <cell r="D12711" t="str">
            <v>1415113</v>
          </cell>
          <cell r="J12711" t="str">
            <v>N</v>
          </cell>
        </row>
        <row r="12712">
          <cell r="D12712" t="str">
            <v>1415113</v>
          </cell>
          <cell r="J12712" t="str">
            <v>N</v>
          </cell>
        </row>
        <row r="12713">
          <cell r="D12713" t="str">
            <v>1415113</v>
          </cell>
          <cell r="J12713" t="str">
            <v>N</v>
          </cell>
        </row>
        <row r="12714">
          <cell r="D12714" t="str">
            <v>1415113</v>
          </cell>
          <cell r="J12714" t="str">
            <v>N</v>
          </cell>
        </row>
        <row r="12715">
          <cell r="D12715" t="str">
            <v>1415113</v>
          </cell>
          <cell r="J12715" t="str">
            <v>N</v>
          </cell>
        </row>
        <row r="12716">
          <cell r="D12716" t="str">
            <v>1415113</v>
          </cell>
          <cell r="J12716" t="str">
            <v>N</v>
          </cell>
        </row>
        <row r="12717">
          <cell r="D12717" t="str">
            <v>1415113</v>
          </cell>
          <cell r="J12717" t="str">
            <v>N</v>
          </cell>
        </row>
        <row r="12718">
          <cell r="D12718" t="str">
            <v>1415113</v>
          </cell>
          <cell r="J12718" t="str">
            <v>N</v>
          </cell>
        </row>
        <row r="12719">
          <cell r="D12719" t="str">
            <v>1415113</v>
          </cell>
          <cell r="J12719" t="str">
            <v>N</v>
          </cell>
        </row>
        <row r="12720">
          <cell r="D12720" t="str">
            <v>1415113</v>
          </cell>
          <cell r="J12720" t="str">
            <v>N</v>
          </cell>
        </row>
        <row r="12721">
          <cell r="D12721" t="str">
            <v>1415113</v>
          </cell>
          <cell r="J12721" t="str">
            <v>N</v>
          </cell>
        </row>
        <row r="12722">
          <cell r="D12722" t="str">
            <v>1415113</v>
          </cell>
          <cell r="J12722" t="str">
            <v>N</v>
          </cell>
        </row>
        <row r="12723">
          <cell r="D12723" t="str">
            <v>1415113</v>
          </cell>
          <cell r="J12723" t="str">
            <v>N</v>
          </cell>
        </row>
        <row r="12724">
          <cell r="D12724" t="str">
            <v>1415113</v>
          </cell>
          <cell r="J12724" t="str">
            <v>N</v>
          </cell>
        </row>
        <row r="12725">
          <cell r="D12725" t="str">
            <v>1415113</v>
          </cell>
          <cell r="J12725" t="str">
            <v>N</v>
          </cell>
        </row>
        <row r="12726">
          <cell r="D12726" t="str">
            <v>1415113</v>
          </cell>
          <cell r="J12726" t="str">
            <v>N</v>
          </cell>
        </row>
        <row r="12727">
          <cell r="D12727" t="str">
            <v>1415113</v>
          </cell>
          <cell r="J12727" t="str">
            <v>N</v>
          </cell>
        </row>
        <row r="12728">
          <cell r="D12728" t="str">
            <v>1415113</v>
          </cell>
          <cell r="J12728" t="str">
            <v>N</v>
          </cell>
        </row>
        <row r="12729">
          <cell r="D12729" t="str">
            <v>1415113</v>
          </cell>
          <cell r="J12729" t="str">
            <v>N</v>
          </cell>
        </row>
        <row r="12730">
          <cell r="D12730" t="str">
            <v>1415113</v>
          </cell>
          <cell r="J12730" t="str">
            <v>N</v>
          </cell>
        </row>
        <row r="12731">
          <cell r="D12731" t="str">
            <v>1415113</v>
          </cell>
          <cell r="J12731" t="str">
            <v>N</v>
          </cell>
        </row>
        <row r="12732">
          <cell r="D12732" t="str">
            <v>1415113</v>
          </cell>
          <cell r="J12732" t="str">
            <v>N</v>
          </cell>
        </row>
        <row r="12733">
          <cell r="D12733" t="str">
            <v>1415113</v>
          </cell>
          <cell r="J12733" t="str">
            <v>N</v>
          </cell>
        </row>
        <row r="12734">
          <cell r="D12734" t="str">
            <v>1415113</v>
          </cell>
          <cell r="J12734" t="str">
            <v>N</v>
          </cell>
        </row>
        <row r="12735">
          <cell r="D12735" t="str">
            <v>1415113</v>
          </cell>
          <cell r="J12735" t="str">
            <v>N</v>
          </cell>
        </row>
        <row r="12736">
          <cell r="D12736" t="str">
            <v>1415113</v>
          </cell>
          <cell r="J12736" t="str">
            <v>N</v>
          </cell>
        </row>
        <row r="12737">
          <cell r="D12737" t="str">
            <v>1415113</v>
          </cell>
          <cell r="J12737" t="str">
            <v>N</v>
          </cell>
        </row>
        <row r="12738">
          <cell r="D12738" t="str">
            <v>1415113</v>
          </cell>
          <cell r="J12738" t="str">
            <v>N</v>
          </cell>
        </row>
        <row r="12739">
          <cell r="D12739" t="str">
            <v>1415113</v>
          </cell>
          <cell r="J12739" t="str">
            <v>N</v>
          </cell>
        </row>
        <row r="12740">
          <cell r="D12740" t="str">
            <v>1415113</v>
          </cell>
          <cell r="J12740" t="str">
            <v>N</v>
          </cell>
        </row>
        <row r="12741">
          <cell r="D12741" t="str">
            <v>1415113</v>
          </cell>
          <cell r="J12741" t="str">
            <v>N</v>
          </cell>
        </row>
        <row r="12742">
          <cell r="D12742" t="str">
            <v>1415113</v>
          </cell>
          <cell r="J12742" t="str">
            <v>N</v>
          </cell>
        </row>
        <row r="12743">
          <cell r="D12743" t="str">
            <v>1415113</v>
          </cell>
          <cell r="J12743" t="str">
            <v>N</v>
          </cell>
        </row>
        <row r="12744">
          <cell r="D12744" t="str">
            <v>1415113</v>
          </cell>
          <cell r="J12744" t="str">
            <v>N</v>
          </cell>
        </row>
        <row r="12745">
          <cell r="D12745" t="str">
            <v>1415113</v>
          </cell>
          <cell r="J12745" t="str">
            <v>N</v>
          </cell>
        </row>
        <row r="12746">
          <cell r="D12746" t="str">
            <v>1415113</v>
          </cell>
          <cell r="J12746" t="str">
            <v>N</v>
          </cell>
        </row>
        <row r="12747">
          <cell r="D12747" t="str">
            <v>1415113</v>
          </cell>
          <cell r="J12747" t="str">
            <v>N</v>
          </cell>
        </row>
        <row r="12748">
          <cell r="D12748" t="str">
            <v>1415113</v>
          </cell>
          <cell r="J12748" t="str">
            <v>N</v>
          </cell>
        </row>
        <row r="12749">
          <cell r="D12749" t="str">
            <v>1415113</v>
          </cell>
          <cell r="J12749" t="str">
            <v>N</v>
          </cell>
        </row>
        <row r="12750">
          <cell r="D12750" t="str">
            <v>1415113</v>
          </cell>
          <cell r="J12750" t="str">
            <v>N</v>
          </cell>
        </row>
        <row r="12751">
          <cell r="D12751" t="str">
            <v>1415113</v>
          </cell>
          <cell r="J12751" t="str">
            <v>N</v>
          </cell>
        </row>
        <row r="12752">
          <cell r="D12752" t="str">
            <v>1415113</v>
          </cell>
          <cell r="J12752" t="str">
            <v>N</v>
          </cell>
        </row>
        <row r="12753">
          <cell r="D12753" t="str">
            <v>1415113</v>
          </cell>
          <cell r="J12753" t="str">
            <v>N</v>
          </cell>
        </row>
        <row r="12754">
          <cell r="D12754" t="str">
            <v>1415113</v>
          </cell>
          <cell r="J12754" t="str">
            <v>N</v>
          </cell>
        </row>
        <row r="12755">
          <cell r="D12755" t="str">
            <v>1415113</v>
          </cell>
          <cell r="J12755" t="str">
            <v>N</v>
          </cell>
        </row>
        <row r="12756">
          <cell r="D12756" t="str">
            <v>1415113</v>
          </cell>
          <cell r="J12756" t="str">
            <v>N</v>
          </cell>
        </row>
        <row r="12757">
          <cell r="D12757" t="str">
            <v>1415113</v>
          </cell>
          <cell r="J12757" t="str">
            <v>N</v>
          </cell>
        </row>
        <row r="12758">
          <cell r="D12758" t="str">
            <v>1415113</v>
          </cell>
          <cell r="J12758" t="str">
            <v>N</v>
          </cell>
        </row>
        <row r="12759">
          <cell r="D12759" t="str">
            <v>1415113</v>
          </cell>
          <cell r="J12759" t="str">
            <v>N</v>
          </cell>
        </row>
        <row r="12760">
          <cell r="D12760" t="str">
            <v>1415113</v>
          </cell>
          <cell r="J12760" t="str">
            <v>N</v>
          </cell>
        </row>
        <row r="12761">
          <cell r="D12761" t="str">
            <v>1415113</v>
          </cell>
          <cell r="J12761" t="str">
            <v>N</v>
          </cell>
        </row>
        <row r="12762">
          <cell r="D12762" t="str">
            <v>1415113</v>
          </cell>
          <cell r="J12762" t="str">
            <v>N</v>
          </cell>
        </row>
        <row r="12763">
          <cell r="D12763" t="str">
            <v>1415113</v>
          </cell>
          <cell r="J12763" t="str">
            <v>N</v>
          </cell>
        </row>
        <row r="12764">
          <cell r="D12764" t="str">
            <v>1415113</v>
          </cell>
          <cell r="J12764" t="str">
            <v>N</v>
          </cell>
        </row>
        <row r="12765">
          <cell r="D12765" t="str">
            <v>1415113</v>
          </cell>
          <cell r="J12765" t="str">
            <v>N</v>
          </cell>
        </row>
        <row r="12766">
          <cell r="D12766" t="str">
            <v>1415113</v>
          </cell>
          <cell r="J12766" t="str">
            <v>N</v>
          </cell>
        </row>
        <row r="12767">
          <cell r="D12767" t="str">
            <v>1415113</v>
          </cell>
          <cell r="J12767" t="str">
            <v>N</v>
          </cell>
        </row>
        <row r="12768">
          <cell r="D12768" t="str">
            <v>1415113</v>
          </cell>
          <cell r="J12768" t="str">
            <v>N</v>
          </cell>
        </row>
        <row r="12769">
          <cell r="D12769" t="str">
            <v>1415113</v>
          </cell>
          <cell r="J12769" t="str">
            <v>N</v>
          </cell>
        </row>
        <row r="12770">
          <cell r="D12770" t="str">
            <v>1415113</v>
          </cell>
          <cell r="J12770" t="str">
            <v>N</v>
          </cell>
        </row>
        <row r="12771">
          <cell r="D12771" t="str">
            <v>1415113</v>
          </cell>
          <cell r="J12771" t="str">
            <v>N</v>
          </cell>
        </row>
        <row r="12772">
          <cell r="D12772" t="str">
            <v>1415113</v>
          </cell>
          <cell r="J12772" t="str">
            <v>N</v>
          </cell>
        </row>
        <row r="12773">
          <cell r="D12773" t="str">
            <v>1415113</v>
          </cell>
          <cell r="J12773" t="str">
            <v>N</v>
          </cell>
        </row>
        <row r="12774">
          <cell r="D12774" t="str">
            <v>1415113</v>
          </cell>
          <cell r="J12774" t="str">
            <v>N</v>
          </cell>
        </row>
        <row r="12775">
          <cell r="D12775" t="str">
            <v>1415113</v>
          </cell>
          <cell r="J12775" t="str">
            <v>N</v>
          </cell>
        </row>
        <row r="12776">
          <cell r="D12776" t="str">
            <v>1415113</v>
          </cell>
          <cell r="J12776" t="str">
            <v>N</v>
          </cell>
        </row>
        <row r="12777">
          <cell r="D12777" t="str">
            <v>1415113</v>
          </cell>
          <cell r="J12777" t="str">
            <v>N</v>
          </cell>
        </row>
        <row r="12778">
          <cell r="D12778" t="str">
            <v>1415113</v>
          </cell>
          <cell r="J12778" t="str">
            <v>N</v>
          </cell>
        </row>
        <row r="12779">
          <cell r="D12779" t="str">
            <v>1415113</v>
          </cell>
          <cell r="J12779" t="str">
            <v>N</v>
          </cell>
        </row>
        <row r="12780">
          <cell r="D12780" t="str">
            <v>1415113</v>
          </cell>
          <cell r="J12780" t="str">
            <v>N</v>
          </cell>
        </row>
        <row r="12781">
          <cell r="D12781" t="str">
            <v>1415113</v>
          </cell>
          <cell r="J12781" t="str">
            <v>N</v>
          </cell>
        </row>
        <row r="12782">
          <cell r="D12782" t="str">
            <v>1415113</v>
          </cell>
          <cell r="J12782" t="str">
            <v>N</v>
          </cell>
        </row>
        <row r="12783">
          <cell r="D12783" t="str">
            <v>1415113</v>
          </cell>
          <cell r="J12783" t="str">
            <v>N</v>
          </cell>
        </row>
        <row r="12784">
          <cell r="D12784" t="str">
            <v>1415113</v>
          </cell>
          <cell r="J12784" t="str">
            <v>N</v>
          </cell>
        </row>
        <row r="12785">
          <cell r="D12785" t="str">
            <v>1415113</v>
          </cell>
          <cell r="J12785" t="str">
            <v>N</v>
          </cell>
        </row>
        <row r="12786">
          <cell r="D12786" t="str">
            <v>1415113</v>
          </cell>
          <cell r="J12786" t="str">
            <v>N</v>
          </cell>
        </row>
        <row r="12787">
          <cell r="D12787" t="str">
            <v>1415113</v>
          </cell>
          <cell r="J12787" t="str">
            <v>N</v>
          </cell>
        </row>
        <row r="12788">
          <cell r="D12788" t="str">
            <v>1415113</v>
          </cell>
          <cell r="J12788" t="str">
            <v>N</v>
          </cell>
        </row>
        <row r="12789">
          <cell r="D12789" t="str">
            <v>1415113</v>
          </cell>
          <cell r="J12789" t="str">
            <v>N</v>
          </cell>
        </row>
        <row r="12790">
          <cell r="D12790" t="str">
            <v>1415113</v>
          </cell>
          <cell r="J12790" t="str">
            <v>N</v>
          </cell>
        </row>
        <row r="12791">
          <cell r="D12791" t="str">
            <v>1415113</v>
          </cell>
          <cell r="J12791" t="str">
            <v>N</v>
          </cell>
        </row>
        <row r="12792">
          <cell r="D12792" t="str">
            <v>1415113</v>
          </cell>
          <cell r="J12792" t="str">
            <v>N</v>
          </cell>
        </row>
        <row r="12793">
          <cell r="D12793" t="str">
            <v>1415113</v>
          </cell>
          <cell r="J12793" t="str">
            <v>N</v>
          </cell>
        </row>
        <row r="12794">
          <cell r="D12794" t="str">
            <v>1415113</v>
          </cell>
          <cell r="J12794" t="str">
            <v>N</v>
          </cell>
        </row>
        <row r="12795">
          <cell r="D12795" t="str">
            <v>1415113</v>
          </cell>
          <cell r="J12795" t="str">
            <v>N</v>
          </cell>
        </row>
        <row r="12796">
          <cell r="D12796" t="str">
            <v>1415113</v>
          </cell>
          <cell r="J12796" t="str">
            <v>N</v>
          </cell>
        </row>
        <row r="12797">
          <cell r="D12797" t="str">
            <v>1415113</v>
          </cell>
          <cell r="J12797" t="str">
            <v>N</v>
          </cell>
        </row>
        <row r="12798">
          <cell r="D12798" t="str">
            <v>1415113</v>
          </cell>
          <cell r="J12798" t="str">
            <v>N</v>
          </cell>
        </row>
        <row r="12799">
          <cell r="D12799" t="str">
            <v>1415113</v>
          </cell>
          <cell r="J12799" t="str">
            <v>N</v>
          </cell>
        </row>
        <row r="12800">
          <cell r="D12800" t="str">
            <v>1415113</v>
          </cell>
          <cell r="J12800" t="str">
            <v>N</v>
          </cell>
        </row>
        <row r="12801">
          <cell r="D12801" t="str">
            <v>1415113</v>
          </cell>
          <cell r="J12801" t="str">
            <v>N</v>
          </cell>
        </row>
        <row r="12802">
          <cell r="D12802" t="str">
            <v>1415113</v>
          </cell>
          <cell r="J12802" t="str">
            <v>N</v>
          </cell>
        </row>
        <row r="12803">
          <cell r="D12803" t="str">
            <v>1415113</v>
          </cell>
          <cell r="J12803" t="str">
            <v>N</v>
          </cell>
        </row>
        <row r="12804">
          <cell r="D12804" t="str">
            <v>1415113</v>
          </cell>
          <cell r="J12804" t="str">
            <v>N</v>
          </cell>
        </row>
        <row r="12805">
          <cell r="D12805" t="str">
            <v>1415113</v>
          </cell>
          <cell r="J12805" t="str">
            <v>N</v>
          </cell>
        </row>
        <row r="12806">
          <cell r="D12806" t="str">
            <v>1415113</v>
          </cell>
          <cell r="J12806" t="str">
            <v>N</v>
          </cell>
        </row>
        <row r="12807">
          <cell r="D12807" t="str">
            <v>1415113</v>
          </cell>
          <cell r="J12807" t="str">
            <v>N</v>
          </cell>
        </row>
        <row r="12808">
          <cell r="D12808" t="str">
            <v>1415113</v>
          </cell>
          <cell r="J12808" t="str">
            <v>N</v>
          </cell>
        </row>
        <row r="12809">
          <cell r="D12809" t="str">
            <v>1415113</v>
          </cell>
          <cell r="J12809" t="str">
            <v>N</v>
          </cell>
        </row>
        <row r="12810">
          <cell r="D12810" t="str">
            <v>1415113</v>
          </cell>
          <cell r="J12810" t="str">
            <v>N</v>
          </cell>
        </row>
        <row r="12811">
          <cell r="D12811" t="str">
            <v>1415196</v>
          </cell>
          <cell r="J12811" t="str">
            <v>Y</v>
          </cell>
        </row>
        <row r="12812">
          <cell r="D12812" t="str">
            <v>1415196</v>
          </cell>
          <cell r="J12812" t="str">
            <v>Y</v>
          </cell>
        </row>
        <row r="12813">
          <cell r="D12813" t="str">
            <v>1415196</v>
          </cell>
          <cell r="J12813" t="str">
            <v>Y</v>
          </cell>
        </row>
        <row r="12814">
          <cell r="D12814" t="str">
            <v>1415196</v>
          </cell>
          <cell r="J12814" t="str">
            <v>Y</v>
          </cell>
        </row>
        <row r="12815">
          <cell r="D12815" t="str">
            <v>1415196</v>
          </cell>
          <cell r="J12815" t="str">
            <v>Y</v>
          </cell>
        </row>
        <row r="12816">
          <cell r="D12816" t="str">
            <v>1415196</v>
          </cell>
          <cell r="J12816" t="str">
            <v>Y</v>
          </cell>
        </row>
        <row r="12817">
          <cell r="D12817" t="str">
            <v>1415196</v>
          </cell>
          <cell r="J12817" t="str">
            <v>Y</v>
          </cell>
        </row>
        <row r="12818">
          <cell r="D12818" t="str">
            <v>1415196</v>
          </cell>
          <cell r="J12818" t="str">
            <v>Y</v>
          </cell>
        </row>
        <row r="12819">
          <cell r="D12819" t="str">
            <v>1415196</v>
          </cell>
          <cell r="J12819" t="str">
            <v>Y</v>
          </cell>
        </row>
        <row r="12820">
          <cell r="D12820" t="str">
            <v>1415196</v>
          </cell>
          <cell r="J12820" t="str">
            <v>Y</v>
          </cell>
        </row>
        <row r="12821">
          <cell r="D12821" t="str">
            <v>1415196</v>
          </cell>
          <cell r="J12821" t="str">
            <v>Y</v>
          </cell>
        </row>
        <row r="12822">
          <cell r="D12822" t="str">
            <v>1415196</v>
          </cell>
          <cell r="J12822" t="str">
            <v>Y</v>
          </cell>
        </row>
        <row r="12823">
          <cell r="D12823" t="str">
            <v>1415196</v>
          </cell>
          <cell r="J12823" t="str">
            <v>Y</v>
          </cell>
        </row>
        <row r="12824">
          <cell r="D12824" t="str">
            <v>1415196</v>
          </cell>
          <cell r="J12824" t="str">
            <v>Y</v>
          </cell>
        </row>
        <row r="12825">
          <cell r="D12825" t="str">
            <v>1415196</v>
          </cell>
          <cell r="J12825" t="str">
            <v>Y</v>
          </cell>
        </row>
        <row r="12826">
          <cell r="D12826" t="str">
            <v>1415196</v>
          </cell>
          <cell r="J12826" t="str">
            <v>Y</v>
          </cell>
        </row>
        <row r="12827">
          <cell r="D12827" t="str">
            <v>1415196</v>
          </cell>
          <cell r="J12827" t="str">
            <v>Y</v>
          </cell>
        </row>
        <row r="12828">
          <cell r="D12828" t="str">
            <v>1415196</v>
          </cell>
          <cell r="J12828" t="str">
            <v>Y</v>
          </cell>
        </row>
        <row r="12829">
          <cell r="D12829" t="str">
            <v>1415197</v>
          </cell>
          <cell r="J12829" t="str">
            <v>Y</v>
          </cell>
        </row>
        <row r="12830">
          <cell r="D12830" t="str">
            <v>1415197</v>
          </cell>
          <cell r="J12830" t="str">
            <v>Y</v>
          </cell>
        </row>
        <row r="12831">
          <cell r="D12831" t="str">
            <v>1415197</v>
          </cell>
          <cell r="J12831" t="str">
            <v>Y</v>
          </cell>
        </row>
        <row r="12832">
          <cell r="D12832" t="str">
            <v>1415197</v>
          </cell>
          <cell r="J12832" t="str">
            <v>Y</v>
          </cell>
        </row>
        <row r="12833">
          <cell r="D12833" t="str">
            <v>1415197</v>
          </cell>
          <cell r="J12833" t="str">
            <v>Y</v>
          </cell>
        </row>
        <row r="12834">
          <cell r="D12834" t="str">
            <v>1415197</v>
          </cell>
          <cell r="J12834" t="str">
            <v>Y</v>
          </cell>
        </row>
        <row r="12835">
          <cell r="D12835" t="str">
            <v>1415263</v>
          </cell>
          <cell r="J12835" t="str">
            <v>Y</v>
          </cell>
        </row>
        <row r="12836">
          <cell r="D12836" t="str">
            <v>1415263</v>
          </cell>
          <cell r="J12836" t="str">
            <v>Y</v>
          </cell>
        </row>
        <row r="12837">
          <cell r="D12837" t="str">
            <v>1415263</v>
          </cell>
          <cell r="J12837" t="str">
            <v>Y</v>
          </cell>
        </row>
        <row r="12838">
          <cell r="D12838" t="str">
            <v>1415263</v>
          </cell>
          <cell r="J12838" t="str">
            <v>Y</v>
          </cell>
        </row>
        <row r="12839">
          <cell r="D12839" t="str">
            <v>1415263</v>
          </cell>
          <cell r="J12839" t="str">
            <v>Y</v>
          </cell>
        </row>
        <row r="12840">
          <cell r="D12840" t="str">
            <v>1415263</v>
          </cell>
          <cell r="J12840" t="str">
            <v>Y</v>
          </cell>
        </row>
        <row r="12841">
          <cell r="D12841" t="str">
            <v>1415263</v>
          </cell>
          <cell r="J12841" t="str">
            <v>Y</v>
          </cell>
        </row>
        <row r="12842">
          <cell r="D12842" t="str">
            <v>1415263</v>
          </cell>
          <cell r="J12842" t="str">
            <v>Y</v>
          </cell>
        </row>
        <row r="12843">
          <cell r="D12843" t="str">
            <v>1415263</v>
          </cell>
          <cell r="J12843" t="str">
            <v>Y</v>
          </cell>
        </row>
        <row r="12844">
          <cell r="D12844" t="str">
            <v>1415263</v>
          </cell>
          <cell r="J12844" t="str">
            <v>Y</v>
          </cell>
        </row>
        <row r="12845">
          <cell r="D12845" t="str">
            <v>1415263</v>
          </cell>
          <cell r="J12845" t="str">
            <v>Y</v>
          </cell>
        </row>
        <row r="12846">
          <cell r="D12846" t="str">
            <v>1415263</v>
          </cell>
          <cell r="J12846" t="str">
            <v>Y</v>
          </cell>
        </row>
        <row r="12847">
          <cell r="D12847" t="str">
            <v>1415263</v>
          </cell>
          <cell r="J12847" t="str">
            <v>Y</v>
          </cell>
        </row>
        <row r="12848">
          <cell r="D12848" t="str">
            <v>1415263</v>
          </cell>
          <cell r="J12848" t="str">
            <v>Y</v>
          </cell>
        </row>
        <row r="12849">
          <cell r="D12849" t="str">
            <v>1415263</v>
          </cell>
          <cell r="J12849" t="str">
            <v>Y</v>
          </cell>
        </row>
        <row r="12850">
          <cell r="D12850" t="str">
            <v>1415263</v>
          </cell>
          <cell r="J12850" t="str">
            <v>Y</v>
          </cell>
        </row>
        <row r="12851">
          <cell r="D12851" t="str">
            <v>1415263</v>
          </cell>
          <cell r="J12851" t="str">
            <v>Y</v>
          </cell>
        </row>
        <row r="12852">
          <cell r="D12852" t="str">
            <v>1415263</v>
          </cell>
          <cell r="J12852" t="str">
            <v>Y</v>
          </cell>
        </row>
        <row r="12853">
          <cell r="D12853" t="str">
            <v>1415263</v>
          </cell>
          <cell r="J12853" t="str">
            <v>Y</v>
          </cell>
        </row>
        <row r="12854">
          <cell r="D12854" t="str">
            <v>1415263</v>
          </cell>
          <cell r="J12854" t="str">
            <v>Y</v>
          </cell>
        </row>
        <row r="12855">
          <cell r="D12855" t="str">
            <v>1415263</v>
          </cell>
          <cell r="J12855" t="str">
            <v>Y</v>
          </cell>
        </row>
        <row r="12856">
          <cell r="D12856" t="str">
            <v>1415263</v>
          </cell>
          <cell r="J12856" t="str">
            <v>Y</v>
          </cell>
        </row>
        <row r="12857">
          <cell r="D12857" t="str">
            <v>1415263</v>
          </cell>
          <cell r="J12857" t="str">
            <v>Y</v>
          </cell>
        </row>
        <row r="12858">
          <cell r="D12858" t="str">
            <v>1415263</v>
          </cell>
          <cell r="J12858" t="str">
            <v>Y</v>
          </cell>
        </row>
        <row r="12859">
          <cell r="D12859" t="str">
            <v>1415263</v>
          </cell>
          <cell r="J12859" t="str">
            <v>Y</v>
          </cell>
        </row>
        <row r="12860">
          <cell r="D12860" t="str">
            <v>1415263</v>
          </cell>
          <cell r="J12860" t="str">
            <v>Y</v>
          </cell>
        </row>
        <row r="12861">
          <cell r="D12861" t="str">
            <v>1415263</v>
          </cell>
          <cell r="J12861" t="str">
            <v>Y</v>
          </cell>
        </row>
        <row r="12862">
          <cell r="D12862" t="str">
            <v>1415263</v>
          </cell>
          <cell r="J12862" t="str">
            <v>Y</v>
          </cell>
        </row>
        <row r="12863">
          <cell r="D12863" t="str">
            <v>1415263</v>
          </cell>
          <cell r="J12863" t="str">
            <v>Y</v>
          </cell>
        </row>
        <row r="12864">
          <cell r="D12864" t="str">
            <v>1415263</v>
          </cell>
          <cell r="J12864" t="str">
            <v>Y</v>
          </cell>
        </row>
        <row r="12865">
          <cell r="D12865" t="str">
            <v>1415263</v>
          </cell>
          <cell r="J12865" t="str">
            <v>Y</v>
          </cell>
        </row>
        <row r="12866">
          <cell r="D12866" t="str">
            <v>1415263</v>
          </cell>
          <cell r="J12866" t="str">
            <v>Y</v>
          </cell>
        </row>
        <row r="12867">
          <cell r="D12867" t="str">
            <v>1415263</v>
          </cell>
          <cell r="J12867" t="str">
            <v>Y</v>
          </cell>
        </row>
        <row r="12868">
          <cell r="D12868" t="str">
            <v>1415263</v>
          </cell>
          <cell r="J12868" t="str">
            <v>Y</v>
          </cell>
        </row>
        <row r="12869">
          <cell r="D12869" t="str">
            <v>1415263</v>
          </cell>
          <cell r="J12869" t="str">
            <v>Y</v>
          </cell>
        </row>
        <row r="12870">
          <cell r="D12870" t="str">
            <v>1415263</v>
          </cell>
          <cell r="J12870" t="str">
            <v>Y</v>
          </cell>
        </row>
        <row r="12871">
          <cell r="D12871" t="str">
            <v>1415263</v>
          </cell>
          <cell r="J12871" t="str">
            <v>Y</v>
          </cell>
        </row>
        <row r="12872">
          <cell r="D12872" t="str">
            <v>1415263</v>
          </cell>
          <cell r="J12872" t="str">
            <v>Y</v>
          </cell>
        </row>
        <row r="12873">
          <cell r="D12873" t="str">
            <v>1415263</v>
          </cell>
          <cell r="J12873" t="str">
            <v>Y</v>
          </cell>
        </row>
        <row r="12874">
          <cell r="D12874" t="str">
            <v>1415263</v>
          </cell>
          <cell r="J12874" t="str">
            <v>Y</v>
          </cell>
        </row>
        <row r="12875">
          <cell r="D12875" t="str">
            <v>1415263</v>
          </cell>
          <cell r="J12875" t="str">
            <v>Y</v>
          </cell>
        </row>
        <row r="12876">
          <cell r="D12876" t="str">
            <v>1415263</v>
          </cell>
          <cell r="J12876" t="str">
            <v>Y</v>
          </cell>
        </row>
        <row r="12877">
          <cell r="D12877" t="str">
            <v>1415263</v>
          </cell>
          <cell r="J12877" t="str">
            <v>Y</v>
          </cell>
        </row>
        <row r="12878">
          <cell r="D12878" t="str">
            <v>1415263</v>
          </cell>
          <cell r="J12878" t="str">
            <v>Y</v>
          </cell>
        </row>
        <row r="12879">
          <cell r="D12879" t="str">
            <v>1415263</v>
          </cell>
          <cell r="J12879" t="str">
            <v>Y</v>
          </cell>
        </row>
        <row r="12880">
          <cell r="D12880" t="str">
            <v>1415263</v>
          </cell>
          <cell r="J12880" t="str">
            <v>Y</v>
          </cell>
        </row>
        <row r="12881">
          <cell r="D12881" t="str">
            <v>1415263</v>
          </cell>
          <cell r="J12881" t="str">
            <v>Y</v>
          </cell>
        </row>
        <row r="12882">
          <cell r="D12882" t="str">
            <v>1415263</v>
          </cell>
          <cell r="J12882" t="str">
            <v>Y</v>
          </cell>
        </row>
        <row r="12883">
          <cell r="D12883" t="str">
            <v>1415263</v>
          </cell>
          <cell r="J12883" t="str">
            <v>Y</v>
          </cell>
        </row>
        <row r="12884">
          <cell r="D12884" t="str">
            <v>1415263</v>
          </cell>
          <cell r="J12884" t="str">
            <v>Y</v>
          </cell>
        </row>
        <row r="12885">
          <cell r="D12885" t="str">
            <v>1415263</v>
          </cell>
          <cell r="J12885" t="str">
            <v>Y</v>
          </cell>
        </row>
        <row r="12886">
          <cell r="D12886" t="str">
            <v>1415263</v>
          </cell>
          <cell r="J12886" t="str">
            <v>Y</v>
          </cell>
        </row>
        <row r="12887">
          <cell r="D12887" t="str">
            <v>1415263</v>
          </cell>
          <cell r="J12887" t="str">
            <v>Y</v>
          </cell>
        </row>
        <row r="12888">
          <cell r="D12888" t="str">
            <v>1415263</v>
          </cell>
          <cell r="J12888" t="str">
            <v>Y</v>
          </cell>
        </row>
        <row r="12889">
          <cell r="D12889" t="str">
            <v>1415263</v>
          </cell>
          <cell r="J12889" t="str">
            <v>Y</v>
          </cell>
        </row>
        <row r="12890">
          <cell r="D12890" t="str">
            <v>1415263</v>
          </cell>
          <cell r="J12890" t="str">
            <v>Y</v>
          </cell>
        </row>
        <row r="12891">
          <cell r="D12891" t="str">
            <v>1415263</v>
          </cell>
          <cell r="J12891" t="str">
            <v>Y</v>
          </cell>
        </row>
        <row r="12892">
          <cell r="D12892" t="str">
            <v>1415263</v>
          </cell>
          <cell r="J12892" t="str">
            <v>Y</v>
          </cell>
        </row>
        <row r="12893">
          <cell r="D12893" t="str">
            <v>1415263</v>
          </cell>
          <cell r="J12893" t="str">
            <v>Y</v>
          </cell>
        </row>
        <row r="12894">
          <cell r="D12894" t="str">
            <v>1415263</v>
          </cell>
          <cell r="J12894" t="str">
            <v>Y</v>
          </cell>
        </row>
        <row r="12895">
          <cell r="D12895" t="str">
            <v>1415263</v>
          </cell>
          <cell r="J12895" t="str">
            <v>Y</v>
          </cell>
        </row>
        <row r="12896">
          <cell r="D12896" t="str">
            <v>1415263</v>
          </cell>
          <cell r="J12896" t="str">
            <v>Y</v>
          </cell>
        </row>
        <row r="12897">
          <cell r="D12897" t="str">
            <v>1415263</v>
          </cell>
          <cell r="J12897" t="str">
            <v>Y</v>
          </cell>
        </row>
        <row r="12898">
          <cell r="D12898" t="str">
            <v>1415263</v>
          </cell>
          <cell r="J12898" t="str">
            <v>Y</v>
          </cell>
        </row>
        <row r="12899">
          <cell r="D12899" t="str">
            <v>1415263</v>
          </cell>
          <cell r="J12899" t="str">
            <v>Y</v>
          </cell>
        </row>
        <row r="12900">
          <cell r="D12900" t="str">
            <v>1415263</v>
          </cell>
          <cell r="J12900" t="str">
            <v>Y</v>
          </cell>
        </row>
        <row r="12901">
          <cell r="D12901" t="str">
            <v>1415263</v>
          </cell>
          <cell r="J12901" t="str">
            <v>Y</v>
          </cell>
        </row>
        <row r="12902">
          <cell r="D12902" t="str">
            <v>1415264</v>
          </cell>
          <cell r="J12902" t="str">
            <v>Y</v>
          </cell>
        </row>
        <row r="12903">
          <cell r="D12903" t="str">
            <v>1415264</v>
          </cell>
          <cell r="J12903" t="str">
            <v>Y</v>
          </cell>
        </row>
        <row r="12904">
          <cell r="D12904" t="str">
            <v>1415264</v>
          </cell>
          <cell r="J12904" t="str">
            <v>Y</v>
          </cell>
        </row>
        <row r="12905">
          <cell r="D12905" t="str">
            <v>1415264</v>
          </cell>
          <cell r="J12905" t="str">
            <v>Y</v>
          </cell>
        </row>
        <row r="12906">
          <cell r="D12906" t="str">
            <v>1415264</v>
          </cell>
          <cell r="J12906" t="str">
            <v>Y</v>
          </cell>
        </row>
        <row r="12907">
          <cell r="D12907" t="str">
            <v>1415264</v>
          </cell>
          <cell r="J12907" t="str">
            <v>Y</v>
          </cell>
        </row>
        <row r="12908">
          <cell r="D12908" t="str">
            <v>1415264</v>
          </cell>
          <cell r="J12908" t="str">
            <v>Y</v>
          </cell>
        </row>
        <row r="12909">
          <cell r="D12909" t="str">
            <v>1415264</v>
          </cell>
          <cell r="J12909" t="str">
            <v>Y</v>
          </cell>
        </row>
        <row r="12910">
          <cell r="D12910" t="str">
            <v>1415264</v>
          </cell>
          <cell r="J12910" t="str">
            <v>Y</v>
          </cell>
        </row>
        <row r="12911">
          <cell r="D12911" t="str">
            <v>1415264</v>
          </cell>
          <cell r="J12911" t="str">
            <v>Y</v>
          </cell>
        </row>
        <row r="12912">
          <cell r="D12912" t="str">
            <v>1415264</v>
          </cell>
          <cell r="J12912" t="str">
            <v>Y</v>
          </cell>
        </row>
        <row r="12913">
          <cell r="D12913" t="str">
            <v>1415264</v>
          </cell>
          <cell r="J12913" t="str">
            <v>Y</v>
          </cell>
        </row>
        <row r="12914">
          <cell r="D12914" t="str">
            <v>1415264</v>
          </cell>
          <cell r="J12914" t="str">
            <v>Y</v>
          </cell>
        </row>
        <row r="12915">
          <cell r="D12915" t="str">
            <v>1415264</v>
          </cell>
          <cell r="J12915" t="str">
            <v>Y</v>
          </cell>
        </row>
        <row r="12916">
          <cell r="D12916" t="str">
            <v>1415264</v>
          </cell>
          <cell r="J12916" t="str">
            <v>Y</v>
          </cell>
        </row>
        <row r="12917">
          <cell r="D12917" t="str">
            <v>1415264</v>
          </cell>
          <cell r="J12917" t="str">
            <v>Y</v>
          </cell>
        </row>
        <row r="12918">
          <cell r="D12918" t="str">
            <v>1415264</v>
          </cell>
          <cell r="J12918" t="str">
            <v>Y</v>
          </cell>
        </row>
        <row r="12919">
          <cell r="D12919" t="str">
            <v>1415264</v>
          </cell>
          <cell r="J12919" t="str">
            <v>Y</v>
          </cell>
        </row>
        <row r="12920">
          <cell r="D12920" t="str">
            <v>1415264</v>
          </cell>
          <cell r="J12920" t="str">
            <v>Y</v>
          </cell>
        </row>
        <row r="12921">
          <cell r="D12921" t="str">
            <v>1415264</v>
          </cell>
          <cell r="J12921" t="str">
            <v>Y</v>
          </cell>
        </row>
        <row r="12922">
          <cell r="D12922" t="str">
            <v>1415264</v>
          </cell>
          <cell r="J12922" t="str">
            <v>N</v>
          </cell>
        </row>
        <row r="12923">
          <cell r="D12923" t="str">
            <v>1415264</v>
          </cell>
          <cell r="J12923" t="str">
            <v>N</v>
          </cell>
        </row>
        <row r="12924">
          <cell r="D12924" t="str">
            <v>1415264</v>
          </cell>
          <cell r="J12924" t="str">
            <v>N</v>
          </cell>
        </row>
        <row r="12925">
          <cell r="D12925" t="str">
            <v>1415264</v>
          </cell>
          <cell r="J12925" t="str">
            <v>N</v>
          </cell>
        </row>
        <row r="12926">
          <cell r="D12926" t="str">
            <v>1415264</v>
          </cell>
          <cell r="J12926" t="str">
            <v>N</v>
          </cell>
        </row>
        <row r="12927">
          <cell r="D12927" t="str">
            <v>1415264</v>
          </cell>
          <cell r="J12927" t="str">
            <v>N</v>
          </cell>
        </row>
        <row r="12928">
          <cell r="D12928" t="str">
            <v>1415264</v>
          </cell>
          <cell r="J12928" t="str">
            <v>N</v>
          </cell>
        </row>
        <row r="12929">
          <cell r="D12929" t="str">
            <v>1415264</v>
          </cell>
          <cell r="J12929" t="str">
            <v>N</v>
          </cell>
        </row>
        <row r="12930">
          <cell r="D12930" t="str">
            <v>1415264</v>
          </cell>
          <cell r="J12930" t="str">
            <v>N</v>
          </cell>
        </row>
        <row r="12931">
          <cell r="D12931" t="str">
            <v>1415264</v>
          </cell>
          <cell r="J12931" t="str">
            <v>N</v>
          </cell>
        </row>
        <row r="12932">
          <cell r="D12932" t="str">
            <v>1415264</v>
          </cell>
          <cell r="J12932" t="str">
            <v>N</v>
          </cell>
        </row>
        <row r="12933">
          <cell r="D12933" t="str">
            <v>1415264</v>
          </cell>
          <cell r="J12933" t="str">
            <v>N</v>
          </cell>
        </row>
        <row r="12934">
          <cell r="D12934" t="str">
            <v>1415264</v>
          </cell>
          <cell r="J12934" t="str">
            <v>N</v>
          </cell>
        </row>
        <row r="12935">
          <cell r="D12935" t="str">
            <v>1415264</v>
          </cell>
          <cell r="J12935" t="str">
            <v>Y</v>
          </cell>
        </row>
        <row r="12936">
          <cell r="D12936" t="str">
            <v>1415264</v>
          </cell>
          <cell r="J12936" t="str">
            <v>Y</v>
          </cell>
        </row>
        <row r="12937">
          <cell r="D12937" t="str">
            <v>1415264</v>
          </cell>
          <cell r="J12937" t="str">
            <v>Y</v>
          </cell>
        </row>
        <row r="12938">
          <cell r="D12938" t="str">
            <v>1415264</v>
          </cell>
          <cell r="J12938" t="str">
            <v>Y</v>
          </cell>
        </row>
        <row r="12939">
          <cell r="D12939" t="str">
            <v>1415264</v>
          </cell>
          <cell r="J12939" t="str">
            <v>Y</v>
          </cell>
        </row>
        <row r="12940">
          <cell r="D12940" t="str">
            <v>1415264</v>
          </cell>
          <cell r="J12940" t="str">
            <v>Y</v>
          </cell>
        </row>
        <row r="12941">
          <cell r="D12941" t="str">
            <v>1415264</v>
          </cell>
          <cell r="J12941" t="str">
            <v>Y</v>
          </cell>
        </row>
        <row r="12942">
          <cell r="D12942" t="str">
            <v>1415264</v>
          </cell>
          <cell r="J12942" t="str">
            <v>Y</v>
          </cell>
        </row>
        <row r="12943">
          <cell r="D12943" t="str">
            <v>1415264</v>
          </cell>
          <cell r="J12943" t="str">
            <v>Y</v>
          </cell>
        </row>
        <row r="12944">
          <cell r="D12944" t="str">
            <v>1415264</v>
          </cell>
          <cell r="J12944" t="str">
            <v>Y</v>
          </cell>
        </row>
        <row r="12945">
          <cell r="D12945" t="str">
            <v>1415264</v>
          </cell>
          <cell r="J12945" t="str">
            <v>Y</v>
          </cell>
        </row>
        <row r="12946">
          <cell r="D12946" t="str">
            <v>1415264</v>
          </cell>
          <cell r="J12946" t="str">
            <v>Y</v>
          </cell>
        </row>
        <row r="12947">
          <cell r="D12947" t="str">
            <v>1415264</v>
          </cell>
          <cell r="J12947" t="str">
            <v>Y</v>
          </cell>
        </row>
        <row r="12948">
          <cell r="D12948" t="str">
            <v>1415264</v>
          </cell>
          <cell r="J12948" t="str">
            <v>Y</v>
          </cell>
        </row>
        <row r="12949">
          <cell r="D12949" t="str">
            <v>1415264</v>
          </cell>
          <cell r="J12949" t="str">
            <v>Y</v>
          </cell>
        </row>
        <row r="12950">
          <cell r="D12950" t="str">
            <v>1415264</v>
          </cell>
          <cell r="J12950" t="str">
            <v>Y</v>
          </cell>
        </row>
        <row r="12951">
          <cell r="D12951" t="str">
            <v>1415264</v>
          </cell>
          <cell r="J12951" t="str">
            <v>Y</v>
          </cell>
        </row>
        <row r="12952">
          <cell r="D12952" t="str">
            <v>1415264</v>
          </cell>
          <cell r="J12952" t="str">
            <v>Y</v>
          </cell>
        </row>
        <row r="12953">
          <cell r="D12953" t="str">
            <v>1415264</v>
          </cell>
          <cell r="J12953" t="str">
            <v>Y</v>
          </cell>
        </row>
        <row r="12954">
          <cell r="D12954" t="str">
            <v>1415264</v>
          </cell>
          <cell r="J12954" t="str">
            <v>Y</v>
          </cell>
        </row>
        <row r="12955">
          <cell r="D12955" t="str">
            <v>1415264</v>
          </cell>
          <cell r="J12955" t="str">
            <v>Y</v>
          </cell>
        </row>
        <row r="12956">
          <cell r="D12956" t="str">
            <v>1415264</v>
          </cell>
          <cell r="J12956" t="str">
            <v>Y</v>
          </cell>
        </row>
        <row r="12957">
          <cell r="D12957" t="str">
            <v>1415264</v>
          </cell>
          <cell r="J12957" t="str">
            <v>N</v>
          </cell>
        </row>
        <row r="12958">
          <cell r="D12958" t="str">
            <v>1415264</v>
          </cell>
          <cell r="J12958" t="str">
            <v>N</v>
          </cell>
        </row>
        <row r="12959">
          <cell r="D12959" t="str">
            <v>1415264</v>
          </cell>
          <cell r="J12959" t="str">
            <v>N</v>
          </cell>
        </row>
        <row r="12960">
          <cell r="D12960" t="str">
            <v>1415264</v>
          </cell>
          <cell r="J12960" t="str">
            <v>N</v>
          </cell>
        </row>
        <row r="12961">
          <cell r="D12961" t="str">
            <v>1415264</v>
          </cell>
          <cell r="J12961" t="str">
            <v>N</v>
          </cell>
        </row>
        <row r="12962">
          <cell r="D12962" t="str">
            <v>1415264</v>
          </cell>
          <cell r="J12962" t="str">
            <v>N</v>
          </cell>
        </row>
        <row r="12963">
          <cell r="D12963" t="str">
            <v>1415264</v>
          </cell>
          <cell r="J12963" t="str">
            <v>N</v>
          </cell>
        </row>
        <row r="12964">
          <cell r="D12964" t="str">
            <v>1415264</v>
          </cell>
          <cell r="J12964" t="str">
            <v>N</v>
          </cell>
        </row>
        <row r="12965">
          <cell r="D12965" t="str">
            <v>1415264</v>
          </cell>
          <cell r="J12965" t="str">
            <v>N</v>
          </cell>
        </row>
        <row r="12966">
          <cell r="D12966" t="str">
            <v>1415264</v>
          </cell>
          <cell r="J12966" t="str">
            <v>N</v>
          </cell>
        </row>
        <row r="12967">
          <cell r="D12967" t="str">
            <v>1415264</v>
          </cell>
          <cell r="J12967" t="str">
            <v>N</v>
          </cell>
        </row>
        <row r="12968">
          <cell r="D12968" t="str">
            <v>1415264</v>
          </cell>
          <cell r="J12968" t="str">
            <v>N</v>
          </cell>
        </row>
        <row r="12969">
          <cell r="D12969" t="str">
            <v>1415279</v>
          </cell>
          <cell r="J12969" t="str">
            <v>Y</v>
          </cell>
        </row>
        <row r="12970">
          <cell r="D12970" t="str">
            <v>1415279</v>
          </cell>
          <cell r="J12970" t="str">
            <v>Y</v>
          </cell>
        </row>
        <row r="12971">
          <cell r="D12971" t="str">
            <v>1415279</v>
          </cell>
          <cell r="J12971" t="str">
            <v>Y</v>
          </cell>
        </row>
        <row r="12972">
          <cell r="D12972" t="str">
            <v>1415279</v>
          </cell>
          <cell r="J12972" t="str">
            <v>Y</v>
          </cell>
        </row>
        <row r="12973">
          <cell r="D12973" t="str">
            <v>1415279</v>
          </cell>
          <cell r="J12973" t="str">
            <v>Y</v>
          </cell>
        </row>
        <row r="12974">
          <cell r="D12974" t="str">
            <v>1415279</v>
          </cell>
          <cell r="J12974" t="str">
            <v>Y</v>
          </cell>
        </row>
        <row r="12975">
          <cell r="D12975" t="str">
            <v>1415279</v>
          </cell>
          <cell r="J12975" t="str">
            <v>Y</v>
          </cell>
        </row>
        <row r="12976">
          <cell r="D12976" t="str">
            <v>1415279</v>
          </cell>
          <cell r="J12976" t="str">
            <v>Y</v>
          </cell>
        </row>
        <row r="12977">
          <cell r="D12977" t="str">
            <v>1415279</v>
          </cell>
          <cell r="J12977" t="str">
            <v>Y</v>
          </cell>
        </row>
        <row r="12978">
          <cell r="D12978" t="str">
            <v>1415279</v>
          </cell>
          <cell r="J12978" t="str">
            <v>Y</v>
          </cell>
        </row>
        <row r="12979">
          <cell r="D12979" t="str">
            <v>1415279</v>
          </cell>
          <cell r="J12979" t="str">
            <v>Y</v>
          </cell>
        </row>
        <row r="12980">
          <cell r="D12980" t="str">
            <v>1415279</v>
          </cell>
          <cell r="J12980" t="str">
            <v>Y</v>
          </cell>
        </row>
        <row r="12981">
          <cell r="D12981" t="str">
            <v>1415279</v>
          </cell>
          <cell r="J12981" t="str">
            <v>Y</v>
          </cell>
        </row>
        <row r="12982">
          <cell r="D12982" t="str">
            <v>1415279</v>
          </cell>
          <cell r="J12982" t="str">
            <v>Y</v>
          </cell>
        </row>
        <row r="12983">
          <cell r="D12983" t="str">
            <v>1415279</v>
          </cell>
          <cell r="J12983" t="str">
            <v>Y</v>
          </cell>
        </row>
        <row r="12984">
          <cell r="D12984" t="str">
            <v>1415279</v>
          </cell>
          <cell r="J12984" t="str">
            <v>Y</v>
          </cell>
        </row>
        <row r="12985">
          <cell r="D12985" t="str">
            <v>1415279</v>
          </cell>
          <cell r="J12985" t="str">
            <v>Y</v>
          </cell>
        </row>
        <row r="12986">
          <cell r="D12986" t="str">
            <v>1415279</v>
          </cell>
          <cell r="J12986" t="str">
            <v>Y</v>
          </cell>
        </row>
        <row r="12987">
          <cell r="D12987" t="str">
            <v>1415279</v>
          </cell>
          <cell r="J12987" t="str">
            <v>Y</v>
          </cell>
        </row>
        <row r="12988">
          <cell r="D12988" t="str">
            <v>1415279</v>
          </cell>
          <cell r="J12988" t="str">
            <v>Y</v>
          </cell>
        </row>
        <row r="12989">
          <cell r="D12989" t="str">
            <v>1415279</v>
          </cell>
          <cell r="J12989" t="str">
            <v>Y</v>
          </cell>
        </row>
        <row r="12990">
          <cell r="D12990" t="str">
            <v>1415279</v>
          </cell>
          <cell r="J12990" t="str">
            <v>Y</v>
          </cell>
        </row>
        <row r="12991">
          <cell r="D12991" t="str">
            <v>1415279</v>
          </cell>
          <cell r="J12991" t="str">
            <v>Y</v>
          </cell>
        </row>
        <row r="12992">
          <cell r="D12992" t="str">
            <v>1415279</v>
          </cell>
          <cell r="J12992" t="str">
            <v>Y</v>
          </cell>
        </row>
        <row r="12993">
          <cell r="D12993" t="str">
            <v>1415279</v>
          </cell>
          <cell r="J12993" t="str">
            <v>Y</v>
          </cell>
        </row>
        <row r="12994">
          <cell r="D12994" t="str">
            <v>1415279</v>
          </cell>
          <cell r="J12994" t="str">
            <v>Y</v>
          </cell>
        </row>
        <row r="12995">
          <cell r="D12995" t="str">
            <v>1415279</v>
          </cell>
          <cell r="J12995" t="str">
            <v>Y</v>
          </cell>
        </row>
        <row r="12996">
          <cell r="D12996" t="str">
            <v>1415279</v>
          </cell>
          <cell r="J12996" t="str">
            <v>Y</v>
          </cell>
        </row>
        <row r="12997">
          <cell r="D12997" t="str">
            <v>1415279</v>
          </cell>
          <cell r="J12997" t="str">
            <v>Y</v>
          </cell>
        </row>
        <row r="12998">
          <cell r="D12998" t="str">
            <v>1415279</v>
          </cell>
          <cell r="J12998" t="str">
            <v>Y</v>
          </cell>
        </row>
        <row r="12999">
          <cell r="D12999" t="str">
            <v>1415279</v>
          </cell>
          <cell r="J12999" t="str">
            <v>Y</v>
          </cell>
        </row>
        <row r="13000">
          <cell r="D13000" t="str">
            <v>1415279</v>
          </cell>
          <cell r="J13000" t="str">
            <v>Y</v>
          </cell>
        </row>
        <row r="13001">
          <cell r="D13001" t="str">
            <v>1415279</v>
          </cell>
          <cell r="J13001" t="str">
            <v>Y</v>
          </cell>
        </row>
        <row r="13002">
          <cell r="D13002" t="str">
            <v>1415279</v>
          </cell>
          <cell r="J13002" t="str">
            <v>Y</v>
          </cell>
        </row>
        <row r="13003">
          <cell r="D13003" t="str">
            <v>1415279</v>
          </cell>
          <cell r="J13003" t="str">
            <v>Y</v>
          </cell>
        </row>
        <row r="13004">
          <cell r="D13004" t="str">
            <v>1415279</v>
          </cell>
          <cell r="J13004" t="str">
            <v>Y</v>
          </cell>
        </row>
        <row r="13005">
          <cell r="D13005" t="str">
            <v>1415279</v>
          </cell>
          <cell r="J13005" t="str">
            <v>Y</v>
          </cell>
        </row>
        <row r="13006">
          <cell r="D13006" t="str">
            <v>1415280</v>
          </cell>
          <cell r="J13006" t="str">
            <v>N</v>
          </cell>
        </row>
        <row r="13007">
          <cell r="D13007" t="str">
            <v>1415280</v>
          </cell>
          <cell r="J13007" t="str">
            <v>N</v>
          </cell>
        </row>
        <row r="13008">
          <cell r="D13008" t="str">
            <v>1415280</v>
          </cell>
          <cell r="J13008" t="str">
            <v>N</v>
          </cell>
        </row>
        <row r="13009">
          <cell r="D13009" t="str">
            <v>1415280</v>
          </cell>
          <cell r="J13009" t="str">
            <v>N</v>
          </cell>
        </row>
        <row r="13010">
          <cell r="D13010" t="str">
            <v>1415280</v>
          </cell>
          <cell r="J13010" t="str">
            <v>N</v>
          </cell>
        </row>
        <row r="13011">
          <cell r="D13011" t="str">
            <v>1415280</v>
          </cell>
          <cell r="J13011" t="str">
            <v>N</v>
          </cell>
        </row>
        <row r="13012">
          <cell r="D13012" t="str">
            <v>1415280</v>
          </cell>
          <cell r="J13012" t="str">
            <v>N</v>
          </cell>
        </row>
        <row r="13013">
          <cell r="D13013" t="str">
            <v>1415280</v>
          </cell>
          <cell r="J13013" t="str">
            <v>N</v>
          </cell>
        </row>
        <row r="13014">
          <cell r="D13014" t="str">
            <v>1415280</v>
          </cell>
          <cell r="J13014" t="str">
            <v>N</v>
          </cell>
        </row>
        <row r="13015">
          <cell r="D13015" t="str">
            <v>1415280</v>
          </cell>
          <cell r="J13015" t="str">
            <v>N</v>
          </cell>
        </row>
        <row r="13016">
          <cell r="D13016" t="str">
            <v>1415280</v>
          </cell>
          <cell r="J13016" t="str">
            <v>N</v>
          </cell>
        </row>
        <row r="13017">
          <cell r="D13017" t="str">
            <v>1415280</v>
          </cell>
          <cell r="J13017" t="str">
            <v>N</v>
          </cell>
        </row>
        <row r="13018">
          <cell r="D13018" t="str">
            <v>1415280</v>
          </cell>
          <cell r="J13018" t="str">
            <v>N</v>
          </cell>
        </row>
        <row r="13019">
          <cell r="D13019" t="str">
            <v>1415280</v>
          </cell>
          <cell r="J13019" t="str">
            <v>N</v>
          </cell>
        </row>
        <row r="13020">
          <cell r="D13020" t="str">
            <v>1415280</v>
          </cell>
          <cell r="J13020" t="str">
            <v>N</v>
          </cell>
        </row>
        <row r="13021">
          <cell r="D13021" t="str">
            <v>1415280</v>
          </cell>
          <cell r="J13021" t="str">
            <v>N</v>
          </cell>
        </row>
        <row r="13022">
          <cell r="D13022" t="str">
            <v>1415280</v>
          </cell>
          <cell r="J13022" t="str">
            <v>N</v>
          </cell>
        </row>
        <row r="13023">
          <cell r="D13023" t="str">
            <v>1415280</v>
          </cell>
          <cell r="J13023" t="str">
            <v>N</v>
          </cell>
        </row>
        <row r="13024">
          <cell r="D13024" t="str">
            <v>1415280</v>
          </cell>
          <cell r="J13024" t="str">
            <v>N</v>
          </cell>
        </row>
        <row r="13025">
          <cell r="D13025" t="str">
            <v>1415280</v>
          </cell>
          <cell r="J13025" t="str">
            <v>Y</v>
          </cell>
        </row>
        <row r="13026">
          <cell r="D13026" t="str">
            <v>1415280</v>
          </cell>
          <cell r="J13026" t="str">
            <v>Y</v>
          </cell>
        </row>
        <row r="13027">
          <cell r="D13027" t="str">
            <v>1415280</v>
          </cell>
          <cell r="J13027" t="str">
            <v>Y</v>
          </cell>
        </row>
        <row r="13028">
          <cell r="D13028" t="str">
            <v>1415280</v>
          </cell>
          <cell r="J13028" t="str">
            <v>Y</v>
          </cell>
        </row>
        <row r="13029">
          <cell r="D13029" t="str">
            <v>1415280</v>
          </cell>
          <cell r="J13029" t="str">
            <v>Y</v>
          </cell>
        </row>
        <row r="13030">
          <cell r="D13030" t="str">
            <v>1415280</v>
          </cell>
          <cell r="J13030" t="str">
            <v>Y</v>
          </cell>
        </row>
        <row r="13031">
          <cell r="D13031" t="str">
            <v>1415280</v>
          </cell>
          <cell r="J13031" t="str">
            <v>Y</v>
          </cell>
        </row>
        <row r="13032">
          <cell r="D13032" t="str">
            <v>1415280</v>
          </cell>
          <cell r="J13032" t="str">
            <v>Y</v>
          </cell>
        </row>
        <row r="13033">
          <cell r="D13033" t="str">
            <v>1415280</v>
          </cell>
          <cell r="J13033" t="str">
            <v>Y</v>
          </cell>
        </row>
        <row r="13034">
          <cell r="D13034" t="str">
            <v>1415280</v>
          </cell>
          <cell r="J13034" t="str">
            <v>Y</v>
          </cell>
        </row>
        <row r="13035">
          <cell r="D13035" t="str">
            <v>1415280</v>
          </cell>
          <cell r="J13035" t="str">
            <v>Y</v>
          </cell>
        </row>
        <row r="13036">
          <cell r="D13036" t="str">
            <v>1415280</v>
          </cell>
          <cell r="J13036" t="str">
            <v>Y</v>
          </cell>
        </row>
        <row r="13037">
          <cell r="D13037" t="str">
            <v>1415280</v>
          </cell>
          <cell r="J13037" t="str">
            <v>N</v>
          </cell>
        </row>
        <row r="13038">
          <cell r="D13038" t="str">
            <v>1415280</v>
          </cell>
          <cell r="J13038" t="str">
            <v>N</v>
          </cell>
        </row>
        <row r="13039">
          <cell r="D13039" t="str">
            <v>1415280</v>
          </cell>
          <cell r="J13039" t="str">
            <v>N</v>
          </cell>
        </row>
        <row r="13040">
          <cell r="D13040" t="str">
            <v>1415280</v>
          </cell>
          <cell r="J13040" t="str">
            <v>N</v>
          </cell>
        </row>
        <row r="13041">
          <cell r="D13041" t="str">
            <v>1415280</v>
          </cell>
          <cell r="J13041" t="str">
            <v>N</v>
          </cell>
        </row>
        <row r="13042">
          <cell r="D13042" t="str">
            <v>1415280</v>
          </cell>
          <cell r="J13042" t="str">
            <v>N</v>
          </cell>
        </row>
        <row r="13043">
          <cell r="D13043" t="str">
            <v>1415280</v>
          </cell>
          <cell r="J13043" t="str">
            <v>N</v>
          </cell>
        </row>
        <row r="13044">
          <cell r="D13044" t="str">
            <v>1415280</v>
          </cell>
          <cell r="J13044" t="str">
            <v>N</v>
          </cell>
        </row>
        <row r="13045">
          <cell r="D13045" t="str">
            <v>1415280</v>
          </cell>
          <cell r="J13045" t="str">
            <v>N</v>
          </cell>
        </row>
        <row r="13046">
          <cell r="D13046" t="str">
            <v>1415280</v>
          </cell>
          <cell r="J13046" t="str">
            <v>N</v>
          </cell>
        </row>
        <row r="13047">
          <cell r="D13047" t="str">
            <v>1415280</v>
          </cell>
          <cell r="J13047" t="str">
            <v>N</v>
          </cell>
        </row>
        <row r="13048">
          <cell r="D13048" t="str">
            <v>1415280</v>
          </cell>
          <cell r="J13048" t="str">
            <v>N</v>
          </cell>
        </row>
        <row r="13049">
          <cell r="D13049" t="str">
            <v>1415280</v>
          </cell>
          <cell r="J13049" t="str">
            <v>N</v>
          </cell>
        </row>
        <row r="13050">
          <cell r="D13050" t="str">
            <v>1415280</v>
          </cell>
          <cell r="J13050" t="str">
            <v>N</v>
          </cell>
        </row>
        <row r="13051">
          <cell r="D13051" t="str">
            <v>1415280</v>
          </cell>
          <cell r="J13051" t="str">
            <v>N</v>
          </cell>
        </row>
        <row r="13052">
          <cell r="D13052" t="str">
            <v>1415280</v>
          </cell>
          <cell r="J13052" t="str">
            <v>N</v>
          </cell>
        </row>
        <row r="13053">
          <cell r="D13053" t="str">
            <v>1415280</v>
          </cell>
          <cell r="J13053" t="str">
            <v>N</v>
          </cell>
        </row>
        <row r="13054">
          <cell r="D13054" t="str">
            <v>1415280</v>
          </cell>
          <cell r="J13054" t="str">
            <v>N</v>
          </cell>
        </row>
        <row r="13055">
          <cell r="D13055" t="str">
            <v>1415280</v>
          </cell>
          <cell r="J13055" t="str">
            <v>N</v>
          </cell>
        </row>
        <row r="13056">
          <cell r="D13056" t="str">
            <v>1415280</v>
          </cell>
          <cell r="J13056" t="str">
            <v>N</v>
          </cell>
        </row>
        <row r="13057">
          <cell r="D13057" t="str">
            <v>1415280</v>
          </cell>
          <cell r="J13057" t="str">
            <v>N</v>
          </cell>
        </row>
        <row r="13058">
          <cell r="D13058" t="str">
            <v>1415280</v>
          </cell>
          <cell r="J13058" t="str">
            <v>Y</v>
          </cell>
        </row>
        <row r="13059">
          <cell r="D13059" t="str">
            <v>1415280</v>
          </cell>
          <cell r="J13059" t="str">
            <v>Y</v>
          </cell>
        </row>
        <row r="13060">
          <cell r="D13060" t="str">
            <v>1415280</v>
          </cell>
          <cell r="J13060" t="str">
            <v>Y</v>
          </cell>
        </row>
        <row r="13061">
          <cell r="D13061" t="str">
            <v>1415280</v>
          </cell>
          <cell r="J13061" t="str">
            <v>Y</v>
          </cell>
        </row>
        <row r="13062">
          <cell r="D13062" t="str">
            <v>1415280</v>
          </cell>
          <cell r="J13062" t="str">
            <v>Y</v>
          </cell>
        </row>
        <row r="13063">
          <cell r="D13063" t="str">
            <v>1415280</v>
          </cell>
          <cell r="J13063" t="str">
            <v>Y</v>
          </cell>
        </row>
        <row r="13064">
          <cell r="D13064" t="str">
            <v>1415280</v>
          </cell>
          <cell r="J13064" t="str">
            <v>Y</v>
          </cell>
        </row>
        <row r="13065">
          <cell r="D13065" t="str">
            <v>1415280</v>
          </cell>
          <cell r="J13065" t="str">
            <v>Y</v>
          </cell>
        </row>
        <row r="13066">
          <cell r="D13066" t="str">
            <v>1415280</v>
          </cell>
          <cell r="J13066" t="str">
            <v>Y</v>
          </cell>
        </row>
        <row r="13067">
          <cell r="D13067" t="str">
            <v>1415280</v>
          </cell>
          <cell r="J13067" t="str">
            <v>Y</v>
          </cell>
        </row>
        <row r="13068">
          <cell r="D13068" t="str">
            <v>1415280</v>
          </cell>
          <cell r="J13068" t="str">
            <v>Y</v>
          </cell>
        </row>
        <row r="13069">
          <cell r="D13069" t="str">
            <v>1415280</v>
          </cell>
          <cell r="J13069" t="str">
            <v>N</v>
          </cell>
        </row>
        <row r="13070">
          <cell r="D13070" t="str">
            <v>1415280</v>
          </cell>
          <cell r="J13070" t="str">
            <v>N</v>
          </cell>
        </row>
        <row r="13071">
          <cell r="D13071" t="str">
            <v>1415280</v>
          </cell>
          <cell r="J13071" t="str">
            <v>N</v>
          </cell>
        </row>
        <row r="13072">
          <cell r="D13072" t="str">
            <v>1415280</v>
          </cell>
          <cell r="J13072" t="str">
            <v>N</v>
          </cell>
        </row>
        <row r="13073">
          <cell r="D13073" t="str">
            <v>1415280</v>
          </cell>
          <cell r="J13073" t="str">
            <v>N</v>
          </cell>
        </row>
        <row r="13074">
          <cell r="D13074" t="str">
            <v>1415280</v>
          </cell>
          <cell r="J13074" t="str">
            <v>N</v>
          </cell>
        </row>
        <row r="13075">
          <cell r="D13075" t="str">
            <v>1415280</v>
          </cell>
          <cell r="J13075" t="str">
            <v>N</v>
          </cell>
        </row>
        <row r="13076">
          <cell r="D13076" t="str">
            <v>1415280</v>
          </cell>
          <cell r="J13076" t="str">
            <v>N</v>
          </cell>
        </row>
        <row r="13077">
          <cell r="D13077" t="str">
            <v>1415280</v>
          </cell>
          <cell r="J13077" t="str">
            <v>N</v>
          </cell>
        </row>
        <row r="13078">
          <cell r="D13078" t="str">
            <v>1415280</v>
          </cell>
          <cell r="J13078" t="str">
            <v>N</v>
          </cell>
        </row>
        <row r="13079">
          <cell r="D13079" t="str">
            <v>1415280</v>
          </cell>
          <cell r="J13079" t="str">
            <v>N</v>
          </cell>
        </row>
        <row r="13080">
          <cell r="D13080" t="str">
            <v>1415280</v>
          </cell>
          <cell r="J13080" t="str">
            <v>N</v>
          </cell>
        </row>
        <row r="13081">
          <cell r="D13081" t="str">
            <v>1415280</v>
          </cell>
          <cell r="J13081" t="str">
            <v>N</v>
          </cell>
        </row>
        <row r="13082">
          <cell r="D13082" t="str">
            <v>1415280</v>
          </cell>
          <cell r="J13082" t="str">
            <v>N</v>
          </cell>
        </row>
        <row r="13083">
          <cell r="D13083" t="str">
            <v>1415280</v>
          </cell>
          <cell r="J13083" t="str">
            <v>N</v>
          </cell>
        </row>
        <row r="13084">
          <cell r="D13084" t="str">
            <v>1415280</v>
          </cell>
          <cell r="J13084" t="str">
            <v>N</v>
          </cell>
        </row>
        <row r="13085">
          <cell r="D13085" t="str">
            <v>1415280</v>
          </cell>
          <cell r="J13085" t="str">
            <v>N</v>
          </cell>
        </row>
        <row r="13086">
          <cell r="D13086" t="str">
            <v>1415280</v>
          </cell>
          <cell r="J13086" t="str">
            <v>N</v>
          </cell>
        </row>
        <row r="13087">
          <cell r="D13087" t="str">
            <v>1415280</v>
          </cell>
          <cell r="J13087" t="str">
            <v>N</v>
          </cell>
        </row>
        <row r="13088">
          <cell r="D13088" t="str">
            <v>1415280</v>
          </cell>
          <cell r="J13088" t="str">
            <v>Y</v>
          </cell>
        </row>
        <row r="13089">
          <cell r="D13089" t="str">
            <v>1415280</v>
          </cell>
          <cell r="J13089" t="str">
            <v>Y</v>
          </cell>
        </row>
        <row r="13090">
          <cell r="D13090" t="str">
            <v>1415280</v>
          </cell>
          <cell r="J13090" t="str">
            <v>Y</v>
          </cell>
        </row>
        <row r="13091">
          <cell r="D13091" t="str">
            <v>1415280</v>
          </cell>
          <cell r="J13091" t="str">
            <v>Y</v>
          </cell>
        </row>
        <row r="13092">
          <cell r="D13092" t="str">
            <v>1415280</v>
          </cell>
          <cell r="J13092" t="str">
            <v>Y</v>
          </cell>
        </row>
        <row r="13093">
          <cell r="D13093" t="str">
            <v>1415280</v>
          </cell>
          <cell r="J13093" t="str">
            <v>Y</v>
          </cell>
        </row>
        <row r="13094">
          <cell r="D13094" t="str">
            <v>1415280</v>
          </cell>
          <cell r="J13094" t="str">
            <v>Y</v>
          </cell>
        </row>
        <row r="13095">
          <cell r="D13095" t="str">
            <v>1415280</v>
          </cell>
          <cell r="J13095" t="str">
            <v>Y</v>
          </cell>
        </row>
        <row r="13096">
          <cell r="D13096" t="str">
            <v>1415280</v>
          </cell>
          <cell r="J13096" t="str">
            <v>Y</v>
          </cell>
        </row>
        <row r="13097">
          <cell r="D13097" t="str">
            <v>1415280</v>
          </cell>
          <cell r="J13097" t="str">
            <v>Y</v>
          </cell>
        </row>
        <row r="13098">
          <cell r="D13098" t="str">
            <v>1415280</v>
          </cell>
          <cell r="J13098" t="str">
            <v>Y</v>
          </cell>
        </row>
        <row r="13099">
          <cell r="D13099" t="str">
            <v>1415280</v>
          </cell>
          <cell r="J13099" t="str">
            <v>Y</v>
          </cell>
        </row>
        <row r="13100">
          <cell r="D13100" t="str">
            <v>1415280</v>
          </cell>
          <cell r="J13100" t="str">
            <v>Y</v>
          </cell>
        </row>
        <row r="13101">
          <cell r="D13101" t="str">
            <v>1415280</v>
          </cell>
          <cell r="J13101" t="str">
            <v>N</v>
          </cell>
        </row>
        <row r="13102">
          <cell r="D13102" t="str">
            <v>1415280</v>
          </cell>
          <cell r="J13102" t="str">
            <v>N</v>
          </cell>
        </row>
        <row r="13103">
          <cell r="D13103" t="str">
            <v>1415280</v>
          </cell>
          <cell r="J13103" t="str">
            <v>N</v>
          </cell>
        </row>
        <row r="13104">
          <cell r="D13104" t="str">
            <v>1415280</v>
          </cell>
          <cell r="J13104" t="str">
            <v>N</v>
          </cell>
        </row>
        <row r="13105">
          <cell r="D13105" t="str">
            <v>1415280</v>
          </cell>
          <cell r="J13105" t="str">
            <v>N</v>
          </cell>
        </row>
        <row r="13106">
          <cell r="D13106" t="str">
            <v>1415280</v>
          </cell>
          <cell r="J13106" t="str">
            <v>N</v>
          </cell>
        </row>
        <row r="13107">
          <cell r="D13107" t="str">
            <v>1415280</v>
          </cell>
          <cell r="J13107" t="str">
            <v>N</v>
          </cell>
        </row>
        <row r="13108">
          <cell r="D13108" t="str">
            <v>1415280</v>
          </cell>
          <cell r="J13108" t="str">
            <v>N</v>
          </cell>
        </row>
        <row r="13109">
          <cell r="D13109" t="str">
            <v>1415280</v>
          </cell>
          <cell r="J13109" t="str">
            <v>N</v>
          </cell>
        </row>
        <row r="13110">
          <cell r="D13110" t="str">
            <v>1415280</v>
          </cell>
          <cell r="J13110" t="str">
            <v>N</v>
          </cell>
        </row>
        <row r="13111">
          <cell r="D13111" t="str">
            <v>1415280</v>
          </cell>
          <cell r="J13111" t="str">
            <v>N</v>
          </cell>
        </row>
        <row r="13112">
          <cell r="D13112" t="str">
            <v>1415280</v>
          </cell>
          <cell r="J13112" t="str">
            <v>N</v>
          </cell>
        </row>
        <row r="13113">
          <cell r="D13113" t="str">
            <v>1415280</v>
          </cell>
          <cell r="J13113" t="str">
            <v>N</v>
          </cell>
        </row>
        <row r="13114">
          <cell r="D13114" t="str">
            <v>1415280</v>
          </cell>
          <cell r="J13114" t="str">
            <v>N</v>
          </cell>
        </row>
        <row r="13115">
          <cell r="D13115" t="str">
            <v>1415280</v>
          </cell>
          <cell r="J13115" t="str">
            <v>N</v>
          </cell>
        </row>
        <row r="13116">
          <cell r="D13116" t="str">
            <v>1415280</v>
          </cell>
          <cell r="J13116" t="str">
            <v>N</v>
          </cell>
        </row>
        <row r="13117">
          <cell r="D13117" t="str">
            <v>1415280</v>
          </cell>
          <cell r="J13117" t="str">
            <v>N</v>
          </cell>
        </row>
        <row r="13118">
          <cell r="D13118" t="str">
            <v>1415280</v>
          </cell>
          <cell r="J13118" t="str">
            <v>N</v>
          </cell>
        </row>
        <row r="13119">
          <cell r="D13119" t="str">
            <v>1415280</v>
          </cell>
          <cell r="J13119" t="str">
            <v>N</v>
          </cell>
        </row>
        <row r="13120">
          <cell r="D13120" t="str">
            <v>1415280</v>
          </cell>
          <cell r="J13120" t="str">
            <v>Y</v>
          </cell>
        </row>
        <row r="13121">
          <cell r="D13121" t="str">
            <v>1415280</v>
          </cell>
          <cell r="J13121" t="str">
            <v>Y</v>
          </cell>
        </row>
        <row r="13122">
          <cell r="D13122" t="str">
            <v>1415280</v>
          </cell>
          <cell r="J13122" t="str">
            <v>Y</v>
          </cell>
        </row>
        <row r="13123">
          <cell r="D13123" t="str">
            <v>1415280</v>
          </cell>
          <cell r="J13123" t="str">
            <v>Y</v>
          </cell>
        </row>
        <row r="13124">
          <cell r="D13124" t="str">
            <v>1415280</v>
          </cell>
          <cell r="J13124" t="str">
            <v>Y</v>
          </cell>
        </row>
        <row r="13125">
          <cell r="D13125" t="str">
            <v>1415280</v>
          </cell>
          <cell r="J13125" t="str">
            <v>Y</v>
          </cell>
        </row>
        <row r="13126">
          <cell r="D13126" t="str">
            <v>1415280</v>
          </cell>
          <cell r="J13126" t="str">
            <v>Y</v>
          </cell>
        </row>
        <row r="13127">
          <cell r="D13127" t="str">
            <v>1415280</v>
          </cell>
          <cell r="J13127" t="str">
            <v>Y</v>
          </cell>
        </row>
        <row r="13128">
          <cell r="D13128" t="str">
            <v>1415280</v>
          </cell>
          <cell r="J13128" t="str">
            <v>Y</v>
          </cell>
        </row>
        <row r="13129">
          <cell r="D13129" t="str">
            <v>1415280</v>
          </cell>
          <cell r="J13129" t="str">
            <v>Y</v>
          </cell>
        </row>
        <row r="13130">
          <cell r="D13130" t="str">
            <v>1415280</v>
          </cell>
          <cell r="J13130" t="str">
            <v>Y</v>
          </cell>
        </row>
        <row r="13131">
          <cell r="D13131" t="str">
            <v>1415280</v>
          </cell>
          <cell r="J13131" t="str">
            <v>Y</v>
          </cell>
        </row>
        <row r="13132">
          <cell r="D13132" t="str">
            <v>1415280</v>
          </cell>
          <cell r="J13132" t="str">
            <v>N</v>
          </cell>
        </row>
        <row r="13133">
          <cell r="D13133" t="str">
            <v>1415280</v>
          </cell>
          <cell r="J13133" t="str">
            <v>N</v>
          </cell>
        </row>
        <row r="13134">
          <cell r="D13134" t="str">
            <v>1415282</v>
          </cell>
          <cell r="J13134" t="str">
            <v>Y</v>
          </cell>
        </row>
        <row r="13135">
          <cell r="D13135" t="str">
            <v>1415282</v>
          </cell>
          <cell r="J13135" t="str">
            <v>Y</v>
          </cell>
        </row>
        <row r="13136">
          <cell r="D13136" t="str">
            <v>1415282</v>
          </cell>
          <cell r="J13136" t="str">
            <v>Y</v>
          </cell>
        </row>
        <row r="13137">
          <cell r="D13137" t="str">
            <v>1415282</v>
          </cell>
          <cell r="J13137" t="str">
            <v>Y</v>
          </cell>
        </row>
        <row r="13138">
          <cell r="D13138" t="str">
            <v>1415282</v>
          </cell>
          <cell r="J13138" t="str">
            <v>Y</v>
          </cell>
        </row>
        <row r="13139">
          <cell r="D13139" t="str">
            <v>1415282</v>
          </cell>
          <cell r="J13139" t="str">
            <v>Y</v>
          </cell>
        </row>
        <row r="13140">
          <cell r="D13140" t="str">
            <v>1415282</v>
          </cell>
          <cell r="J13140" t="str">
            <v>Y</v>
          </cell>
        </row>
        <row r="13141">
          <cell r="D13141" t="str">
            <v>1415282</v>
          </cell>
          <cell r="J13141" t="str">
            <v>Y</v>
          </cell>
        </row>
        <row r="13142">
          <cell r="D13142" t="str">
            <v>1415282</v>
          </cell>
          <cell r="J13142" t="str">
            <v>Y</v>
          </cell>
        </row>
        <row r="13143">
          <cell r="D13143" t="str">
            <v>1415282</v>
          </cell>
          <cell r="J13143" t="str">
            <v>Y</v>
          </cell>
        </row>
        <row r="13144">
          <cell r="D13144" t="str">
            <v>1415282</v>
          </cell>
          <cell r="J13144" t="str">
            <v>Y</v>
          </cell>
        </row>
        <row r="13145">
          <cell r="D13145" t="str">
            <v>1415282</v>
          </cell>
          <cell r="J13145" t="str">
            <v>Y</v>
          </cell>
        </row>
        <row r="13146">
          <cell r="D13146" t="str">
            <v>1415282</v>
          </cell>
          <cell r="J13146" t="str">
            <v>Y</v>
          </cell>
        </row>
        <row r="13147">
          <cell r="D13147" t="str">
            <v>1415282</v>
          </cell>
          <cell r="J13147" t="str">
            <v>Y</v>
          </cell>
        </row>
        <row r="13148">
          <cell r="D13148" t="str">
            <v>1415282</v>
          </cell>
          <cell r="J13148" t="str">
            <v>Y</v>
          </cell>
        </row>
        <row r="13149">
          <cell r="D13149" t="str">
            <v>1415282</v>
          </cell>
          <cell r="J13149" t="str">
            <v>Y</v>
          </cell>
        </row>
        <row r="13150">
          <cell r="D13150" t="str">
            <v>1415282</v>
          </cell>
          <cell r="J13150" t="str">
            <v>Y</v>
          </cell>
        </row>
        <row r="13151">
          <cell r="D13151" t="str">
            <v>1415282</v>
          </cell>
          <cell r="J13151" t="str">
            <v>Y</v>
          </cell>
        </row>
        <row r="13152">
          <cell r="D13152" t="str">
            <v>1415282</v>
          </cell>
          <cell r="J13152" t="str">
            <v>Y</v>
          </cell>
        </row>
        <row r="13153">
          <cell r="D13153" t="str">
            <v>1415282</v>
          </cell>
          <cell r="J13153" t="str">
            <v>Y</v>
          </cell>
        </row>
        <row r="13154">
          <cell r="D13154" t="str">
            <v>1415282</v>
          </cell>
          <cell r="J13154" t="str">
            <v>Y</v>
          </cell>
        </row>
        <row r="13155">
          <cell r="D13155" t="str">
            <v>1415282</v>
          </cell>
          <cell r="J13155" t="str">
            <v>Y</v>
          </cell>
        </row>
        <row r="13156">
          <cell r="D13156" t="str">
            <v>1415282</v>
          </cell>
          <cell r="J13156" t="str">
            <v>Y</v>
          </cell>
        </row>
        <row r="13157">
          <cell r="D13157" t="str">
            <v>1415282</v>
          </cell>
          <cell r="J13157" t="str">
            <v>Y</v>
          </cell>
        </row>
        <row r="13158">
          <cell r="D13158" t="str">
            <v>1415282</v>
          </cell>
          <cell r="J13158" t="str">
            <v>Y</v>
          </cell>
        </row>
        <row r="13159">
          <cell r="D13159" t="str">
            <v>1415282</v>
          </cell>
          <cell r="J13159" t="str">
            <v>Y</v>
          </cell>
        </row>
        <row r="13160">
          <cell r="D13160" t="str">
            <v>1415282</v>
          </cell>
          <cell r="J13160" t="str">
            <v>Y</v>
          </cell>
        </row>
        <row r="13161">
          <cell r="D13161" t="str">
            <v>1415282</v>
          </cell>
          <cell r="J13161" t="str">
            <v>Y</v>
          </cell>
        </row>
        <row r="13162">
          <cell r="D13162" t="str">
            <v>1415282</v>
          </cell>
          <cell r="J13162" t="str">
            <v>Y</v>
          </cell>
        </row>
        <row r="13163">
          <cell r="D13163" t="str">
            <v>1415282</v>
          </cell>
          <cell r="J13163" t="str">
            <v>Y</v>
          </cell>
        </row>
        <row r="13164">
          <cell r="D13164" t="str">
            <v>1415282</v>
          </cell>
          <cell r="J13164" t="str">
            <v>Y</v>
          </cell>
        </row>
        <row r="13165">
          <cell r="D13165" t="str">
            <v>1415282</v>
          </cell>
          <cell r="J13165" t="str">
            <v>Y</v>
          </cell>
        </row>
        <row r="13166">
          <cell r="D13166" t="str">
            <v>1415282</v>
          </cell>
          <cell r="J13166" t="str">
            <v>Y</v>
          </cell>
        </row>
        <row r="13167">
          <cell r="D13167" t="str">
            <v>1415282</v>
          </cell>
          <cell r="J13167" t="str">
            <v>Y</v>
          </cell>
        </row>
        <row r="13168">
          <cell r="D13168" t="str">
            <v>1415282</v>
          </cell>
          <cell r="J13168" t="str">
            <v>Y</v>
          </cell>
        </row>
        <row r="13169">
          <cell r="D13169" t="str">
            <v>1415282</v>
          </cell>
          <cell r="J13169" t="str">
            <v>Y</v>
          </cell>
        </row>
        <row r="13170">
          <cell r="D13170" t="str">
            <v>1415282</v>
          </cell>
          <cell r="J13170" t="str">
            <v>Y</v>
          </cell>
        </row>
        <row r="13171">
          <cell r="D13171" t="str">
            <v>1415282</v>
          </cell>
          <cell r="J13171" t="str">
            <v>Y</v>
          </cell>
        </row>
        <row r="13172">
          <cell r="D13172" t="str">
            <v>1415282</v>
          </cell>
          <cell r="J13172" t="str">
            <v>Y</v>
          </cell>
        </row>
        <row r="13173">
          <cell r="D13173" t="str">
            <v>1415282</v>
          </cell>
          <cell r="J13173" t="str">
            <v>Y</v>
          </cell>
        </row>
        <row r="13174">
          <cell r="D13174" t="str">
            <v>1415282</v>
          </cell>
          <cell r="J13174" t="str">
            <v>Y</v>
          </cell>
        </row>
        <row r="13175">
          <cell r="D13175" t="str">
            <v>1415282</v>
          </cell>
          <cell r="J13175" t="str">
            <v>Y</v>
          </cell>
        </row>
        <row r="13176">
          <cell r="D13176" t="str">
            <v>1415282</v>
          </cell>
          <cell r="J13176" t="str">
            <v>Y</v>
          </cell>
        </row>
        <row r="13177">
          <cell r="D13177" t="str">
            <v>1415282</v>
          </cell>
          <cell r="J13177" t="str">
            <v>Y</v>
          </cell>
        </row>
        <row r="13178">
          <cell r="D13178" t="str">
            <v>1415282</v>
          </cell>
          <cell r="J13178" t="str">
            <v>Y</v>
          </cell>
        </row>
        <row r="13179">
          <cell r="D13179" t="str">
            <v>1415282</v>
          </cell>
          <cell r="J13179" t="str">
            <v>Y</v>
          </cell>
        </row>
        <row r="13180">
          <cell r="D13180" t="str">
            <v>1415282</v>
          </cell>
          <cell r="J13180" t="str">
            <v>Y</v>
          </cell>
        </row>
        <row r="13181">
          <cell r="D13181" t="str">
            <v>1415282</v>
          </cell>
          <cell r="J13181" t="str">
            <v>Y</v>
          </cell>
        </row>
        <row r="13182">
          <cell r="D13182" t="str">
            <v>1415282</v>
          </cell>
          <cell r="J13182" t="str">
            <v>Y</v>
          </cell>
        </row>
        <row r="13183">
          <cell r="D13183" t="str">
            <v>1415282</v>
          </cell>
          <cell r="J13183" t="str">
            <v>Y</v>
          </cell>
        </row>
        <row r="13184">
          <cell r="D13184" t="str">
            <v>1415282</v>
          </cell>
          <cell r="J13184" t="str">
            <v>Y</v>
          </cell>
        </row>
        <row r="13185">
          <cell r="D13185" t="str">
            <v>1415282</v>
          </cell>
          <cell r="J13185" t="str">
            <v>Y</v>
          </cell>
        </row>
        <row r="13186">
          <cell r="D13186" t="str">
            <v>1415282</v>
          </cell>
          <cell r="J13186" t="str">
            <v>Y</v>
          </cell>
        </row>
        <row r="13187">
          <cell r="D13187" t="str">
            <v>1415282</v>
          </cell>
          <cell r="J13187" t="str">
            <v>Y</v>
          </cell>
        </row>
        <row r="13188">
          <cell r="D13188" t="str">
            <v>1415282</v>
          </cell>
          <cell r="J13188" t="str">
            <v>Y</v>
          </cell>
        </row>
        <row r="13189">
          <cell r="D13189" t="str">
            <v>1415282</v>
          </cell>
          <cell r="J13189" t="str">
            <v>Y</v>
          </cell>
        </row>
        <row r="13190">
          <cell r="D13190" t="str">
            <v>1415282</v>
          </cell>
          <cell r="J13190" t="str">
            <v>Y</v>
          </cell>
        </row>
        <row r="13191">
          <cell r="D13191" t="str">
            <v>1415282</v>
          </cell>
          <cell r="J13191" t="str">
            <v>Y</v>
          </cell>
        </row>
        <row r="13192">
          <cell r="D13192" t="str">
            <v>1415282</v>
          </cell>
          <cell r="J13192" t="str">
            <v>Y</v>
          </cell>
        </row>
        <row r="13193">
          <cell r="D13193" t="str">
            <v>1415282</v>
          </cell>
          <cell r="J13193" t="str">
            <v>Y</v>
          </cell>
        </row>
        <row r="13194">
          <cell r="D13194" t="str">
            <v>1415282</v>
          </cell>
          <cell r="J13194" t="str">
            <v>Y</v>
          </cell>
        </row>
        <row r="13195">
          <cell r="D13195" t="str">
            <v>1415282</v>
          </cell>
          <cell r="J13195" t="str">
            <v>Y</v>
          </cell>
        </row>
        <row r="13196">
          <cell r="D13196" t="str">
            <v>1415282</v>
          </cell>
          <cell r="J13196" t="str">
            <v>Y</v>
          </cell>
        </row>
        <row r="13197">
          <cell r="D13197" t="str">
            <v>1415282</v>
          </cell>
          <cell r="J13197" t="str">
            <v>Y</v>
          </cell>
        </row>
        <row r="13198">
          <cell r="D13198" t="str">
            <v>1415282</v>
          </cell>
          <cell r="J13198" t="str">
            <v>Y</v>
          </cell>
        </row>
        <row r="13199">
          <cell r="D13199" t="str">
            <v>1415282</v>
          </cell>
          <cell r="J13199" t="str">
            <v>Y</v>
          </cell>
        </row>
        <row r="13200">
          <cell r="D13200" t="str">
            <v>1415282</v>
          </cell>
          <cell r="J13200" t="str">
            <v>Y</v>
          </cell>
        </row>
        <row r="13201">
          <cell r="D13201" t="str">
            <v>1415284</v>
          </cell>
          <cell r="J13201" t="str">
            <v>Y</v>
          </cell>
        </row>
        <row r="13202">
          <cell r="D13202" t="str">
            <v>1415284</v>
          </cell>
          <cell r="J13202" t="str">
            <v>Y</v>
          </cell>
        </row>
        <row r="13203">
          <cell r="D13203" t="str">
            <v>1415284</v>
          </cell>
          <cell r="J13203" t="str">
            <v>Y</v>
          </cell>
        </row>
        <row r="13204">
          <cell r="D13204" t="str">
            <v>1415284</v>
          </cell>
          <cell r="J13204" t="str">
            <v>Y</v>
          </cell>
        </row>
        <row r="13205">
          <cell r="D13205" t="str">
            <v>1415284</v>
          </cell>
          <cell r="J13205" t="str">
            <v>N</v>
          </cell>
        </row>
        <row r="13206">
          <cell r="D13206" t="str">
            <v>1415284</v>
          </cell>
          <cell r="J13206" t="str">
            <v>N</v>
          </cell>
        </row>
        <row r="13207">
          <cell r="D13207" t="str">
            <v>1415284</v>
          </cell>
          <cell r="J13207" t="str">
            <v>N</v>
          </cell>
        </row>
        <row r="13208">
          <cell r="D13208" t="str">
            <v>1415284</v>
          </cell>
          <cell r="J13208" t="str">
            <v>N</v>
          </cell>
        </row>
        <row r="13209">
          <cell r="D13209" t="str">
            <v>1415284</v>
          </cell>
          <cell r="J13209" t="str">
            <v>Y</v>
          </cell>
        </row>
        <row r="13210">
          <cell r="D13210" t="str">
            <v>1415284</v>
          </cell>
          <cell r="J13210" t="str">
            <v>Y</v>
          </cell>
        </row>
        <row r="13211">
          <cell r="D13211" t="str">
            <v>1415284</v>
          </cell>
          <cell r="J13211" t="str">
            <v>Y</v>
          </cell>
        </row>
        <row r="13212">
          <cell r="D13212" t="str">
            <v>1415284</v>
          </cell>
          <cell r="J13212" t="str">
            <v>Y</v>
          </cell>
        </row>
        <row r="13213">
          <cell r="D13213" t="str">
            <v>1415284</v>
          </cell>
          <cell r="J13213" t="str">
            <v>Y</v>
          </cell>
        </row>
        <row r="13214">
          <cell r="D13214" t="str">
            <v>1415284</v>
          </cell>
          <cell r="J13214" t="str">
            <v>Y</v>
          </cell>
        </row>
        <row r="13215">
          <cell r="D13215" t="str">
            <v>1415284</v>
          </cell>
          <cell r="J13215" t="str">
            <v>Y</v>
          </cell>
        </row>
        <row r="13216">
          <cell r="D13216" t="str">
            <v>1415284</v>
          </cell>
          <cell r="J13216" t="str">
            <v>Y</v>
          </cell>
        </row>
        <row r="13217">
          <cell r="D13217" t="str">
            <v>1415284</v>
          </cell>
          <cell r="J13217" t="str">
            <v>Y</v>
          </cell>
        </row>
        <row r="13218">
          <cell r="D13218" t="str">
            <v>1415284</v>
          </cell>
          <cell r="J13218" t="str">
            <v>Y</v>
          </cell>
        </row>
        <row r="13219">
          <cell r="D13219" t="str">
            <v>1415284</v>
          </cell>
          <cell r="J13219" t="str">
            <v>Y</v>
          </cell>
        </row>
        <row r="13220">
          <cell r="D13220" t="str">
            <v>1415284</v>
          </cell>
          <cell r="J13220" t="str">
            <v>Y</v>
          </cell>
        </row>
        <row r="13221">
          <cell r="D13221" t="str">
            <v>1415284</v>
          </cell>
          <cell r="J13221" t="str">
            <v>Y</v>
          </cell>
        </row>
        <row r="13222">
          <cell r="D13222" t="str">
            <v>1415284</v>
          </cell>
          <cell r="J13222" t="str">
            <v>Y</v>
          </cell>
        </row>
        <row r="13223">
          <cell r="D13223" t="str">
            <v>1415284</v>
          </cell>
          <cell r="J13223" t="str">
            <v>Y</v>
          </cell>
        </row>
        <row r="13224">
          <cell r="D13224" t="str">
            <v>1415284</v>
          </cell>
          <cell r="J13224" t="str">
            <v>Y</v>
          </cell>
        </row>
        <row r="13225">
          <cell r="D13225" t="str">
            <v>1415284</v>
          </cell>
          <cell r="J13225" t="str">
            <v>Y</v>
          </cell>
        </row>
        <row r="13226">
          <cell r="D13226" t="str">
            <v>1415284</v>
          </cell>
          <cell r="J13226" t="str">
            <v>Y</v>
          </cell>
        </row>
        <row r="13227">
          <cell r="D13227" t="str">
            <v>1415284</v>
          </cell>
          <cell r="J13227" t="str">
            <v>Y</v>
          </cell>
        </row>
        <row r="13228">
          <cell r="D13228" t="str">
            <v>1415284</v>
          </cell>
          <cell r="J13228" t="str">
            <v>Y</v>
          </cell>
        </row>
        <row r="13229">
          <cell r="D13229" t="str">
            <v>1415284</v>
          </cell>
          <cell r="J13229" t="str">
            <v>Y</v>
          </cell>
        </row>
        <row r="13230">
          <cell r="D13230" t="str">
            <v>1415284</v>
          </cell>
          <cell r="J13230" t="str">
            <v>Y</v>
          </cell>
        </row>
        <row r="13231">
          <cell r="D13231" t="str">
            <v>1415284</v>
          </cell>
          <cell r="J13231" t="str">
            <v>Y</v>
          </cell>
        </row>
        <row r="13232">
          <cell r="D13232" t="str">
            <v>1415284</v>
          </cell>
          <cell r="J13232" t="str">
            <v>Y</v>
          </cell>
        </row>
        <row r="13233">
          <cell r="D13233" t="str">
            <v>1415284</v>
          </cell>
          <cell r="J13233" t="str">
            <v>Y</v>
          </cell>
        </row>
        <row r="13234">
          <cell r="D13234" t="str">
            <v>1415284</v>
          </cell>
          <cell r="J13234" t="str">
            <v>Y</v>
          </cell>
        </row>
        <row r="13235">
          <cell r="D13235" t="str">
            <v>1415284</v>
          </cell>
          <cell r="J13235" t="str">
            <v>Y</v>
          </cell>
        </row>
        <row r="13236">
          <cell r="D13236" t="str">
            <v>1415284</v>
          </cell>
          <cell r="J13236" t="str">
            <v>N</v>
          </cell>
        </row>
        <row r="13237">
          <cell r="D13237" t="str">
            <v>1415284</v>
          </cell>
          <cell r="J13237" t="str">
            <v>N</v>
          </cell>
        </row>
        <row r="13238">
          <cell r="D13238" t="str">
            <v>1415284</v>
          </cell>
          <cell r="J13238" t="str">
            <v>N</v>
          </cell>
        </row>
        <row r="13239">
          <cell r="D13239" t="str">
            <v>1415284</v>
          </cell>
          <cell r="J13239" t="str">
            <v>N</v>
          </cell>
        </row>
        <row r="13240">
          <cell r="D13240" t="str">
            <v>1415284</v>
          </cell>
          <cell r="J13240" t="str">
            <v>N</v>
          </cell>
        </row>
        <row r="13241">
          <cell r="D13241" t="str">
            <v>1415284</v>
          </cell>
          <cell r="J13241" t="str">
            <v>N</v>
          </cell>
        </row>
        <row r="13242">
          <cell r="D13242" t="str">
            <v>1415284</v>
          </cell>
          <cell r="J13242" t="str">
            <v>Y</v>
          </cell>
        </row>
        <row r="13243">
          <cell r="D13243" t="str">
            <v>1415284</v>
          </cell>
          <cell r="J13243" t="str">
            <v>Y</v>
          </cell>
        </row>
        <row r="13244">
          <cell r="D13244" t="str">
            <v>1415284</v>
          </cell>
          <cell r="J13244" t="str">
            <v>Y</v>
          </cell>
        </row>
        <row r="13245">
          <cell r="D13245" t="str">
            <v>1415284</v>
          </cell>
          <cell r="J13245" t="str">
            <v>Y</v>
          </cell>
        </row>
        <row r="13246">
          <cell r="D13246" t="str">
            <v>1415284</v>
          </cell>
          <cell r="J13246" t="str">
            <v>Y</v>
          </cell>
        </row>
        <row r="13247">
          <cell r="D13247" t="str">
            <v>1415284</v>
          </cell>
          <cell r="J13247" t="str">
            <v>Y</v>
          </cell>
        </row>
        <row r="13248">
          <cell r="D13248" t="str">
            <v>1415284</v>
          </cell>
          <cell r="J13248" t="str">
            <v>N</v>
          </cell>
        </row>
        <row r="13249">
          <cell r="D13249" t="str">
            <v>1415284</v>
          </cell>
          <cell r="J13249" t="str">
            <v>N</v>
          </cell>
        </row>
        <row r="13250">
          <cell r="D13250" t="str">
            <v>1415284</v>
          </cell>
          <cell r="J13250" t="str">
            <v>N</v>
          </cell>
        </row>
        <row r="13251">
          <cell r="D13251" t="str">
            <v>1415284</v>
          </cell>
          <cell r="J13251" t="str">
            <v>N</v>
          </cell>
        </row>
        <row r="13252">
          <cell r="D13252" t="str">
            <v>1415284</v>
          </cell>
          <cell r="J13252" t="str">
            <v>N</v>
          </cell>
        </row>
        <row r="13253">
          <cell r="D13253" t="str">
            <v>1415284</v>
          </cell>
          <cell r="J13253" t="str">
            <v>N</v>
          </cell>
        </row>
        <row r="13254">
          <cell r="D13254" t="str">
            <v>1415284</v>
          </cell>
          <cell r="J13254" t="str">
            <v>Y</v>
          </cell>
        </row>
        <row r="13255">
          <cell r="D13255" t="str">
            <v>1415284</v>
          </cell>
          <cell r="J13255" t="str">
            <v>Y</v>
          </cell>
        </row>
        <row r="13256">
          <cell r="D13256" t="str">
            <v>1415284</v>
          </cell>
          <cell r="J13256" t="str">
            <v>Y</v>
          </cell>
        </row>
        <row r="13257">
          <cell r="D13257" t="str">
            <v>1415284</v>
          </cell>
          <cell r="J13257" t="str">
            <v>Y</v>
          </cell>
        </row>
        <row r="13258">
          <cell r="D13258" t="str">
            <v>1415284</v>
          </cell>
          <cell r="J13258" t="str">
            <v>Y</v>
          </cell>
        </row>
        <row r="13259">
          <cell r="D13259" t="str">
            <v>1415284</v>
          </cell>
          <cell r="J13259" t="str">
            <v>Y</v>
          </cell>
        </row>
        <row r="13260">
          <cell r="D13260" t="str">
            <v>1415284</v>
          </cell>
          <cell r="J13260" t="str">
            <v>Y</v>
          </cell>
        </row>
        <row r="13261">
          <cell r="D13261" t="str">
            <v>1415284</v>
          </cell>
          <cell r="J13261" t="str">
            <v>Y</v>
          </cell>
        </row>
        <row r="13262">
          <cell r="D13262" t="str">
            <v>1415284</v>
          </cell>
          <cell r="J13262" t="str">
            <v>Y</v>
          </cell>
        </row>
        <row r="13263">
          <cell r="D13263" t="str">
            <v>1415284</v>
          </cell>
          <cell r="J13263" t="str">
            <v>Y</v>
          </cell>
        </row>
        <row r="13264">
          <cell r="D13264" t="str">
            <v>1415284</v>
          </cell>
          <cell r="J13264" t="str">
            <v>Y</v>
          </cell>
        </row>
        <row r="13265">
          <cell r="D13265" t="str">
            <v>1415284</v>
          </cell>
          <cell r="J13265" t="str">
            <v>Y</v>
          </cell>
        </row>
        <row r="13266">
          <cell r="D13266" t="str">
            <v>1415284</v>
          </cell>
          <cell r="J13266" t="str">
            <v>Y</v>
          </cell>
        </row>
        <row r="13267">
          <cell r="D13267" t="str">
            <v>1415284</v>
          </cell>
          <cell r="J13267" t="str">
            <v>Y</v>
          </cell>
        </row>
        <row r="13268">
          <cell r="D13268" t="str">
            <v>1415284</v>
          </cell>
          <cell r="J13268" t="str">
            <v>Y</v>
          </cell>
        </row>
        <row r="13269">
          <cell r="D13269" t="str">
            <v>1415284</v>
          </cell>
          <cell r="J13269" t="str">
            <v>Y</v>
          </cell>
        </row>
        <row r="13270">
          <cell r="D13270" t="str">
            <v>1415284</v>
          </cell>
          <cell r="J13270" t="str">
            <v>Y</v>
          </cell>
        </row>
        <row r="13271">
          <cell r="D13271" t="str">
            <v>1415284</v>
          </cell>
          <cell r="J13271" t="str">
            <v>Y</v>
          </cell>
        </row>
        <row r="13272">
          <cell r="D13272" t="str">
            <v>1415284</v>
          </cell>
          <cell r="J13272" t="str">
            <v>Y</v>
          </cell>
        </row>
        <row r="13273">
          <cell r="D13273" t="str">
            <v>1415284</v>
          </cell>
          <cell r="J13273" t="str">
            <v>Y</v>
          </cell>
        </row>
        <row r="13274">
          <cell r="D13274" t="str">
            <v>1415284</v>
          </cell>
          <cell r="J13274" t="str">
            <v>Y</v>
          </cell>
        </row>
        <row r="13275">
          <cell r="D13275" t="str">
            <v>1415284</v>
          </cell>
          <cell r="J13275" t="str">
            <v>Y</v>
          </cell>
        </row>
        <row r="13276">
          <cell r="D13276" t="str">
            <v>1415284</v>
          </cell>
          <cell r="J13276" t="str">
            <v>Y</v>
          </cell>
        </row>
        <row r="13277">
          <cell r="D13277" t="str">
            <v>1415284</v>
          </cell>
          <cell r="J13277" t="str">
            <v>Y</v>
          </cell>
        </row>
        <row r="13278">
          <cell r="D13278" t="str">
            <v>1415284</v>
          </cell>
          <cell r="J13278" t="str">
            <v>Y</v>
          </cell>
        </row>
        <row r="13279">
          <cell r="D13279" t="str">
            <v>1415284</v>
          </cell>
          <cell r="J13279" t="str">
            <v>Y</v>
          </cell>
        </row>
        <row r="13280">
          <cell r="D13280" t="str">
            <v>1415284</v>
          </cell>
          <cell r="J13280" t="str">
            <v>Y</v>
          </cell>
        </row>
        <row r="13281">
          <cell r="D13281" t="str">
            <v>1415284</v>
          </cell>
          <cell r="J13281" t="str">
            <v>N</v>
          </cell>
        </row>
        <row r="13282">
          <cell r="D13282" t="str">
            <v>1415284</v>
          </cell>
          <cell r="J13282" t="str">
            <v>N</v>
          </cell>
        </row>
        <row r="13283">
          <cell r="D13283" t="str">
            <v>1415284</v>
          </cell>
          <cell r="J13283" t="str">
            <v>N</v>
          </cell>
        </row>
        <row r="13284">
          <cell r="D13284" t="str">
            <v>1415284</v>
          </cell>
          <cell r="J13284" t="str">
            <v>N</v>
          </cell>
        </row>
        <row r="13285">
          <cell r="D13285" t="str">
            <v>1415284</v>
          </cell>
          <cell r="J13285" t="str">
            <v>N</v>
          </cell>
        </row>
        <row r="13286">
          <cell r="D13286" t="str">
            <v>1415284</v>
          </cell>
          <cell r="J13286" t="str">
            <v>Y</v>
          </cell>
        </row>
        <row r="13287">
          <cell r="D13287" t="str">
            <v>1415284</v>
          </cell>
          <cell r="J13287" t="str">
            <v>Y</v>
          </cell>
        </row>
        <row r="13288">
          <cell r="D13288" t="str">
            <v>1415284</v>
          </cell>
          <cell r="J13288" t="str">
            <v>Y</v>
          </cell>
        </row>
        <row r="13289">
          <cell r="D13289" t="str">
            <v>1415284</v>
          </cell>
          <cell r="J13289" t="str">
            <v>Y</v>
          </cell>
        </row>
        <row r="13290">
          <cell r="D13290" t="str">
            <v>1415284</v>
          </cell>
          <cell r="J13290" t="str">
            <v>Y</v>
          </cell>
        </row>
        <row r="13291">
          <cell r="D13291" t="str">
            <v>1415284</v>
          </cell>
          <cell r="J13291" t="str">
            <v>Y</v>
          </cell>
        </row>
        <row r="13292">
          <cell r="D13292" t="str">
            <v>1415284</v>
          </cell>
          <cell r="J13292" t="str">
            <v>Y</v>
          </cell>
        </row>
        <row r="13293">
          <cell r="D13293" t="str">
            <v>1415284</v>
          </cell>
          <cell r="J13293" t="str">
            <v>Y</v>
          </cell>
        </row>
        <row r="13294">
          <cell r="D13294" t="str">
            <v>1415284</v>
          </cell>
          <cell r="J13294" t="str">
            <v>Y</v>
          </cell>
        </row>
        <row r="13295">
          <cell r="D13295" t="str">
            <v>1415284</v>
          </cell>
          <cell r="J13295" t="str">
            <v>Y</v>
          </cell>
        </row>
        <row r="13296">
          <cell r="D13296" t="str">
            <v>1415284</v>
          </cell>
          <cell r="J13296" t="str">
            <v>Y</v>
          </cell>
        </row>
        <row r="13297">
          <cell r="D13297" t="str">
            <v>1415284</v>
          </cell>
          <cell r="J13297" t="str">
            <v>Y</v>
          </cell>
        </row>
        <row r="13298">
          <cell r="D13298" t="str">
            <v>1415284</v>
          </cell>
          <cell r="J13298" t="str">
            <v>Y</v>
          </cell>
        </row>
        <row r="13299">
          <cell r="D13299" t="str">
            <v>1415284</v>
          </cell>
          <cell r="J13299" t="str">
            <v>Y</v>
          </cell>
        </row>
        <row r="13300">
          <cell r="D13300" t="str">
            <v>1415284</v>
          </cell>
          <cell r="J13300" t="str">
            <v>Y</v>
          </cell>
        </row>
        <row r="13301">
          <cell r="D13301" t="str">
            <v>1415284</v>
          </cell>
          <cell r="J13301" t="str">
            <v>Y</v>
          </cell>
        </row>
        <row r="13302">
          <cell r="D13302" t="str">
            <v>1415284</v>
          </cell>
          <cell r="J13302" t="str">
            <v>Y</v>
          </cell>
        </row>
        <row r="13303">
          <cell r="D13303" t="str">
            <v>1415284</v>
          </cell>
          <cell r="J13303" t="str">
            <v>Y</v>
          </cell>
        </row>
        <row r="13304">
          <cell r="D13304" t="str">
            <v>1415284</v>
          </cell>
          <cell r="J13304" t="str">
            <v>Y</v>
          </cell>
        </row>
        <row r="13305">
          <cell r="D13305" t="str">
            <v>1415284</v>
          </cell>
          <cell r="J13305" t="str">
            <v>Y</v>
          </cell>
        </row>
        <row r="13306">
          <cell r="D13306" t="str">
            <v>1415284</v>
          </cell>
          <cell r="J13306" t="str">
            <v>Y</v>
          </cell>
        </row>
        <row r="13307">
          <cell r="D13307" t="str">
            <v>1415284</v>
          </cell>
          <cell r="J13307" t="str">
            <v>Y</v>
          </cell>
        </row>
        <row r="13308">
          <cell r="D13308" t="str">
            <v>1415284</v>
          </cell>
          <cell r="J13308" t="str">
            <v>Y</v>
          </cell>
        </row>
        <row r="13309">
          <cell r="D13309" t="str">
            <v>1415284</v>
          </cell>
          <cell r="J13309" t="str">
            <v>Y</v>
          </cell>
        </row>
        <row r="13310">
          <cell r="D13310" t="str">
            <v>1415284</v>
          </cell>
          <cell r="J13310" t="str">
            <v>Y</v>
          </cell>
        </row>
        <row r="13311">
          <cell r="D13311" t="str">
            <v>1415284</v>
          </cell>
          <cell r="J13311" t="str">
            <v>Y</v>
          </cell>
        </row>
        <row r="13312">
          <cell r="D13312" t="str">
            <v>1415284</v>
          </cell>
          <cell r="J13312" t="str">
            <v>Y</v>
          </cell>
        </row>
        <row r="13313">
          <cell r="D13313" t="str">
            <v>1415284</v>
          </cell>
          <cell r="J13313" t="str">
            <v>N</v>
          </cell>
        </row>
        <row r="13314">
          <cell r="D13314" t="str">
            <v>1415284</v>
          </cell>
          <cell r="J13314" t="str">
            <v>N</v>
          </cell>
        </row>
        <row r="13315">
          <cell r="D13315" t="str">
            <v>1415284</v>
          </cell>
          <cell r="J13315" t="str">
            <v>N</v>
          </cell>
        </row>
        <row r="13316">
          <cell r="D13316" t="str">
            <v>1415284</v>
          </cell>
          <cell r="J13316" t="str">
            <v>N</v>
          </cell>
        </row>
        <row r="13317">
          <cell r="D13317" t="str">
            <v>1415284</v>
          </cell>
          <cell r="J13317" t="str">
            <v>Y</v>
          </cell>
        </row>
        <row r="13318">
          <cell r="D13318" t="str">
            <v>1415284</v>
          </cell>
          <cell r="J13318" t="str">
            <v>Y</v>
          </cell>
        </row>
        <row r="13319">
          <cell r="D13319" t="str">
            <v>1415284</v>
          </cell>
          <cell r="J13319" t="str">
            <v>Y</v>
          </cell>
        </row>
        <row r="13320">
          <cell r="D13320" t="str">
            <v>1415284</v>
          </cell>
          <cell r="J13320" t="str">
            <v>Y</v>
          </cell>
        </row>
        <row r="13321">
          <cell r="D13321" t="str">
            <v>1415284</v>
          </cell>
          <cell r="J13321" t="str">
            <v>Y</v>
          </cell>
        </row>
        <row r="13322">
          <cell r="D13322" t="str">
            <v>1415284</v>
          </cell>
          <cell r="J13322" t="str">
            <v>Y</v>
          </cell>
        </row>
        <row r="13323">
          <cell r="D13323" t="str">
            <v>1415284</v>
          </cell>
          <cell r="J13323" t="str">
            <v>Y</v>
          </cell>
        </row>
        <row r="13324">
          <cell r="D13324" t="str">
            <v>1415284</v>
          </cell>
          <cell r="J13324" t="str">
            <v>Y</v>
          </cell>
        </row>
        <row r="13325">
          <cell r="D13325" t="str">
            <v>1415284</v>
          </cell>
          <cell r="J13325" t="str">
            <v>Y</v>
          </cell>
        </row>
        <row r="13326">
          <cell r="D13326" t="str">
            <v>1415284</v>
          </cell>
          <cell r="J13326" t="str">
            <v>Y</v>
          </cell>
        </row>
        <row r="13327">
          <cell r="D13327" t="str">
            <v>1415284</v>
          </cell>
          <cell r="J13327" t="str">
            <v>Y</v>
          </cell>
        </row>
        <row r="13328">
          <cell r="D13328" t="str">
            <v>1415284</v>
          </cell>
          <cell r="J13328" t="str">
            <v>Y</v>
          </cell>
        </row>
        <row r="13329">
          <cell r="D13329" t="str">
            <v>1415284</v>
          </cell>
          <cell r="J13329" t="str">
            <v>Y</v>
          </cell>
        </row>
        <row r="13330">
          <cell r="D13330" t="str">
            <v>1415284</v>
          </cell>
          <cell r="J13330" t="str">
            <v>Y</v>
          </cell>
        </row>
        <row r="13331">
          <cell r="D13331" t="str">
            <v>1415284</v>
          </cell>
          <cell r="J13331" t="str">
            <v>Y</v>
          </cell>
        </row>
        <row r="13332">
          <cell r="D13332" t="str">
            <v>1415284</v>
          </cell>
          <cell r="J13332" t="str">
            <v>Y</v>
          </cell>
        </row>
        <row r="13333">
          <cell r="D13333" t="str">
            <v>1415284</v>
          </cell>
          <cell r="J13333" t="str">
            <v>Y</v>
          </cell>
        </row>
        <row r="13334">
          <cell r="D13334" t="str">
            <v>1415284</v>
          </cell>
          <cell r="J13334" t="str">
            <v>Y</v>
          </cell>
        </row>
        <row r="13335">
          <cell r="D13335" t="str">
            <v>1415284</v>
          </cell>
          <cell r="J13335" t="str">
            <v>Y</v>
          </cell>
        </row>
        <row r="13336">
          <cell r="D13336" t="str">
            <v>1415284</v>
          </cell>
          <cell r="J13336" t="str">
            <v>Y</v>
          </cell>
        </row>
        <row r="13337">
          <cell r="D13337" t="str">
            <v>1415284</v>
          </cell>
          <cell r="J13337" t="str">
            <v>Y</v>
          </cell>
        </row>
        <row r="13338">
          <cell r="D13338" t="str">
            <v>1415284</v>
          </cell>
          <cell r="J13338" t="str">
            <v>Y</v>
          </cell>
        </row>
        <row r="13339">
          <cell r="D13339" t="str">
            <v>1415284</v>
          </cell>
          <cell r="J13339" t="str">
            <v>Y</v>
          </cell>
        </row>
        <row r="13340">
          <cell r="D13340" t="str">
            <v>1415284</v>
          </cell>
          <cell r="J13340" t="str">
            <v>Y</v>
          </cell>
        </row>
        <row r="13341">
          <cell r="D13341" t="str">
            <v>1415284</v>
          </cell>
          <cell r="J13341" t="str">
            <v>Y</v>
          </cell>
        </row>
        <row r="13342">
          <cell r="D13342" t="str">
            <v>1415284</v>
          </cell>
          <cell r="J13342" t="str">
            <v>Y</v>
          </cell>
        </row>
        <row r="13343">
          <cell r="D13343" t="str">
            <v>1415284</v>
          </cell>
          <cell r="J13343" t="str">
            <v>Y</v>
          </cell>
        </row>
        <row r="13344">
          <cell r="D13344" t="str">
            <v>1415284</v>
          </cell>
          <cell r="J13344" t="str">
            <v>N</v>
          </cell>
        </row>
        <row r="13345">
          <cell r="D13345" t="str">
            <v>1415284</v>
          </cell>
          <cell r="J13345" t="str">
            <v>N</v>
          </cell>
        </row>
        <row r="13346">
          <cell r="D13346" t="str">
            <v>1415284</v>
          </cell>
          <cell r="J13346" t="str">
            <v>N</v>
          </cell>
        </row>
        <row r="13347">
          <cell r="D13347" t="str">
            <v>1415284</v>
          </cell>
          <cell r="J13347" t="str">
            <v>N</v>
          </cell>
        </row>
        <row r="13348">
          <cell r="D13348" t="str">
            <v>1415338</v>
          </cell>
          <cell r="J13348" t="str">
            <v>Y</v>
          </cell>
        </row>
        <row r="13349">
          <cell r="D13349" t="str">
            <v>1415338</v>
          </cell>
          <cell r="J13349" t="str">
            <v>Y</v>
          </cell>
        </row>
        <row r="13350">
          <cell r="D13350" t="str">
            <v>1415338</v>
          </cell>
          <cell r="J13350" t="str">
            <v>Y</v>
          </cell>
        </row>
        <row r="13351">
          <cell r="D13351" t="str">
            <v>1415338</v>
          </cell>
          <cell r="J13351" t="str">
            <v>Y</v>
          </cell>
        </row>
        <row r="13352">
          <cell r="D13352" t="str">
            <v>1415338</v>
          </cell>
          <cell r="J13352" t="str">
            <v>Y</v>
          </cell>
        </row>
        <row r="13353">
          <cell r="D13353" t="str">
            <v>1415338</v>
          </cell>
          <cell r="J13353" t="str">
            <v>Y</v>
          </cell>
        </row>
        <row r="13354">
          <cell r="D13354" t="str">
            <v>1415338</v>
          </cell>
          <cell r="J13354" t="str">
            <v>Y</v>
          </cell>
        </row>
        <row r="13355">
          <cell r="D13355" t="str">
            <v>1415338</v>
          </cell>
          <cell r="J13355" t="str">
            <v>Y</v>
          </cell>
        </row>
        <row r="13356">
          <cell r="D13356" t="str">
            <v>1415338</v>
          </cell>
          <cell r="J13356" t="str">
            <v>Y</v>
          </cell>
        </row>
        <row r="13357">
          <cell r="D13357" t="str">
            <v>1415338</v>
          </cell>
          <cell r="J13357" t="str">
            <v>Y</v>
          </cell>
        </row>
        <row r="13358">
          <cell r="D13358" t="str">
            <v>1415338</v>
          </cell>
          <cell r="J13358" t="str">
            <v>Y</v>
          </cell>
        </row>
        <row r="13359">
          <cell r="D13359" t="str">
            <v>1415338</v>
          </cell>
          <cell r="J13359" t="str">
            <v>Y</v>
          </cell>
        </row>
        <row r="13360">
          <cell r="D13360" t="str">
            <v>1415338</v>
          </cell>
          <cell r="J13360" t="str">
            <v>Y</v>
          </cell>
        </row>
        <row r="13361">
          <cell r="D13361" t="str">
            <v>1415338</v>
          </cell>
          <cell r="J13361" t="str">
            <v>Y</v>
          </cell>
        </row>
        <row r="13362">
          <cell r="D13362" t="str">
            <v>1415338</v>
          </cell>
          <cell r="J13362" t="str">
            <v>Y</v>
          </cell>
        </row>
        <row r="13363">
          <cell r="D13363" t="str">
            <v>1415338</v>
          </cell>
          <cell r="J13363" t="str">
            <v>Y</v>
          </cell>
        </row>
        <row r="13364">
          <cell r="D13364" t="str">
            <v>1415338</v>
          </cell>
          <cell r="J13364" t="str">
            <v>Y</v>
          </cell>
        </row>
        <row r="13365">
          <cell r="D13365" t="str">
            <v>1415338</v>
          </cell>
          <cell r="J13365" t="str">
            <v>Y</v>
          </cell>
        </row>
        <row r="13366">
          <cell r="D13366" t="str">
            <v>1415338</v>
          </cell>
          <cell r="J13366" t="str">
            <v>Y</v>
          </cell>
        </row>
        <row r="13367">
          <cell r="D13367" t="str">
            <v>1415338</v>
          </cell>
          <cell r="J13367" t="str">
            <v>Y</v>
          </cell>
        </row>
        <row r="13368">
          <cell r="D13368" t="str">
            <v>1415338</v>
          </cell>
          <cell r="J13368" t="str">
            <v>Y</v>
          </cell>
        </row>
        <row r="13369">
          <cell r="D13369" t="str">
            <v>1415338</v>
          </cell>
          <cell r="J13369" t="str">
            <v>Y</v>
          </cell>
        </row>
        <row r="13370">
          <cell r="D13370" t="str">
            <v>1415339</v>
          </cell>
          <cell r="J13370" t="str">
            <v>Y</v>
          </cell>
        </row>
        <row r="13371">
          <cell r="D13371" t="str">
            <v>1415339</v>
          </cell>
          <cell r="J13371" t="str">
            <v>Y</v>
          </cell>
        </row>
        <row r="13372">
          <cell r="D13372" t="str">
            <v>1415339</v>
          </cell>
          <cell r="J13372" t="str">
            <v>Y</v>
          </cell>
        </row>
        <row r="13373">
          <cell r="D13373" t="str">
            <v>1415339</v>
          </cell>
          <cell r="J13373" t="str">
            <v>Y</v>
          </cell>
        </row>
        <row r="13374">
          <cell r="D13374" t="str">
            <v>1415339</v>
          </cell>
          <cell r="J13374" t="str">
            <v>Y</v>
          </cell>
        </row>
        <row r="13375">
          <cell r="D13375" t="str">
            <v>1415339</v>
          </cell>
          <cell r="J13375" t="str">
            <v>Y</v>
          </cell>
        </row>
        <row r="13376">
          <cell r="D13376" t="str">
            <v>1415340</v>
          </cell>
          <cell r="J13376" t="str">
            <v>Y</v>
          </cell>
        </row>
        <row r="13377">
          <cell r="D13377" t="str">
            <v>1415340</v>
          </cell>
          <cell r="J13377" t="str">
            <v>Y</v>
          </cell>
        </row>
        <row r="13378">
          <cell r="D13378" t="str">
            <v>1415413</v>
          </cell>
          <cell r="J13378" t="str">
            <v>N</v>
          </cell>
        </row>
        <row r="13379">
          <cell r="D13379" t="str">
            <v>1415413</v>
          </cell>
          <cell r="J13379" t="str">
            <v>N</v>
          </cell>
        </row>
        <row r="13380">
          <cell r="D13380" t="str">
            <v>1415413</v>
          </cell>
          <cell r="J13380" t="str">
            <v>N</v>
          </cell>
        </row>
        <row r="13381">
          <cell r="D13381" t="str">
            <v>1415413</v>
          </cell>
          <cell r="J13381" t="str">
            <v>Y</v>
          </cell>
        </row>
        <row r="13382">
          <cell r="D13382" t="str">
            <v>1415413</v>
          </cell>
          <cell r="J13382" t="str">
            <v>Y</v>
          </cell>
        </row>
        <row r="13383">
          <cell r="D13383" t="str">
            <v>1415413</v>
          </cell>
          <cell r="J13383" t="str">
            <v>N</v>
          </cell>
        </row>
        <row r="13384">
          <cell r="D13384" t="str">
            <v>1415413</v>
          </cell>
          <cell r="J13384" t="str">
            <v>N</v>
          </cell>
        </row>
        <row r="13385">
          <cell r="D13385" t="str">
            <v>1415413</v>
          </cell>
          <cell r="J13385" t="str">
            <v>N</v>
          </cell>
        </row>
        <row r="13386">
          <cell r="D13386" t="str">
            <v>1415413</v>
          </cell>
          <cell r="J13386" t="str">
            <v>Y</v>
          </cell>
        </row>
        <row r="13387">
          <cell r="D13387" t="str">
            <v>1415413</v>
          </cell>
          <cell r="J13387" t="str">
            <v>Y</v>
          </cell>
        </row>
        <row r="13388">
          <cell r="D13388" t="str">
            <v>1415413</v>
          </cell>
          <cell r="J13388" t="str">
            <v>N</v>
          </cell>
        </row>
        <row r="13389">
          <cell r="D13389" t="str">
            <v>1415413</v>
          </cell>
          <cell r="J13389" t="str">
            <v>N</v>
          </cell>
        </row>
        <row r="13390">
          <cell r="D13390" t="str">
            <v>1415413</v>
          </cell>
          <cell r="J13390" t="str">
            <v>N</v>
          </cell>
        </row>
        <row r="13391">
          <cell r="D13391" t="str">
            <v>1415413</v>
          </cell>
          <cell r="J13391" t="str">
            <v>Y</v>
          </cell>
        </row>
        <row r="13392">
          <cell r="D13392" t="str">
            <v>1415413</v>
          </cell>
          <cell r="J13392" t="str">
            <v>Y</v>
          </cell>
        </row>
        <row r="13393">
          <cell r="D13393" t="str">
            <v>1415432</v>
          </cell>
          <cell r="J13393" t="str">
            <v>Y</v>
          </cell>
        </row>
        <row r="13394">
          <cell r="D13394" t="str">
            <v>1415432</v>
          </cell>
          <cell r="J13394" t="str">
            <v>Y</v>
          </cell>
        </row>
        <row r="13395">
          <cell r="D13395" t="str">
            <v>1415432</v>
          </cell>
          <cell r="J13395" t="str">
            <v>Y</v>
          </cell>
        </row>
        <row r="13396">
          <cell r="D13396" t="str">
            <v>1415432</v>
          </cell>
          <cell r="J13396" t="str">
            <v>Y</v>
          </cell>
        </row>
        <row r="13397">
          <cell r="D13397" t="str">
            <v>1415432</v>
          </cell>
          <cell r="J13397" t="str">
            <v>Y</v>
          </cell>
        </row>
        <row r="13398">
          <cell r="D13398" t="str">
            <v>1415432</v>
          </cell>
          <cell r="J13398" t="str">
            <v>Y</v>
          </cell>
        </row>
        <row r="13399">
          <cell r="D13399" t="str">
            <v>1415432</v>
          </cell>
          <cell r="J13399" t="str">
            <v>Y</v>
          </cell>
        </row>
        <row r="13400">
          <cell r="D13400" t="str">
            <v>1415432</v>
          </cell>
          <cell r="J13400" t="str">
            <v>Y</v>
          </cell>
        </row>
        <row r="13401">
          <cell r="D13401" t="str">
            <v>1415432</v>
          </cell>
          <cell r="J13401" t="str">
            <v>Y</v>
          </cell>
        </row>
        <row r="13402">
          <cell r="D13402" t="str">
            <v>1415432</v>
          </cell>
          <cell r="J13402" t="str">
            <v>Y</v>
          </cell>
        </row>
        <row r="13403">
          <cell r="D13403" t="str">
            <v>1415432</v>
          </cell>
          <cell r="J13403" t="str">
            <v>Y</v>
          </cell>
        </row>
        <row r="13404">
          <cell r="D13404" t="str">
            <v>1415432</v>
          </cell>
          <cell r="J13404" t="str">
            <v>Y</v>
          </cell>
        </row>
        <row r="13405">
          <cell r="D13405" t="str">
            <v>1415432</v>
          </cell>
          <cell r="J13405" t="str">
            <v>Y</v>
          </cell>
        </row>
        <row r="13406">
          <cell r="D13406" t="str">
            <v>1415432</v>
          </cell>
          <cell r="J13406" t="str">
            <v>Y</v>
          </cell>
        </row>
        <row r="13407">
          <cell r="D13407" t="str">
            <v>1415432</v>
          </cell>
          <cell r="J13407" t="str">
            <v>Y</v>
          </cell>
        </row>
        <row r="13408">
          <cell r="D13408" t="str">
            <v>1415432</v>
          </cell>
          <cell r="J13408" t="str">
            <v>Y</v>
          </cell>
        </row>
        <row r="13409">
          <cell r="D13409" t="str">
            <v>1415432</v>
          </cell>
          <cell r="J13409" t="str">
            <v>Y</v>
          </cell>
        </row>
        <row r="13410">
          <cell r="D13410" t="str">
            <v>1415432</v>
          </cell>
          <cell r="J13410" t="str">
            <v>Y</v>
          </cell>
        </row>
        <row r="13411">
          <cell r="D13411" t="str">
            <v>1415432</v>
          </cell>
          <cell r="J13411" t="str">
            <v>Y</v>
          </cell>
        </row>
        <row r="13412">
          <cell r="D13412" t="str">
            <v>1415432</v>
          </cell>
          <cell r="J13412" t="str">
            <v>Y</v>
          </cell>
        </row>
        <row r="13413">
          <cell r="D13413" t="str">
            <v>1415432</v>
          </cell>
          <cell r="J13413" t="str">
            <v>Y</v>
          </cell>
        </row>
        <row r="13414">
          <cell r="D13414" t="str">
            <v>1415432</v>
          </cell>
          <cell r="J13414" t="str">
            <v>Y</v>
          </cell>
        </row>
        <row r="13415">
          <cell r="D13415" t="str">
            <v>1415432</v>
          </cell>
          <cell r="J13415" t="str">
            <v>Y</v>
          </cell>
        </row>
        <row r="13416">
          <cell r="D13416" t="str">
            <v>1415432</v>
          </cell>
          <cell r="J13416" t="str">
            <v>Y</v>
          </cell>
        </row>
        <row r="13417">
          <cell r="D13417" t="str">
            <v>1415432</v>
          </cell>
          <cell r="J13417" t="str">
            <v>Y</v>
          </cell>
        </row>
        <row r="13418">
          <cell r="D13418" t="str">
            <v>1415432</v>
          </cell>
          <cell r="J13418" t="str">
            <v>Y</v>
          </cell>
        </row>
        <row r="13419">
          <cell r="D13419" t="str">
            <v>1415432</v>
          </cell>
          <cell r="J13419" t="str">
            <v>Y</v>
          </cell>
        </row>
        <row r="13420">
          <cell r="D13420" t="str">
            <v>1415432</v>
          </cell>
          <cell r="J13420" t="str">
            <v>Y</v>
          </cell>
        </row>
        <row r="13421">
          <cell r="D13421" t="str">
            <v>1415432</v>
          </cell>
          <cell r="J13421" t="str">
            <v>Y</v>
          </cell>
        </row>
        <row r="13422">
          <cell r="D13422" t="str">
            <v>1415432</v>
          </cell>
          <cell r="J13422" t="str">
            <v>Y</v>
          </cell>
        </row>
        <row r="13423">
          <cell r="D13423" t="str">
            <v>1415432</v>
          </cell>
          <cell r="J13423" t="str">
            <v>Y</v>
          </cell>
        </row>
        <row r="13424">
          <cell r="D13424" t="str">
            <v>1415432</v>
          </cell>
          <cell r="J13424" t="str">
            <v>Y</v>
          </cell>
        </row>
        <row r="13425">
          <cell r="D13425" t="str">
            <v>1415432</v>
          </cell>
          <cell r="J13425" t="str">
            <v>Y</v>
          </cell>
        </row>
        <row r="13426">
          <cell r="D13426" t="str">
            <v>1415432</v>
          </cell>
          <cell r="J13426" t="str">
            <v>Y</v>
          </cell>
        </row>
        <row r="13427">
          <cell r="D13427" t="str">
            <v>1415432</v>
          </cell>
          <cell r="J13427" t="str">
            <v>Y</v>
          </cell>
        </row>
        <row r="13428">
          <cell r="D13428" t="str">
            <v>1415432</v>
          </cell>
          <cell r="J13428" t="str">
            <v>Y</v>
          </cell>
        </row>
        <row r="13429">
          <cell r="D13429" t="str">
            <v>1415432</v>
          </cell>
          <cell r="J13429" t="str">
            <v>Y</v>
          </cell>
        </row>
        <row r="13430">
          <cell r="D13430" t="str">
            <v>1415432</v>
          </cell>
          <cell r="J13430" t="str">
            <v>Y</v>
          </cell>
        </row>
        <row r="13431">
          <cell r="D13431" t="str">
            <v>1415432</v>
          </cell>
          <cell r="J13431" t="str">
            <v>Y</v>
          </cell>
        </row>
        <row r="13432">
          <cell r="D13432" t="str">
            <v>1415432</v>
          </cell>
          <cell r="J13432" t="str">
            <v>Y</v>
          </cell>
        </row>
        <row r="13433">
          <cell r="D13433" t="str">
            <v>1415432</v>
          </cell>
          <cell r="J13433" t="str">
            <v>Y</v>
          </cell>
        </row>
        <row r="13434">
          <cell r="D13434" t="str">
            <v>1415432</v>
          </cell>
          <cell r="J13434" t="str">
            <v>Y</v>
          </cell>
        </row>
        <row r="13435">
          <cell r="D13435" t="str">
            <v>1415432</v>
          </cell>
          <cell r="J13435" t="str">
            <v>Y</v>
          </cell>
        </row>
        <row r="13436">
          <cell r="D13436" t="str">
            <v>1415432</v>
          </cell>
          <cell r="J13436" t="str">
            <v>Y</v>
          </cell>
        </row>
        <row r="13437">
          <cell r="D13437" t="str">
            <v>1415432</v>
          </cell>
          <cell r="J13437" t="str">
            <v>Y</v>
          </cell>
        </row>
        <row r="13438">
          <cell r="D13438" t="str">
            <v>1415432</v>
          </cell>
          <cell r="J13438" t="str">
            <v>Y</v>
          </cell>
        </row>
        <row r="13439">
          <cell r="D13439" t="str">
            <v>1415432</v>
          </cell>
          <cell r="J13439" t="str">
            <v>Y</v>
          </cell>
        </row>
        <row r="13440">
          <cell r="D13440" t="str">
            <v>1415432</v>
          </cell>
          <cell r="J13440" t="str">
            <v>Y</v>
          </cell>
        </row>
        <row r="13441">
          <cell r="D13441" t="str">
            <v>1415432</v>
          </cell>
          <cell r="J13441" t="str">
            <v>Y</v>
          </cell>
        </row>
        <row r="13442">
          <cell r="D13442" t="str">
            <v>1415432</v>
          </cell>
          <cell r="J13442" t="str">
            <v>Y</v>
          </cell>
        </row>
        <row r="13443">
          <cell r="D13443" t="str">
            <v>1415432</v>
          </cell>
          <cell r="J13443" t="str">
            <v>Y</v>
          </cell>
        </row>
        <row r="13444">
          <cell r="D13444" t="str">
            <v>1415432</v>
          </cell>
          <cell r="J13444" t="str">
            <v>Y</v>
          </cell>
        </row>
        <row r="13445">
          <cell r="D13445" t="str">
            <v>1415432</v>
          </cell>
          <cell r="J13445" t="str">
            <v>Y</v>
          </cell>
        </row>
        <row r="13446">
          <cell r="D13446" t="str">
            <v>1415432</v>
          </cell>
          <cell r="J13446" t="str">
            <v>Y</v>
          </cell>
        </row>
        <row r="13447">
          <cell r="D13447" t="str">
            <v>1415432</v>
          </cell>
          <cell r="J13447" t="str">
            <v>Y</v>
          </cell>
        </row>
        <row r="13448">
          <cell r="D13448" t="str">
            <v>1415432</v>
          </cell>
          <cell r="J13448" t="str">
            <v>Y</v>
          </cell>
        </row>
        <row r="13449">
          <cell r="D13449" t="str">
            <v>1415432</v>
          </cell>
          <cell r="J13449" t="str">
            <v>Y</v>
          </cell>
        </row>
        <row r="13450">
          <cell r="D13450" t="str">
            <v>1415432</v>
          </cell>
          <cell r="J13450" t="str">
            <v>Y</v>
          </cell>
        </row>
        <row r="13451">
          <cell r="D13451" t="str">
            <v>1415432</v>
          </cell>
          <cell r="J13451" t="str">
            <v>Y</v>
          </cell>
        </row>
        <row r="13452">
          <cell r="D13452" t="str">
            <v>1415432</v>
          </cell>
          <cell r="J13452" t="str">
            <v>Y</v>
          </cell>
        </row>
        <row r="13453">
          <cell r="D13453" t="str">
            <v>1415432</v>
          </cell>
          <cell r="J13453" t="str">
            <v>Y</v>
          </cell>
        </row>
        <row r="13454">
          <cell r="D13454" t="str">
            <v>1415432</v>
          </cell>
          <cell r="J13454" t="str">
            <v>Y</v>
          </cell>
        </row>
        <row r="13455">
          <cell r="D13455" t="str">
            <v>1415432</v>
          </cell>
          <cell r="J13455" t="str">
            <v>Y</v>
          </cell>
        </row>
        <row r="13456">
          <cell r="D13456" t="str">
            <v>1415432</v>
          </cell>
          <cell r="J13456" t="str">
            <v>Y</v>
          </cell>
        </row>
        <row r="13457">
          <cell r="D13457" t="str">
            <v>1415432</v>
          </cell>
          <cell r="J13457" t="str">
            <v>Y</v>
          </cell>
        </row>
        <row r="13458">
          <cell r="D13458" t="str">
            <v>1415432</v>
          </cell>
          <cell r="J13458" t="str">
            <v>Y</v>
          </cell>
        </row>
        <row r="13459">
          <cell r="D13459" t="str">
            <v>1415432</v>
          </cell>
          <cell r="J13459" t="str">
            <v>Y</v>
          </cell>
        </row>
        <row r="13460">
          <cell r="D13460" t="str">
            <v>1415478</v>
          </cell>
          <cell r="J13460" t="str">
            <v>N</v>
          </cell>
        </row>
        <row r="13461">
          <cell r="D13461" t="str">
            <v>1415478</v>
          </cell>
          <cell r="J13461" t="str">
            <v>N</v>
          </cell>
        </row>
        <row r="13462">
          <cell r="D13462" t="str">
            <v>1415478</v>
          </cell>
          <cell r="J13462" t="str">
            <v>N</v>
          </cell>
        </row>
        <row r="13463">
          <cell r="D13463" t="str">
            <v>1415478</v>
          </cell>
          <cell r="J13463" t="str">
            <v>N</v>
          </cell>
        </row>
        <row r="13464">
          <cell r="D13464" t="str">
            <v>1415478</v>
          </cell>
          <cell r="J13464" t="str">
            <v>N</v>
          </cell>
        </row>
        <row r="13465">
          <cell r="D13465" t="str">
            <v>1415478</v>
          </cell>
          <cell r="J13465" t="str">
            <v>N</v>
          </cell>
        </row>
        <row r="13466">
          <cell r="D13466" t="str">
            <v>1415478</v>
          </cell>
          <cell r="J13466" t="str">
            <v>N</v>
          </cell>
        </row>
        <row r="13467">
          <cell r="D13467" t="str">
            <v>1415478</v>
          </cell>
          <cell r="J13467" t="str">
            <v>N</v>
          </cell>
        </row>
        <row r="13468">
          <cell r="D13468" t="str">
            <v>1415478</v>
          </cell>
          <cell r="J13468" t="str">
            <v>N</v>
          </cell>
        </row>
        <row r="13469">
          <cell r="D13469" t="str">
            <v>1415478</v>
          </cell>
          <cell r="J13469" t="str">
            <v>N</v>
          </cell>
        </row>
        <row r="13470">
          <cell r="D13470" t="str">
            <v>1415478</v>
          </cell>
          <cell r="J13470" t="str">
            <v>N</v>
          </cell>
        </row>
        <row r="13471">
          <cell r="D13471" t="str">
            <v>1415478</v>
          </cell>
          <cell r="J13471" t="str">
            <v>N</v>
          </cell>
        </row>
        <row r="13472">
          <cell r="D13472" t="str">
            <v>1415478</v>
          </cell>
          <cell r="J13472" t="str">
            <v>N</v>
          </cell>
        </row>
        <row r="13473">
          <cell r="D13473" t="str">
            <v>1415478</v>
          </cell>
          <cell r="J13473" t="str">
            <v>N</v>
          </cell>
        </row>
        <row r="13474">
          <cell r="D13474" t="str">
            <v>1415478</v>
          </cell>
          <cell r="J13474" t="str">
            <v>N</v>
          </cell>
        </row>
        <row r="13475">
          <cell r="D13475" t="str">
            <v>1415478</v>
          </cell>
          <cell r="J13475" t="str">
            <v>N</v>
          </cell>
        </row>
        <row r="13476">
          <cell r="D13476" t="str">
            <v>1415478</v>
          </cell>
          <cell r="J13476" t="str">
            <v>N</v>
          </cell>
        </row>
        <row r="13477">
          <cell r="D13477" t="str">
            <v>1415478</v>
          </cell>
          <cell r="J13477" t="str">
            <v>N</v>
          </cell>
        </row>
        <row r="13478">
          <cell r="D13478" t="str">
            <v>1415478</v>
          </cell>
          <cell r="J13478" t="str">
            <v>N</v>
          </cell>
        </row>
        <row r="13479">
          <cell r="D13479" t="str">
            <v>1415478</v>
          </cell>
          <cell r="J13479" t="str">
            <v>N</v>
          </cell>
        </row>
        <row r="13480">
          <cell r="D13480" t="str">
            <v>1415479</v>
          </cell>
          <cell r="J13480" t="str">
            <v>N</v>
          </cell>
        </row>
        <row r="13481">
          <cell r="D13481" t="str">
            <v>1415479</v>
          </cell>
          <cell r="J13481" t="str">
            <v>N</v>
          </cell>
        </row>
        <row r="13482">
          <cell r="D13482" t="str">
            <v>1415479</v>
          </cell>
          <cell r="J13482" t="str">
            <v>N</v>
          </cell>
        </row>
        <row r="13483">
          <cell r="D13483" t="str">
            <v>1415479</v>
          </cell>
          <cell r="J13483" t="str">
            <v>N</v>
          </cell>
        </row>
        <row r="13484">
          <cell r="D13484" t="str">
            <v>1415479</v>
          </cell>
          <cell r="J13484" t="str">
            <v>N</v>
          </cell>
        </row>
        <row r="13485">
          <cell r="D13485" t="str">
            <v>1415479</v>
          </cell>
          <cell r="J13485" t="str">
            <v>N</v>
          </cell>
        </row>
        <row r="13486">
          <cell r="D13486" t="str">
            <v>1415479</v>
          </cell>
          <cell r="J13486" t="str">
            <v>N</v>
          </cell>
        </row>
        <row r="13487">
          <cell r="D13487" t="str">
            <v>1415479</v>
          </cell>
          <cell r="J13487" t="str">
            <v>N</v>
          </cell>
        </row>
        <row r="13488">
          <cell r="D13488" t="str">
            <v>1415479</v>
          </cell>
          <cell r="J13488" t="str">
            <v>N</v>
          </cell>
        </row>
        <row r="13489">
          <cell r="D13489" t="str">
            <v>1415479</v>
          </cell>
          <cell r="J13489" t="str">
            <v>N</v>
          </cell>
        </row>
        <row r="13490">
          <cell r="D13490" t="str">
            <v>1415479</v>
          </cell>
          <cell r="J13490" t="str">
            <v>N</v>
          </cell>
        </row>
        <row r="13491">
          <cell r="D13491" t="str">
            <v>1415479</v>
          </cell>
          <cell r="J13491" t="str">
            <v>N</v>
          </cell>
        </row>
        <row r="13492">
          <cell r="D13492" t="str">
            <v>1415479</v>
          </cell>
          <cell r="J13492" t="str">
            <v>N</v>
          </cell>
        </row>
        <row r="13493">
          <cell r="D13493" t="str">
            <v>1415479</v>
          </cell>
          <cell r="J13493" t="str">
            <v>N</v>
          </cell>
        </row>
        <row r="13494">
          <cell r="D13494" t="str">
            <v>1415479</v>
          </cell>
          <cell r="J13494" t="str">
            <v>N</v>
          </cell>
        </row>
        <row r="13495">
          <cell r="D13495" t="str">
            <v>1415479</v>
          </cell>
          <cell r="J13495" t="str">
            <v>N</v>
          </cell>
        </row>
        <row r="13496">
          <cell r="D13496" t="str">
            <v>1415479</v>
          </cell>
          <cell r="J13496" t="str">
            <v>N</v>
          </cell>
        </row>
        <row r="13497">
          <cell r="D13497" t="str">
            <v>1415479</v>
          </cell>
          <cell r="J13497" t="str">
            <v>N</v>
          </cell>
        </row>
        <row r="13498">
          <cell r="D13498" t="str">
            <v>1415479</v>
          </cell>
          <cell r="J13498" t="str">
            <v>N</v>
          </cell>
        </row>
        <row r="13499">
          <cell r="D13499" t="str">
            <v>1415479</v>
          </cell>
          <cell r="J13499" t="str">
            <v>N</v>
          </cell>
        </row>
        <row r="13500">
          <cell r="D13500" t="str">
            <v>1415479</v>
          </cell>
          <cell r="J13500" t="str">
            <v>N</v>
          </cell>
        </row>
        <row r="13501">
          <cell r="D13501" t="str">
            <v>1415480</v>
          </cell>
          <cell r="J13501" t="str">
            <v>Y</v>
          </cell>
        </row>
        <row r="13502">
          <cell r="D13502" t="str">
            <v>1415480</v>
          </cell>
          <cell r="J13502" t="str">
            <v>Y</v>
          </cell>
        </row>
        <row r="13503">
          <cell r="D13503" t="str">
            <v>1415480</v>
          </cell>
          <cell r="J13503" t="str">
            <v>Y</v>
          </cell>
        </row>
        <row r="13504">
          <cell r="D13504" t="str">
            <v>1415480</v>
          </cell>
          <cell r="J13504" t="str">
            <v>Y</v>
          </cell>
        </row>
        <row r="13505">
          <cell r="D13505" t="str">
            <v>1415480</v>
          </cell>
          <cell r="J13505" t="str">
            <v>Y</v>
          </cell>
        </row>
        <row r="13506">
          <cell r="D13506" t="str">
            <v>1415480</v>
          </cell>
          <cell r="J13506" t="str">
            <v>Y</v>
          </cell>
        </row>
        <row r="13507">
          <cell r="D13507" t="str">
            <v>1415480</v>
          </cell>
          <cell r="J13507" t="str">
            <v>Y</v>
          </cell>
        </row>
        <row r="13508">
          <cell r="D13508" t="str">
            <v>1415480</v>
          </cell>
          <cell r="J13508" t="str">
            <v>Y</v>
          </cell>
        </row>
        <row r="13509">
          <cell r="D13509" t="str">
            <v>1415480</v>
          </cell>
          <cell r="J13509" t="str">
            <v>Y</v>
          </cell>
        </row>
        <row r="13510">
          <cell r="D13510" t="str">
            <v>1415480</v>
          </cell>
          <cell r="J13510" t="str">
            <v>Y</v>
          </cell>
        </row>
        <row r="13511">
          <cell r="D13511" t="str">
            <v>1415480</v>
          </cell>
          <cell r="J13511" t="str">
            <v>Y</v>
          </cell>
        </row>
        <row r="13512">
          <cell r="D13512" t="str">
            <v>1415480</v>
          </cell>
          <cell r="J13512" t="str">
            <v>Y</v>
          </cell>
        </row>
        <row r="13513">
          <cell r="D13513" t="str">
            <v>1415480</v>
          </cell>
          <cell r="J13513" t="str">
            <v>Y</v>
          </cell>
        </row>
        <row r="13514">
          <cell r="D13514" t="str">
            <v>1415480</v>
          </cell>
          <cell r="J13514" t="str">
            <v>Y</v>
          </cell>
        </row>
        <row r="13515">
          <cell r="D13515" t="str">
            <v>1415480</v>
          </cell>
          <cell r="J13515" t="str">
            <v>Y</v>
          </cell>
        </row>
        <row r="13516">
          <cell r="D13516" t="str">
            <v>1415480</v>
          </cell>
          <cell r="J13516" t="str">
            <v>Y</v>
          </cell>
        </row>
        <row r="13517">
          <cell r="D13517" t="str">
            <v>1415480</v>
          </cell>
          <cell r="J13517" t="str">
            <v>Y</v>
          </cell>
        </row>
        <row r="13518">
          <cell r="D13518" t="str">
            <v>1415480</v>
          </cell>
          <cell r="J13518" t="str">
            <v>Y</v>
          </cell>
        </row>
        <row r="13519">
          <cell r="D13519" t="str">
            <v>1415481</v>
          </cell>
          <cell r="J13519" t="str">
            <v>Y</v>
          </cell>
        </row>
        <row r="13520">
          <cell r="D13520" t="str">
            <v>1415481</v>
          </cell>
          <cell r="J13520" t="str">
            <v>Y</v>
          </cell>
        </row>
        <row r="13521">
          <cell r="D13521" t="str">
            <v>1415481</v>
          </cell>
          <cell r="J13521" t="str">
            <v>Y</v>
          </cell>
        </row>
        <row r="13522">
          <cell r="D13522" t="str">
            <v>1415481</v>
          </cell>
          <cell r="J13522" t="str">
            <v>Y</v>
          </cell>
        </row>
        <row r="13523">
          <cell r="D13523" t="str">
            <v>1415481</v>
          </cell>
          <cell r="J13523" t="str">
            <v>Y</v>
          </cell>
        </row>
        <row r="13524">
          <cell r="D13524" t="str">
            <v>1415481</v>
          </cell>
          <cell r="J13524" t="str">
            <v>Y</v>
          </cell>
        </row>
        <row r="13525">
          <cell r="D13525" t="str">
            <v>1415481</v>
          </cell>
          <cell r="J13525" t="str">
            <v>Y</v>
          </cell>
        </row>
        <row r="13526">
          <cell r="D13526" t="str">
            <v>1415481</v>
          </cell>
          <cell r="J13526" t="str">
            <v>Y</v>
          </cell>
        </row>
        <row r="13527">
          <cell r="D13527" t="str">
            <v>1415481</v>
          </cell>
          <cell r="J13527" t="str">
            <v>Y</v>
          </cell>
        </row>
        <row r="13528">
          <cell r="D13528" t="str">
            <v>1415481</v>
          </cell>
          <cell r="J13528" t="str">
            <v>Y</v>
          </cell>
        </row>
        <row r="13529">
          <cell r="D13529" t="str">
            <v>1415481</v>
          </cell>
          <cell r="J13529" t="str">
            <v>Y</v>
          </cell>
        </row>
        <row r="13530">
          <cell r="D13530" t="str">
            <v>1415481</v>
          </cell>
          <cell r="J13530" t="str">
            <v>Y</v>
          </cell>
        </row>
        <row r="13531">
          <cell r="D13531" t="str">
            <v>1415481</v>
          </cell>
          <cell r="J13531" t="str">
            <v>Y</v>
          </cell>
        </row>
        <row r="13532">
          <cell r="D13532" t="str">
            <v>1415481</v>
          </cell>
          <cell r="J13532" t="str">
            <v>Y</v>
          </cell>
        </row>
        <row r="13533">
          <cell r="D13533" t="str">
            <v>1415481</v>
          </cell>
          <cell r="J13533" t="str">
            <v>Y</v>
          </cell>
        </row>
        <row r="13534">
          <cell r="D13534" t="str">
            <v>1415481</v>
          </cell>
          <cell r="J13534" t="str">
            <v>Y</v>
          </cell>
        </row>
        <row r="13535">
          <cell r="D13535" t="str">
            <v>1415481</v>
          </cell>
          <cell r="J13535" t="str">
            <v>Y</v>
          </cell>
        </row>
        <row r="13536">
          <cell r="D13536" t="str">
            <v>1415483</v>
          </cell>
          <cell r="J13536" t="str">
            <v>Y</v>
          </cell>
        </row>
        <row r="13537">
          <cell r="D13537" t="str">
            <v>1415483</v>
          </cell>
          <cell r="J13537" t="str">
            <v>Y</v>
          </cell>
        </row>
        <row r="13538">
          <cell r="D13538" t="str">
            <v>1415483</v>
          </cell>
          <cell r="J13538" t="str">
            <v>Y</v>
          </cell>
        </row>
        <row r="13539">
          <cell r="D13539" t="str">
            <v>1415483</v>
          </cell>
          <cell r="J13539" t="str">
            <v>Y</v>
          </cell>
        </row>
        <row r="13540">
          <cell r="D13540" t="str">
            <v>1415483</v>
          </cell>
          <cell r="J13540" t="str">
            <v>Y</v>
          </cell>
        </row>
        <row r="13541">
          <cell r="D13541" t="str">
            <v>1415483</v>
          </cell>
          <cell r="J13541" t="str">
            <v>Y</v>
          </cell>
        </row>
        <row r="13542">
          <cell r="D13542" t="str">
            <v>1415483</v>
          </cell>
          <cell r="J13542" t="str">
            <v>Y</v>
          </cell>
        </row>
        <row r="13543">
          <cell r="D13543" t="str">
            <v>1415483</v>
          </cell>
          <cell r="J13543" t="str">
            <v>Y</v>
          </cell>
        </row>
        <row r="13544">
          <cell r="D13544" t="str">
            <v>1415483</v>
          </cell>
          <cell r="J13544" t="str">
            <v>Y</v>
          </cell>
        </row>
        <row r="13545">
          <cell r="D13545" t="str">
            <v>1415483</v>
          </cell>
          <cell r="J13545" t="str">
            <v>Y</v>
          </cell>
        </row>
        <row r="13546">
          <cell r="D13546" t="str">
            <v>1415483</v>
          </cell>
          <cell r="J13546" t="str">
            <v>Y</v>
          </cell>
        </row>
        <row r="13547">
          <cell r="D13547" t="str">
            <v>1415483</v>
          </cell>
          <cell r="J13547" t="str">
            <v>Y</v>
          </cell>
        </row>
        <row r="13548">
          <cell r="D13548" t="str">
            <v>1415483</v>
          </cell>
          <cell r="J13548" t="str">
            <v>Y</v>
          </cell>
        </row>
        <row r="13549">
          <cell r="D13549" t="str">
            <v>1415483</v>
          </cell>
          <cell r="J13549" t="str">
            <v>Y</v>
          </cell>
        </row>
        <row r="13550">
          <cell r="D13550" t="str">
            <v>1415483</v>
          </cell>
          <cell r="J13550" t="str">
            <v>Y</v>
          </cell>
        </row>
        <row r="13551">
          <cell r="D13551" t="str">
            <v>1415483</v>
          </cell>
          <cell r="J13551" t="str">
            <v>Y</v>
          </cell>
        </row>
        <row r="13552">
          <cell r="D13552" t="str">
            <v>1415483</v>
          </cell>
          <cell r="J13552" t="str">
            <v>Y</v>
          </cell>
        </row>
        <row r="13553">
          <cell r="D13553" t="str">
            <v>1415483</v>
          </cell>
          <cell r="J13553" t="str">
            <v>Y</v>
          </cell>
        </row>
        <row r="13554">
          <cell r="D13554" t="str">
            <v>1415514</v>
          </cell>
          <cell r="J13554" t="str">
            <v>Y</v>
          </cell>
        </row>
        <row r="13555">
          <cell r="D13555" t="str">
            <v>1415514</v>
          </cell>
          <cell r="J13555" t="str">
            <v>Y</v>
          </cell>
        </row>
        <row r="13556">
          <cell r="D13556" t="str">
            <v>1415514</v>
          </cell>
          <cell r="J13556" t="str">
            <v>Y</v>
          </cell>
        </row>
        <row r="13557">
          <cell r="D13557" t="str">
            <v>1415514</v>
          </cell>
          <cell r="J13557" t="str">
            <v>Y</v>
          </cell>
        </row>
        <row r="13558">
          <cell r="D13558" t="str">
            <v>1415514</v>
          </cell>
          <cell r="J13558" t="str">
            <v>Y</v>
          </cell>
        </row>
        <row r="13559">
          <cell r="D13559" t="str">
            <v>1415514</v>
          </cell>
          <cell r="J13559" t="str">
            <v>Y</v>
          </cell>
        </row>
        <row r="13560">
          <cell r="D13560" t="str">
            <v>1415520</v>
          </cell>
          <cell r="J13560" t="str">
            <v>N</v>
          </cell>
        </row>
        <row r="13561">
          <cell r="D13561" t="str">
            <v>1415520</v>
          </cell>
          <cell r="J13561" t="str">
            <v>N</v>
          </cell>
        </row>
        <row r="13562">
          <cell r="D13562" t="str">
            <v>1415520</v>
          </cell>
          <cell r="J13562" t="str">
            <v>N</v>
          </cell>
        </row>
        <row r="13563">
          <cell r="D13563" t="str">
            <v>1415520</v>
          </cell>
          <cell r="J13563" t="str">
            <v>N</v>
          </cell>
        </row>
        <row r="13564">
          <cell r="D13564" t="str">
            <v>1415520</v>
          </cell>
          <cell r="J13564" t="str">
            <v>N</v>
          </cell>
        </row>
        <row r="13565">
          <cell r="D13565" t="str">
            <v>1415520</v>
          </cell>
          <cell r="J13565" t="str">
            <v>N</v>
          </cell>
        </row>
        <row r="13566">
          <cell r="D13566" t="str">
            <v>1415520</v>
          </cell>
          <cell r="J13566" t="str">
            <v>N</v>
          </cell>
        </row>
        <row r="13567">
          <cell r="D13567" t="str">
            <v>1415520</v>
          </cell>
          <cell r="J13567" t="str">
            <v>N</v>
          </cell>
        </row>
        <row r="13568">
          <cell r="D13568" t="str">
            <v>1415520</v>
          </cell>
          <cell r="J13568" t="str">
            <v>N</v>
          </cell>
        </row>
        <row r="13569">
          <cell r="D13569" t="str">
            <v>1415520</v>
          </cell>
          <cell r="J13569" t="str">
            <v>N</v>
          </cell>
        </row>
        <row r="13570">
          <cell r="D13570" t="str">
            <v>1415520</v>
          </cell>
          <cell r="J13570" t="str">
            <v>N</v>
          </cell>
        </row>
        <row r="13571">
          <cell r="D13571" t="str">
            <v>1415521</v>
          </cell>
          <cell r="J13571" t="str">
            <v>N</v>
          </cell>
        </row>
        <row r="13572">
          <cell r="D13572" t="str">
            <v>1415521</v>
          </cell>
          <cell r="J13572" t="str">
            <v>N</v>
          </cell>
        </row>
        <row r="13573">
          <cell r="D13573" t="str">
            <v>1415521</v>
          </cell>
          <cell r="J13573" t="str">
            <v>N</v>
          </cell>
        </row>
        <row r="13574">
          <cell r="D13574" t="str">
            <v>1415521</v>
          </cell>
          <cell r="J13574" t="str">
            <v>N</v>
          </cell>
        </row>
        <row r="13575">
          <cell r="D13575" t="str">
            <v>1415522</v>
          </cell>
          <cell r="J13575" t="str">
            <v>N</v>
          </cell>
        </row>
        <row r="13576">
          <cell r="D13576" t="str">
            <v>1415522</v>
          </cell>
          <cell r="J13576" t="str">
            <v>N</v>
          </cell>
        </row>
        <row r="13577">
          <cell r="D13577" t="str">
            <v>1415522</v>
          </cell>
          <cell r="J13577" t="str">
            <v>N</v>
          </cell>
        </row>
        <row r="13578">
          <cell r="D13578" t="str">
            <v>1415532</v>
          </cell>
          <cell r="J13578" t="str">
            <v>Y</v>
          </cell>
        </row>
        <row r="13579">
          <cell r="D13579" t="str">
            <v>1415560</v>
          </cell>
          <cell r="J13579" t="str">
            <v>Y</v>
          </cell>
        </row>
        <row r="13580">
          <cell r="D13580" t="str">
            <v>1415560</v>
          </cell>
          <cell r="J13580" t="str">
            <v>Y</v>
          </cell>
        </row>
        <row r="13581">
          <cell r="D13581" t="str">
            <v>1415560</v>
          </cell>
          <cell r="J13581" t="str">
            <v>Y</v>
          </cell>
        </row>
        <row r="13582">
          <cell r="D13582" t="str">
            <v>1415560</v>
          </cell>
          <cell r="J13582" t="str">
            <v>Y</v>
          </cell>
        </row>
        <row r="13583">
          <cell r="D13583" t="str">
            <v>1415560</v>
          </cell>
          <cell r="J13583" t="str">
            <v>Y</v>
          </cell>
        </row>
        <row r="13584">
          <cell r="D13584" t="str">
            <v>1415560</v>
          </cell>
          <cell r="J13584" t="str">
            <v>Y</v>
          </cell>
        </row>
        <row r="13585">
          <cell r="D13585" t="str">
            <v>1415564</v>
          </cell>
          <cell r="J13585" t="str">
            <v>Y</v>
          </cell>
        </row>
        <row r="13586">
          <cell r="D13586" t="str">
            <v>1415564</v>
          </cell>
          <cell r="J13586" t="str">
            <v>Y</v>
          </cell>
        </row>
        <row r="13587">
          <cell r="D13587" t="str">
            <v>1415564</v>
          </cell>
          <cell r="J13587" t="str">
            <v>Y</v>
          </cell>
        </row>
        <row r="13588">
          <cell r="D13588" t="str">
            <v>1415564</v>
          </cell>
          <cell r="J13588" t="str">
            <v>Y</v>
          </cell>
        </row>
        <row r="13589">
          <cell r="D13589" t="str">
            <v>1415564</v>
          </cell>
          <cell r="J13589" t="str">
            <v>Y</v>
          </cell>
        </row>
        <row r="13590">
          <cell r="D13590" t="str">
            <v>1415564</v>
          </cell>
          <cell r="J13590" t="str">
            <v>Y</v>
          </cell>
        </row>
        <row r="13591">
          <cell r="D13591" t="str">
            <v>1415564</v>
          </cell>
          <cell r="J13591" t="str">
            <v>Y</v>
          </cell>
        </row>
        <row r="13592">
          <cell r="D13592" t="str">
            <v>1415564</v>
          </cell>
          <cell r="J13592" t="str">
            <v>Y</v>
          </cell>
        </row>
        <row r="13593">
          <cell r="D13593" t="str">
            <v>1415564</v>
          </cell>
          <cell r="J13593" t="str">
            <v>Y</v>
          </cell>
        </row>
        <row r="13594">
          <cell r="D13594" t="str">
            <v>1415564</v>
          </cell>
          <cell r="J13594" t="str">
            <v>Y</v>
          </cell>
        </row>
        <row r="13595">
          <cell r="D13595" t="str">
            <v>1415564</v>
          </cell>
          <cell r="J13595" t="str">
            <v>Y</v>
          </cell>
        </row>
        <row r="13596">
          <cell r="D13596" t="str">
            <v>1415564</v>
          </cell>
          <cell r="J13596" t="str">
            <v>Y</v>
          </cell>
        </row>
        <row r="13597">
          <cell r="D13597" t="str">
            <v>1415564</v>
          </cell>
          <cell r="J13597" t="str">
            <v>Y</v>
          </cell>
        </row>
        <row r="13598">
          <cell r="D13598" t="str">
            <v>1415564</v>
          </cell>
          <cell r="J13598" t="str">
            <v>Y</v>
          </cell>
        </row>
        <row r="13599">
          <cell r="D13599" t="str">
            <v>1415564</v>
          </cell>
          <cell r="J13599" t="str">
            <v>Y</v>
          </cell>
        </row>
        <row r="13600">
          <cell r="D13600" t="str">
            <v>1415564</v>
          </cell>
          <cell r="J13600" t="str">
            <v>Y</v>
          </cell>
        </row>
        <row r="13601">
          <cell r="D13601" t="str">
            <v>1415564</v>
          </cell>
          <cell r="J13601" t="str">
            <v>Y</v>
          </cell>
        </row>
        <row r="13602">
          <cell r="D13602" t="str">
            <v>1415564</v>
          </cell>
          <cell r="J13602" t="str">
            <v>Y</v>
          </cell>
        </row>
        <row r="13603">
          <cell r="D13603" t="str">
            <v>1415564</v>
          </cell>
          <cell r="J13603" t="str">
            <v>Y</v>
          </cell>
        </row>
        <row r="13604">
          <cell r="D13604" t="str">
            <v>1415564</v>
          </cell>
          <cell r="J13604" t="str">
            <v>Y</v>
          </cell>
        </row>
        <row r="13605">
          <cell r="D13605" t="str">
            <v>1415564</v>
          </cell>
          <cell r="J13605" t="str">
            <v>Y</v>
          </cell>
        </row>
        <row r="13606">
          <cell r="D13606" t="str">
            <v>1415564</v>
          </cell>
          <cell r="J13606" t="str">
            <v>Y</v>
          </cell>
        </row>
        <row r="13607">
          <cell r="D13607" t="str">
            <v>1415564</v>
          </cell>
          <cell r="J13607" t="str">
            <v>Y</v>
          </cell>
        </row>
        <row r="13608">
          <cell r="D13608" t="str">
            <v>1415564</v>
          </cell>
          <cell r="J13608" t="str">
            <v>Y</v>
          </cell>
        </row>
        <row r="13609">
          <cell r="D13609" t="str">
            <v>1415564</v>
          </cell>
          <cell r="J13609" t="str">
            <v>Y</v>
          </cell>
        </row>
        <row r="13610">
          <cell r="D13610" t="str">
            <v>1415564</v>
          </cell>
          <cell r="J13610" t="str">
            <v>Y</v>
          </cell>
        </row>
        <row r="13611">
          <cell r="D13611" t="str">
            <v>1415564</v>
          </cell>
          <cell r="J13611" t="str">
            <v>Y</v>
          </cell>
        </row>
        <row r="13612">
          <cell r="D13612" t="str">
            <v>1415564</v>
          </cell>
          <cell r="J13612" t="str">
            <v>Y</v>
          </cell>
        </row>
        <row r="13613">
          <cell r="D13613" t="str">
            <v>1415564</v>
          </cell>
          <cell r="J13613" t="str">
            <v>Y</v>
          </cell>
        </row>
        <row r="13614">
          <cell r="D13614" t="str">
            <v>1415564</v>
          </cell>
          <cell r="J13614" t="str">
            <v>Y</v>
          </cell>
        </row>
        <row r="13615">
          <cell r="D13615" t="str">
            <v>1415564</v>
          </cell>
          <cell r="J13615" t="str">
            <v>Y</v>
          </cell>
        </row>
        <row r="13616">
          <cell r="D13616" t="str">
            <v>1415564</v>
          </cell>
          <cell r="J13616" t="str">
            <v>Y</v>
          </cell>
        </row>
        <row r="13617">
          <cell r="D13617" t="str">
            <v>1415564</v>
          </cell>
          <cell r="J13617" t="str">
            <v>Y</v>
          </cell>
        </row>
        <row r="13618">
          <cell r="D13618" t="str">
            <v>1415582</v>
          </cell>
          <cell r="J13618" t="str">
            <v>Y</v>
          </cell>
        </row>
        <row r="13619">
          <cell r="D13619" t="str">
            <v>1415582</v>
          </cell>
          <cell r="J13619" t="str">
            <v>Y</v>
          </cell>
        </row>
        <row r="13620">
          <cell r="D13620" t="str">
            <v>1415582</v>
          </cell>
          <cell r="J13620" t="str">
            <v>Y</v>
          </cell>
        </row>
        <row r="13621">
          <cell r="D13621" t="str">
            <v>1415582</v>
          </cell>
          <cell r="J13621" t="str">
            <v>Y</v>
          </cell>
        </row>
        <row r="13622">
          <cell r="D13622" t="str">
            <v>1415582</v>
          </cell>
          <cell r="J13622" t="str">
            <v>Y</v>
          </cell>
        </row>
        <row r="13623">
          <cell r="D13623" t="str">
            <v>1415582</v>
          </cell>
          <cell r="J13623" t="str">
            <v>Y</v>
          </cell>
        </row>
        <row r="13624">
          <cell r="D13624" t="str">
            <v>1415582</v>
          </cell>
          <cell r="J13624" t="str">
            <v>Y</v>
          </cell>
        </row>
        <row r="13625">
          <cell r="D13625" t="str">
            <v>1415582</v>
          </cell>
          <cell r="J13625" t="str">
            <v>Y</v>
          </cell>
        </row>
        <row r="13626">
          <cell r="D13626" t="str">
            <v>1415582</v>
          </cell>
          <cell r="J13626" t="str">
            <v>Y</v>
          </cell>
        </row>
        <row r="13627">
          <cell r="D13627" t="str">
            <v>1415582</v>
          </cell>
          <cell r="J13627" t="str">
            <v>Y</v>
          </cell>
        </row>
        <row r="13628">
          <cell r="D13628" t="str">
            <v>1415582</v>
          </cell>
          <cell r="J13628" t="str">
            <v>Y</v>
          </cell>
        </row>
        <row r="13629">
          <cell r="D13629" t="str">
            <v>1415582</v>
          </cell>
          <cell r="J13629" t="str">
            <v>Y</v>
          </cell>
        </row>
        <row r="13630">
          <cell r="D13630" t="str">
            <v>1415582</v>
          </cell>
          <cell r="J13630" t="str">
            <v>Y</v>
          </cell>
        </row>
        <row r="13631">
          <cell r="D13631" t="str">
            <v>1415582</v>
          </cell>
          <cell r="J13631" t="str">
            <v>Y</v>
          </cell>
        </row>
        <row r="13632">
          <cell r="D13632" t="str">
            <v>1415582</v>
          </cell>
          <cell r="J13632" t="str">
            <v>Y</v>
          </cell>
        </row>
        <row r="13633">
          <cell r="D13633" t="str">
            <v>1415582</v>
          </cell>
          <cell r="J13633" t="str">
            <v>Y</v>
          </cell>
        </row>
        <row r="13634">
          <cell r="D13634" t="str">
            <v>1415582</v>
          </cell>
          <cell r="J13634" t="str">
            <v>Y</v>
          </cell>
        </row>
        <row r="13635">
          <cell r="D13635" t="str">
            <v>1415582</v>
          </cell>
          <cell r="J13635" t="str">
            <v>Y</v>
          </cell>
        </row>
        <row r="13636">
          <cell r="D13636" t="str">
            <v>1415582</v>
          </cell>
          <cell r="J13636" t="str">
            <v>Y</v>
          </cell>
        </row>
        <row r="13637">
          <cell r="D13637" t="str">
            <v>1415582</v>
          </cell>
          <cell r="J13637" t="str">
            <v>Y</v>
          </cell>
        </row>
        <row r="13638">
          <cell r="D13638" t="str">
            <v>1415582</v>
          </cell>
          <cell r="J13638" t="str">
            <v>Y</v>
          </cell>
        </row>
        <row r="13639">
          <cell r="D13639" t="str">
            <v>1415582</v>
          </cell>
          <cell r="J13639" t="str">
            <v>Y</v>
          </cell>
        </row>
        <row r="13640">
          <cell r="D13640" t="str">
            <v>1415582</v>
          </cell>
          <cell r="J13640" t="str">
            <v>Y</v>
          </cell>
        </row>
        <row r="13641">
          <cell r="D13641" t="str">
            <v>1415582</v>
          </cell>
          <cell r="J13641" t="str">
            <v>Y</v>
          </cell>
        </row>
        <row r="13642">
          <cell r="D13642" t="str">
            <v>1415582</v>
          </cell>
          <cell r="J13642" t="str">
            <v>Y</v>
          </cell>
        </row>
        <row r="13643">
          <cell r="D13643" t="str">
            <v>1415582</v>
          </cell>
          <cell r="J13643" t="str">
            <v>Y</v>
          </cell>
        </row>
        <row r="13644">
          <cell r="D13644" t="str">
            <v>1415582</v>
          </cell>
          <cell r="J13644" t="str">
            <v>Y</v>
          </cell>
        </row>
        <row r="13645">
          <cell r="D13645" t="str">
            <v>1415582</v>
          </cell>
          <cell r="J13645" t="str">
            <v>Y</v>
          </cell>
        </row>
        <row r="13646">
          <cell r="D13646" t="str">
            <v>1415582</v>
          </cell>
          <cell r="J13646" t="str">
            <v>Y</v>
          </cell>
        </row>
        <row r="13647">
          <cell r="D13647" t="str">
            <v>1415582</v>
          </cell>
          <cell r="J13647" t="str">
            <v>Y</v>
          </cell>
        </row>
        <row r="13648">
          <cell r="D13648" t="str">
            <v>1415582</v>
          </cell>
          <cell r="J13648" t="str">
            <v>Y</v>
          </cell>
        </row>
        <row r="13649">
          <cell r="D13649" t="str">
            <v>1415582</v>
          </cell>
          <cell r="J13649" t="str">
            <v>Y</v>
          </cell>
        </row>
        <row r="13650">
          <cell r="D13650" t="str">
            <v>1415582</v>
          </cell>
          <cell r="J13650" t="str">
            <v>Y</v>
          </cell>
        </row>
        <row r="13651">
          <cell r="D13651" t="str">
            <v>1415582</v>
          </cell>
          <cell r="J13651" t="str">
            <v>Y</v>
          </cell>
        </row>
        <row r="13652">
          <cell r="D13652" t="str">
            <v>1415582</v>
          </cell>
          <cell r="J13652" t="str">
            <v>Y</v>
          </cell>
        </row>
        <row r="13653">
          <cell r="D13653" t="str">
            <v>1415582</v>
          </cell>
          <cell r="J13653" t="str">
            <v>Y</v>
          </cell>
        </row>
        <row r="13654">
          <cell r="D13654" t="str">
            <v>1415582</v>
          </cell>
          <cell r="J13654" t="str">
            <v>Y</v>
          </cell>
        </row>
        <row r="13655">
          <cell r="D13655" t="str">
            <v>1415582</v>
          </cell>
          <cell r="J13655" t="str">
            <v>Y</v>
          </cell>
        </row>
        <row r="13656">
          <cell r="D13656" t="str">
            <v>1415582</v>
          </cell>
          <cell r="J13656" t="str">
            <v>Y</v>
          </cell>
        </row>
        <row r="13657">
          <cell r="D13657" t="str">
            <v>1415582</v>
          </cell>
          <cell r="J13657" t="str">
            <v>Y</v>
          </cell>
        </row>
        <row r="13658">
          <cell r="D13658" t="str">
            <v>1415582</v>
          </cell>
          <cell r="J13658" t="str">
            <v>Y</v>
          </cell>
        </row>
        <row r="13659">
          <cell r="D13659" t="str">
            <v>1415582</v>
          </cell>
          <cell r="J13659" t="str">
            <v>Y</v>
          </cell>
        </row>
        <row r="13660">
          <cell r="D13660" t="str">
            <v>1415582</v>
          </cell>
          <cell r="J13660" t="str">
            <v>Y</v>
          </cell>
        </row>
        <row r="13661">
          <cell r="D13661" t="str">
            <v>1415582</v>
          </cell>
          <cell r="J13661" t="str">
            <v>Y</v>
          </cell>
        </row>
        <row r="13662">
          <cell r="D13662" t="str">
            <v>1415582</v>
          </cell>
          <cell r="J13662" t="str">
            <v>Y</v>
          </cell>
        </row>
        <row r="13663">
          <cell r="D13663" t="str">
            <v>1415582</v>
          </cell>
          <cell r="J13663" t="str">
            <v>Y</v>
          </cell>
        </row>
        <row r="13664">
          <cell r="D13664" t="str">
            <v>1415582</v>
          </cell>
          <cell r="J13664" t="str">
            <v>Y</v>
          </cell>
        </row>
        <row r="13665">
          <cell r="D13665" t="str">
            <v>1415582</v>
          </cell>
          <cell r="J13665" t="str">
            <v>Y</v>
          </cell>
        </row>
        <row r="13666">
          <cell r="D13666" t="str">
            <v>1415582</v>
          </cell>
          <cell r="J13666" t="str">
            <v>Y</v>
          </cell>
        </row>
        <row r="13667">
          <cell r="D13667" t="str">
            <v>1415582</v>
          </cell>
          <cell r="J13667" t="str">
            <v>Y</v>
          </cell>
        </row>
        <row r="13668">
          <cell r="D13668" t="str">
            <v>1415582</v>
          </cell>
          <cell r="J13668" t="str">
            <v>Y</v>
          </cell>
        </row>
        <row r="13669">
          <cell r="D13669" t="str">
            <v>1415582</v>
          </cell>
          <cell r="J13669" t="str">
            <v>Y</v>
          </cell>
        </row>
        <row r="13670">
          <cell r="D13670" t="str">
            <v>1415582</v>
          </cell>
          <cell r="J13670" t="str">
            <v>Y</v>
          </cell>
        </row>
        <row r="13671">
          <cell r="D13671" t="str">
            <v>1415582</v>
          </cell>
          <cell r="J13671" t="str">
            <v>Y</v>
          </cell>
        </row>
        <row r="13672">
          <cell r="D13672" t="str">
            <v>1415582</v>
          </cell>
          <cell r="J13672" t="str">
            <v>Y</v>
          </cell>
        </row>
        <row r="13673">
          <cell r="D13673" t="str">
            <v>1415582</v>
          </cell>
          <cell r="J13673" t="str">
            <v>Y</v>
          </cell>
        </row>
        <row r="13674">
          <cell r="D13674" t="str">
            <v>1415582</v>
          </cell>
          <cell r="J13674" t="str">
            <v>Y</v>
          </cell>
        </row>
        <row r="13675">
          <cell r="D13675" t="str">
            <v>1415582</v>
          </cell>
          <cell r="J13675" t="str">
            <v>Y</v>
          </cell>
        </row>
        <row r="13676">
          <cell r="D13676" t="str">
            <v>1415582</v>
          </cell>
          <cell r="J13676" t="str">
            <v>Y</v>
          </cell>
        </row>
        <row r="13677">
          <cell r="D13677" t="str">
            <v>1415582</v>
          </cell>
          <cell r="J13677" t="str">
            <v>Y</v>
          </cell>
        </row>
        <row r="13678">
          <cell r="D13678" t="str">
            <v>1415582</v>
          </cell>
          <cell r="J13678" t="str">
            <v>Y</v>
          </cell>
        </row>
        <row r="13679">
          <cell r="D13679" t="str">
            <v>1415582</v>
          </cell>
          <cell r="J13679" t="str">
            <v>Y</v>
          </cell>
        </row>
        <row r="13680">
          <cell r="D13680" t="str">
            <v>1415582</v>
          </cell>
          <cell r="J13680" t="str">
            <v>Y</v>
          </cell>
        </row>
        <row r="13681">
          <cell r="D13681" t="str">
            <v>1415582</v>
          </cell>
          <cell r="J13681" t="str">
            <v>Y</v>
          </cell>
        </row>
        <row r="13682">
          <cell r="D13682" t="str">
            <v>1415582</v>
          </cell>
          <cell r="J13682" t="str">
            <v>Y</v>
          </cell>
        </row>
        <row r="13683">
          <cell r="D13683" t="str">
            <v>1415582</v>
          </cell>
          <cell r="J13683" t="str">
            <v>Y</v>
          </cell>
        </row>
        <row r="13684">
          <cell r="D13684" t="str">
            <v>1415582</v>
          </cell>
          <cell r="J13684" t="str">
            <v>Y</v>
          </cell>
        </row>
        <row r="13685">
          <cell r="D13685" t="str">
            <v>1415582</v>
          </cell>
          <cell r="J13685" t="str">
            <v>Y</v>
          </cell>
        </row>
        <row r="13686">
          <cell r="D13686" t="str">
            <v>1415582</v>
          </cell>
          <cell r="J13686" t="str">
            <v>Y</v>
          </cell>
        </row>
        <row r="13687">
          <cell r="D13687" t="str">
            <v>1415582</v>
          </cell>
          <cell r="J13687" t="str">
            <v>Y</v>
          </cell>
        </row>
        <row r="13688">
          <cell r="D13688" t="str">
            <v>1415582</v>
          </cell>
          <cell r="J13688" t="str">
            <v>Y</v>
          </cell>
        </row>
        <row r="13689">
          <cell r="D13689" t="str">
            <v>1415582</v>
          </cell>
          <cell r="J13689" t="str">
            <v>Y</v>
          </cell>
        </row>
        <row r="13690">
          <cell r="D13690" t="str">
            <v>1415582</v>
          </cell>
          <cell r="J13690" t="str">
            <v>Y</v>
          </cell>
        </row>
        <row r="13691">
          <cell r="D13691" t="str">
            <v>1415582</v>
          </cell>
          <cell r="J13691" t="str">
            <v>Y</v>
          </cell>
        </row>
        <row r="13692">
          <cell r="D13692" t="str">
            <v>1415582</v>
          </cell>
          <cell r="J13692" t="str">
            <v>Y</v>
          </cell>
        </row>
        <row r="13693">
          <cell r="D13693" t="str">
            <v>1415582</v>
          </cell>
          <cell r="J13693" t="str">
            <v>Y</v>
          </cell>
        </row>
        <row r="13694">
          <cell r="D13694" t="str">
            <v>1415582</v>
          </cell>
          <cell r="J13694" t="str">
            <v>Y</v>
          </cell>
        </row>
        <row r="13695">
          <cell r="D13695" t="str">
            <v>1415582</v>
          </cell>
          <cell r="J13695" t="str">
            <v>Y</v>
          </cell>
        </row>
        <row r="13696">
          <cell r="D13696" t="str">
            <v>1415582</v>
          </cell>
          <cell r="J13696" t="str">
            <v>Y</v>
          </cell>
        </row>
        <row r="13697">
          <cell r="D13697" t="str">
            <v>1415582</v>
          </cell>
          <cell r="J13697" t="str">
            <v>Y</v>
          </cell>
        </row>
        <row r="13698">
          <cell r="D13698" t="str">
            <v>1415582</v>
          </cell>
          <cell r="J13698" t="str">
            <v>Y</v>
          </cell>
        </row>
        <row r="13699">
          <cell r="D13699" t="str">
            <v>1415582</v>
          </cell>
          <cell r="J13699" t="str">
            <v>Y</v>
          </cell>
        </row>
        <row r="13700">
          <cell r="D13700" t="str">
            <v>1415582</v>
          </cell>
          <cell r="J13700" t="str">
            <v>Y</v>
          </cell>
        </row>
        <row r="13701">
          <cell r="D13701" t="str">
            <v>1415582</v>
          </cell>
          <cell r="J13701" t="str">
            <v>Y</v>
          </cell>
        </row>
        <row r="13702">
          <cell r="D13702" t="str">
            <v>1415582</v>
          </cell>
          <cell r="J13702" t="str">
            <v>Y</v>
          </cell>
        </row>
        <row r="13703">
          <cell r="D13703" t="str">
            <v>1415582</v>
          </cell>
          <cell r="J13703" t="str">
            <v>Y</v>
          </cell>
        </row>
        <row r="13704">
          <cell r="D13704" t="str">
            <v>1415582</v>
          </cell>
          <cell r="J13704" t="str">
            <v>Y</v>
          </cell>
        </row>
        <row r="13705">
          <cell r="D13705" t="str">
            <v>1415582</v>
          </cell>
          <cell r="J13705" t="str">
            <v>Y</v>
          </cell>
        </row>
        <row r="13706">
          <cell r="D13706" t="str">
            <v>1415582</v>
          </cell>
          <cell r="J13706" t="str">
            <v>Y</v>
          </cell>
        </row>
        <row r="13707">
          <cell r="D13707" t="str">
            <v>1415582</v>
          </cell>
          <cell r="J13707" t="str">
            <v>Y</v>
          </cell>
        </row>
        <row r="13708">
          <cell r="D13708" t="str">
            <v>1415582</v>
          </cell>
          <cell r="J13708" t="str">
            <v>Y</v>
          </cell>
        </row>
        <row r="13709">
          <cell r="D13709" t="str">
            <v>1415582</v>
          </cell>
          <cell r="J13709" t="str">
            <v>Y</v>
          </cell>
        </row>
        <row r="13710">
          <cell r="D13710" t="str">
            <v>1415582</v>
          </cell>
          <cell r="J13710" t="str">
            <v>Y</v>
          </cell>
        </row>
        <row r="13711">
          <cell r="D13711" t="str">
            <v>1415582</v>
          </cell>
          <cell r="J13711" t="str">
            <v>Y</v>
          </cell>
        </row>
        <row r="13712">
          <cell r="D13712" t="str">
            <v>1415582</v>
          </cell>
          <cell r="J13712" t="str">
            <v>Y</v>
          </cell>
        </row>
        <row r="13713">
          <cell r="D13713" t="str">
            <v>1415582</v>
          </cell>
          <cell r="J13713" t="str">
            <v>Y</v>
          </cell>
        </row>
        <row r="13714">
          <cell r="D13714" t="str">
            <v>1415582</v>
          </cell>
          <cell r="J13714" t="str">
            <v>Y</v>
          </cell>
        </row>
        <row r="13715">
          <cell r="D13715" t="str">
            <v>1415585</v>
          </cell>
          <cell r="J13715" t="str">
            <v>Y</v>
          </cell>
        </row>
        <row r="13716">
          <cell r="D13716" t="str">
            <v>1415585</v>
          </cell>
          <cell r="J13716" t="str">
            <v>N</v>
          </cell>
        </row>
        <row r="13717">
          <cell r="D13717" t="str">
            <v>1415585</v>
          </cell>
          <cell r="J13717" t="str">
            <v>Y</v>
          </cell>
        </row>
        <row r="13718">
          <cell r="D13718" t="str">
            <v>1415585</v>
          </cell>
          <cell r="J13718" t="str">
            <v>N</v>
          </cell>
        </row>
        <row r="13719">
          <cell r="D13719" t="str">
            <v>1415586</v>
          </cell>
          <cell r="J13719" t="str">
            <v>Y</v>
          </cell>
        </row>
        <row r="13720">
          <cell r="D13720" t="str">
            <v>1415586</v>
          </cell>
          <cell r="J13720" t="str">
            <v>Y</v>
          </cell>
        </row>
        <row r="13721">
          <cell r="D13721" t="str">
            <v>1415586</v>
          </cell>
          <cell r="J13721" t="str">
            <v>Y</v>
          </cell>
        </row>
        <row r="13722">
          <cell r="D13722" t="str">
            <v>1415586</v>
          </cell>
          <cell r="J13722" t="str">
            <v>Y</v>
          </cell>
        </row>
        <row r="13723">
          <cell r="D13723" t="str">
            <v>1415586</v>
          </cell>
          <cell r="J13723" t="str">
            <v>Y</v>
          </cell>
        </row>
        <row r="13724">
          <cell r="D13724" t="str">
            <v>1415586</v>
          </cell>
          <cell r="J13724" t="str">
            <v>Y</v>
          </cell>
        </row>
        <row r="13725">
          <cell r="D13725" t="str">
            <v>1415586</v>
          </cell>
          <cell r="J13725" t="str">
            <v>Y</v>
          </cell>
        </row>
        <row r="13726">
          <cell r="D13726" t="str">
            <v>1415586</v>
          </cell>
          <cell r="J13726" t="str">
            <v>Y</v>
          </cell>
        </row>
        <row r="13727">
          <cell r="D13727" t="str">
            <v>1415586</v>
          </cell>
          <cell r="J13727" t="str">
            <v>Y</v>
          </cell>
        </row>
        <row r="13728">
          <cell r="D13728" t="str">
            <v>1415586</v>
          </cell>
          <cell r="J13728" t="str">
            <v>Y</v>
          </cell>
        </row>
        <row r="13729">
          <cell r="D13729" t="str">
            <v>1415586</v>
          </cell>
          <cell r="J13729" t="str">
            <v>Y</v>
          </cell>
        </row>
        <row r="13730">
          <cell r="D13730" t="str">
            <v>1415586</v>
          </cell>
          <cell r="J13730" t="str">
            <v>Y</v>
          </cell>
        </row>
        <row r="13731">
          <cell r="D13731" t="str">
            <v>1415586</v>
          </cell>
          <cell r="J13731" t="str">
            <v>Y</v>
          </cell>
        </row>
        <row r="13732">
          <cell r="D13732" t="str">
            <v>1415586</v>
          </cell>
          <cell r="J13732" t="str">
            <v>Y</v>
          </cell>
        </row>
        <row r="13733">
          <cell r="D13733" t="str">
            <v>1415586</v>
          </cell>
          <cell r="J13733" t="str">
            <v>Y</v>
          </cell>
        </row>
        <row r="13734">
          <cell r="D13734" t="str">
            <v>1415586</v>
          </cell>
          <cell r="J13734" t="str">
            <v>Y</v>
          </cell>
        </row>
        <row r="13735">
          <cell r="D13735" t="str">
            <v>1415586</v>
          </cell>
          <cell r="J13735" t="str">
            <v>Y</v>
          </cell>
        </row>
        <row r="13736">
          <cell r="D13736" t="str">
            <v>1415586</v>
          </cell>
          <cell r="J13736" t="str">
            <v>Y</v>
          </cell>
        </row>
        <row r="13737">
          <cell r="D13737" t="str">
            <v>1415586</v>
          </cell>
          <cell r="J13737" t="str">
            <v>Y</v>
          </cell>
        </row>
        <row r="13738">
          <cell r="D13738" t="str">
            <v>1415586</v>
          </cell>
          <cell r="J13738" t="str">
            <v>Y</v>
          </cell>
        </row>
        <row r="13739">
          <cell r="D13739" t="str">
            <v>1415586</v>
          </cell>
          <cell r="J13739" t="str">
            <v>Y</v>
          </cell>
        </row>
        <row r="13740">
          <cell r="D13740" t="str">
            <v>1415586</v>
          </cell>
          <cell r="J13740" t="str">
            <v>Y</v>
          </cell>
        </row>
        <row r="13741">
          <cell r="D13741" t="str">
            <v>1415586</v>
          </cell>
          <cell r="J13741" t="str">
            <v>Y</v>
          </cell>
        </row>
        <row r="13742">
          <cell r="D13742" t="str">
            <v>1415586</v>
          </cell>
          <cell r="J13742" t="str">
            <v>Y</v>
          </cell>
        </row>
        <row r="13743">
          <cell r="D13743" t="str">
            <v>1415586</v>
          </cell>
          <cell r="J13743" t="str">
            <v>Y</v>
          </cell>
        </row>
        <row r="13744">
          <cell r="D13744" t="str">
            <v>1415586</v>
          </cell>
          <cell r="J13744" t="str">
            <v>Y</v>
          </cell>
        </row>
        <row r="13745">
          <cell r="D13745" t="str">
            <v>1415586</v>
          </cell>
          <cell r="J13745" t="str">
            <v>Y</v>
          </cell>
        </row>
        <row r="13746">
          <cell r="D13746" t="str">
            <v>1415586</v>
          </cell>
          <cell r="J13746" t="str">
            <v>N</v>
          </cell>
        </row>
        <row r="13747">
          <cell r="D13747" t="str">
            <v>1415586</v>
          </cell>
          <cell r="J13747" t="str">
            <v>N</v>
          </cell>
        </row>
        <row r="13748">
          <cell r="D13748" t="str">
            <v>1415586</v>
          </cell>
          <cell r="J13748" t="str">
            <v>N</v>
          </cell>
        </row>
        <row r="13749">
          <cell r="D13749" t="str">
            <v>1415586</v>
          </cell>
          <cell r="J13749" t="str">
            <v>N</v>
          </cell>
        </row>
        <row r="13750">
          <cell r="D13750" t="str">
            <v>1415586</v>
          </cell>
          <cell r="J13750" t="str">
            <v>N</v>
          </cell>
        </row>
        <row r="13751">
          <cell r="D13751" t="str">
            <v>1415586</v>
          </cell>
          <cell r="J13751" t="str">
            <v>N</v>
          </cell>
        </row>
        <row r="13752">
          <cell r="D13752" t="str">
            <v>1415586</v>
          </cell>
          <cell r="J13752" t="str">
            <v>Y</v>
          </cell>
        </row>
        <row r="13753">
          <cell r="D13753" t="str">
            <v>1415586</v>
          </cell>
          <cell r="J13753" t="str">
            <v>Y</v>
          </cell>
        </row>
        <row r="13754">
          <cell r="D13754" t="str">
            <v>1415586</v>
          </cell>
          <cell r="J13754" t="str">
            <v>Y</v>
          </cell>
        </row>
        <row r="13755">
          <cell r="D13755" t="str">
            <v>1415586</v>
          </cell>
          <cell r="J13755" t="str">
            <v>Y</v>
          </cell>
        </row>
        <row r="13756">
          <cell r="D13756" t="str">
            <v>1415586</v>
          </cell>
          <cell r="J13756" t="str">
            <v>Y</v>
          </cell>
        </row>
        <row r="13757">
          <cell r="D13757" t="str">
            <v>1415586</v>
          </cell>
          <cell r="J13757" t="str">
            <v>Y</v>
          </cell>
        </row>
        <row r="13758">
          <cell r="D13758" t="str">
            <v>1415586</v>
          </cell>
          <cell r="J13758" t="str">
            <v>Y</v>
          </cell>
        </row>
        <row r="13759">
          <cell r="D13759" t="str">
            <v>1415586</v>
          </cell>
          <cell r="J13759" t="str">
            <v>Y</v>
          </cell>
        </row>
        <row r="13760">
          <cell r="D13760" t="str">
            <v>1415586</v>
          </cell>
          <cell r="J13760" t="str">
            <v>Y</v>
          </cell>
        </row>
        <row r="13761">
          <cell r="D13761" t="str">
            <v>1415586</v>
          </cell>
          <cell r="J13761" t="str">
            <v>Y</v>
          </cell>
        </row>
        <row r="13762">
          <cell r="D13762" t="str">
            <v>1415586</v>
          </cell>
          <cell r="J13762" t="str">
            <v>Y</v>
          </cell>
        </row>
        <row r="13763">
          <cell r="D13763" t="str">
            <v>1415586</v>
          </cell>
          <cell r="J13763" t="str">
            <v>Y</v>
          </cell>
        </row>
        <row r="13764">
          <cell r="D13764" t="str">
            <v>1415586</v>
          </cell>
          <cell r="J13764" t="str">
            <v>Y</v>
          </cell>
        </row>
        <row r="13765">
          <cell r="D13765" t="str">
            <v>1415586</v>
          </cell>
          <cell r="J13765" t="str">
            <v>Y</v>
          </cell>
        </row>
        <row r="13766">
          <cell r="D13766" t="str">
            <v>1415586</v>
          </cell>
          <cell r="J13766" t="str">
            <v>Y</v>
          </cell>
        </row>
        <row r="13767">
          <cell r="D13767" t="str">
            <v>1415586</v>
          </cell>
          <cell r="J13767" t="str">
            <v>Y</v>
          </cell>
        </row>
        <row r="13768">
          <cell r="D13768" t="str">
            <v>1415586</v>
          </cell>
          <cell r="J13768" t="str">
            <v>Y</v>
          </cell>
        </row>
        <row r="13769">
          <cell r="D13769" t="str">
            <v>1415586</v>
          </cell>
          <cell r="J13769" t="str">
            <v>Y</v>
          </cell>
        </row>
        <row r="13770">
          <cell r="D13770" t="str">
            <v>1415586</v>
          </cell>
          <cell r="J13770" t="str">
            <v>Y</v>
          </cell>
        </row>
        <row r="13771">
          <cell r="D13771" t="str">
            <v>1415586</v>
          </cell>
          <cell r="J13771" t="str">
            <v>Y</v>
          </cell>
        </row>
        <row r="13772">
          <cell r="D13772" t="str">
            <v>1415586</v>
          </cell>
          <cell r="J13772" t="str">
            <v>Y</v>
          </cell>
        </row>
        <row r="13773">
          <cell r="D13773" t="str">
            <v>1415586</v>
          </cell>
          <cell r="J13773" t="str">
            <v>Y</v>
          </cell>
        </row>
        <row r="13774">
          <cell r="D13774" t="str">
            <v>1415586</v>
          </cell>
          <cell r="J13774" t="str">
            <v>Y</v>
          </cell>
        </row>
        <row r="13775">
          <cell r="D13775" t="str">
            <v>1415586</v>
          </cell>
          <cell r="J13775" t="str">
            <v>Y</v>
          </cell>
        </row>
        <row r="13776">
          <cell r="D13776" t="str">
            <v>1415586</v>
          </cell>
          <cell r="J13776" t="str">
            <v>Y</v>
          </cell>
        </row>
        <row r="13777">
          <cell r="D13777" t="str">
            <v>1415586</v>
          </cell>
          <cell r="J13777" t="str">
            <v>Y</v>
          </cell>
        </row>
        <row r="13778">
          <cell r="D13778" t="str">
            <v>1415586</v>
          </cell>
          <cell r="J13778" t="str">
            <v>Y</v>
          </cell>
        </row>
        <row r="13779">
          <cell r="D13779" t="str">
            <v>1415586</v>
          </cell>
          <cell r="J13779" t="str">
            <v>Y</v>
          </cell>
        </row>
        <row r="13780">
          <cell r="D13780" t="str">
            <v>1415586</v>
          </cell>
          <cell r="J13780" t="str">
            <v>Y</v>
          </cell>
        </row>
        <row r="13781">
          <cell r="D13781" t="str">
            <v>1415586</v>
          </cell>
          <cell r="J13781" t="str">
            <v>Y</v>
          </cell>
        </row>
        <row r="13782">
          <cell r="D13782" t="str">
            <v>1415586</v>
          </cell>
          <cell r="J13782" t="str">
            <v>Y</v>
          </cell>
        </row>
        <row r="13783">
          <cell r="D13783" t="str">
            <v>1415586</v>
          </cell>
          <cell r="J13783" t="str">
            <v>Y</v>
          </cell>
        </row>
        <row r="13784">
          <cell r="D13784" t="str">
            <v>1415586</v>
          </cell>
          <cell r="J13784" t="str">
            <v>Y</v>
          </cell>
        </row>
        <row r="13785">
          <cell r="D13785" t="str">
            <v>1415586</v>
          </cell>
          <cell r="J13785" t="str">
            <v>Y</v>
          </cell>
        </row>
        <row r="13786">
          <cell r="D13786" t="str">
            <v>1415586</v>
          </cell>
          <cell r="J13786" t="str">
            <v>Y</v>
          </cell>
        </row>
        <row r="13787">
          <cell r="D13787" t="str">
            <v>1415586</v>
          </cell>
          <cell r="J13787" t="str">
            <v>Y</v>
          </cell>
        </row>
        <row r="13788">
          <cell r="D13788" t="str">
            <v>1415586</v>
          </cell>
          <cell r="J13788" t="str">
            <v>Y</v>
          </cell>
        </row>
        <row r="13789">
          <cell r="D13789" t="str">
            <v>1415586</v>
          </cell>
          <cell r="J13789" t="str">
            <v>Y</v>
          </cell>
        </row>
        <row r="13790">
          <cell r="D13790" t="str">
            <v>1415586</v>
          </cell>
          <cell r="J13790" t="str">
            <v>N</v>
          </cell>
        </row>
        <row r="13791">
          <cell r="D13791" t="str">
            <v>1415586</v>
          </cell>
          <cell r="J13791" t="str">
            <v>N</v>
          </cell>
        </row>
        <row r="13792">
          <cell r="D13792" t="str">
            <v>1415586</v>
          </cell>
          <cell r="J13792" t="str">
            <v>N</v>
          </cell>
        </row>
        <row r="13793">
          <cell r="D13793" t="str">
            <v>1415586</v>
          </cell>
          <cell r="J13793" t="str">
            <v>N</v>
          </cell>
        </row>
        <row r="13794">
          <cell r="D13794" t="str">
            <v>1415586</v>
          </cell>
          <cell r="J13794" t="str">
            <v>N</v>
          </cell>
        </row>
        <row r="13795">
          <cell r="D13795" t="str">
            <v>1415586</v>
          </cell>
          <cell r="J13795" t="str">
            <v>N</v>
          </cell>
        </row>
        <row r="13796">
          <cell r="D13796" t="str">
            <v>1415586</v>
          </cell>
          <cell r="J13796" t="str">
            <v>Y</v>
          </cell>
        </row>
        <row r="13797">
          <cell r="D13797" t="str">
            <v>1415586</v>
          </cell>
          <cell r="J13797" t="str">
            <v>Y</v>
          </cell>
        </row>
        <row r="13798">
          <cell r="D13798" t="str">
            <v>1415586</v>
          </cell>
          <cell r="J13798" t="str">
            <v>Y</v>
          </cell>
        </row>
        <row r="13799">
          <cell r="D13799" t="str">
            <v>1415586</v>
          </cell>
          <cell r="J13799" t="str">
            <v>Y</v>
          </cell>
        </row>
        <row r="13800">
          <cell r="D13800" t="str">
            <v>1415586</v>
          </cell>
          <cell r="J13800" t="str">
            <v>Y</v>
          </cell>
        </row>
        <row r="13801">
          <cell r="D13801" t="str">
            <v>1415586</v>
          </cell>
          <cell r="J13801" t="str">
            <v>Y</v>
          </cell>
        </row>
        <row r="13802">
          <cell r="D13802" t="str">
            <v>1415586</v>
          </cell>
          <cell r="J13802" t="str">
            <v>Y</v>
          </cell>
        </row>
        <row r="13803">
          <cell r="D13803" t="str">
            <v>1415586</v>
          </cell>
          <cell r="J13803" t="str">
            <v>Y</v>
          </cell>
        </row>
        <row r="13804">
          <cell r="D13804" t="str">
            <v>1415586</v>
          </cell>
          <cell r="J13804" t="str">
            <v>Y</v>
          </cell>
        </row>
        <row r="13805">
          <cell r="D13805" t="str">
            <v>1415586</v>
          </cell>
          <cell r="J13805" t="str">
            <v>Y</v>
          </cell>
        </row>
        <row r="13806">
          <cell r="D13806" t="str">
            <v>1415586</v>
          </cell>
          <cell r="J13806" t="str">
            <v>Y</v>
          </cell>
        </row>
        <row r="13807">
          <cell r="D13807" t="str">
            <v>1415586</v>
          </cell>
          <cell r="J13807" t="str">
            <v>Y</v>
          </cell>
        </row>
        <row r="13808">
          <cell r="D13808" t="str">
            <v>1415586</v>
          </cell>
          <cell r="J13808" t="str">
            <v>Y</v>
          </cell>
        </row>
        <row r="13809">
          <cell r="D13809" t="str">
            <v>1415586</v>
          </cell>
          <cell r="J13809" t="str">
            <v>Y</v>
          </cell>
        </row>
        <row r="13810">
          <cell r="D13810" t="str">
            <v>1415586</v>
          </cell>
          <cell r="J13810" t="str">
            <v>Y</v>
          </cell>
        </row>
        <row r="13811">
          <cell r="D13811" t="str">
            <v>1415586</v>
          </cell>
          <cell r="J13811" t="str">
            <v>Y</v>
          </cell>
        </row>
        <row r="13812">
          <cell r="D13812" t="str">
            <v>1415586</v>
          </cell>
          <cell r="J13812" t="str">
            <v>Y</v>
          </cell>
        </row>
        <row r="13813">
          <cell r="D13813" t="str">
            <v>1415586</v>
          </cell>
          <cell r="J13813" t="str">
            <v>Y</v>
          </cell>
        </row>
        <row r="13814">
          <cell r="D13814" t="str">
            <v>1415586</v>
          </cell>
          <cell r="J13814" t="str">
            <v>Y</v>
          </cell>
        </row>
        <row r="13815">
          <cell r="D13815" t="str">
            <v>1415586</v>
          </cell>
          <cell r="J13815" t="str">
            <v>Y</v>
          </cell>
        </row>
        <row r="13816">
          <cell r="D13816" t="str">
            <v>1415586</v>
          </cell>
          <cell r="J13816" t="str">
            <v>Y</v>
          </cell>
        </row>
        <row r="13817">
          <cell r="D13817" t="str">
            <v>1415586</v>
          </cell>
          <cell r="J13817" t="str">
            <v>Y</v>
          </cell>
        </row>
        <row r="13818">
          <cell r="D13818" t="str">
            <v>1415586</v>
          </cell>
          <cell r="J13818" t="str">
            <v>Y</v>
          </cell>
        </row>
        <row r="13819">
          <cell r="D13819" t="str">
            <v>1415586</v>
          </cell>
          <cell r="J13819" t="str">
            <v>Y</v>
          </cell>
        </row>
        <row r="13820">
          <cell r="D13820" t="str">
            <v>1415586</v>
          </cell>
          <cell r="J13820" t="str">
            <v>Y</v>
          </cell>
        </row>
        <row r="13821">
          <cell r="D13821" t="str">
            <v>1415586</v>
          </cell>
          <cell r="J13821" t="str">
            <v>Y</v>
          </cell>
        </row>
        <row r="13822">
          <cell r="D13822" t="str">
            <v>1415586</v>
          </cell>
          <cell r="J13822" t="str">
            <v>Y</v>
          </cell>
        </row>
        <row r="13823">
          <cell r="D13823" t="str">
            <v>1415586</v>
          </cell>
          <cell r="J13823" t="str">
            <v>N</v>
          </cell>
        </row>
        <row r="13824">
          <cell r="D13824" t="str">
            <v>1415586</v>
          </cell>
          <cell r="J13824" t="str">
            <v>N</v>
          </cell>
        </row>
        <row r="13825">
          <cell r="D13825" t="str">
            <v>1415586</v>
          </cell>
          <cell r="J13825" t="str">
            <v>N</v>
          </cell>
        </row>
        <row r="13826">
          <cell r="D13826" t="str">
            <v>1415586</v>
          </cell>
          <cell r="J13826" t="str">
            <v>N</v>
          </cell>
        </row>
        <row r="13827">
          <cell r="D13827" t="str">
            <v>1415586</v>
          </cell>
          <cell r="J13827" t="str">
            <v>N</v>
          </cell>
        </row>
        <row r="13828">
          <cell r="D13828" t="str">
            <v>1415586</v>
          </cell>
          <cell r="J13828" t="str">
            <v>N</v>
          </cell>
        </row>
        <row r="13829">
          <cell r="D13829" t="str">
            <v>1415586</v>
          </cell>
          <cell r="J13829" t="str">
            <v>Y</v>
          </cell>
        </row>
        <row r="13830">
          <cell r="D13830" t="str">
            <v>1415586</v>
          </cell>
          <cell r="J13830" t="str">
            <v>Y</v>
          </cell>
        </row>
        <row r="13831">
          <cell r="D13831" t="str">
            <v>1415586</v>
          </cell>
          <cell r="J13831" t="str">
            <v>Y</v>
          </cell>
        </row>
        <row r="13832">
          <cell r="D13832" t="str">
            <v>1415586</v>
          </cell>
          <cell r="J13832" t="str">
            <v>Y</v>
          </cell>
        </row>
        <row r="13833">
          <cell r="D13833" t="str">
            <v>1415586</v>
          </cell>
          <cell r="J13833" t="str">
            <v>Y</v>
          </cell>
        </row>
        <row r="13834">
          <cell r="D13834" t="str">
            <v>1415586</v>
          </cell>
          <cell r="J13834" t="str">
            <v>Y</v>
          </cell>
        </row>
        <row r="13835">
          <cell r="D13835" t="str">
            <v>1415586</v>
          </cell>
          <cell r="J13835" t="str">
            <v>Y</v>
          </cell>
        </row>
        <row r="13836">
          <cell r="D13836" t="str">
            <v>1415586</v>
          </cell>
          <cell r="J13836" t="str">
            <v>Y</v>
          </cell>
        </row>
        <row r="13837">
          <cell r="D13837" t="str">
            <v>1415586</v>
          </cell>
          <cell r="J13837" t="str">
            <v>Y</v>
          </cell>
        </row>
        <row r="13838">
          <cell r="D13838" t="str">
            <v>1415586</v>
          </cell>
          <cell r="J13838" t="str">
            <v>Y</v>
          </cell>
        </row>
        <row r="13839">
          <cell r="D13839" t="str">
            <v>1415586</v>
          </cell>
          <cell r="J13839" t="str">
            <v>Y</v>
          </cell>
        </row>
        <row r="13840">
          <cell r="D13840" t="str">
            <v>1415586</v>
          </cell>
          <cell r="J13840" t="str">
            <v>Y</v>
          </cell>
        </row>
        <row r="13841">
          <cell r="D13841" t="str">
            <v>1415586</v>
          </cell>
          <cell r="J13841" t="str">
            <v>Y</v>
          </cell>
        </row>
        <row r="13842">
          <cell r="D13842" t="str">
            <v>1415586</v>
          </cell>
          <cell r="J13842" t="str">
            <v>Y</v>
          </cell>
        </row>
        <row r="13843">
          <cell r="D13843" t="str">
            <v>1415586</v>
          </cell>
          <cell r="J13843" t="str">
            <v>Y</v>
          </cell>
        </row>
        <row r="13844">
          <cell r="D13844" t="str">
            <v>1415586</v>
          </cell>
          <cell r="J13844" t="str">
            <v>Y</v>
          </cell>
        </row>
        <row r="13845">
          <cell r="D13845" t="str">
            <v>1415586</v>
          </cell>
          <cell r="J13845" t="str">
            <v>Y</v>
          </cell>
        </row>
        <row r="13846">
          <cell r="D13846" t="str">
            <v>1415586</v>
          </cell>
          <cell r="J13846" t="str">
            <v>Y</v>
          </cell>
        </row>
        <row r="13847">
          <cell r="D13847" t="str">
            <v>1415586</v>
          </cell>
          <cell r="J13847" t="str">
            <v>Y</v>
          </cell>
        </row>
        <row r="13848">
          <cell r="D13848" t="str">
            <v>1415586</v>
          </cell>
          <cell r="J13848" t="str">
            <v>Y</v>
          </cell>
        </row>
        <row r="13849">
          <cell r="D13849" t="str">
            <v>1415586</v>
          </cell>
          <cell r="J13849" t="str">
            <v>Y</v>
          </cell>
        </row>
        <row r="13850">
          <cell r="D13850" t="str">
            <v>1415586</v>
          </cell>
          <cell r="J13850" t="str">
            <v>Y</v>
          </cell>
        </row>
        <row r="13851">
          <cell r="D13851" t="str">
            <v>1415586</v>
          </cell>
          <cell r="J13851" t="str">
            <v>Y</v>
          </cell>
        </row>
        <row r="13852">
          <cell r="D13852" t="str">
            <v>1415586</v>
          </cell>
          <cell r="J13852" t="str">
            <v>Y</v>
          </cell>
        </row>
        <row r="13853">
          <cell r="D13853" t="str">
            <v>1415586</v>
          </cell>
          <cell r="J13853" t="str">
            <v>Y</v>
          </cell>
        </row>
        <row r="13854">
          <cell r="D13854" t="str">
            <v>1415586</v>
          </cell>
          <cell r="J13854" t="str">
            <v>Y</v>
          </cell>
        </row>
        <row r="13855">
          <cell r="D13855" t="str">
            <v>1415586</v>
          </cell>
          <cell r="J13855" t="str">
            <v>Y</v>
          </cell>
        </row>
        <row r="13856">
          <cell r="D13856" t="str">
            <v>1415586</v>
          </cell>
          <cell r="J13856" t="str">
            <v>N</v>
          </cell>
        </row>
        <row r="13857">
          <cell r="D13857" t="str">
            <v>1415586</v>
          </cell>
          <cell r="J13857" t="str">
            <v>N</v>
          </cell>
        </row>
        <row r="13858">
          <cell r="D13858" t="str">
            <v>1415586</v>
          </cell>
          <cell r="J13858" t="str">
            <v>N</v>
          </cell>
        </row>
        <row r="13859">
          <cell r="D13859" t="str">
            <v>1415586</v>
          </cell>
          <cell r="J13859" t="str">
            <v>N</v>
          </cell>
        </row>
        <row r="13860">
          <cell r="D13860" t="str">
            <v>1415586</v>
          </cell>
          <cell r="J13860" t="str">
            <v>N</v>
          </cell>
        </row>
        <row r="13861">
          <cell r="D13861" t="str">
            <v>1415589</v>
          </cell>
          <cell r="J13861" t="str">
            <v>Y</v>
          </cell>
        </row>
        <row r="13862">
          <cell r="D13862" t="str">
            <v>1415828</v>
          </cell>
          <cell r="J13862" t="str">
            <v>N</v>
          </cell>
        </row>
        <row r="13863">
          <cell r="D13863" t="str">
            <v>1415828</v>
          </cell>
          <cell r="J13863" t="str">
            <v>N</v>
          </cell>
        </row>
        <row r="13864">
          <cell r="D13864" t="str">
            <v>1415828</v>
          </cell>
          <cell r="J13864" t="str">
            <v>N</v>
          </cell>
        </row>
        <row r="13865">
          <cell r="D13865" t="str">
            <v>1415828</v>
          </cell>
          <cell r="J13865" t="str">
            <v>N</v>
          </cell>
        </row>
        <row r="13866">
          <cell r="D13866" t="str">
            <v>1415828</v>
          </cell>
          <cell r="J13866" t="str">
            <v>N</v>
          </cell>
        </row>
        <row r="13867">
          <cell r="D13867" t="str">
            <v>1415828</v>
          </cell>
          <cell r="J13867" t="str">
            <v>N</v>
          </cell>
        </row>
        <row r="13868">
          <cell r="D13868" t="str">
            <v>1415828</v>
          </cell>
          <cell r="J13868" t="str">
            <v>N</v>
          </cell>
        </row>
        <row r="13869">
          <cell r="D13869" t="str">
            <v>1415828</v>
          </cell>
          <cell r="J13869" t="str">
            <v>N</v>
          </cell>
        </row>
        <row r="13870">
          <cell r="D13870" t="str">
            <v>1415828</v>
          </cell>
          <cell r="J13870" t="str">
            <v>N</v>
          </cell>
        </row>
        <row r="13871">
          <cell r="D13871" t="str">
            <v>1415828</v>
          </cell>
          <cell r="J13871" t="str">
            <v>N</v>
          </cell>
        </row>
        <row r="13872">
          <cell r="D13872" t="str">
            <v>1415828</v>
          </cell>
          <cell r="J13872" t="str">
            <v>N</v>
          </cell>
        </row>
        <row r="13873">
          <cell r="D13873" t="str">
            <v>1415841</v>
          </cell>
          <cell r="J13873" t="str">
            <v>Y</v>
          </cell>
        </row>
        <row r="13874">
          <cell r="D13874" t="str">
            <v>1415841</v>
          </cell>
          <cell r="J13874" t="str">
            <v>Y</v>
          </cell>
        </row>
        <row r="13875">
          <cell r="D13875" t="str">
            <v>1415841</v>
          </cell>
          <cell r="J13875" t="str">
            <v>Y</v>
          </cell>
        </row>
        <row r="13876">
          <cell r="D13876" t="str">
            <v>1415841</v>
          </cell>
          <cell r="J13876" t="str">
            <v>Y</v>
          </cell>
        </row>
        <row r="13877">
          <cell r="D13877" t="str">
            <v>1415841</v>
          </cell>
          <cell r="J13877" t="str">
            <v>Y</v>
          </cell>
        </row>
        <row r="13878">
          <cell r="D13878" t="str">
            <v>1415841</v>
          </cell>
          <cell r="J13878" t="str">
            <v>Y</v>
          </cell>
        </row>
        <row r="13879">
          <cell r="D13879" t="str">
            <v>1415849</v>
          </cell>
          <cell r="J13879" t="str">
            <v>Y</v>
          </cell>
        </row>
        <row r="13880">
          <cell r="D13880" t="str">
            <v>1415849</v>
          </cell>
          <cell r="J13880" t="str">
            <v>Y</v>
          </cell>
        </row>
        <row r="13881">
          <cell r="D13881" t="str">
            <v>1415849</v>
          </cell>
          <cell r="J13881" t="str">
            <v>Y</v>
          </cell>
        </row>
        <row r="13882">
          <cell r="D13882" t="str">
            <v>1415849</v>
          </cell>
          <cell r="J13882" t="str">
            <v>Y</v>
          </cell>
        </row>
        <row r="13883">
          <cell r="D13883" t="str">
            <v>1415849</v>
          </cell>
          <cell r="J13883" t="str">
            <v>Y</v>
          </cell>
        </row>
        <row r="13884">
          <cell r="D13884" t="str">
            <v>1415849</v>
          </cell>
          <cell r="J13884" t="str">
            <v>Y</v>
          </cell>
        </row>
        <row r="13885">
          <cell r="D13885" t="str">
            <v>1415849</v>
          </cell>
          <cell r="J13885" t="str">
            <v>Y</v>
          </cell>
        </row>
        <row r="13886">
          <cell r="D13886" t="str">
            <v>1415849</v>
          </cell>
          <cell r="J13886" t="str">
            <v>Y</v>
          </cell>
        </row>
        <row r="13887">
          <cell r="D13887" t="str">
            <v>1415849</v>
          </cell>
          <cell r="J13887" t="str">
            <v>Y</v>
          </cell>
        </row>
        <row r="13888">
          <cell r="D13888" t="str">
            <v>1415849</v>
          </cell>
          <cell r="J13888" t="str">
            <v>Y</v>
          </cell>
        </row>
        <row r="13889">
          <cell r="D13889" t="str">
            <v>1415849</v>
          </cell>
          <cell r="J13889" t="str">
            <v>Y</v>
          </cell>
        </row>
        <row r="13890">
          <cell r="D13890" t="str">
            <v>1415849</v>
          </cell>
          <cell r="J13890" t="str">
            <v>Y</v>
          </cell>
        </row>
        <row r="13891">
          <cell r="D13891" t="str">
            <v>1415849</v>
          </cell>
          <cell r="J13891" t="str">
            <v>Y</v>
          </cell>
        </row>
        <row r="13892">
          <cell r="D13892" t="str">
            <v>1415849</v>
          </cell>
          <cell r="J13892" t="str">
            <v>Y</v>
          </cell>
        </row>
        <row r="13893">
          <cell r="D13893" t="str">
            <v>1415849</v>
          </cell>
          <cell r="J13893" t="str">
            <v>Y</v>
          </cell>
        </row>
        <row r="13894">
          <cell r="D13894" t="str">
            <v>1415849</v>
          </cell>
          <cell r="J13894" t="str">
            <v>Y</v>
          </cell>
        </row>
        <row r="13895">
          <cell r="D13895" t="str">
            <v>1415849</v>
          </cell>
          <cell r="J13895" t="str">
            <v>Y</v>
          </cell>
        </row>
        <row r="13896">
          <cell r="D13896" t="str">
            <v>1415849</v>
          </cell>
          <cell r="J13896" t="str">
            <v>Y</v>
          </cell>
        </row>
        <row r="13897">
          <cell r="D13897" t="str">
            <v>1415849</v>
          </cell>
          <cell r="J13897" t="str">
            <v>Y</v>
          </cell>
        </row>
        <row r="13898">
          <cell r="D13898" t="str">
            <v>1415849</v>
          </cell>
          <cell r="J13898" t="str">
            <v>Y</v>
          </cell>
        </row>
        <row r="13899">
          <cell r="D13899" t="str">
            <v>1415849</v>
          </cell>
          <cell r="J13899" t="str">
            <v>Y</v>
          </cell>
        </row>
        <row r="13900">
          <cell r="D13900" t="str">
            <v>1415849</v>
          </cell>
          <cell r="J13900" t="str">
            <v>Y</v>
          </cell>
        </row>
        <row r="13901">
          <cell r="D13901" t="str">
            <v>1415849</v>
          </cell>
          <cell r="J13901" t="str">
            <v>Y</v>
          </cell>
        </row>
        <row r="13902">
          <cell r="D13902" t="str">
            <v>1415849</v>
          </cell>
          <cell r="J13902" t="str">
            <v>Y</v>
          </cell>
        </row>
        <row r="13903">
          <cell r="D13903" t="str">
            <v>1415849</v>
          </cell>
          <cell r="J13903" t="str">
            <v>Y</v>
          </cell>
        </row>
        <row r="13904">
          <cell r="D13904" t="str">
            <v>1415849</v>
          </cell>
          <cell r="J13904" t="str">
            <v>Y</v>
          </cell>
        </row>
        <row r="13905">
          <cell r="D13905" t="str">
            <v>1415849</v>
          </cell>
          <cell r="J13905" t="str">
            <v>N</v>
          </cell>
        </row>
        <row r="13906">
          <cell r="D13906" t="str">
            <v>1415849</v>
          </cell>
          <cell r="J13906" t="str">
            <v>N</v>
          </cell>
        </row>
        <row r="13907">
          <cell r="D13907" t="str">
            <v>1415849</v>
          </cell>
          <cell r="J13907" t="str">
            <v>N</v>
          </cell>
        </row>
        <row r="13908">
          <cell r="D13908" t="str">
            <v>1415849</v>
          </cell>
          <cell r="J13908" t="str">
            <v>Y</v>
          </cell>
        </row>
        <row r="13909">
          <cell r="D13909" t="str">
            <v>1415849</v>
          </cell>
          <cell r="J13909" t="str">
            <v>Y</v>
          </cell>
        </row>
        <row r="13910">
          <cell r="D13910" t="str">
            <v>1415849</v>
          </cell>
          <cell r="J13910" t="str">
            <v>Y</v>
          </cell>
        </row>
        <row r="13911">
          <cell r="D13911" t="str">
            <v>1415849</v>
          </cell>
          <cell r="J13911" t="str">
            <v>Y</v>
          </cell>
        </row>
        <row r="13912">
          <cell r="D13912" t="str">
            <v>1415849</v>
          </cell>
          <cell r="J13912" t="str">
            <v>Y</v>
          </cell>
        </row>
        <row r="13913">
          <cell r="D13913" t="str">
            <v>1415849</v>
          </cell>
          <cell r="J13913" t="str">
            <v>Y</v>
          </cell>
        </row>
        <row r="13914">
          <cell r="D13914" t="str">
            <v>1415849</v>
          </cell>
          <cell r="J13914" t="str">
            <v>Y</v>
          </cell>
        </row>
        <row r="13915">
          <cell r="D13915" t="str">
            <v>1415849</v>
          </cell>
          <cell r="J13915" t="str">
            <v>Y</v>
          </cell>
        </row>
        <row r="13916">
          <cell r="D13916" t="str">
            <v>1415849</v>
          </cell>
          <cell r="J13916" t="str">
            <v>Y</v>
          </cell>
        </row>
        <row r="13917">
          <cell r="D13917" t="str">
            <v>1415849</v>
          </cell>
          <cell r="J13917" t="str">
            <v>Y</v>
          </cell>
        </row>
        <row r="13918">
          <cell r="D13918" t="str">
            <v>1415849</v>
          </cell>
          <cell r="J13918" t="str">
            <v>Y</v>
          </cell>
        </row>
        <row r="13919">
          <cell r="D13919" t="str">
            <v>1415849</v>
          </cell>
          <cell r="J13919" t="str">
            <v>Y</v>
          </cell>
        </row>
        <row r="13920">
          <cell r="D13920" t="str">
            <v>1415849</v>
          </cell>
          <cell r="J13920" t="str">
            <v>Y</v>
          </cell>
        </row>
        <row r="13921">
          <cell r="D13921" t="str">
            <v>1415849</v>
          </cell>
          <cell r="J13921" t="str">
            <v>Y</v>
          </cell>
        </row>
        <row r="13922">
          <cell r="D13922" t="str">
            <v>1415849</v>
          </cell>
          <cell r="J13922" t="str">
            <v>Y</v>
          </cell>
        </row>
        <row r="13923">
          <cell r="D13923" t="str">
            <v>1415849</v>
          </cell>
          <cell r="J13923" t="str">
            <v>Y</v>
          </cell>
        </row>
        <row r="13924">
          <cell r="D13924" t="str">
            <v>1415849</v>
          </cell>
          <cell r="J13924" t="str">
            <v>Y</v>
          </cell>
        </row>
        <row r="13925">
          <cell r="D13925" t="str">
            <v>1415849</v>
          </cell>
          <cell r="J13925" t="str">
            <v>Y</v>
          </cell>
        </row>
        <row r="13926">
          <cell r="D13926" t="str">
            <v>1415849</v>
          </cell>
          <cell r="J13926" t="str">
            <v>Y</v>
          </cell>
        </row>
        <row r="13927">
          <cell r="D13927" t="str">
            <v>1415849</v>
          </cell>
          <cell r="J13927" t="str">
            <v>Y</v>
          </cell>
        </row>
        <row r="13928">
          <cell r="D13928" t="str">
            <v>1415849</v>
          </cell>
          <cell r="J13928" t="str">
            <v>Y</v>
          </cell>
        </row>
        <row r="13929">
          <cell r="D13929" t="str">
            <v>1415849</v>
          </cell>
          <cell r="J13929" t="str">
            <v>Y</v>
          </cell>
        </row>
        <row r="13930">
          <cell r="D13930" t="str">
            <v>1415849</v>
          </cell>
          <cell r="J13930" t="str">
            <v>Y</v>
          </cell>
        </row>
        <row r="13931">
          <cell r="D13931" t="str">
            <v>1415849</v>
          </cell>
          <cell r="J13931" t="str">
            <v>Y</v>
          </cell>
        </row>
        <row r="13932">
          <cell r="D13932" t="str">
            <v>1415849</v>
          </cell>
          <cell r="J13932" t="str">
            <v>Y</v>
          </cell>
        </row>
        <row r="13933">
          <cell r="D13933" t="str">
            <v>1415849</v>
          </cell>
          <cell r="J13933" t="str">
            <v>Y</v>
          </cell>
        </row>
        <row r="13934">
          <cell r="D13934" t="str">
            <v>1415849</v>
          </cell>
          <cell r="J13934" t="str">
            <v>Y</v>
          </cell>
        </row>
        <row r="13935">
          <cell r="D13935" t="str">
            <v>1415849</v>
          </cell>
          <cell r="J13935" t="str">
            <v>Y</v>
          </cell>
        </row>
        <row r="13936">
          <cell r="D13936" t="str">
            <v>1415849</v>
          </cell>
          <cell r="J13936" t="str">
            <v>N</v>
          </cell>
        </row>
        <row r="13937">
          <cell r="D13937" t="str">
            <v>1415849</v>
          </cell>
          <cell r="J13937" t="str">
            <v>N</v>
          </cell>
        </row>
        <row r="13938">
          <cell r="D13938" t="str">
            <v>1415862</v>
          </cell>
          <cell r="J13938" t="str">
            <v>Y</v>
          </cell>
        </row>
        <row r="13939">
          <cell r="D13939" t="str">
            <v>1415862</v>
          </cell>
          <cell r="J13939" t="str">
            <v>Y</v>
          </cell>
        </row>
        <row r="13940">
          <cell r="D13940" t="str">
            <v>1415862</v>
          </cell>
          <cell r="J13940" t="str">
            <v>Y</v>
          </cell>
        </row>
        <row r="13941">
          <cell r="D13941" t="str">
            <v>1415862</v>
          </cell>
          <cell r="J13941" t="str">
            <v>Y</v>
          </cell>
        </row>
        <row r="13942">
          <cell r="D13942" t="str">
            <v>1415862</v>
          </cell>
          <cell r="J13942" t="str">
            <v>Y</v>
          </cell>
        </row>
        <row r="13943">
          <cell r="D13943" t="str">
            <v>1415862</v>
          </cell>
          <cell r="J13943" t="str">
            <v>Y</v>
          </cell>
        </row>
        <row r="13944">
          <cell r="D13944" t="str">
            <v>1415862</v>
          </cell>
          <cell r="J13944" t="str">
            <v>Y</v>
          </cell>
        </row>
        <row r="13945">
          <cell r="D13945" t="str">
            <v>1415862</v>
          </cell>
          <cell r="J13945" t="str">
            <v>Y</v>
          </cell>
        </row>
        <row r="13946">
          <cell r="D13946" t="str">
            <v>1415862</v>
          </cell>
          <cell r="J13946" t="str">
            <v>Y</v>
          </cell>
        </row>
        <row r="13947">
          <cell r="D13947" t="str">
            <v>1415862</v>
          </cell>
          <cell r="J13947" t="str">
            <v>Y</v>
          </cell>
        </row>
        <row r="13948">
          <cell r="D13948" t="str">
            <v>1415862</v>
          </cell>
          <cell r="J13948" t="str">
            <v>Y</v>
          </cell>
        </row>
        <row r="13949">
          <cell r="D13949" t="str">
            <v>1415862</v>
          </cell>
          <cell r="J13949" t="str">
            <v>Y</v>
          </cell>
        </row>
        <row r="13950">
          <cell r="D13950" t="str">
            <v>1415862</v>
          </cell>
          <cell r="J13950" t="str">
            <v>Y</v>
          </cell>
        </row>
        <row r="13951">
          <cell r="D13951" t="str">
            <v>1415862</v>
          </cell>
          <cell r="J13951" t="str">
            <v>Y</v>
          </cell>
        </row>
        <row r="13952">
          <cell r="D13952" t="str">
            <v>1415862</v>
          </cell>
          <cell r="J13952" t="str">
            <v>Y</v>
          </cell>
        </row>
        <row r="13953">
          <cell r="D13953" t="str">
            <v>1415862</v>
          </cell>
          <cell r="J13953" t="str">
            <v>Y</v>
          </cell>
        </row>
        <row r="13954">
          <cell r="D13954" t="str">
            <v>1415862</v>
          </cell>
          <cell r="J13954" t="str">
            <v>Y</v>
          </cell>
        </row>
        <row r="13955">
          <cell r="D13955" t="str">
            <v>1415862</v>
          </cell>
          <cell r="J13955" t="str">
            <v>Y</v>
          </cell>
        </row>
        <row r="13956">
          <cell r="D13956" t="str">
            <v>1415862</v>
          </cell>
          <cell r="J13956" t="str">
            <v>Y</v>
          </cell>
        </row>
        <row r="13957">
          <cell r="D13957" t="str">
            <v>1415862</v>
          </cell>
          <cell r="J13957" t="str">
            <v>Y</v>
          </cell>
        </row>
        <row r="13958">
          <cell r="D13958" t="str">
            <v>1415862</v>
          </cell>
          <cell r="J13958" t="str">
            <v>Y</v>
          </cell>
        </row>
        <row r="13959">
          <cell r="D13959" t="str">
            <v>1415862</v>
          </cell>
          <cell r="J13959" t="str">
            <v>Y</v>
          </cell>
        </row>
        <row r="13960">
          <cell r="D13960" t="str">
            <v>1415862</v>
          </cell>
          <cell r="J13960" t="str">
            <v>Y</v>
          </cell>
        </row>
        <row r="13961">
          <cell r="D13961" t="str">
            <v>1415862</v>
          </cell>
          <cell r="J13961" t="str">
            <v>Y</v>
          </cell>
        </row>
        <row r="13962">
          <cell r="D13962" t="str">
            <v>1415862</v>
          </cell>
          <cell r="J13962" t="str">
            <v>Y</v>
          </cell>
        </row>
        <row r="13963">
          <cell r="D13963" t="str">
            <v>1415862</v>
          </cell>
          <cell r="J13963" t="str">
            <v>Y</v>
          </cell>
        </row>
        <row r="13964">
          <cell r="D13964" t="str">
            <v>1415862</v>
          </cell>
          <cell r="J13964" t="str">
            <v>Y</v>
          </cell>
        </row>
        <row r="13965">
          <cell r="D13965" t="str">
            <v>1415862</v>
          </cell>
          <cell r="J13965" t="str">
            <v>Y</v>
          </cell>
        </row>
        <row r="13966">
          <cell r="D13966" t="str">
            <v>1415862</v>
          </cell>
          <cell r="J13966" t="str">
            <v>Y</v>
          </cell>
        </row>
        <row r="13967">
          <cell r="D13967" t="str">
            <v>1415862</v>
          </cell>
          <cell r="J13967" t="str">
            <v>Y</v>
          </cell>
        </row>
        <row r="13968">
          <cell r="D13968" t="str">
            <v>1415862</v>
          </cell>
          <cell r="J13968" t="str">
            <v>Y</v>
          </cell>
        </row>
        <row r="13969">
          <cell r="D13969" t="str">
            <v>1415862</v>
          </cell>
          <cell r="J13969" t="str">
            <v>Y</v>
          </cell>
        </row>
        <row r="13970">
          <cell r="D13970" t="str">
            <v>1415862</v>
          </cell>
          <cell r="J13970" t="str">
            <v>Y</v>
          </cell>
        </row>
        <row r="13971">
          <cell r="D13971" t="str">
            <v>1415862</v>
          </cell>
          <cell r="J13971" t="str">
            <v>Y</v>
          </cell>
        </row>
        <row r="13972">
          <cell r="D13972" t="str">
            <v>1415862</v>
          </cell>
          <cell r="J13972" t="str">
            <v>Y</v>
          </cell>
        </row>
        <row r="13973">
          <cell r="D13973" t="str">
            <v>1415862</v>
          </cell>
          <cell r="J13973" t="str">
            <v>Y</v>
          </cell>
        </row>
        <row r="13974">
          <cell r="D13974" t="str">
            <v>1415862</v>
          </cell>
          <cell r="J13974" t="str">
            <v>Y</v>
          </cell>
        </row>
        <row r="13975">
          <cell r="D13975" t="str">
            <v>1415862</v>
          </cell>
          <cell r="J13975" t="str">
            <v>Y</v>
          </cell>
        </row>
        <row r="13976">
          <cell r="D13976" t="str">
            <v>1415862</v>
          </cell>
          <cell r="J13976" t="str">
            <v>Y</v>
          </cell>
        </row>
        <row r="13977">
          <cell r="D13977" t="str">
            <v>1415862</v>
          </cell>
          <cell r="J13977" t="str">
            <v>Y</v>
          </cell>
        </row>
        <row r="13978">
          <cell r="D13978" t="str">
            <v>1415862</v>
          </cell>
          <cell r="J13978" t="str">
            <v>Y</v>
          </cell>
        </row>
        <row r="13979">
          <cell r="D13979" t="str">
            <v>1415862</v>
          </cell>
          <cell r="J13979" t="str">
            <v>Y</v>
          </cell>
        </row>
        <row r="13980">
          <cell r="D13980" t="str">
            <v>1415862</v>
          </cell>
          <cell r="J13980" t="str">
            <v>Y</v>
          </cell>
        </row>
        <row r="13981">
          <cell r="D13981" t="str">
            <v>1415862</v>
          </cell>
          <cell r="J13981" t="str">
            <v>Y</v>
          </cell>
        </row>
        <row r="13982">
          <cell r="D13982" t="str">
            <v>1415862</v>
          </cell>
          <cell r="J13982" t="str">
            <v>Y</v>
          </cell>
        </row>
        <row r="13983">
          <cell r="D13983" t="str">
            <v>1415862</v>
          </cell>
          <cell r="J13983" t="str">
            <v>Y</v>
          </cell>
        </row>
        <row r="13984">
          <cell r="D13984" t="str">
            <v>1415862</v>
          </cell>
          <cell r="J13984" t="str">
            <v>Y</v>
          </cell>
        </row>
        <row r="13985">
          <cell r="D13985" t="str">
            <v>1415862</v>
          </cell>
          <cell r="J13985" t="str">
            <v>Y</v>
          </cell>
        </row>
        <row r="13986">
          <cell r="D13986" t="str">
            <v>1415862</v>
          </cell>
          <cell r="J13986" t="str">
            <v>Y</v>
          </cell>
        </row>
        <row r="13987">
          <cell r="D13987" t="str">
            <v>1415862</v>
          </cell>
          <cell r="J13987" t="str">
            <v>Y</v>
          </cell>
        </row>
        <row r="13988">
          <cell r="D13988" t="str">
            <v>1415862</v>
          </cell>
          <cell r="J13988" t="str">
            <v>Y</v>
          </cell>
        </row>
        <row r="13989">
          <cell r="D13989" t="str">
            <v>1415862</v>
          </cell>
          <cell r="J13989" t="str">
            <v>Y</v>
          </cell>
        </row>
        <row r="13990">
          <cell r="D13990" t="str">
            <v>1415862</v>
          </cell>
          <cell r="J13990" t="str">
            <v>Y</v>
          </cell>
        </row>
        <row r="13991">
          <cell r="D13991" t="str">
            <v>1415862</v>
          </cell>
          <cell r="J13991" t="str">
            <v>Y</v>
          </cell>
        </row>
        <row r="13992">
          <cell r="D13992" t="str">
            <v>1415862</v>
          </cell>
          <cell r="J13992" t="str">
            <v>Y</v>
          </cell>
        </row>
        <row r="13993">
          <cell r="D13993" t="str">
            <v>1415862</v>
          </cell>
          <cell r="J13993" t="str">
            <v>Y</v>
          </cell>
        </row>
        <row r="13994">
          <cell r="D13994" t="str">
            <v>1415862</v>
          </cell>
          <cell r="J13994" t="str">
            <v>Y</v>
          </cell>
        </row>
        <row r="13995">
          <cell r="D13995" t="str">
            <v>1415862</v>
          </cell>
          <cell r="J13995" t="str">
            <v>Y</v>
          </cell>
        </row>
        <row r="13996">
          <cell r="D13996" t="str">
            <v>1415862</v>
          </cell>
          <cell r="J13996" t="str">
            <v>Y</v>
          </cell>
        </row>
        <row r="13997">
          <cell r="D13997" t="str">
            <v>1415862</v>
          </cell>
          <cell r="J13997" t="str">
            <v>Y</v>
          </cell>
        </row>
        <row r="13998">
          <cell r="D13998" t="str">
            <v>1415862</v>
          </cell>
          <cell r="J13998" t="str">
            <v>Y</v>
          </cell>
        </row>
        <row r="13999">
          <cell r="D13999" t="str">
            <v>1415862</v>
          </cell>
          <cell r="J13999" t="str">
            <v>Y</v>
          </cell>
        </row>
        <row r="14000">
          <cell r="D14000" t="str">
            <v>1415862</v>
          </cell>
          <cell r="J14000" t="str">
            <v>Y</v>
          </cell>
        </row>
        <row r="14001">
          <cell r="D14001" t="str">
            <v>1415862</v>
          </cell>
          <cell r="J14001" t="str">
            <v>Y</v>
          </cell>
        </row>
        <row r="14002">
          <cell r="D14002" t="str">
            <v>1415862</v>
          </cell>
          <cell r="J14002" t="str">
            <v>Y</v>
          </cell>
        </row>
        <row r="14003">
          <cell r="D14003" t="str">
            <v>1415862</v>
          </cell>
          <cell r="J14003" t="str">
            <v>Y</v>
          </cell>
        </row>
        <row r="14004">
          <cell r="D14004" t="str">
            <v>1415862</v>
          </cell>
          <cell r="J14004" t="str">
            <v>Y</v>
          </cell>
        </row>
        <row r="14005">
          <cell r="D14005" t="str">
            <v>1415862</v>
          </cell>
          <cell r="J14005" t="str">
            <v>Y</v>
          </cell>
        </row>
        <row r="14006">
          <cell r="D14006" t="str">
            <v>1415862</v>
          </cell>
          <cell r="J14006" t="str">
            <v>Y</v>
          </cell>
        </row>
        <row r="14007">
          <cell r="D14007" t="str">
            <v>1415862</v>
          </cell>
          <cell r="J14007" t="str">
            <v>Y</v>
          </cell>
        </row>
        <row r="14008">
          <cell r="D14008" t="str">
            <v>1415862</v>
          </cell>
          <cell r="J14008" t="str">
            <v>Y</v>
          </cell>
        </row>
        <row r="14009">
          <cell r="D14009" t="str">
            <v>1415862</v>
          </cell>
          <cell r="J14009" t="str">
            <v>Y</v>
          </cell>
        </row>
        <row r="14010">
          <cell r="D14010" t="str">
            <v>1415862</v>
          </cell>
          <cell r="J14010" t="str">
            <v>Y</v>
          </cell>
        </row>
        <row r="14011">
          <cell r="D14011" t="str">
            <v>1415862</v>
          </cell>
          <cell r="J14011" t="str">
            <v>Y</v>
          </cell>
        </row>
        <row r="14012">
          <cell r="D14012" t="str">
            <v>1415862</v>
          </cell>
          <cell r="J14012" t="str">
            <v>Y</v>
          </cell>
        </row>
        <row r="14013">
          <cell r="D14013" t="str">
            <v>1415862</v>
          </cell>
          <cell r="J14013" t="str">
            <v>Y</v>
          </cell>
        </row>
        <row r="14014">
          <cell r="D14014" t="str">
            <v>1415862</v>
          </cell>
          <cell r="J14014" t="str">
            <v>Y</v>
          </cell>
        </row>
        <row r="14015">
          <cell r="D14015" t="str">
            <v>1415862</v>
          </cell>
          <cell r="J14015" t="str">
            <v>Y</v>
          </cell>
        </row>
        <row r="14016">
          <cell r="D14016" t="str">
            <v>1415862</v>
          </cell>
          <cell r="J14016" t="str">
            <v>Y</v>
          </cell>
        </row>
        <row r="14017">
          <cell r="D14017" t="str">
            <v>1415862</v>
          </cell>
          <cell r="J14017" t="str">
            <v>Y</v>
          </cell>
        </row>
        <row r="14018">
          <cell r="D14018" t="str">
            <v>1415862</v>
          </cell>
          <cell r="J14018" t="str">
            <v>Y</v>
          </cell>
        </row>
        <row r="14019">
          <cell r="D14019" t="str">
            <v>1415862</v>
          </cell>
          <cell r="J14019" t="str">
            <v>Y</v>
          </cell>
        </row>
        <row r="14020">
          <cell r="D14020" t="str">
            <v>1415862</v>
          </cell>
          <cell r="J14020" t="str">
            <v>Y</v>
          </cell>
        </row>
        <row r="14021">
          <cell r="D14021" t="str">
            <v>1415862</v>
          </cell>
          <cell r="J14021" t="str">
            <v>Y</v>
          </cell>
        </row>
        <row r="14022">
          <cell r="D14022" t="str">
            <v>1415862</v>
          </cell>
          <cell r="J14022" t="str">
            <v>Y</v>
          </cell>
        </row>
        <row r="14023">
          <cell r="D14023" t="str">
            <v>1415862</v>
          </cell>
          <cell r="J14023" t="str">
            <v>Y</v>
          </cell>
        </row>
        <row r="14024">
          <cell r="D14024" t="str">
            <v>1415862</v>
          </cell>
          <cell r="J14024" t="str">
            <v>Y</v>
          </cell>
        </row>
        <row r="14025">
          <cell r="D14025" t="str">
            <v>1415862</v>
          </cell>
          <cell r="J14025" t="str">
            <v>Y</v>
          </cell>
        </row>
        <row r="14026">
          <cell r="D14026" t="str">
            <v>1415862</v>
          </cell>
          <cell r="J14026" t="str">
            <v>Y</v>
          </cell>
        </row>
        <row r="14027">
          <cell r="D14027" t="str">
            <v>1415862</v>
          </cell>
          <cell r="J14027" t="str">
            <v>Y</v>
          </cell>
        </row>
        <row r="14028">
          <cell r="D14028" t="str">
            <v>1415862</v>
          </cell>
          <cell r="J14028" t="str">
            <v>Y</v>
          </cell>
        </row>
        <row r="14029">
          <cell r="D14029" t="str">
            <v>1415862</v>
          </cell>
          <cell r="J14029" t="str">
            <v>Y</v>
          </cell>
        </row>
        <row r="14030">
          <cell r="D14030" t="str">
            <v>1415862</v>
          </cell>
          <cell r="J14030" t="str">
            <v>Y</v>
          </cell>
        </row>
        <row r="14031">
          <cell r="D14031" t="str">
            <v>1415862</v>
          </cell>
          <cell r="J14031" t="str">
            <v>Y</v>
          </cell>
        </row>
        <row r="14032">
          <cell r="D14032" t="str">
            <v>1415862</v>
          </cell>
          <cell r="J14032" t="str">
            <v>Y</v>
          </cell>
        </row>
        <row r="14033">
          <cell r="D14033" t="str">
            <v>1415864</v>
          </cell>
          <cell r="J14033" t="str">
            <v>Y</v>
          </cell>
        </row>
        <row r="14034">
          <cell r="D14034" t="str">
            <v>1415864</v>
          </cell>
          <cell r="J14034" t="str">
            <v>Y</v>
          </cell>
        </row>
        <row r="14035">
          <cell r="D14035" t="str">
            <v>1415864</v>
          </cell>
          <cell r="J14035" t="str">
            <v>Y</v>
          </cell>
        </row>
        <row r="14036">
          <cell r="D14036" t="str">
            <v>1415864</v>
          </cell>
          <cell r="J14036" t="str">
            <v>Y</v>
          </cell>
        </row>
        <row r="14037">
          <cell r="D14037" t="str">
            <v>1415864</v>
          </cell>
          <cell r="J14037" t="str">
            <v>Y</v>
          </cell>
        </row>
        <row r="14038">
          <cell r="D14038" t="str">
            <v>1415864</v>
          </cell>
          <cell r="J14038" t="str">
            <v>Y</v>
          </cell>
        </row>
        <row r="14039">
          <cell r="D14039" t="str">
            <v>1415864</v>
          </cell>
          <cell r="J14039" t="str">
            <v>Y</v>
          </cell>
        </row>
        <row r="14040">
          <cell r="D14040" t="str">
            <v>1415864</v>
          </cell>
          <cell r="J14040" t="str">
            <v>Y</v>
          </cell>
        </row>
        <row r="14041">
          <cell r="D14041" t="str">
            <v>1415864</v>
          </cell>
          <cell r="J14041" t="str">
            <v>Y</v>
          </cell>
        </row>
        <row r="14042">
          <cell r="D14042" t="str">
            <v>1415864</v>
          </cell>
          <cell r="J14042" t="str">
            <v>Y</v>
          </cell>
        </row>
        <row r="14043">
          <cell r="D14043" t="str">
            <v>1415864</v>
          </cell>
          <cell r="J14043" t="str">
            <v>Y</v>
          </cell>
        </row>
        <row r="14044">
          <cell r="D14044" t="str">
            <v>1415864</v>
          </cell>
          <cell r="J14044" t="str">
            <v>Y</v>
          </cell>
        </row>
        <row r="14045">
          <cell r="D14045" t="str">
            <v>1415864</v>
          </cell>
          <cell r="J14045" t="str">
            <v>Y</v>
          </cell>
        </row>
        <row r="14046">
          <cell r="D14046" t="str">
            <v>1415864</v>
          </cell>
          <cell r="J14046" t="str">
            <v>Y</v>
          </cell>
        </row>
        <row r="14047">
          <cell r="D14047" t="str">
            <v>1415864</v>
          </cell>
          <cell r="J14047" t="str">
            <v>Y</v>
          </cell>
        </row>
        <row r="14048">
          <cell r="D14048" t="str">
            <v>1415864</v>
          </cell>
          <cell r="J14048" t="str">
            <v>Y</v>
          </cell>
        </row>
        <row r="14049">
          <cell r="D14049" t="str">
            <v>1415864</v>
          </cell>
          <cell r="J14049" t="str">
            <v>Y</v>
          </cell>
        </row>
        <row r="14050">
          <cell r="D14050" t="str">
            <v>1415864</v>
          </cell>
          <cell r="J14050" t="str">
            <v>Y</v>
          </cell>
        </row>
        <row r="14051">
          <cell r="D14051" t="str">
            <v>1415864</v>
          </cell>
          <cell r="J14051" t="str">
            <v>Y</v>
          </cell>
        </row>
        <row r="14052">
          <cell r="D14052" t="str">
            <v>1415864</v>
          </cell>
          <cell r="J14052" t="str">
            <v>Y</v>
          </cell>
        </row>
        <row r="14053">
          <cell r="D14053" t="str">
            <v>1415864</v>
          </cell>
          <cell r="J14053" t="str">
            <v>Y</v>
          </cell>
        </row>
        <row r="14054">
          <cell r="D14054" t="str">
            <v>1415864</v>
          </cell>
          <cell r="J14054" t="str">
            <v>Y</v>
          </cell>
        </row>
        <row r="14055">
          <cell r="D14055" t="str">
            <v>1415864</v>
          </cell>
          <cell r="J14055" t="str">
            <v>Y</v>
          </cell>
        </row>
        <row r="14056">
          <cell r="D14056" t="str">
            <v>1415864</v>
          </cell>
          <cell r="J14056" t="str">
            <v>Y</v>
          </cell>
        </row>
        <row r="14057">
          <cell r="D14057" t="str">
            <v>1415864</v>
          </cell>
          <cell r="J14057" t="str">
            <v>Y</v>
          </cell>
        </row>
        <row r="14058">
          <cell r="D14058" t="str">
            <v>1415864</v>
          </cell>
          <cell r="J14058" t="str">
            <v>Y</v>
          </cell>
        </row>
        <row r="14059">
          <cell r="D14059" t="str">
            <v>1415864</v>
          </cell>
          <cell r="J14059" t="str">
            <v>Y</v>
          </cell>
        </row>
        <row r="14060">
          <cell r="D14060" t="str">
            <v>1415864</v>
          </cell>
          <cell r="J14060" t="str">
            <v>Y</v>
          </cell>
        </row>
        <row r="14061">
          <cell r="D14061" t="str">
            <v>1415864</v>
          </cell>
          <cell r="J14061" t="str">
            <v>Y</v>
          </cell>
        </row>
        <row r="14062">
          <cell r="D14062" t="str">
            <v>1415864</v>
          </cell>
          <cell r="J14062" t="str">
            <v>Y</v>
          </cell>
        </row>
        <row r="14063">
          <cell r="D14063" t="str">
            <v>1415864</v>
          </cell>
          <cell r="J14063" t="str">
            <v>Y</v>
          </cell>
        </row>
        <row r="14064">
          <cell r="D14064" t="str">
            <v>1415864</v>
          </cell>
          <cell r="J14064" t="str">
            <v>Y</v>
          </cell>
        </row>
        <row r="14065">
          <cell r="D14065" t="str">
            <v>1415864</v>
          </cell>
          <cell r="J14065" t="str">
            <v>Y</v>
          </cell>
        </row>
        <row r="14066">
          <cell r="D14066" t="str">
            <v>1415864</v>
          </cell>
          <cell r="J14066" t="str">
            <v>Y</v>
          </cell>
        </row>
        <row r="14067">
          <cell r="D14067" t="str">
            <v>1415864</v>
          </cell>
          <cell r="J14067" t="str">
            <v>Y</v>
          </cell>
        </row>
        <row r="14068">
          <cell r="D14068" t="str">
            <v>1415864</v>
          </cell>
          <cell r="J14068" t="str">
            <v>Y</v>
          </cell>
        </row>
        <row r="14069">
          <cell r="D14069" t="str">
            <v>1415864</v>
          </cell>
          <cell r="J14069" t="str">
            <v>Y</v>
          </cell>
        </row>
        <row r="14070">
          <cell r="D14070" t="str">
            <v>1415864</v>
          </cell>
          <cell r="J14070" t="str">
            <v>Y</v>
          </cell>
        </row>
        <row r="14071">
          <cell r="D14071" t="str">
            <v>1415864</v>
          </cell>
          <cell r="J14071" t="str">
            <v>Y</v>
          </cell>
        </row>
        <row r="14072">
          <cell r="D14072" t="str">
            <v>1415864</v>
          </cell>
          <cell r="J14072" t="str">
            <v>Y</v>
          </cell>
        </row>
        <row r="14073">
          <cell r="D14073" t="str">
            <v>1415864</v>
          </cell>
          <cell r="J14073" t="str">
            <v>Y</v>
          </cell>
        </row>
        <row r="14074">
          <cell r="D14074" t="str">
            <v>1415864</v>
          </cell>
          <cell r="J14074" t="str">
            <v>Y</v>
          </cell>
        </row>
        <row r="14075">
          <cell r="D14075" t="str">
            <v>1415864</v>
          </cell>
          <cell r="J14075" t="str">
            <v>Y</v>
          </cell>
        </row>
        <row r="14076">
          <cell r="D14076" t="str">
            <v>1415864</v>
          </cell>
          <cell r="J14076" t="str">
            <v>Y</v>
          </cell>
        </row>
        <row r="14077">
          <cell r="D14077" t="str">
            <v>1415864</v>
          </cell>
          <cell r="J14077" t="str">
            <v>Y</v>
          </cell>
        </row>
        <row r="14078">
          <cell r="D14078" t="str">
            <v>1415864</v>
          </cell>
          <cell r="J14078" t="str">
            <v>Y</v>
          </cell>
        </row>
        <row r="14079">
          <cell r="D14079" t="str">
            <v>1415864</v>
          </cell>
          <cell r="J14079" t="str">
            <v>Y</v>
          </cell>
        </row>
        <row r="14080">
          <cell r="D14080" t="str">
            <v>1415864</v>
          </cell>
          <cell r="J14080" t="str">
            <v>Y</v>
          </cell>
        </row>
        <row r="14081">
          <cell r="D14081" t="str">
            <v>1415864</v>
          </cell>
          <cell r="J14081" t="str">
            <v>Y</v>
          </cell>
        </row>
        <row r="14082">
          <cell r="D14082" t="str">
            <v>1415864</v>
          </cell>
          <cell r="J14082" t="str">
            <v>Y</v>
          </cell>
        </row>
        <row r="14083">
          <cell r="D14083" t="str">
            <v>1415864</v>
          </cell>
          <cell r="J14083" t="str">
            <v>Y</v>
          </cell>
        </row>
        <row r="14084">
          <cell r="D14084" t="str">
            <v>1415864</v>
          </cell>
          <cell r="J14084" t="str">
            <v>Y</v>
          </cell>
        </row>
        <row r="14085">
          <cell r="D14085" t="str">
            <v>1415864</v>
          </cell>
          <cell r="J14085" t="str">
            <v>Y</v>
          </cell>
        </row>
        <row r="14086">
          <cell r="D14086" t="str">
            <v>1415864</v>
          </cell>
          <cell r="J14086" t="str">
            <v>Y</v>
          </cell>
        </row>
        <row r="14087">
          <cell r="D14087" t="str">
            <v>1415864</v>
          </cell>
          <cell r="J14087" t="str">
            <v>Y</v>
          </cell>
        </row>
        <row r="14088">
          <cell r="D14088" t="str">
            <v>1415864</v>
          </cell>
          <cell r="J14088" t="str">
            <v>Y</v>
          </cell>
        </row>
        <row r="14089">
          <cell r="D14089" t="str">
            <v>1415864</v>
          </cell>
          <cell r="J14089" t="str">
            <v>Y</v>
          </cell>
        </row>
        <row r="14090">
          <cell r="D14090" t="str">
            <v>1415864</v>
          </cell>
          <cell r="J14090" t="str">
            <v>Y</v>
          </cell>
        </row>
        <row r="14091">
          <cell r="D14091" t="str">
            <v>1415864</v>
          </cell>
          <cell r="J14091" t="str">
            <v>Y</v>
          </cell>
        </row>
        <row r="14092">
          <cell r="D14092" t="str">
            <v>1415864</v>
          </cell>
          <cell r="J14092" t="str">
            <v>Y</v>
          </cell>
        </row>
        <row r="14093">
          <cell r="D14093" t="str">
            <v>1415864</v>
          </cell>
          <cell r="J14093" t="str">
            <v>Y</v>
          </cell>
        </row>
        <row r="14094">
          <cell r="D14094" t="str">
            <v>1415864</v>
          </cell>
          <cell r="J14094" t="str">
            <v>Y</v>
          </cell>
        </row>
        <row r="14095">
          <cell r="D14095" t="str">
            <v>1415864</v>
          </cell>
          <cell r="J14095" t="str">
            <v>Y</v>
          </cell>
        </row>
        <row r="14096">
          <cell r="D14096" t="str">
            <v>1415864</v>
          </cell>
          <cell r="J14096" t="str">
            <v>Y</v>
          </cell>
        </row>
        <row r="14097">
          <cell r="D14097" t="str">
            <v>1415864</v>
          </cell>
          <cell r="J14097" t="str">
            <v>Y</v>
          </cell>
        </row>
        <row r="14098">
          <cell r="D14098" t="str">
            <v>1415864</v>
          </cell>
          <cell r="J14098" t="str">
            <v>Y</v>
          </cell>
        </row>
        <row r="14099">
          <cell r="D14099" t="str">
            <v>1415864</v>
          </cell>
          <cell r="J14099" t="str">
            <v>Y</v>
          </cell>
        </row>
        <row r="14100">
          <cell r="D14100" t="str">
            <v>1415864</v>
          </cell>
          <cell r="J14100" t="str">
            <v>Y</v>
          </cell>
        </row>
        <row r="14101">
          <cell r="D14101" t="str">
            <v>1415864</v>
          </cell>
          <cell r="J14101" t="str">
            <v>Y</v>
          </cell>
        </row>
        <row r="14102">
          <cell r="D14102" t="str">
            <v>1415864</v>
          </cell>
          <cell r="J14102" t="str">
            <v>Y</v>
          </cell>
        </row>
        <row r="14103">
          <cell r="D14103" t="str">
            <v>1415864</v>
          </cell>
          <cell r="J14103" t="str">
            <v>Y</v>
          </cell>
        </row>
        <row r="14104">
          <cell r="D14104" t="str">
            <v>1415864</v>
          </cell>
          <cell r="J14104" t="str">
            <v>Y</v>
          </cell>
        </row>
        <row r="14105">
          <cell r="D14105" t="str">
            <v>1415864</v>
          </cell>
          <cell r="J14105" t="str">
            <v>Y</v>
          </cell>
        </row>
        <row r="14106">
          <cell r="D14106" t="str">
            <v>1415864</v>
          </cell>
          <cell r="J14106" t="str">
            <v>Y</v>
          </cell>
        </row>
        <row r="14107">
          <cell r="D14107" t="str">
            <v>1415864</v>
          </cell>
          <cell r="J14107" t="str">
            <v>Y</v>
          </cell>
        </row>
        <row r="14108">
          <cell r="D14108" t="str">
            <v>1415864</v>
          </cell>
          <cell r="J14108" t="str">
            <v>Y</v>
          </cell>
        </row>
        <row r="14109">
          <cell r="D14109" t="str">
            <v>1415864</v>
          </cell>
          <cell r="J14109" t="str">
            <v>Y</v>
          </cell>
        </row>
        <row r="14110">
          <cell r="D14110" t="str">
            <v>1415864</v>
          </cell>
          <cell r="J14110" t="str">
            <v>Y</v>
          </cell>
        </row>
        <row r="14111">
          <cell r="D14111" t="str">
            <v>1415864</v>
          </cell>
          <cell r="J14111" t="str">
            <v>Y</v>
          </cell>
        </row>
        <row r="14112">
          <cell r="D14112" t="str">
            <v>1415864</v>
          </cell>
          <cell r="J14112" t="str">
            <v>Y</v>
          </cell>
        </row>
        <row r="14113">
          <cell r="D14113" t="str">
            <v>1415864</v>
          </cell>
          <cell r="J14113" t="str">
            <v>Y</v>
          </cell>
        </row>
        <row r="14114">
          <cell r="D14114" t="str">
            <v>1415864</v>
          </cell>
          <cell r="J14114" t="str">
            <v>Y</v>
          </cell>
        </row>
        <row r="14115">
          <cell r="D14115" t="str">
            <v>1415864</v>
          </cell>
          <cell r="J14115" t="str">
            <v>Y</v>
          </cell>
        </row>
        <row r="14116">
          <cell r="D14116" t="str">
            <v>1415864</v>
          </cell>
          <cell r="J14116" t="str">
            <v>Y</v>
          </cell>
        </row>
        <row r="14117">
          <cell r="D14117" t="str">
            <v>1415864</v>
          </cell>
          <cell r="J14117" t="str">
            <v>Y</v>
          </cell>
        </row>
        <row r="14118">
          <cell r="D14118" t="str">
            <v>1415864</v>
          </cell>
          <cell r="J14118" t="str">
            <v>Y</v>
          </cell>
        </row>
        <row r="14119">
          <cell r="D14119" t="str">
            <v>1415864</v>
          </cell>
          <cell r="J14119" t="str">
            <v>Y</v>
          </cell>
        </row>
        <row r="14120">
          <cell r="D14120" t="str">
            <v>1415864</v>
          </cell>
          <cell r="J14120" t="str">
            <v>Y</v>
          </cell>
        </row>
        <row r="14121">
          <cell r="D14121" t="str">
            <v>1415864</v>
          </cell>
          <cell r="J14121" t="str">
            <v>Y</v>
          </cell>
        </row>
        <row r="14122">
          <cell r="D14122" t="str">
            <v>1415864</v>
          </cell>
          <cell r="J14122" t="str">
            <v>Y</v>
          </cell>
        </row>
        <row r="14123">
          <cell r="D14123" t="str">
            <v>1415864</v>
          </cell>
          <cell r="J14123" t="str">
            <v>Y</v>
          </cell>
        </row>
        <row r="14124">
          <cell r="D14124" t="str">
            <v>1415864</v>
          </cell>
          <cell r="J14124" t="str">
            <v>Y</v>
          </cell>
        </row>
        <row r="14125">
          <cell r="D14125" t="str">
            <v>1415864</v>
          </cell>
          <cell r="J14125" t="str">
            <v>Y</v>
          </cell>
        </row>
        <row r="14126">
          <cell r="D14126" t="str">
            <v>1415864</v>
          </cell>
          <cell r="J14126" t="str">
            <v>Y</v>
          </cell>
        </row>
        <row r="14127">
          <cell r="D14127" t="str">
            <v>1415864</v>
          </cell>
          <cell r="J14127" t="str">
            <v>Y</v>
          </cell>
        </row>
        <row r="14128">
          <cell r="D14128" t="str">
            <v>1415864</v>
          </cell>
          <cell r="J14128" t="str">
            <v>Y</v>
          </cell>
        </row>
        <row r="14129">
          <cell r="D14129" t="str">
            <v>1415864</v>
          </cell>
          <cell r="J14129" t="str">
            <v>Y</v>
          </cell>
        </row>
        <row r="14130">
          <cell r="D14130" t="str">
            <v>1415864</v>
          </cell>
          <cell r="J14130" t="str">
            <v>Y</v>
          </cell>
        </row>
        <row r="14131">
          <cell r="D14131" t="str">
            <v>1415864</v>
          </cell>
          <cell r="J14131" t="str">
            <v>Y</v>
          </cell>
        </row>
        <row r="14132">
          <cell r="D14132" t="str">
            <v>1415864</v>
          </cell>
          <cell r="J14132" t="str">
            <v>Y</v>
          </cell>
        </row>
        <row r="14133">
          <cell r="D14133" t="str">
            <v>1415864</v>
          </cell>
          <cell r="J14133" t="str">
            <v>Y</v>
          </cell>
        </row>
        <row r="14134">
          <cell r="D14134" t="str">
            <v>1415864</v>
          </cell>
          <cell r="J14134" t="str">
            <v>Y</v>
          </cell>
        </row>
        <row r="14135">
          <cell r="D14135" t="str">
            <v>1415864</v>
          </cell>
          <cell r="J14135" t="str">
            <v>Y</v>
          </cell>
        </row>
        <row r="14136">
          <cell r="D14136" t="str">
            <v>1415864</v>
          </cell>
          <cell r="J14136" t="str">
            <v>Y</v>
          </cell>
        </row>
        <row r="14137">
          <cell r="D14137" t="str">
            <v>1415864</v>
          </cell>
          <cell r="J14137" t="str">
            <v>Y</v>
          </cell>
        </row>
        <row r="14138">
          <cell r="D14138" t="str">
            <v>1415864</v>
          </cell>
          <cell r="J14138" t="str">
            <v>Y</v>
          </cell>
        </row>
        <row r="14139">
          <cell r="D14139" t="str">
            <v>1415864</v>
          </cell>
          <cell r="J14139" t="str">
            <v>Y</v>
          </cell>
        </row>
        <row r="14140">
          <cell r="D14140" t="str">
            <v>1415864</v>
          </cell>
          <cell r="J14140" t="str">
            <v>Y</v>
          </cell>
        </row>
        <row r="14141">
          <cell r="D14141" t="str">
            <v>1415864</v>
          </cell>
          <cell r="J14141" t="str">
            <v>Y</v>
          </cell>
        </row>
        <row r="14142">
          <cell r="D14142" t="str">
            <v>1415864</v>
          </cell>
          <cell r="J14142" t="str">
            <v>Y</v>
          </cell>
        </row>
        <row r="14143">
          <cell r="D14143" t="str">
            <v>1415864</v>
          </cell>
          <cell r="J14143" t="str">
            <v>Y</v>
          </cell>
        </row>
        <row r="14144">
          <cell r="D14144" t="str">
            <v>1415864</v>
          </cell>
          <cell r="J14144" t="str">
            <v>Y</v>
          </cell>
        </row>
        <row r="14145">
          <cell r="D14145" t="str">
            <v>1415864</v>
          </cell>
          <cell r="J14145" t="str">
            <v>Y</v>
          </cell>
        </row>
        <row r="14146">
          <cell r="D14146" t="str">
            <v>1415864</v>
          </cell>
          <cell r="J14146" t="str">
            <v>Y</v>
          </cell>
        </row>
        <row r="14147">
          <cell r="D14147" t="str">
            <v>1415864</v>
          </cell>
          <cell r="J14147" t="str">
            <v>Y</v>
          </cell>
        </row>
        <row r="14148">
          <cell r="D14148" t="str">
            <v>1415864</v>
          </cell>
          <cell r="J14148" t="str">
            <v>Y</v>
          </cell>
        </row>
        <row r="14149">
          <cell r="D14149" t="str">
            <v>1415864</v>
          </cell>
          <cell r="J14149" t="str">
            <v>Y</v>
          </cell>
        </row>
        <row r="14150">
          <cell r="D14150" t="str">
            <v>1415864</v>
          </cell>
          <cell r="J14150" t="str">
            <v>Y</v>
          </cell>
        </row>
        <row r="14151">
          <cell r="D14151" t="str">
            <v>1415864</v>
          </cell>
          <cell r="J14151" t="str">
            <v>Y</v>
          </cell>
        </row>
        <row r="14152">
          <cell r="D14152" t="str">
            <v>1415864</v>
          </cell>
          <cell r="J14152" t="str">
            <v>Y</v>
          </cell>
        </row>
        <row r="14153">
          <cell r="D14153" t="str">
            <v>1415864</v>
          </cell>
          <cell r="J14153" t="str">
            <v>Y</v>
          </cell>
        </row>
        <row r="14154">
          <cell r="D14154" t="str">
            <v>1415864</v>
          </cell>
          <cell r="J14154" t="str">
            <v>Y</v>
          </cell>
        </row>
        <row r="14155">
          <cell r="D14155" t="str">
            <v>1415864</v>
          </cell>
          <cell r="J14155" t="str">
            <v>Y</v>
          </cell>
        </row>
        <row r="14156">
          <cell r="D14156" t="str">
            <v>1415864</v>
          </cell>
          <cell r="J14156" t="str">
            <v>Y</v>
          </cell>
        </row>
        <row r="14157">
          <cell r="D14157" t="str">
            <v>1415864</v>
          </cell>
          <cell r="J14157" t="str">
            <v>Y</v>
          </cell>
        </row>
        <row r="14158">
          <cell r="D14158" t="str">
            <v>1415864</v>
          </cell>
          <cell r="J14158" t="str">
            <v>Y</v>
          </cell>
        </row>
        <row r="14159">
          <cell r="D14159" t="str">
            <v>1415865</v>
          </cell>
          <cell r="J14159" t="str">
            <v>N</v>
          </cell>
        </row>
        <row r="14160">
          <cell r="D14160" t="str">
            <v>1415865</v>
          </cell>
          <cell r="J14160" t="str">
            <v>N</v>
          </cell>
        </row>
        <row r="14161">
          <cell r="D14161" t="str">
            <v>1415865</v>
          </cell>
          <cell r="J14161" t="str">
            <v>N</v>
          </cell>
        </row>
        <row r="14162">
          <cell r="D14162" t="str">
            <v>1415865</v>
          </cell>
          <cell r="J14162" t="str">
            <v>N</v>
          </cell>
        </row>
        <row r="14163">
          <cell r="D14163" t="str">
            <v>1415865</v>
          </cell>
          <cell r="J14163" t="str">
            <v>N</v>
          </cell>
        </row>
        <row r="14164">
          <cell r="D14164" t="str">
            <v>1415865</v>
          </cell>
          <cell r="J14164" t="str">
            <v>N</v>
          </cell>
        </row>
        <row r="14165">
          <cell r="D14165" t="str">
            <v>1415865</v>
          </cell>
          <cell r="J14165" t="str">
            <v>N</v>
          </cell>
        </row>
        <row r="14166">
          <cell r="D14166" t="str">
            <v>1415865</v>
          </cell>
          <cell r="J14166" t="str">
            <v>N</v>
          </cell>
        </row>
        <row r="14167">
          <cell r="D14167" t="str">
            <v>1415865</v>
          </cell>
          <cell r="J14167" t="str">
            <v>N</v>
          </cell>
        </row>
        <row r="14168">
          <cell r="D14168" t="str">
            <v>1415865</v>
          </cell>
          <cell r="J14168" t="str">
            <v>N</v>
          </cell>
        </row>
        <row r="14169">
          <cell r="D14169" t="str">
            <v>1415865</v>
          </cell>
          <cell r="J14169" t="str">
            <v>N</v>
          </cell>
        </row>
        <row r="14170">
          <cell r="D14170" t="str">
            <v>1415865</v>
          </cell>
          <cell r="J14170" t="str">
            <v>N</v>
          </cell>
        </row>
        <row r="14171">
          <cell r="D14171" t="str">
            <v>1415865</v>
          </cell>
          <cell r="J14171" t="str">
            <v>N</v>
          </cell>
        </row>
        <row r="14172">
          <cell r="D14172" t="str">
            <v>1415865</v>
          </cell>
          <cell r="J14172" t="str">
            <v>N</v>
          </cell>
        </row>
        <row r="14173">
          <cell r="D14173" t="str">
            <v>1415865</v>
          </cell>
          <cell r="J14173" t="str">
            <v>N</v>
          </cell>
        </row>
        <row r="14174">
          <cell r="D14174" t="str">
            <v>1415865</v>
          </cell>
          <cell r="J14174" t="str">
            <v>N</v>
          </cell>
        </row>
        <row r="14175">
          <cell r="D14175" t="str">
            <v>1415865</v>
          </cell>
          <cell r="J14175" t="str">
            <v>N</v>
          </cell>
        </row>
        <row r="14176">
          <cell r="D14176" t="str">
            <v>1415865</v>
          </cell>
          <cell r="J14176" t="str">
            <v>N</v>
          </cell>
        </row>
        <row r="14177">
          <cell r="D14177" t="str">
            <v>1415865</v>
          </cell>
          <cell r="J14177" t="str">
            <v>N</v>
          </cell>
        </row>
        <row r="14178">
          <cell r="D14178" t="str">
            <v>1415865</v>
          </cell>
          <cell r="J14178" t="str">
            <v>N</v>
          </cell>
        </row>
        <row r="14179">
          <cell r="D14179" t="str">
            <v>1415865</v>
          </cell>
          <cell r="J14179" t="str">
            <v>N</v>
          </cell>
        </row>
        <row r="14180">
          <cell r="D14180" t="str">
            <v>1415865</v>
          </cell>
          <cell r="J14180" t="str">
            <v>N</v>
          </cell>
        </row>
        <row r="14181">
          <cell r="D14181" t="str">
            <v>1415865</v>
          </cell>
          <cell r="J14181" t="str">
            <v>N</v>
          </cell>
        </row>
        <row r="14182">
          <cell r="D14182" t="str">
            <v>1415865</v>
          </cell>
          <cell r="J14182" t="str">
            <v>N</v>
          </cell>
        </row>
        <row r="14183">
          <cell r="D14183" t="str">
            <v>1415874</v>
          </cell>
          <cell r="J14183" t="str">
            <v>Y</v>
          </cell>
        </row>
        <row r="14184">
          <cell r="D14184" t="str">
            <v>1415874</v>
          </cell>
          <cell r="J14184" t="str">
            <v>Y</v>
          </cell>
        </row>
        <row r="14185">
          <cell r="D14185" t="str">
            <v>1415874</v>
          </cell>
          <cell r="J14185" t="str">
            <v>Y</v>
          </cell>
        </row>
        <row r="14186">
          <cell r="D14186" t="str">
            <v>1415874</v>
          </cell>
          <cell r="J14186" t="str">
            <v>Y</v>
          </cell>
        </row>
        <row r="14187">
          <cell r="D14187" t="str">
            <v>1415874</v>
          </cell>
          <cell r="J14187" t="str">
            <v>Y</v>
          </cell>
        </row>
        <row r="14188">
          <cell r="D14188" t="str">
            <v>1415874</v>
          </cell>
          <cell r="J14188" t="str">
            <v>Y</v>
          </cell>
        </row>
        <row r="14189">
          <cell r="D14189" t="str">
            <v>1415874</v>
          </cell>
          <cell r="J14189" t="str">
            <v>Y</v>
          </cell>
        </row>
        <row r="14190">
          <cell r="D14190" t="str">
            <v>1415874</v>
          </cell>
          <cell r="J14190" t="str">
            <v>Y</v>
          </cell>
        </row>
        <row r="14191">
          <cell r="D14191" t="str">
            <v>1415874</v>
          </cell>
          <cell r="J14191" t="str">
            <v>Y</v>
          </cell>
        </row>
        <row r="14192">
          <cell r="D14192" t="str">
            <v>1415874</v>
          </cell>
          <cell r="J14192" t="str">
            <v>N</v>
          </cell>
        </row>
        <row r="14193">
          <cell r="D14193" t="str">
            <v>1415874</v>
          </cell>
          <cell r="J14193" t="str">
            <v>N</v>
          </cell>
        </row>
        <row r="14194">
          <cell r="D14194" t="str">
            <v>1415874</v>
          </cell>
          <cell r="J14194" t="str">
            <v>N</v>
          </cell>
        </row>
        <row r="14195">
          <cell r="D14195" t="str">
            <v>1415874</v>
          </cell>
          <cell r="J14195" t="str">
            <v>N</v>
          </cell>
        </row>
        <row r="14196">
          <cell r="D14196" t="str">
            <v>1415874</v>
          </cell>
          <cell r="J14196" t="str">
            <v>N</v>
          </cell>
        </row>
        <row r="14197">
          <cell r="D14197" t="str">
            <v>1415874</v>
          </cell>
          <cell r="J14197" t="str">
            <v>N</v>
          </cell>
        </row>
        <row r="14198">
          <cell r="D14198" t="str">
            <v>1415874</v>
          </cell>
          <cell r="J14198" t="str">
            <v>N</v>
          </cell>
        </row>
        <row r="14199">
          <cell r="D14199" t="str">
            <v>1415874</v>
          </cell>
          <cell r="J14199" t="str">
            <v>N</v>
          </cell>
        </row>
        <row r="14200">
          <cell r="D14200" t="str">
            <v>1415874</v>
          </cell>
          <cell r="J14200" t="str">
            <v>N</v>
          </cell>
        </row>
        <row r="14201">
          <cell r="D14201" t="str">
            <v>1415874</v>
          </cell>
          <cell r="J14201" t="str">
            <v>N</v>
          </cell>
        </row>
        <row r="14202">
          <cell r="D14202" t="str">
            <v>1415874</v>
          </cell>
          <cell r="J14202" t="str">
            <v>N</v>
          </cell>
        </row>
        <row r="14203">
          <cell r="D14203" t="str">
            <v>1415874</v>
          </cell>
          <cell r="J14203" t="str">
            <v>N</v>
          </cell>
        </row>
        <row r="14204">
          <cell r="D14204" t="str">
            <v>1415874</v>
          </cell>
          <cell r="J14204" t="str">
            <v>N</v>
          </cell>
        </row>
        <row r="14205">
          <cell r="D14205" t="str">
            <v>1415874</v>
          </cell>
          <cell r="J14205" t="str">
            <v>N</v>
          </cell>
        </row>
        <row r="14206">
          <cell r="D14206" t="str">
            <v>1415874</v>
          </cell>
          <cell r="J14206" t="str">
            <v>N</v>
          </cell>
        </row>
        <row r="14207">
          <cell r="D14207" t="str">
            <v>1415874</v>
          </cell>
          <cell r="J14207" t="str">
            <v>N</v>
          </cell>
        </row>
        <row r="14208">
          <cell r="D14208" t="str">
            <v>1415874</v>
          </cell>
          <cell r="J14208" t="str">
            <v>N</v>
          </cell>
        </row>
        <row r="14209">
          <cell r="D14209" t="str">
            <v>1415874</v>
          </cell>
          <cell r="J14209" t="str">
            <v>N</v>
          </cell>
        </row>
        <row r="14210">
          <cell r="D14210" t="str">
            <v>1415874</v>
          </cell>
          <cell r="J14210" t="str">
            <v>N</v>
          </cell>
        </row>
        <row r="14211">
          <cell r="D14211" t="str">
            <v>1415874</v>
          </cell>
          <cell r="J14211" t="str">
            <v>N</v>
          </cell>
        </row>
        <row r="14212">
          <cell r="D14212" t="str">
            <v>1415874</v>
          </cell>
          <cell r="J14212" t="str">
            <v>N</v>
          </cell>
        </row>
        <row r="14213">
          <cell r="D14213" t="str">
            <v>1415874</v>
          </cell>
          <cell r="J14213" t="str">
            <v>N</v>
          </cell>
        </row>
        <row r="14214">
          <cell r="D14214" t="str">
            <v>1415874</v>
          </cell>
          <cell r="J14214" t="str">
            <v>N</v>
          </cell>
        </row>
        <row r="14215">
          <cell r="D14215" t="str">
            <v>1415874</v>
          </cell>
          <cell r="J14215" t="str">
            <v>Y</v>
          </cell>
        </row>
        <row r="14216">
          <cell r="D14216" t="str">
            <v>1415874</v>
          </cell>
          <cell r="J14216" t="str">
            <v>Y</v>
          </cell>
        </row>
        <row r="14217">
          <cell r="D14217" t="str">
            <v>1415874</v>
          </cell>
          <cell r="J14217" t="str">
            <v>Y</v>
          </cell>
        </row>
        <row r="14218">
          <cell r="D14218" t="str">
            <v>1415874</v>
          </cell>
          <cell r="J14218" t="str">
            <v>Y</v>
          </cell>
        </row>
        <row r="14219">
          <cell r="D14219" t="str">
            <v>1415874</v>
          </cell>
          <cell r="J14219" t="str">
            <v>Y</v>
          </cell>
        </row>
        <row r="14220">
          <cell r="D14220" t="str">
            <v>1415874</v>
          </cell>
          <cell r="J14220" t="str">
            <v>Y</v>
          </cell>
        </row>
        <row r="14221">
          <cell r="D14221" t="str">
            <v>1415874</v>
          </cell>
          <cell r="J14221" t="str">
            <v>Y</v>
          </cell>
        </row>
        <row r="14222">
          <cell r="D14222" t="str">
            <v>1415874</v>
          </cell>
          <cell r="J14222" t="str">
            <v>Y</v>
          </cell>
        </row>
        <row r="14223">
          <cell r="D14223" t="str">
            <v>1415874</v>
          </cell>
          <cell r="J14223" t="str">
            <v>Y</v>
          </cell>
        </row>
        <row r="14224">
          <cell r="D14224" t="str">
            <v>1415874</v>
          </cell>
          <cell r="J14224" t="str">
            <v>N</v>
          </cell>
        </row>
        <row r="14225">
          <cell r="D14225" t="str">
            <v>1415874</v>
          </cell>
          <cell r="J14225" t="str">
            <v>N</v>
          </cell>
        </row>
        <row r="14226">
          <cell r="D14226" t="str">
            <v>1415874</v>
          </cell>
          <cell r="J14226" t="str">
            <v>N</v>
          </cell>
        </row>
        <row r="14227">
          <cell r="D14227" t="str">
            <v>1415874</v>
          </cell>
          <cell r="J14227" t="str">
            <v>N</v>
          </cell>
        </row>
        <row r="14228">
          <cell r="D14228" t="str">
            <v>1415874</v>
          </cell>
          <cell r="J14228" t="str">
            <v>N</v>
          </cell>
        </row>
        <row r="14229">
          <cell r="D14229" t="str">
            <v>1415874</v>
          </cell>
          <cell r="J14229" t="str">
            <v>N</v>
          </cell>
        </row>
        <row r="14230">
          <cell r="D14230" t="str">
            <v>1415874</v>
          </cell>
          <cell r="J14230" t="str">
            <v>N</v>
          </cell>
        </row>
        <row r="14231">
          <cell r="D14231" t="str">
            <v>1415874</v>
          </cell>
          <cell r="J14231" t="str">
            <v>N</v>
          </cell>
        </row>
        <row r="14232">
          <cell r="D14232" t="str">
            <v>1415874</v>
          </cell>
          <cell r="J14232" t="str">
            <v>N</v>
          </cell>
        </row>
        <row r="14233">
          <cell r="D14233" t="str">
            <v>1415874</v>
          </cell>
          <cell r="J14233" t="str">
            <v>N</v>
          </cell>
        </row>
        <row r="14234">
          <cell r="D14234" t="str">
            <v>1415874</v>
          </cell>
          <cell r="J14234" t="str">
            <v>N</v>
          </cell>
        </row>
        <row r="14235">
          <cell r="D14235" t="str">
            <v>1415874</v>
          </cell>
          <cell r="J14235" t="str">
            <v>N</v>
          </cell>
        </row>
        <row r="14236">
          <cell r="D14236" t="str">
            <v>1415874</v>
          </cell>
          <cell r="J14236" t="str">
            <v>N</v>
          </cell>
        </row>
        <row r="14237">
          <cell r="D14237" t="str">
            <v>1415874</v>
          </cell>
          <cell r="J14237" t="str">
            <v>N</v>
          </cell>
        </row>
        <row r="14238">
          <cell r="D14238" t="str">
            <v>1415874</v>
          </cell>
          <cell r="J14238" t="str">
            <v>N</v>
          </cell>
        </row>
        <row r="14239">
          <cell r="D14239" t="str">
            <v>1415874</v>
          </cell>
          <cell r="J14239" t="str">
            <v>N</v>
          </cell>
        </row>
        <row r="14240">
          <cell r="D14240" t="str">
            <v>1415874</v>
          </cell>
          <cell r="J14240" t="str">
            <v>N</v>
          </cell>
        </row>
        <row r="14241">
          <cell r="D14241" t="str">
            <v>1415874</v>
          </cell>
          <cell r="J14241" t="str">
            <v>N</v>
          </cell>
        </row>
        <row r="14242">
          <cell r="D14242" t="str">
            <v>1415874</v>
          </cell>
          <cell r="J14242" t="str">
            <v>N</v>
          </cell>
        </row>
        <row r="14243">
          <cell r="D14243" t="str">
            <v>1415874</v>
          </cell>
          <cell r="J14243" t="str">
            <v>N</v>
          </cell>
        </row>
        <row r="14244">
          <cell r="D14244" t="str">
            <v>1415874</v>
          </cell>
          <cell r="J14244" t="str">
            <v>N</v>
          </cell>
        </row>
        <row r="14245">
          <cell r="D14245" t="str">
            <v>1415874</v>
          </cell>
          <cell r="J14245" t="str">
            <v>N</v>
          </cell>
        </row>
        <row r="14246">
          <cell r="D14246" t="str">
            <v>1415874</v>
          </cell>
          <cell r="J14246" t="str">
            <v>N</v>
          </cell>
        </row>
        <row r="14247">
          <cell r="D14247" t="str">
            <v>1415874</v>
          </cell>
          <cell r="J14247" t="str">
            <v>Y</v>
          </cell>
        </row>
        <row r="14248">
          <cell r="D14248" t="str">
            <v>1415874</v>
          </cell>
          <cell r="J14248" t="str">
            <v>Y</v>
          </cell>
        </row>
        <row r="14249">
          <cell r="D14249" t="str">
            <v>1415874</v>
          </cell>
          <cell r="J14249" t="str">
            <v>Y</v>
          </cell>
        </row>
        <row r="14250">
          <cell r="D14250" t="str">
            <v>1415874</v>
          </cell>
          <cell r="J14250" t="str">
            <v>Y</v>
          </cell>
        </row>
        <row r="14251">
          <cell r="D14251" t="str">
            <v>1415874</v>
          </cell>
          <cell r="J14251" t="str">
            <v>Y</v>
          </cell>
        </row>
        <row r="14252">
          <cell r="D14252" t="str">
            <v>1415874</v>
          </cell>
          <cell r="J14252" t="str">
            <v>Y</v>
          </cell>
        </row>
        <row r="14253">
          <cell r="D14253" t="str">
            <v>1415874</v>
          </cell>
          <cell r="J14253" t="str">
            <v>Y</v>
          </cell>
        </row>
        <row r="14254">
          <cell r="D14254" t="str">
            <v>1415874</v>
          </cell>
          <cell r="J14254" t="str">
            <v>Y</v>
          </cell>
        </row>
        <row r="14255">
          <cell r="D14255" t="str">
            <v>1415874</v>
          </cell>
          <cell r="J14255" t="str">
            <v>Y</v>
          </cell>
        </row>
        <row r="14256">
          <cell r="D14256" t="str">
            <v>1415874</v>
          </cell>
          <cell r="J14256" t="str">
            <v>N</v>
          </cell>
        </row>
        <row r="14257">
          <cell r="D14257" t="str">
            <v>1415874</v>
          </cell>
          <cell r="J14257" t="str">
            <v>N</v>
          </cell>
        </row>
        <row r="14258">
          <cell r="D14258" t="str">
            <v>1415874</v>
          </cell>
          <cell r="J14258" t="str">
            <v>N</v>
          </cell>
        </row>
        <row r="14259">
          <cell r="D14259" t="str">
            <v>1415874</v>
          </cell>
          <cell r="J14259" t="str">
            <v>N</v>
          </cell>
        </row>
        <row r="14260">
          <cell r="D14260" t="str">
            <v>1415874</v>
          </cell>
          <cell r="J14260" t="str">
            <v>N</v>
          </cell>
        </row>
        <row r="14261">
          <cell r="D14261" t="str">
            <v>1415874</v>
          </cell>
          <cell r="J14261" t="str">
            <v>N</v>
          </cell>
        </row>
        <row r="14262">
          <cell r="D14262" t="str">
            <v>1415874</v>
          </cell>
          <cell r="J14262" t="str">
            <v>N</v>
          </cell>
        </row>
        <row r="14263">
          <cell r="D14263" t="str">
            <v>1415874</v>
          </cell>
          <cell r="J14263" t="str">
            <v>N</v>
          </cell>
        </row>
        <row r="14264">
          <cell r="D14264" t="str">
            <v>1415874</v>
          </cell>
          <cell r="J14264" t="str">
            <v>N</v>
          </cell>
        </row>
        <row r="14265">
          <cell r="D14265" t="str">
            <v>1415874</v>
          </cell>
          <cell r="J14265" t="str">
            <v>N</v>
          </cell>
        </row>
        <row r="14266">
          <cell r="D14266" t="str">
            <v>1415874</v>
          </cell>
          <cell r="J14266" t="str">
            <v>N</v>
          </cell>
        </row>
        <row r="14267">
          <cell r="D14267" t="str">
            <v>1415874</v>
          </cell>
          <cell r="J14267" t="str">
            <v>N</v>
          </cell>
        </row>
        <row r="14268">
          <cell r="D14268" t="str">
            <v>1415874</v>
          </cell>
          <cell r="J14268" t="str">
            <v>N</v>
          </cell>
        </row>
        <row r="14269">
          <cell r="D14269" t="str">
            <v>1415874</v>
          </cell>
          <cell r="J14269" t="str">
            <v>N</v>
          </cell>
        </row>
        <row r="14270">
          <cell r="D14270" t="str">
            <v>1415874</v>
          </cell>
          <cell r="J14270" t="str">
            <v>N</v>
          </cell>
        </row>
        <row r="14271">
          <cell r="D14271" t="str">
            <v>1415874</v>
          </cell>
          <cell r="J14271" t="str">
            <v>N</v>
          </cell>
        </row>
        <row r="14272">
          <cell r="D14272" t="str">
            <v>1415874</v>
          </cell>
          <cell r="J14272" t="str">
            <v>N</v>
          </cell>
        </row>
        <row r="14273">
          <cell r="D14273" t="str">
            <v>1415874</v>
          </cell>
          <cell r="J14273" t="str">
            <v>N</v>
          </cell>
        </row>
        <row r="14274">
          <cell r="D14274" t="str">
            <v>1415874</v>
          </cell>
          <cell r="J14274" t="str">
            <v>Y</v>
          </cell>
        </row>
        <row r="14275">
          <cell r="D14275" t="str">
            <v>1415874</v>
          </cell>
          <cell r="J14275" t="str">
            <v>Y</v>
          </cell>
        </row>
        <row r="14276">
          <cell r="D14276" t="str">
            <v>1415874</v>
          </cell>
          <cell r="J14276" t="str">
            <v>Y</v>
          </cell>
        </row>
        <row r="14277">
          <cell r="D14277" t="str">
            <v>1415874</v>
          </cell>
          <cell r="J14277" t="str">
            <v>Y</v>
          </cell>
        </row>
        <row r="14278">
          <cell r="D14278" t="str">
            <v>1415874</v>
          </cell>
          <cell r="J14278" t="str">
            <v>Y</v>
          </cell>
        </row>
        <row r="14279">
          <cell r="D14279" t="str">
            <v>1415874</v>
          </cell>
          <cell r="J14279" t="str">
            <v>Y</v>
          </cell>
        </row>
        <row r="14280">
          <cell r="D14280" t="str">
            <v>1415874</v>
          </cell>
          <cell r="J14280" t="str">
            <v>Y</v>
          </cell>
        </row>
        <row r="14281">
          <cell r="D14281" t="str">
            <v>1415874</v>
          </cell>
          <cell r="J14281" t="str">
            <v>Y</v>
          </cell>
        </row>
        <row r="14282">
          <cell r="D14282" t="str">
            <v>1415874</v>
          </cell>
          <cell r="J14282" t="str">
            <v>Y</v>
          </cell>
        </row>
        <row r="14283">
          <cell r="D14283" t="str">
            <v>1415874</v>
          </cell>
          <cell r="J14283" t="str">
            <v>N</v>
          </cell>
        </row>
        <row r="14284">
          <cell r="D14284" t="str">
            <v>1415874</v>
          </cell>
          <cell r="J14284" t="str">
            <v>N</v>
          </cell>
        </row>
        <row r="14285">
          <cell r="D14285" t="str">
            <v>1415874</v>
          </cell>
          <cell r="J14285" t="str">
            <v>N</v>
          </cell>
        </row>
        <row r="14286">
          <cell r="D14286" t="str">
            <v>1415874</v>
          </cell>
          <cell r="J14286" t="str">
            <v>N</v>
          </cell>
        </row>
        <row r="14287">
          <cell r="D14287" t="str">
            <v>1415874</v>
          </cell>
          <cell r="J14287" t="str">
            <v>N</v>
          </cell>
        </row>
        <row r="14288">
          <cell r="D14288" t="str">
            <v>1415874</v>
          </cell>
          <cell r="J14288" t="str">
            <v>N</v>
          </cell>
        </row>
        <row r="14289">
          <cell r="D14289" t="str">
            <v>1415874</v>
          </cell>
          <cell r="J14289" t="str">
            <v>N</v>
          </cell>
        </row>
        <row r="14290">
          <cell r="D14290" t="str">
            <v>1415874</v>
          </cell>
          <cell r="J14290" t="str">
            <v>N</v>
          </cell>
        </row>
        <row r="14291">
          <cell r="D14291" t="str">
            <v>1415874</v>
          </cell>
          <cell r="J14291" t="str">
            <v>N</v>
          </cell>
        </row>
        <row r="14292">
          <cell r="D14292" t="str">
            <v>1415874</v>
          </cell>
          <cell r="J14292" t="str">
            <v>N</v>
          </cell>
        </row>
        <row r="14293">
          <cell r="D14293" t="str">
            <v>1415874</v>
          </cell>
          <cell r="J14293" t="str">
            <v>N</v>
          </cell>
        </row>
        <row r="14294">
          <cell r="D14294" t="str">
            <v>1415874</v>
          </cell>
          <cell r="J14294" t="str">
            <v>N</v>
          </cell>
        </row>
        <row r="14295">
          <cell r="D14295" t="str">
            <v>1415874</v>
          </cell>
          <cell r="J14295" t="str">
            <v>N</v>
          </cell>
        </row>
        <row r="14296">
          <cell r="D14296" t="str">
            <v>1415874</v>
          </cell>
          <cell r="J14296" t="str">
            <v>N</v>
          </cell>
        </row>
        <row r="14297">
          <cell r="D14297" t="str">
            <v>1415874</v>
          </cell>
          <cell r="J14297" t="str">
            <v>N</v>
          </cell>
        </row>
        <row r="14298">
          <cell r="D14298" t="str">
            <v>1415874</v>
          </cell>
          <cell r="J14298" t="str">
            <v>N</v>
          </cell>
        </row>
        <row r="14299">
          <cell r="D14299" t="str">
            <v>1415874</v>
          </cell>
          <cell r="J14299" t="str">
            <v>N</v>
          </cell>
        </row>
        <row r="14300">
          <cell r="D14300" t="str">
            <v>1415874</v>
          </cell>
          <cell r="J14300" t="str">
            <v>N</v>
          </cell>
        </row>
        <row r="14301">
          <cell r="D14301" t="str">
            <v>1415874</v>
          </cell>
          <cell r="J14301" t="str">
            <v>N</v>
          </cell>
        </row>
        <row r="14302">
          <cell r="D14302" t="str">
            <v>1415874</v>
          </cell>
          <cell r="J14302" t="str">
            <v>N</v>
          </cell>
        </row>
        <row r="14303">
          <cell r="D14303" t="str">
            <v>1415874</v>
          </cell>
          <cell r="J14303" t="str">
            <v>N</v>
          </cell>
        </row>
        <row r="14304">
          <cell r="D14304" t="str">
            <v>1415874</v>
          </cell>
          <cell r="J14304" t="str">
            <v>N</v>
          </cell>
        </row>
        <row r="14305">
          <cell r="D14305" t="str">
            <v>1415878</v>
          </cell>
          <cell r="J14305" t="str">
            <v>N</v>
          </cell>
        </row>
        <row r="14306">
          <cell r="D14306" t="str">
            <v>1415891</v>
          </cell>
          <cell r="J14306" t="str">
            <v>Y</v>
          </cell>
        </row>
        <row r="14307">
          <cell r="D14307" t="str">
            <v>1415891</v>
          </cell>
          <cell r="J14307" t="str">
            <v>Y</v>
          </cell>
        </row>
        <row r="14308">
          <cell r="D14308" t="str">
            <v>1415891</v>
          </cell>
          <cell r="J14308" t="str">
            <v>Y</v>
          </cell>
        </row>
        <row r="14309">
          <cell r="D14309" t="str">
            <v>1415891</v>
          </cell>
          <cell r="J14309" t="str">
            <v>Y</v>
          </cell>
        </row>
        <row r="14310">
          <cell r="D14310" t="str">
            <v>1415891</v>
          </cell>
          <cell r="J14310" t="str">
            <v>Y</v>
          </cell>
        </row>
        <row r="14311">
          <cell r="D14311" t="str">
            <v>1415891</v>
          </cell>
          <cell r="J14311" t="str">
            <v>Y</v>
          </cell>
        </row>
        <row r="14312">
          <cell r="D14312" t="str">
            <v>1415891</v>
          </cell>
          <cell r="J14312" t="str">
            <v>Y</v>
          </cell>
        </row>
        <row r="14313">
          <cell r="D14313" t="str">
            <v>1415891</v>
          </cell>
          <cell r="J14313" t="str">
            <v>Y</v>
          </cell>
        </row>
        <row r="14314">
          <cell r="D14314" t="str">
            <v>1415891</v>
          </cell>
          <cell r="J14314" t="str">
            <v>Y</v>
          </cell>
        </row>
        <row r="14315">
          <cell r="D14315" t="str">
            <v>1415891</v>
          </cell>
          <cell r="J14315" t="str">
            <v>Y</v>
          </cell>
        </row>
        <row r="14316">
          <cell r="D14316" t="str">
            <v>1415891</v>
          </cell>
          <cell r="J14316" t="str">
            <v>Y</v>
          </cell>
        </row>
        <row r="14317">
          <cell r="D14317" t="str">
            <v>1415891</v>
          </cell>
          <cell r="J14317" t="str">
            <v>Y</v>
          </cell>
        </row>
        <row r="14318">
          <cell r="D14318" t="str">
            <v>1415891</v>
          </cell>
          <cell r="J14318" t="str">
            <v>Y</v>
          </cell>
        </row>
        <row r="14319">
          <cell r="D14319" t="str">
            <v>1415891</v>
          </cell>
          <cell r="J14319" t="str">
            <v>Y</v>
          </cell>
        </row>
        <row r="14320">
          <cell r="D14320" t="str">
            <v>1415891</v>
          </cell>
          <cell r="J14320" t="str">
            <v>Y</v>
          </cell>
        </row>
        <row r="14321">
          <cell r="D14321" t="str">
            <v>1415891</v>
          </cell>
          <cell r="J14321" t="str">
            <v>Y</v>
          </cell>
        </row>
        <row r="14322">
          <cell r="D14322" t="str">
            <v>1415891</v>
          </cell>
          <cell r="J14322" t="str">
            <v>Y</v>
          </cell>
        </row>
        <row r="14323">
          <cell r="D14323" t="str">
            <v>1415891</v>
          </cell>
          <cell r="J14323" t="str">
            <v>Y</v>
          </cell>
        </row>
        <row r="14324">
          <cell r="D14324" t="str">
            <v>1415891</v>
          </cell>
          <cell r="J14324" t="str">
            <v>Y</v>
          </cell>
        </row>
        <row r="14325">
          <cell r="D14325" t="str">
            <v>1415891</v>
          </cell>
          <cell r="J14325" t="str">
            <v>Y</v>
          </cell>
        </row>
        <row r="14326">
          <cell r="D14326" t="str">
            <v>1415891</v>
          </cell>
          <cell r="J14326" t="str">
            <v>Y</v>
          </cell>
        </row>
        <row r="14327">
          <cell r="D14327" t="str">
            <v>1415891</v>
          </cell>
          <cell r="J14327" t="str">
            <v>Y</v>
          </cell>
        </row>
        <row r="14328">
          <cell r="D14328" t="str">
            <v>1415891</v>
          </cell>
          <cell r="J14328" t="str">
            <v>Y</v>
          </cell>
        </row>
        <row r="14329">
          <cell r="D14329" t="str">
            <v>1415891</v>
          </cell>
          <cell r="J14329" t="str">
            <v>N</v>
          </cell>
        </row>
        <row r="14330">
          <cell r="D14330" t="str">
            <v>1415891</v>
          </cell>
          <cell r="J14330" t="str">
            <v>N</v>
          </cell>
        </row>
        <row r="14331">
          <cell r="D14331" t="str">
            <v>1415891</v>
          </cell>
          <cell r="J14331" t="str">
            <v>N</v>
          </cell>
        </row>
        <row r="14332">
          <cell r="D14332" t="str">
            <v>1415891</v>
          </cell>
          <cell r="J14332" t="str">
            <v>N</v>
          </cell>
        </row>
        <row r="14333">
          <cell r="D14333" t="str">
            <v>1415891</v>
          </cell>
          <cell r="J14333" t="str">
            <v>N</v>
          </cell>
        </row>
        <row r="14334">
          <cell r="D14334" t="str">
            <v>1415891</v>
          </cell>
          <cell r="J14334" t="str">
            <v>N</v>
          </cell>
        </row>
        <row r="14335">
          <cell r="D14335" t="str">
            <v>1415891</v>
          </cell>
          <cell r="J14335" t="str">
            <v>N</v>
          </cell>
        </row>
        <row r="14336">
          <cell r="D14336" t="str">
            <v>1415891</v>
          </cell>
          <cell r="J14336" t="str">
            <v>N</v>
          </cell>
        </row>
        <row r="14337">
          <cell r="D14337" t="str">
            <v>1415891</v>
          </cell>
          <cell r="J14337" t="str">
            <v>N</v>
          </cell>
        </row>
        <row r="14338">
          <cell r="D14338" t="str">
            <v>1415891</v>
          </cell>
          <cell r="J14338" t="str">
            <v>N</v>
          </cell>
        </row>
        <row r="14339">
          <cell r="D14339" t="str">
            <v>1415891</v>
          </cell>
          <cell r="J14339" t="str">
            <v>Y</v>
          </cell>
        </row>
        <row r="14340">
          <cell r="D14340" t="str">
            <v>1415891</v>
          </cell>
          <cell r="J14340" t="str">
            <v>Y</v>
          </cell>
        </row>
        <row r="14341">
          <cell r="D14341" t="str">
            <v>1415891</v>
          </cell>
          <cell r="J14341" t="str">
            <v>Y</v>
          </cell>
        </row>
        <row r="14342">
          <cell r="D14342" t="str">
            <v>1415891</v>
          </cell>
          <cell r="J14342" t="str">
            <v>Y</v>
          </cell>
        </row>
        <row r="14343">
          <cell r="D14343" t="str">
            <v>1415891</v>
          </cell>
          <cell r="J14343" t="str">
            <v>Y</v>
          </cell>
        </row>
        <row r="14344">
          <cell r="D14344" t="str">
            <v>1415891</v>
          </cell>
          <cell r="J14344" t="str">
            <v>Y</v>
          </cell>
        </row>
        <row r="14345">
          <cell r="D14345" t="str">
            <v>1415891</v>
          </cell>
          <cell r="J14345" t="str">
            <v>Y</v>
          </cell>
        </row>
        <row r="14346">
          <cell r="D14346" t="str">
            <v>1415891</v>
          </cell>
          <cell r="J14346" t="str">
            <v>Y</v>
          </cell>
        </row>
        <row r="14347">
          <cell r="D14347" t="str">
            <v>1415891</v>
          </cell>
          <cell r="J14347" t="str">
            <v>Y</v>
          </cell>
        </row>
        <row r="14348">
          <cell r="D14348" t="str">
            <v>1415891</v>
          </cell>
          <cell r="J14348" t="str">
            <v>Y</v>
          </cell>
        </row>
        <row r="14349">
          <cell r="D14349" t="str">
            <v>1415891</v>
          </cell>
          <cell r="J14349" t="str">
            <v>Y</v>
          </cell>
        </row>
        <row r="14350">
          <cell r="D14350" t="str">
            <v>1415891</v>
          </cell>
          <cell r="J14350" t="str">
            <v>Y</v>
          </cell>
        </row>
        <row r="14351">
          <cell r="D14351" t="str">
            <v>1415891</v>
          </cell>
          <cell r="J14351" t="str">
            <v>Y</v>
          </cell>
        </row>
        <row r="14352">
          <cell r="D14352" t="str">
            <v>1415891</v>
          </cell>
          <cell r="J14352" t="str">
            <v>Y</v>
          </cell>
        </row>
        <row r="14353">
          <cell r="D14353" t="str">
            <v>1415891</v>
          </cell>
          <cell r="J14353" t="str">
            <v>Y</v>
          </cell>
        </row>
        <row r="14354">
          <cell r="D14354" t="str">
            <v>1415891</v>
          </cell>
          <cell r="J14354" t="str">
            <v>Y</v>
          </cell>
        </row>
        <row r="14355">
          <cell r="D14355" t="str">
            <v>1415891</v>
          </cell>
          <cell r="J14355" t="str">
            <v>Y</v>
          </cell>
        </row>
        <row r="14356">
          <cell r="D14356" t="str">
            <v>1415891</v>
          </cell>
          <cell r="J14356" t="str">
            <v>Y</v>
          </cell>
        </row>
        <row r="14357">
          <cell r="D14357" t="str">
            <v>1415891</v>
          </cell>
          <cell r="J14357" t="str">
            <v>Y</v>
          </cell>
        </row>
        <row r="14358">
          <cell r="D14358" t="str">
            <v>1415891</v>
          </cell>
          <cell r="J14358" t="str">
            <v>Y</v>
          </cell>
        </row>
        <row r="14359">
          <cell r="D14359" t="str">
            <v>1415891</v>
          </cell>
          <cell r="J14359" t="str">
            <v>Y</v>
          </cell>
        </row>
        <row r="14360">
          <cell r="D14360" t="str">
            <v>1415891</v>
          </cell>
          <cell r="J14360" t="str">
            <v>Y</v>
          </cell>
        </row>
        <row r="14361">
          <cell r="D14361" t="str">
            <v>1415891</v>
          </cell>
          <cell r="J14361" t="str">
            <v>Y</v>
          </cell>
        </row>
        <row r="14362">
          <cell r="D14362" t="str">
            <v>1415891</v>
          </cell>
          <cell r="J14362" t="str">
            <v>Y</v>
          </cell>
        </row>
        <row r="14363">
          <cell r="D14363" t="str">
            <v>1415891</v>
          </cell>
          <cell r="J14363" t="str">
            <v>Y</v>
          </cell>
        </row>
        <row r="14364">
          <cell r="D14364" t="str">
            <v>1415891</v>
          </cell>
          <cell r="J14364" t="str">
            <v>N</v>
          </cell>
        </row>
        <row r="14365">
          <cell r="D14365" t="str">
            <v>1415891</v>
          </cell>
          <cell r="J14365" t="str">
            <v>N</v>
          </cell>
        </row>
        <row r="14366">
          <cell r="D14366" t="str">
            <v>1415891</v>
          </cell>
          <cell r="J14366" t="str">
            <v>N</v>
          </cell>
        </row>
        <row r="14367">
          <cell r="D14367" t="str">
            <v>1415891</v>
          </cell>
          <cell r="J14367" t="str">
            <v>N</v>
          </cell>
        </row>
        <row r="14368">
          <cell r="D14368" t="str">
            <v>1415891</v>
          </cell>
          <cell r="J14368" t="str">
            <v>N</v>
          </cell>
        </row>
        <row r="14369">
          <cell r="D14369" t="str">
            <v>1415891</v>
          </cell>
          <cell r="J14369" t="str">
            <v>N</v>
          </cell>
        </row>
        <row r="14370">
          <cell r="D14370" t="str">
            <v>1415891</v>
          </cell>
          <cell r="J14370" t="str">
            <v>N</v>
          </cell>
        </row>
        <row r="14371">
          <cell r="D14371" t="str">
            <v>1415891</v>
          </cell>
          <cell r="J14371" t="str">
            <v>N</v>
          </cell>
        </row>
        <row r="14372">
          <cell r="D14372" t="str">
            <v>1415891</v>
          </cell>
          <cell r="J14372" t="str">
            <v>N</v>
          </cell>
        </row>
        <row r="14373">
          <cell r="D14373" t="str">
            <v>1415915</v>
          </cell>
          <cell r="J14373" t="str">
            <v>Y</v>
          </cell>
        </row>
        <row r="14374">
          <cell r="D14374" t="str">
            <v>1415915</v>
          </cell>
          <cell r="J14374" t="str">
            <v>Y</v>
          </cell>
        </row>
        <row r="14375">
          <cell r="D14375" t="str">
            <v>1415915</v>
          </cell>
          <cell r="J14375" t="str">
            <v>Y</v>
          </cell>
        </row>
        <row r="14376">
          <cell r="D14376" t="str">
            <v>1415915</v>
          </cell>
          <cell r="J14376" t="str">
            <v>Y</v>
          </cell>
        </row>
        <row r="14377">
          <cell r="D14377" t="str">
            <v>1415915</v>
          </cell>
          <cell r="J14377" t="str">
            <v>Y</v>
          </cell>
        </row>
        <row r="14378">
          <cell r="D14378" t="str">
            <v>1415915</v>
          </cell>
          <cell r="J14378" t="str">
            <v>Y</v>
          </cell>
        </row>
        <row r="14379">
          <cell r="D14379" t="str">
            <v>1415917</v>
          </cell>
          <cell r="J14379" t="str">
            <v>N</v>
          </cell>
        </row>
        <row r="14380">
          <cell r="D14380" t="str">
            <v>1415917</v>
          </cell>
          <cell r="J14380" t="str">
            <v>N</v>
          </cell>
        </row>
        <row r="14381">
          <cell r="D14381" t="str">
            <v>1415917</v>
          </cell>
          <cell r="J14381" t="str">
            <v>N</v>
          </cell>
        </row>
        <row r="14382">
          <cell r="D14382" t="str">
            <v>1415917</v>
          </cell>
          <cell r="J14382" t="str">
            <v>N</v>
          </cell>
        </row>
        <row r="14383">
          <cell r="D14383" t="str">
            <v>1415917</v>
          </cell>
          <cell r="J14383" t="str">
            <v>N</v>
          </cell>
        </row>
        <row r="14384">
          <cell r="D14384" t="str">
            <v>1415917</v>
          </cell>
          <cell r="J14384" t="str">
            <v>N</v>
          </cell>
        </row>
        <row r="14385">
          <cell r="D14385" t="str">
            <v>1415917</v>
          </cell>
          <cell r="J14385" t="str">
            <v>N</v>
          </cell>
        </row>
        <row r="14386">
          <cell r="D14386" t="str">
            <v>1415917</v>
          </cell>
          <cell r="J14386" t="str">
            <v>N</v>
          </cell>
        </row>
        <row r="14387">
          <cell r="D14387" t="str">
            <v>1415917</v>
          </cell>
          <cell r="J14387" t="str">
            <v>N</v>
          </cell>
        </row>
        <row r="14388">
          <cell r="D14388" t="str">
            <v>1415917</v>
          </cell>
          <cell r="J14388" t="str">
            <v>N</v>
          </cell>
        </row>
        <row r="14389">
          <cell r="D14389" t="str">
            <v>1415917</v>
          </cell>
          <cell r="J14389" t="str">
            <v>N</v>
          </cell>
        </row>
        <row r="14390">
          <cell r="D14390" t="str">
            <v>1415917</v>
          </cell>
          <cell r="J14390" t="str">
            <v>N</v>
          </cell>
        </row>
        <row r="14391">
          <cell r="D14391" t="str">
            <v>1415917</v>
          </cell>
          <cell r="J14391" t="str">
            <v>N</v>
          </cell>
        </row>
        <row r="14392">
          <cell r="D14392" t="str">
            <v>1415917</v>
          </cell>
          <cell r="J14392" t="str">
            <v>N</v>
          </cell>
        </row>
        <row r="14393">
          <cell r="D14393" t="str">
            <v>1415917</v>
          </cell>
          <cell r="J14393" t="str">
            <v>N</v>
          </cell>
        </row>
        <row r="14394">
          <cell r="D14394" t="str">
            <v>1415917</v>
          </cell>
          <cell r="J14394" t="str">
            <v>N</v>
          </cell>
        </row>
        <row r="14395">
          <cell r="D14395" t="str">
            <v>1415917</v>
          </cell>
          <cell r="J14395" t="str">
            <v>N</v>
          </cell>
        </row>
        <row r="14396">
          <cell r="D14396" t="str">
            <v>1415917</v>
          </cell>
          <cell r="J14396" t="str">
            <v>N</v>
          </cell>
        </row>
        <row r="14397">
          <cell r="D14397" t="str">
            <v>1415917</v>
          </cell>
          <cell r="J14397" t="str">
            <v>N</v>
          </cell>
        </row>
        <row r="14398">
          <cell r="D14398" t="str">
            <v>1415917</v>
          </cell>
          <cell r="J14398" t="str">
            <v>N</v>
          </cell>
        </row>
        <row r="14399">
          <cell r="D14399" t="str">
            <v>1415917</v>
          </cell>
          <cell r="J14399" t="str">
            <v>N</v>
          </cell>
        </row>
        <row r="14400">
          <cell r="D14400" t="str">
            <v>1415917</v>
          </cell>
          <cell r="J14400" t="str">
            <v>N</v>
          </cell>
        </row>
        <row r="14401">
          <cell r="D14401" t="str">
            <v>1415917</v>
          </cell>
          <cell r="J14401" t="str">
            <v>N</v>
          </cell>
        </row>
        <row r="14402">
          <cell r="D14402" t="str">
            <v>1415917</v>
          </cell>
          <cell r="J14402" t="str">
            <v>N</v>
          </cell>
        </row>
        <row r="14403">
          <cell r="D14403" t="str">
            <v>1415917</v>
          </cell>
          <cell r="J14403" t="str">
            <v>N</v>
          </cell>
        </row>
        <row r="14404">
          <cell r="D14404" t="str">
            <v>1415917</v>
          </cell>
          <cell r="J14404" t="str">
            <v>N</v>
          </cell>
        </row>
        <row r="14405">
          <cell r="D14405" t="str">
            <v>1415917</v>
          </cell>
          <cell r="J14405" t="str">
            <v>N</v>
          </cell>
        </row>
        <row r="14406">
          <cell r="D14406" t="str">
            <v>1415917</v>
          </cell>
          <cell r="J14406" t="str">
            <v>N</v>
          </cell>
        </row>
        <row r="14407">
          <cell r="D14407" t="str">
            <v>1415917</v>
          </cell>
          <cell r="J14407" t="str">
            <v>N</v>
          </cell>
        </row>
        <row r="14408">
          <cell r="D14408" t="str">
            <v>1415917</v>
          </cell>
          <cell r="J14408" t="str">
            <v>N</v>
          </cell>
        </row>
        <row r="14409">
          <cell r="D14409" t="str">
            <v>1415917</v>
          </cell>
          <cell r="J14409" t="str">
            <v>N</v>
          </cell>
        </row>
        <row r="14410">
          <cell r="D14410" t="str">
            <v>1415917</v>
          </cell>
          <cell r="J14410" t="str">
            <v>N</v>
          </cell>
        </row>
        <row r="14411">
          <cell r="D14411" t="str">
            <v>1415917</v>
          </cell>
          <cell r="J14411" t="str">
            <v>N</v>
          </cell>
        </row>
        <row r="14412">
          <cell r="D14412" t="str">
            <v>1415917</v>
          </cell>
          <cell r="J14412" t="str">
            <v>N</v>
          </cell>
        </row>
        <row r="14413">
          <cell r="D14413" t="str">
            <v>1415917</v>
          </cell>
          <cell r="J14413" t="str">
            <v>N</v>
          </cell>
        </row>
        <row r="14414">
          <cell r="D14414" t="str">
            <v>1415917</v>
          </cell>
          <cell r="J14414" t="str">
            <v>N</v>
          </cell>
        </row>
        <row r="14415">
          <cell r="D14415" t="str">
            <v>1415917</v>
          </cell>
          <cell r="J14415" t="str">
            <v>N</v>
          </cell>
        </row>
        <row r="14416">
          <cell r="D14416" t="str">
            <v>1415917</v>
          </cell>
          <cell r="J14416" t="str">
            <v>N</v>
          </cell>
        </row>
        <row r="14417">
          <cell r="D14417" t="str">
            <v>1415917</v>
          </cell>
          <cell r="J14417" t="str">
            <v>N</v>
          </cell>
        </row>
        <row r="14418">
          <cell r="D14418" t="str">
            <v>1415917</v>
          </cell>
          <cell r="J14418" t="str">
            <v>N</v>
          </cell>
        </row>
        <row r="14419">
          <cell r="D14419" t="str">
            <v>1415917</v>
          </cell>
          <cell r="J14419" t="str">
            <v>N</v>
          </cell>
        </row>
        <row r="14420">
          <cell r="D14420" t="str">
            <v>1415917</v>
          </cell>
          <cell r="J14420" t="str">
            <v>N</v>
          </cell>
        </row>
        <row r="14421">
          <cell r="D14421" t="str">
            <v>1415917</v>
          </cell>
          <cell r="J14421" t="str">
            <v>N</v>
          </cell>
        </row>
        <row r="14422">
          <cell r="D14422" t="str">
            <v>1415917</v>
          </cell>
          <cell r="J14422" t="str">
            <v>N</v>
          </cell>
        </row>
        <row r="14423">
          <cell r="D14423" t="str">
            <v>1415917</v>
          </cell>
          <cell r="J14423" t="str">
            <v>N</v>
          </cell>
        </row>
        <row r="14424">
          <cell r="D14424" t="str">
            <v>1415917</v>
          </cell>
          <cell r="J14424" t="str">
            <v>N</v>
          </cell>
        </row>
        <row r="14425">
          <cell r="D14425" t="str">
            <v>1415917</v>
          </cell>
          <cell r="J14425" t="str">
            <v>N</v>
          </cell>
        </row>
        <row r="14426">
          <cell r="D14426" t="str">
            <v>1415917</v>
          </cell>
          <cell r="J14426" t="str">
            <v>N</v>
          </cell>
        </row>
        <row r="14427">
          <cell r="D14427" t="str">
            <v>1415917</v>
          </cell>
          <cell r="J14427" t="str">
            <v>N</v>
          </cell>
        </row>
        <row r="14428">
          <cell r="D14428" t="str">
            <v>1415917</v>
          </cell>
          <cell r="J14428" t="str">
            <v>N</v>
          </cell>
        </row>
        <row r="14429">
          <cell r="D14429" t="str">
            <v>1415917</v>
          </cell>
          <cell r="J14429" t="str">
            <v>N</v>
          </cell>
        </row>
        <row r="14430">
          <cell r="D14430" t="str">
            <v>1415917</v>
          </cell>
          <cell r="J14430" t="str">
            <v>N</v>
          </cell>
        </row>
        <row r="14431">
          <cell r="D14431" t="str">
            <v>1415917</v>
          </cell>
          <cell r="J14431" t="str">
            <v>N</v>
          </cell>
        </row>
        <row r="14432">
          <cell r="D14432" t="str">
            <v>1415917</v>
          </cell>
          <cell r="J14432" t="str">
            <v>N</v>
          </cell>
        </row>
        <row r="14433">
          <cell r="D14433" t="str">
            <v>1415917</v>
          </cell>
          <cell r="J14433" t="str">
            <v>N</v>
          </cell>
        </row>
        <row r="14434">
          <cell r="D14434" t="str">
            <v>1415917</v>
          </cell>
          <cell r="J14434" t="str">
            <v>N</v>
          </cell>
        </row>
        <row r="14435">
          <cell r="D14435" t="str">
            <v>1415917</v>
          </cell>
          <cell r="J14435" t="str">
            <v>N</v>
          </cell>
        </row>
        <row r="14436">
          <cell r="D14436" t="str">
            <v>1415917</v>
          </cell>
          <cell r="J14436" t="str">
            <v>N</v>
          </cell>
        </row>
        <row r="14437">
          <cell r="D14437" t="str">
            <v>1415917</v>
          </cell>
          <cell r="J14437" t="str">
            <v>N</v>
          </cell>
        </row>
        <row r="14438">
          <cell r="D14438" t="str">
            <v>1415917</v>
          </cell>
          <cell r="J14438" t="str">
            <v>N</v>
          </cell>
        </row>
        <row r="14439">
          <cell r="D14439" t="str">
            <v>1415917</v>
          </cell>
          <cell r="J14439" t="str">
            <v>N</v>
          </cell>
        </row>
        <row r="14440">
          <cell r="D14440" t="str">
            <v>1415917</v>
          </cell>
          <cell r="J14440" t="str">
            <v>N</v>
          </cell>
        </row>
        <row r="14441">
          <cell r="D14441" t="str">
            <v>1415917</v>
          </cell>
          <cell r="J14441" t="str">
            <v>N</v>
          </cell>
        </row>
        <row r="14442">
          <cell r="D14442" t="str">
            <v>1415917</v>
          </cell>
          <cell r="J14442" t="str">
            <v>N</v>
          </cell>
        </row>
        <row r="14443">
          <cell r="D14443" t="str">
            <v>1415917</v>
          </cell>
          <cell r="J14443" t="str">
            <v>N</v>
          </cell>
        </row>
        <row r="14444">
          <cell r="D14444" t="str">
            <v>1415917</v>
          </cell>
          <cell r="J14444" t="str">
            <v>N</v>
          </cell>
        </row>
        <row r="14445">
          <cell r="D14445" t="str">
            <v>1415917</v>
          </cell>
          <cell r="J14445" t="str">
            <v>N</v>
          </cell>
        </row>
        <row r="14446">
          <cell r="D14446" t="str">
            <v>1415917</v>
          </cell>
          <cell r="J14446" t="str">
            <v>N</v>
          </cell>
        </row>
        <row r="14447">
          <cell r="D14447" t="str">
            <v>1415917</v>
          </cell>
          <cell r="J14447" t="str">
            <v>N</v>
          </cell>
        </row>
        <row r="14448">
          <cell r="D14448" t="str">
            <v>1415917</v>
          </cell>
          <cell r="J14448" t="str">
            <v>N</v>
          </cell>
        </row>
        <row r="14449">
          <cell r="D14449" t="str">
            <v>1415917</v>
          </cell>
          <cell r="J14449" t="str">
            <v>N</v>
          </cell>
        </row>
        <row r="14450">
          <cell r="D14450" t="str">
            <v>1415917</v>
          </cell>
          <cell r="J14450" t="str">
            <v>N</v>
          </cell>
        </row>
        <row r="14451">
          <cell r="D14451" t="str">
            <v>1415917</v>
          </cell>
          <cell r="J14451" t="str">
            <v>N</v>
          </cell>
        </row>
        <row r="14452">
          <cell r="D14452" t="str">
            <v>1415917</v>
          </cell>
          <cell r="J14452" t="str">
            <v>N</v>
          </cell>
        </row>
        <row r="14453">
          <cell r="D14453" t="str">
            <v>1415917</v>
          </cell>
          <cell r="J14453" t="str">
            <v>N</v>
          </cell>
        </row>
        <row r="14454">
          <cell r="D14454" t="str">
            <v>1415917</v>
          </cell>
          <cell r="J14454" t="str">
            <v>N</v>
          </cell>
        </row>
        <row r="14455">
          <cell r="D14455" t="str">
            <v>1415917</v>
          </cell>
          <cell r="J14455" t="str">
            <v>N</v>
          </cell>
        </row>
        <row r="14456">
          <cell r="D14456" t="str">
            <v>1415917</v>
          </cell>
          <cell r="J14456" t="str">
            <v>N</v>
          </cell>
        </row>
        <row r="14457">
          <cell r="D14457" t="str">
            <v>1415917</v>
          </cell>
          <cell r="J14457" t="str">
            <v>N</v>
          </cell>
        </row>
        <row r="14458">
          <cell r="D14458" t="str">
            <v>1415917</v>
          </cell>
          <cell r="J14458" t="str">
            <v>N</v>
          </cell>
        </row>
        <row r="14459">
          <cell r="D14459" t="str">
            <v>1415917</v>
          </cell>
          <cell r="J14459" t="str">
            <v>N</v>
          </cell>
        </row>
        <row r="14460">
          <cell r="D14460" t="str">
            <v>1415917</v>
          </cell>
          <cell r="J14460" t="str">
            <v>N</v>
          </cell>
        </row>
        <row r="14461">
          <cell r="D14461" t="str">
            <v>1415917</v>
          </cell>
          <cell r="J14461" t="str">
            <v>N</v>
          </cell>
        </row>
        <row r="14462">
          <cell r="D14462" t="str">
            <v>1415917</v>
          </cell>
          <cell r="J14462" t="str">
            <v>N</v>
          </cell>
        </row>
        <row r="14463">
          <cell r="D14463" t="str">
            <v>1415917</v>
          </cell>
          <cell r="J14463" t="str">
            <v>N</v>
          </cell>
        </row>
        <row r="14464">
          <cell r="D14464" t="str">
            <v>1415917</v>
          </cell>
          <cell r="J14464" t="str">
            <v>N</v>
          </cell>
        </row>
        <row r="14465">
          <cell r="D14465" t="str">
            <v>1415917</v>
          </cell>
          <cell r="J14465" t="str">
            <v>N</v>
          </cell>
        </row>
        <row r="14466">
          <cell r="D14466" t="str">
            <v>1415917</v>
          </cell>
          <cell r="J14466" t="str">
            <v>N</v>
          </cell>
        </row>
        <row r="14467">
          <cell r="D14467" t="str">
            <v>1415918</v>
          </cell>
          <cell r="J14467" t="str">
            <v>Y</v>
          </cell>
        </row>
        <row r="14468">
          <cell r="D14468" t="str">
            <v>1415918</v>
          </cell>
          <cell r="J14468" t="str">
            <v>Y</v>
          </cell>
        </row>
        <row r="14469">
          <cell r="D14469" t="str">
            <v>1415918</v>
          </cell>
          <cell r="J14469" t="str">
            <v>Y</v>
          </cell>
        </row>
        <row r="14470">
          <cell r="D14470" t="str">
            <v>1415918</v>
          </cell>
          <cell r="J14470" t="str">
            <v>Y</v>
          </cell>
        </row>
        <row r="14471">
          <cell r="D14471" t="str">
            <v>1415918</v>
          </cell>
          <cell r="J14471" t="str">
            <v>Y</v>
          </cell>
        </row>
        <row r="14472">
          <cell r="D14472" t="str">
            <v>1415918</v>
          </cell>
          <cell r="J14472" t="str">
            <v>Y</v>
          </cell>
        </row>
        <row r="14473">
          <cell r="D14473" t="str">
            <v>1415918</v>
          </cell>
          <cell r="J14473" t="str">
            <v>Y</v>
          </cell>
        </row>
        <row r="14474">
          <cell r="D14474" t="str">
            <v>1415918</v>
          </cell>
          <cell r="J14474" t="str">
            <v>Y</v>
          </cell>
        </row>
        <row r="14475">
          <cell r="D14475" t="str">
            <v>1415918</v>
          </cell>
          <cell r="J14475" t="str">
            <v>Y</v>
          </cell>
        </row>
        <row r="14476">
          <cell r="D14476" t="str">
            <v>1415918</v>
          </cell>
          <cell r="J14476" t="str">
            <v>Y</v>
          </cell>
        </row>
        <row r="14477">
          <cell r="D14477" t="str">
            <v>1415918</v>
          </cell>
          <cell r="J14477" t="str">
            <v>Y</v>
          </cell>
        </row>
        <row r="14478">
          <cell r="D14478" t="str">
            <v>1415918</v>
          </cell>
          <cell r="J14478" t="str">
            <v>Y</v>
          </cell>
        </row>
        <row r="14479">
          <cell r="D14479" t="str">
            <v>1415918</v>
          </cell>
          <cell r="J14479" t="str">
            <v>Y</v>
          </cell>
        </row>
        <row r="14480">
          <cell r="D14480" t="str">
            <v>1415918</v>
          </cell>
          <cell r="J14480" t="str">
            <v>Y</v>
          </cell>
        </row>
        <row r="14481">
          <cell r="D14481" t="str">
            <v>1415918</v>
          </cell>
          <cell r="J14481" t="str">
            <v>Y</v>
          </cell>
        </row>
        <row r="14482">
          <cell r="D14482" t="str">
            <v>1415918</v>
          </cell>
          <cell r="J14482" t="str">
            <v>Y</v>
          </cell>
        </row>
        <row r="14483">
          <cell r="D14483" t="str">
            <v>1415918</v>
          </cell>
          <cell r="J14483" t="str">
            <v>Y</v>
          </cell>
        </row>
        <row r="14484">
          <cell r="D14484" t="str">
            <v>1415918</v>
          </cell>
          <cell r="J14484" t="str">
            <v>Y</v>
          </cell>
        </row>
        <row r="14485">
          <cell r="D14485" t="str">
            <v>1415918</v>
          </cell>
          <cell r="J14485" t="str">
            <v>Y</v>
          </cell>
        </row>
        <row r="14486">
          <cell r="D14486" t="str">
            <v>1415918</v>
          </cell>
          <cell r="J14486" t="str">
            <v>Y</v>
          </cell>
        </row>
        <row r="14487">
          <cell r="D14487" t="str">
            <v>1415918</v>
          </cell>
          <cell r="J14487" t="str">
            <v>Y</v>
          </cell>
        </row>
        <row r="14488">
          <cell r="D14488" t="str">
            <v>1415918</v>
          </cell>
          <cell r="J14488" t="str">
            <v>Y</v>
          </cell>
        </row>
        <row r="14489">
          <cell r="D14489" t="str">
            <v>1415918</v>
          </cell>
          <cell r="J14489" t="str">
            <v>Y</v>
          </cell>
        </row>
        <row r="14490">
          <cell r="D14490" t="str">
            <v>1415918</v>
          </cell>
          <cell r="J14490" t="str">
            <v>Y</v>
          </cell>
        </row>
        <row r="14491">
          <cell r="D14491" t="str">
            <v>1415918</v>
          </cell>
          <cell r="J14491" t="str">
            <v>Y</v>
          </cell>
        </row>
        <row r="14492">
          <cell r="D14492" t="str">
            <v>1415918</v>
          </cell>
          <cell r="J14492" t="str">
            <v>Y</v>
          </cell>
        </row>
        <row r="14493">
          <cell r="D14493" t="str">
            <v>1415918</v>
          </cell>
          <cell r="J14493" t="str">
            <v>Y</v>
          </cell>
        </row>
        <row r="14494">
          <cell r="D14494" t="str">
            <v>1415918</v>
          </cell>
          <cell r="J14494" t="str">
            <v>Y</v>
          </cell>
        </row>
        <row r="14495">
          <cell r="D14495" t="str">
            <v>1415918</v>
          </cell>
          <cell r="J14495" t="str">
            <v>Y</v>
          </cell>
        </row>
        <row r="14496">
          <cell r="D14496" t="str">
            <v>1415918</v>
          </cell>
          <cell r="J14496" t="str">
            <v>Y</v>
          </cell>
        </row>
        <row r="14497">
          <cell r="D14497" t="str">
            <v>1415918</v>
          </cell>
          <cell r="J14497" t="str">
            <v>Y</v>
          </cell>
        </row>
        <row r="14498">
          <cell r="D14498" t="str">
            <v>1415918</v>
          </cell>
          <cell r="J14498" t="str">
            <v>Y</v>
          </cell>
        </row>
        <row r="14499">
          <cell r="D14499" t="str">
            <v>1415918</v>
          </cell>
          <cell r="J14499" t="str">
            <v>Y</v>
          </cell>
        </row>
        <row r="14500">
          <cell r="D14500" t="str">
            <v>1415919</v>
          </cell>
          <cell r="J14500" t="str">
            <v>Y</v>
          </cell>
        </row>
        <row r="14501">
          <cell r="D14501" t="str">
            <v>1415919</v>
          </cell>
          <cell r="J14501" t="str">
            <v>Y</v>
          </cell>
        </row>
        <row r="14502">
          <cell r="D14502" t="str">
            <v>1415919</v>
          </cell>
          <cell r="J14502" t="str">
            <v>Y</v>
          </cell>
        </row>
        <row r="14503">
          <cell r="D14503" t="str">
            <v>1415919</v>
          </cell>
          <cell r="J14503" t="str">
            <v>Y</v>
          </cell>
        </row>
        <row r="14504">
          <cell r="D14504" t="str">
            <v>1415919</v>
          </cell>
          <cell r="J14504" t="str">
            <v>Y</v>
          </cell>
        </row>
        <row r="14505">
          <cell r="D14505" t="str">
            <v>1415919</v>
          </cell>
          <cell r="J14505" t="str">
            <v>Y</v>
          </cell>
        </row>
        <row r="14506">
          <cell r="D14506" t="str">
            <v>1415919</v>
          </cell>
          <cell r="J14506" t="str">
            <v>Y</v>
          </cell>
        </row>
        <row r="14507">
          <cell r="D14507" t="str">
            <v>1415919</v>
          </cell>
          <cell r="J14507" t="str">
            <v>Y</v>
          </cell>
        </row>
        <row r="14508">
          <cell r="D14508" t="str">
            <v>1415919</v>
          </cell>
          <cell r="J14508" t="str">
            <v>Y</v>
          </cell>
        </row>
        <row r="14509">
          <cell r="D14509" t="str">
            <v>1415919</v>
          </cell>
          <cell r="J14509" t="str">
            <v>Y</v>
          </cell>
        </row>
        <row r="14510">
          <cell r="D14510" t="str">
            <v>1415919</v>
          </cell>
          <cell r="J14510" t="str">
            <v>Y</v>
          </cell>
        </row>
        <row r="14511">
          <cell r="D14511" t="str">
            <v>1415919</v>
          </cell>
          <cell r="J14511" t="str">
            <v>Y</v>
          </cell>
        </row>
        <row r="14512">
          <cell r="D14512" t="str">
            <v>1415919</v>
          </cell>
          <cell r="J14512" t="str">
            <v>Y</v>
          </cell>
        </row>
        <row r="14513">
          <cell r="D14513" t="str">
            <v>1415919</v>
          </cell>
          <cell r="J14513" t="str">
            <v>Y</v>
          </cell>
        </row>
        <row r="14514">
          <cell r="D14514" t="str">
            <v>1415919</v>
          </cell>
          <cell r="J14514" t="str">
            <v>Y</v>
          </cell>
        </row>
        <row r="14515">
          <cell r="D14515" t="str">
            <v>1415919</v>
          </cell>
          <cell r="J14515" t="str">
            <v>Y</v>
          </cell>
        </row>
        <row r="14516">
          <cell r="D14516" t="str">
            <v>1415919</v>
          </cell>
          <cell r="J14516" t="str">
            <v>Y</v>
          </cell>
        </row>
        <row r="14517">
          <cell r="D14517" t="str">
            <v>1415919</v>
          </cell>
          <cell r="J14517" t="str">
            <v>Y</v>
          </cell>
        </row>
        <row r="14518">
          <cell r="D14518" t="str">
            <v>1415919</v>
          </cell>
          <cell r="J14518" t="str">
            <v>Y</v>
          </cell>
        </row>
        <row r="14519">
          <cell r="D14519" t="str">
            <v>1415919</v>
          </cell>
          <cell r="J14519" t="str">
            <v>Y</v>
          </cell>
        </row>
        <row r="14520">
          <cell r="D14520" t="str">
            <v>1415919</v>
          </cell>
          <cell r="J14520" t="str">
            <v>Y</v>
          </cell>
        </row>
        <row r="14521">
          <cell r="D14521" t="str">
            <v>1415919</v>
          </cell>
          <cell r="J14521" t="str">
            <v>Y</v>
          </cell>
        </row>
        <row r="14522">
          <cell r="D14522" t="str">
            <v>1415919</v>
          </cell>
          <cell r="J14522" t="str">
            <v>Y</v>
          </cell>
        </row>
        <row r="14523">
          <cell r="D14523" t="str">
            <v>1415919</v>
          </cell>
          <cell r="J14523" t="str">
            <v>Y</v>
          </cell>
        </row>
        <row r="14524">
          <cell r="D14524" t="str">
            <v>1415919</v>
          </cell>
          <cell r="J14524" t="str">
            <v>Y</v>
          </cell>
        </row>
        <row r="14525">
          <cell r="D14525" t="str">
            <v>1415919</v>
          </cell>
          <cell r="J14525" t="str">
            <v>Y</v>
          </cell>
        </row>
        <row r="14526">
          <cell r="D14526" t="str">
            <v>1415919</v>
          </cell>
          <cell r="J14526" t="str">
            <v>Y</v>
          </cell>
        </row>
        <row r="14527">
          <cell r="D14527" t="str">
            <v>1415919</v>
          </cell>
          <cell r="J14527" t="str">
            <v>Y</v>
          </cell>
        </row>
        <row r="14528">
          <cell r="D14528" t="str">
            <v>1415919</v>
          </cell>
          <cell r="J14528" t="str">
            <v>Y</v>
          </cell>
        </row>
        <row r="14529">
          <cell r="D14529" t="str">
            <v>1415919</v>
          </cell>
          <cell r="J14529" t="str">
            <v>Y</v>
          </cell>
        </row>
        <row r="14530">
          <cell r="D14530" t="str">
            <v>1415919</v>
          </cell>
          <cell r="J14530" t="str">
            <v>Y</v>
          </cell>
        </row>
        <row r="14531">
          <cell r="D14531" t="str">
            <v>1415919</v>
          </cell>
          <cell r="J14531" t="str">
            <v>Y</v>
          </cell>
        </row>
        <row r="14532">
          <cell r="D14532" t="str">
            <v>1415919</v>
          </cell>
          <cell r="J14532" t="str">
            <v>Y</v>
          </cell>
        </row>
        <row r="14533">
          <cell r="D14533" t="str">
            <v>1415920</v>
          </cell>
          <cell r="J14533" t="str">
            <v>Y</v>
          </cell>
        </row>
        <row r="14534">
          <cell r="D14534" t="str">
            <v>1415920</v>
          </cell>
          <cell r="J14534" t="str">
            <v>Y</v>
          </cell>
        </row>
        <row r="14535">
          <cell r="D14535" t="str">
            <v>1415920</v>
          </cell>
          <cell r="J14535" t="str">
            <v>Y</v>
          </cell>
        </row>
        <row r="14536">
          <cell r="D14536" t="str">
            <v>1415920</v>
          </cell>
          <cell r="J14536" t="str">
            <v>Y</v>
          </cell>
        </row>
        <row r="14537">
          <cell r="D14537" t="str">
            <v>1415920</v>
          </cell>
          <cell r="J14537" t="str">
            <v>Y</v>
          </cell>
        </row>
        <row r="14538">
          <cell r="D14538" t="str">
            <v>1415920</v>
          </cell>
          <cell r="J14538" t="str">
            <v>Y</v>
          </cell>
        </row>
        <row r="14539">
          <cell r="D14539" t="str">
            <v>1415921</v>
          </cell>
          <cell r="J14539" t="str">
            <v>Y</v>
          </cell>
        </row>
        <row r="14540">
          <cell r="D14540" t="str">
            <v>1415921</v>
          </cell>
          <cell r="J14540" t="str">
            <v>Y</v>
          </cell>
        </row>
        <row r="14541">
          <cell r="D14541" t="str">
            <v>1415921</v>
          </cell>
          <cell r="J14541" t="str">
            <v>Y</v>
          </cell>
        </row>
        <row r="14542">
          <cell r="D14542" t="str">
            <v>1415921</v>
          </cell>
          <cell r="J14542" t="str">
            <v>Y</v>
          </cell>
        </row>
        <row r="14543">
          <cell r="D14543" t="str">
            <v>1415921</v>
          </cell>
          <cell r="J14543" t="str">
            <v>Y</v>
          </cell>
        </row>
        <row r="14544">
          <cell r="D14544" t="str">
            <v>1415921</v>
          </cell>
          <cell r="J14544" t="str">
            <v>Y</v>
          </cell>
        </row>
        <row r="14545">
          <cell r="D14545" t="str">
            <v>1415921</v>
          </cell>
          <cell r="J14545" t="str">
            <v>Y</v>
          </cell>
        </row>
        <row r="14546">
          <cell r="D14546" t="str">
            <v>1415921</v>
          </cell>
          <cell r="J14546" t="str">
            <v>Y</v>
          </cell>
        </row>
        <row r="14547">
          <cell r="D14547" t="str">
            <v>1415921</v>
          </cell>
          <cell r="J14547" t="str">
            <v>Y</v>
          </cell>
        </row>
        <row r="14548">
          <cell r="D14548" t="str">
            <v>1415921</v>
          </cell>
          <cell r="J14548" t="str">
            <v>Y</v>
          </cell>
        </row>
        <row r="14549">
          <cell r="D14549" t="str">
            <v>1415921</v>
          </cell>
          <cell r="J14549" t="str">
            <v>Y</v>
          </cell>
        </row>
        <row r="14550">
          <cell r="D14550" t="str">
            <v>1415921</v>
          </cell>
          <cell r="J14550" t="str">
            <v>Y</v>
          </cell>
        </row>
        <row r="14551">
          <cell r="D14551" t="str">
            <v>1415921</v>
          </cell>
          <cell r="J14551" t="str">
            <v>Y</v>
          </cell>
        </row>
        <row r="14552">
          <cell r="D14552" t="str">
            <v>1415921</v>
          </cell>
          <cell r="J14552" t="str">
            <v>Y</v>
          </cell>
        </row>
        <row r="14553">
          <cell r="D14553" t="str">
            <v>1415921</v>
          </cell>
          <cell r="J14553" t="str">
            <v>Y</v>
          </cell>
        </row>
        <row r="14554">
          <cell r="D14554" t="str">
            <v>1415921</v>
          </cell>
          <cell r="J14554" t="str">
            <v>Y</v>
          </cell>
        </row>
        <row r="14555">
          <cell r="D14555" t="str">
            <v>1415921</v>
          </cell>
          <cell r="J14555" t="str">
            <v>Y</v>
          </cell>
        </row>
        <row r="14556">
          <cell r="D14556" t="str">
            <v>1415921</v>
          </cell>
          <cell r="J14556" t="str">
            <v>Y</v>
          </cell>
        </row>
        <row r="14557">
          <cell r="D14557" t="str">
            <v>1415921</v>
          </cell>
          <cell r="J14557" t="str">
            <v>Y</v>
          </cell>
        </row>
        <row r="14558">
          <cell r="D14558" t="str">
            <v>1415921</v>
          </cell>
          <cell r="J14558" t="str">
            <v>Y</v>
          </cell>
        </row>
        <row r="14559">
          <cell r="D14559" t="str">
            <v>1415921</v>
          </cell>
          <cell r="J14559" t="str">
            <v>Y</v>
          </cell>
        </row>
        <row r="14560">
          <cell r="D14560" t="str">
            <v>1415921</v>
          </cell>
          <cell r="J14560" t="str">
            <v>N</v>
          </cell>
        </row>
        <row r="14561">
          <cell r="D14561" t="str">
            <v>1415921</v>
          </cell>
          <cell r="J14561" t="str">
            <v>N</v>
          </cell>
        </row>
        <row r="14562">
          <cell r="D14562" t="str">
            <v>1415921</v>
          </cell>
          <cell r="J14562" t="str">
            <v>N</v>
          </cell>
        </row>
        <row r="14563">
          <cell r="D14563" t="str">
            <v>1415921</v>
          </cell>
          <cell r="J14563" t="str">
            <v>N</v>
          </cell>
        </row>
        <row r="14564">
          <cell r="D14564" t="str">
            <v>1415921</v>
          </cell>
          <cell r="J14564" t="str">
            <v>N</v>
          </cell>
        </row>
        <row r="14565">
          <cell r="D14565" t="str">
            <v>1415921</v>
          </cell>
          <cell r="J14565" t="str">
            <v>N</v>
          </cell>
        </row>
        <row r="14566">
          <cell r="D14566" t="str">
            <v>1415921</v>
          </cell>
          <cell r="J14566" t="str">
            <v>N</v>
          </cell>
        </row>
        <row r="14567">
          <cell r="D14567" t="str">
            <v>1415921</v>
          </cell>
          <cell r="J14567" t="str">
            <v>N</v>
          </cell>
        </row>
        <row r="14568">
          <cell r="D14568" t="str">
            <v>1415921</v>
          </cell>
          <cell r="J14568" t="str">
            <v>N</v>
          </cell>
        </row>
        <row r="14569">
          <cell r="D14569" t="str">
            <v>1415921</v>
          </cell>
          <cell r="J14569" t="str">
            <v>N</v>
          </cell>
        </row>
        <row r="14570">
          <cell r="D14570" t="str">
            <v>1415921</v>
          </cell>
          <cell r="J14570" t="str">
            <v>N</v>
          </cell>
        </row>
        <row r="14571">
          <cell r="D14571" t="str">
            <v>1415921</v>
          </cell>
          <cell r="J14571" t="str">
            <v>N</v>
          </cell>
        </row>
        <row r="14572">
          <cell r="D14572" t="str">
            <v>1415921</v>
          </cell>
          <cell r="J14572" t="str">
            <v>Y</v>
          </cell>
        </row>
        <row r="14573">
          <cell r="D14573" t="str">
            <v>1415921</v>
          </cell>
          <cell r="J14573" t="str">
            <v>Y</v>
          </cell>
        </row>
        <row r="14574">
          <cell r="D14574" t="str">
            <v>1415921</v>
          </cell>
          <cell r="J14574" t="str">
            <v>Y</v>
          </cell>
        </row>
        <row r="14575">
          <cell r="D14575" t="str">
            <v>1415921</v>
          </cell>
          <cell r="J14575" t="str">
            <v>Y</v>
          </cell>
        </row>
        <row r="14576">
          <cell r="D14576" t="str">
            <v>1415921</v>
          </cell>
          <cell r="J14576" t="str">
            <v>Y</v>
          </cell>
        </row>
        <row r="14577">
          <cell r="D14577" t="str">
            <v>1415921</v>
          </cell>
          <cell r="J14577" t="str">
            <v>Y</v>
          </cell>
        </row>
        <row r="14578">
          <cell r="D14578" t="str">
            <v>1415921</v>
          </cell>
          <cell r="J14578" t="str">
            <v>Y</v>
          </cell>
        </row>
        <row r="14579">
          <cell r="D14579" t="str">
            <v>1415921</v>
          </cell>
          <cell r="J14579" t="str">
            <v>Y</v>
          </cell>
        </row>
        <row r="14580">
          <cell r="D14580" t="str">
            <v>1415921</v>
          </cell>
          <cell r="J14580" t="str">
            <v>Y</v>
          </cell>
        </row>
        <row r="14581">
          <cell r="D14581" t="str">
            <v>1415921</v>
          </cell>
          <cell r="J14581" t="str">
            <v>Y</v>
          </cell>
        </row>
        <row r="14582">
          <cell r="D14582" t="str">
            <v>1415921</v>
          </cell>
          <cell r="J14582" t="str">
            <v>Y</v>
          </cell>
        </row>
        <row r="14583">
          <cell r="D14583" t="str">
            <v>1415921</v>
          </cell>
          <cell r="J14583" t="str">
            <v>Y</v>
          </cell>
        </row>
        <row r="14584">
          <cell r="D14584" t="str">
            <v>1415921</v>
          </cell>
          <cell r="J14584" t="str">
            <v>Y</v>
          </cell>
        </row>
        <row r="14585">
          <cell r="D14585" t="str">
            <v>1415921</v>
          </cell>
          <cell r="J14585" t="str">
            <v>Y</v>
          </cell>
        </row>
        <row r="14586">
          <cell r="D14586" t="str">
            <v>1415921</v>
          </cell>
          <cell r="J14586" t="str">
            <v>Y</v>
          </cell>
        </row>
        <row r="14587">
          <cell r="D14587" t="str">
            <v>1415921</v>
          </cell>
          <cell r="J14587" t="str">
            <v>Y</v>
          </cell>
        </row>
        <row r="14588">
          <cell r="D14588" t="str">
            <v>1415921</v>
          </cell>
          <cell r="J14588" t="str">
            <v>Y</v>
          </cell>
        </row>
        <row r="14589">
          <cell r="D14589" t="str">
            <v>1415921</v>
          </cell>
          <cell r="J14589" t="str">
            <v>Y</v>
          </cell>
        </row>
        <row r="14590">
          <cell r="D14590" t="str">
            <v>1415921</v>
          </cell>
          <cell r="J14590" t="str">
            <v>Y</v>
          </cell>
        </row>
        <row r="14591">
          <cell r="D14591" t="str">
            <v>1415921</v>
          </cell>
          <cell r="J14591" t="str">
            <v>Y</v>
          </cell>
        </row>
        <row r="14592">
          <cell r="D14592" t="str">
            <v>1415921</v>
          </cell>
          <cell r="J14592" t="str">
            <v>Y</v>
          </cell>
        </row>
        <row r="14593">
          <cell r="D14593" t="str">
            <v>1415921</v>
          </cell>
          <cell r="J14593" t="str">
            <v>N</v>
          </cell>
        </row>
        <row r="14594">
          <cell r="D14594" t="str">
            <v>1415921</v>
          </cell>
          <cell r="J14594" t="str">
            <v>N</v>
          </cell>
        </row>
        <row r="14595">
          <cell r="D14595" t="str">
            <v>1415921</v>
          </cell>
          <cell r="J14595" t="str">
            <v>N</v>
          </cell>
        </row>
        <row r="14596">
          <cell r="D14596" t="str">
            <v>1415921</v>
          </cell>
          <cell r="J14596" t="str">
            <v>N</v>
          </cell>
        </row>
        <row r="14597">
          <cell r="D14597" t="str">
            <v>1415921</v>
          </cell>
          <cell r="J14597" t="str">
            <v>N</v>
          </cell>
        </row>
        <row r="14598">
          <cell r="D14598" t="str">
            <v>1415921</v>
          </cell>
          <cell r="J14598" t="str">
            <v>N</v>
          </cell>
        </row>
        <row r="14599">
          <cell r="D14599" t="str">
            <v>1415921</v>
          </cell>
          <cell r="J14599" t="str">
            <v>N</v>
          </cell>
        </row>
        <row r="14600">
          <cell r="D14600" t="str">
            <v>1415921</v>
          </cell>
          <cell r="J14600" t="str">
            <v>N</v>
          </cell>
        </row>
        <row r="14601">
          <cell r="D14601" t="str">
            <v>1415921</v>
          </cell>
          <cell r="J14601" t="str">
            <v>N</v>
          </cell>
        </row>
        <row r="14602">
          <cell r="D14602" t="str">
            <v>1415921</v>
          </cell>
          <cell r="J14602" t="str">
            <v>N</v>
          </cell>
        </row>
        <row r="14603">
          <cell r="D14603" t="str">
            <v>1415921</v>
          </cell>
          <cell r="J14603" t="str">
            <v>N</v>
          </cell>
        </row>
        <row r="14604">
          <cell r="D14604" t="str">
            <v>1415921</v>
          </cell>
          <cell r="J14604" t="str">
            <v>N</v>
          </cell>
        </row>
        <row r="14605">
          <cell r="D14605" t="str">
            <v>1415921</v>
          </cell>
          <cell r="J14605" t="str">
            <v>Y</v>
          </cell>
        </row>
        <row r="14606">
          <cell r="D14606" t="str">
            <v>1415921</v>
          </cell>
          <cell r="J14606" t="str">
            <v>Y</v>
          </cell>
        </row>
        <row r="14607">
          <cell r="D14607" t="str">
            <v>1415921</v>
          </cell>
          <cell r="J14607" t="str">
            <v>Y</v>
          </cell>
        </row>
        <row r="14608">
          <cell r="D14608" t="str">
            <v>1415921</v>
          </cell>
          <cell r="J14608" t="str">
            <v>Y</v>
          </cell>
        </row>
        <row r="14609">
          <cell r="D14609" t="str">
            <v>1415921</v>
          </cell>
          <cell r="J14609" t="str">
            <v>Y</v>
          </cell>
        </row>
        <row r="14610">
          <cell r="D14610" t="str">
            <v>1415921</v>
          </cell>
          <cell r="J14610" t="str">
            <v>Y</v>
          </cell>
        </row>
        <row r="14611">
          <cell r="D14611" t="str">
            <v>1415921</v>
          </cell>
          <cell r="J14611" t="str">
            <v>Y</v>
          </cell>
        </row>
        <row r="14612">
          <cell r="D14612" t="str">
            <v>1415921</v>
          </cell>
          <cell r="J14612" t="str">
            <v>Y</v>
          </cell>
        </row>
        <row r="14613">
          <cell r="D14613" t="str">
            <v>1415921</v>
          </cell>
          <cell r="J14613" t="str">
            <v>Y</v>
          </cell>
        </row>
        <row r="14614">
          <cell r="D14614" t="str">
            <v>1415921</v>
          </cell>
          <cell r="J14614" t="str">
            <v>Y</v>
          </cell>
        </row>
        <row r="14615">
          <cell r="D14615" t="str">
            <v>1415921</v>
          </cell>
          <cell r="J14615" t="str">
            <v>Y</v>
          </cell>
        </row>
        <row r="14616">
          <cell r="D14616" t="str">
            <v>1415921</v>
          </cell>
          <cell r="J14616" t="str">
            <v>Y</v>
          </cell>
        </row>
        <row r="14617">
          <cell r="D14617" t="str">
            <v>1415921</v>
          </cell>
          <cell r="J14617" t="str">
            <v>Y</v>
          </cell>
        </row>
        <row r="14618">
          <cell r="D14618" t="str">
            <v>1415921</v>
          </cell>
          <cell r="J14618" t="str">
            <v>Y</v>
          </cell>
        </row>
        <row r="14619">
          <cell r="D14619" t="str">
            <v>1415921</v>
          </cell>
          <cell r="J14619" t="str">
            <v>Y</v>
          </cell>
        </row>
        <row r="14620">
          <cell r="D14620" t="str">
            <v>1415921</v>
          </cell>
          <cell r="J14620" t="str">
            <v>Y</v>
          </cell>
        </row>
        <row r="14621">
          <cell r="D14621" t="str">
            <v>1415921</v>
          </cell>
          <cell r="J14621" t="str">
            <v>Y</v>
          </cell>
        </row>
        <row r="14622">
          <cell r="D14622" t="str">
            <v>1415921</v>
          </cell>
          <cell r="J14622" t="str">
            <v>Y</v>
          </cell>
        </row>
        <row r="14623">
          <cell r="D14623" t="str">
            <v>1415921</v>
          </cell>
          <cell r="J14623" t="str">
            <v>Y</v>
          </cell>
        </row>
        <row r="14624">
          <cell r="D14624" t="str">
            <v>1415921</v>
          </cell>
          <cell r="J14624" t="str">
            <v>N</v>
          </cell>
        </row>
        <row r="14625">
          <cell r="D14625" t="str">
            <v>1415921</v>
          </cell>
          <cell r="J14625" t="str">
            <v>N</v>
          </cell>
        </row>
        <row r="14626">
          <cell r="D14626" t="str">
            <v>1415921</v>
          </cell>
          <cell r="J14626" t="str">
            <v>N</v>
          </cell>
        </row>
        <row r="14627">
          <cell r="D14627" t="str">
            <v>1415921</v>
          </cell>
          <cell r="J14627" t="str">
            <v>N</v>
          </cell>
        </row>
        <row r="14628">
          <cell r="D14628" t="str">
            <v>1415921</v>
          </cell>
          <cell r="J14628" t="str">
            <v>N</v>
          </cell>
        </row>
        <row r="14629">
          <cell r="D14629" t="str">
            <v>1415921</v>
          </cell>
          <cell r="J14629" t="str">
            <v>N</v>
          </cell>
        </row>
        <row r="14630">
          <cell r="D14630" t="str">
            <v>1415921</v>
          </cell>
          <cell r="J14630" t="str">
            <v>N</v>
          </cell>
        </row>
        <row r="14631">
          <cell r="D14631" t="str">
            <v>1415921</v>
          </cell>
          <cell r="J14631" t="str">
            <v>N</v>
          </cell>
        </row>
        <row r="14632">
          <cell r="D14632" t="str">
            <v>1415921</v>
          </cell>
          <cell r="J14632" t="str">
            <v>N</v>
          </cell>
        </row>
        <row r="14633">
          <cell r="D14633" t="str">
            <v>1415921</v>
          </cell>
          <cell r="J14633" t="str">
            <v>N</v>
          </cell>
        </row>
        <row r="14634">
          <cell r="D14634" t="str">
            <v>1415921</v>
          </cell>
          <cell r="J14634" t="str">
            <v>N</v>
          </cell>
        </row>
        <row r="14635">
          <cell r="D14635" t="str">
            <v>1415921</v>
          </cell>
          <cell r="J14635" t="str">
            <v>N</v>
          </cell>
        </row>
        <row r="14636">
          <cell r="D14636" t="str">
            <v>1415922</v>
          </cell>
          <cell r="J14636" t="str">
            <v>Y</v>
          </cell>
        </row>
        <row r="14637">
          <cell r="D14637" t="str">
            <v>1415922</v>
          </cell>
          <cell r="J14637" t="str">
            <v>Y</v>
          </cell>
        </row>
        <row r="14638">
          <cell r="D14638" t="str">
            <v>1415922</v>
          </cell>
          <cell r="J14638" t="str">
            <v>Y</v>
          </cell>
        </row>
        <row r="14639">
          <cell r="D14639" t="str">
            <v>1415922</v>
          </cell>
          <cell r="J14639" t="str">
            <v>Y</v>
          </cell>
        </row>
        <row r="14640">
          <cell r="D14640" t="str">
            <v>1415922</v>
          </cell>
          <cell r="J14640" t="str">
            <v>Y</v>
          </cell>
        </row>
        <row r="14641">
          <cell r="D14641" t="str">
            <v>1415922</v>
          </cell>
          <cell r="J14641" t="str">
            <v>Y</v>
          </cell>
        </row>
        <row r="14642">
          <cell r="D14642" t="str">
            <v>1415922</v>
          </cell>
          <cell r="J14642" t="str">
            <v>Y</v>
          </cell>
        </row>
        <row r="14643">
          <cell r="D14643" t="str">
            <v>1415922</v>
          </cell>
          <cell r="J14643" t="str">
            <v>Y</v>
          </cell>
        </row>
        <row r="14644">
          <cell r="D14644" t="str">
            <v>1415922</v>
          </cell>
          <cell r="J14644" t="str">
            <v>Y</v>
          </cell>
        </row>
        <row r="14645">
          <cell r="D14645" t="str">
            <v>1415922</v>
          </cell>
          <cell r="J14645" t="str">
            <v>N</v>
          </cell>
        </row>
        <row r="14646">
          <cell r="D14646" t="str">
            <v>1415922</v>
          </cell>
          <cell r="J14646" t="str">
            <v>N</v>
          </cell>
        </row>
        <row r="14647">
          <cell r="D14647" t="str">
            <v>1415922</v>
          </cell>
          <cell r="J14647" t="str">
            <v>N</v>
          </cell>
        </row>
        <row r="14648">
          <cell r="D14648" t="str">
            <v>1415922</v>
          </cell>
          <cell r="J14648" t="str">
            <v>N</v>
          </cell>
        </row>
        <row r="14649">
          <cell r="D14649" t="str">
            <v>1415922</v>
          </cell>
          <cell r="J14649" t="str">
            <v>N</v>
          </cell>
        </row>
        <row r="14650">
          <cell r="D14650" t="str">
            <v>1415922</v>
          </cell>
          <cell r="J14650" t="str">
            <v>N</v>
          </cell>
        </row>
        <row r="14651">
          <cell r="D14651" t="str">
            <v>1415922</v>
          </cell>
          <cell r="J14651" t="str">
            <v>N</v>
          </cell>
        </row>
        <row r="14652">
          <cell r="D14652" t="str">
            <v>1415922</v>
          </cell>
          <cell r="J14652" t="str">
            <v>N</v>
          </cell>
        </row>
        <row r="14653">
          <cell r="D14653" t="str">
            <v>1415922</v>
          </cell>
          <cell r="J14653" t="str">
            <v>N</v>
          </cell>
        </row>
        <row r="14654">
          <cell r="D14654" t="str">
            <v>1415922</v>
          </cell>
          <cell r="J14654" t="str">
            <v>N</v>
          </cell>
        </row>
        <row r="14655">
          <cell r="D14655" t="str">
            <v>1415922</v>
          </cell>
          <cell r="J14655" t="str">
            <v>N</v>
          </cell>
        </row>
        <row r="14656">
          <cell r="D14656" t="str">
            <v>1415922</v>
          </cell>
          <cell r="J14656" t="str">
            <v>N</v>
          </cell>
        </row>
        <row r="14657">
          <cell r="D14657" t="str">
            <v>1415922</v>
          </cell>
          <cell r="J14657" t="str">
            <v>N</v>
          </cell>
        </row>
        <row r="14658">
          <cell r="D14658" t="str">
            <v>1415922</v>
          </cell>
          <cell r="J14658" t="str">
            <v>N</v>
          </cell>
        </row>
        <row r="14659">
          <cell r="D14659" t="str">
            <v>1415922</v>
          </cell>
          <cell r="J14659" t="str">
            <v>N</v>
          </cell>
        </row>
        <row r="14660">
          <cell r="D14660" t="str">
            <v>1415922</v>
          </cell>
          <cell r="J14660" t="str">
            <v>N</v>
          </cell>
        </row>
        <row r="14661">
          <cell r="D14661" t="str">
            <v>1415922</v>
          </cell>
          <cell r="J14661" t="str">
            <v>N</v>
          </cell>
        </row>
        <row r="14662">
          <cell r="D14662" t="str">
            <v>1415922</v>
          </cell>
          <cell r="J14662" t="str">
            <v>N</v>
          </cell>
        </row>
        <row r="14663">
          <cell r="D14663" t="str">
            <v>1415922</v>
          </cell>
          <cell r="J14663" t="str">
            <v>N</v>
          </cell>
        </row>
        <row r="14664">
          <cell r="D14664" t="str">
            <v>1415922</v>
          </cell>
          <cell r="J14664" t="str">
            <v>N</v>
          </cell>
        </row>
        <row r="14665">
          <cell r="D14665" t="str">
            <v>1415922</v>
          </cell>
          <cell r="J14665" t="str">
            <v>N</v>
          </cell>
        </row>
        <row r="14666">
          <cell r="D14666" t="str">
            <v>1415922</v>
          </cell>
          <cell r="J14666" t="str">
            <v>N</v>
          </cell>
        </row>
        <row r="14667">
          <cell r="D14667" t="str">
            <v>1415922</v>
          </cell>
          <cell r="J14667" t="str">
            <v>N</v>
          </cell>
        </row>
        <row r="14668">
          <cell r="D14668" t="str">
            <v>1415922</v>
          </cell>
          <cell r="J14668" t="str">
            <v>N</v>
          </cell>
        </row>
        <row r="14669">
          <cell r="D14669" t="str">
            <v>1415922</v>
          </cell>
          <cell r="J14669" t="str">
            <v>Y</v>
          </cell>
        </row>
        <row r="14670">
          <cell r="D14670" t="str">
            <v>1415922</v>
          </cell>
          <cell r="J14670" t="str">
            <v>Y</v>
          </cell>
        </row>
        <row r="14671">
          <cell r="D14671" t="str">
            <v>1415922</v>
          </cell>
          <cell r="J14671" t="str">
            <v>Y</v>
          </cell>
        </row>
        <row r="14672">
          <cell r="D14672" t="str">
            <v>1415922</v>
          </cell>
          <cell r="J14672" t="str">
            <v>Y</v>
          </cell>
        </row>
        <row r="14673">
          <cell r="D14673" t="str">
            <v>1415922</v>
          </cell>
          <cell r="J14673" t="str">
            <v>Y</v>
          </cell>
        </row>
        <row r="14674">
          <cell r="D14674" t="str">
            <v>1415922</v>
          </cell>
          <cell r="J14674" t="str">
            <v>Y</v>
          </cell>
        </row>
        <row r="14675">
          <cell r="D14675" t="str">
            <v>1415922</v>
          </cell>
          <cell r="J14675" t="str">
            <v>Y</v>
          </cell>
        </row>
        <row r="14676">
          <cell r="D14676" t="str">
            <v>1415922</v>
          </cell>
          <cell r="J14676" t="str">
            <v>Y</v>
          </cell>
        </row>
        <row r="14677">
          <cell r="D14677" t="str">
            <v>1415922</v>
          </cell>
          <cell r="J14677" t="str">
            <v>Y</v>
          </cell>
        </row>
        <row r="14678">
          <cell r="D14678" t="str">
            <v>1415922</v>
          </cell>
          <cell r="J14678" t="str">
            <v>N</v>
          </cell>
        </row>
        <row r="14679">
          <cell r="D14679" t="str">
            <v>1415922</v>
          </cell>
          <cell r="J14679" t="str">
            <v>N</v>
          </cell>
        </row>
        <row r="14680">
          <cell r="D14680" t="str">
            <v>1415922</v>
          </cell>
          <cell r="J14680" t="str">
            <v>N</v>
          </cell>
        </row>
        <row r="14681">
          <cell r="D14681" t="str">
            <v>1415922</v>
          </cell>
          <cell r="J14681" t="str">
            <v>N</v>
          </cell>
        </row>
        <row r="14682">
          <cell r="D14682" t="str">
            <v>1415922</v>
          </cell>
          <cell r="J14682" t="str">
            <v>N</v>
          </cell>
        </row>
        <row r="14683">
          <cell r="D14683" t="str">
            <v>1415922</v>
          </cell>
          <cell r="J14683" t="str">
            <v>N</v>
          </cell>
        </row>
        <row r="14684">
          <cell r="D14684" t="str">
            <v>1415922</v>
          </cell>
          <cell r="J14684" t="str">
            <v>N</v>
          </cell>
        </row>
        <row r="14685">
          <cell r="D14685" t="str">
            <v>1415922</v>
          </cell>
          <cell r="J14685" t="str">
            <v>N</v>
          </cell>
        </row>
        <row r="14686">
          <cell r="D14686" t="str">
            <v>1415922</v>
          </cell>
          <cell r="J14686" t="str">
            <v>N</v>
          </cell>
        </row>
        <row r="14687">
          <cell r="D14687" t="str">
            <v>1415922</v>
          </cell>
          <cell r="J14687" t="str">
            <v>N</v>
          </cell>
        </row>
        <row r="14688">
          <cell r="D14688" t="str">
            <v>1415922</v>
          </cell>
          <cell r="J14688" t="str">
            <v>N</v>
          </cell>
        </row>
        <row r="14689">
          <cell r="D14689" t="str">
            <v>1415922</v>
          </cell>
          <cell r="J14689" t="str">
            <v>N</v>
          </cell>
        </row>
        <row r="14690">
          <cell r="D14690" t="str">
            <v>1415922</v>
          </cell>
          <cell r="J14690" t="str">
            <v>N</v>
          </cell>
        </row>
        <row r="14691">
          <cell r="D14691" t="str">
            <v>1415922</v>
          </cell>
          <cell r="J14691" t="str">
            <v>N</v>
          </cell>
        </row>
        <row r="14692">
          <cell r="D14692" t="str">
            <v>1415922</v>
          </cell>
          <cell r="J14692" t="str">
            <v>N</v>
          </cell>
        </row>
        <row r="14693">
          <cell r="D14693" t="str">
            <v>1415922</v>
          </cell>
          <cell r="J14693" t="str">
            <v>N</v>
          </cell>
        </row>
        <row r="14694">
          <cell r="D14694" t="str">
            <v>1415922</v>
          </cell>
          <cell r="J14694" t="str">
            <v>N</v>
          </cell>
        </row>
        <row r="14695">
          <cell r="D14695" t="str">
            <v>1415922</v>
          </cell>
          <cell r="J14695" t="str">
            <v>N</v>
          </cell>
        </row>
        <row r="14696">
          <cell r="D14696" t="str">
            <v>1415922</v>
          </cell>
          <cell r="J14696" t="str">
            <v>N</v>
          </cell>
        </row>
        <row r="14697">
          <cell r="D14697" t="str">
            <v>1415922</v>
          </cell>
          <cell r="J14697" t="str">
            <v>N</v>
          </cell>
        </row>
        <row r="14698">
          <cell r="D14698" t="str">
            <v>1415922</v>
          </cell>
          <cell r="J14698" t="str">
            <v>N</v>
          </cell>
        </row>
        <row r="14699">
          <cell r="D14699" t="str">
            <v>1415922</v>
          </cell>
          <cell r="J14699" t="str">
            <v>N</v>
          </cell>
        </row>
        <row r="14700">
          <cell r="D14700" t="str">
            <v>1415922</v>
          </cell>
          <cell r="J14700" t="str">
            <v>N</v>
          </cell>
        </row>
        <row r="14701">
          <cell r="D14701" t="str">
            <v>1415922</v>
          </cell>
          <cell r="J14701" t="str">
            <v>N</v>
          </cell>
        </row>
        <row r="14702">
          <cell r="D14702" t="str">
            <v>1415922</v>
          </cell>
          <cell r="J14702" t="str">
            <v>Y</v>
          </cell>
        </row>
        <row r="14703">
          <cell r="D14703" t="str">
            <v>1415922</v>
          </cell>
          <cell r="J14703" t="str">
            <v>Y</v>
          </cell>
        </row>
        <row r="14704">
          <cell r="D14704" t="str">
            <v>1415922</v>
          </cell>
          <cell r="J14704" t="str">
            <v>Y</v>
          </cell>
        </row>
        <row r="14705">
          <cell r="D14705" t="str">
            <v>1415922</v>
          </cell>
          <cell r="J14705" t="str">
            <v>Y</v>
          </cell>
        </row>
        <row r="14706">
          <cell r="D14706" t="str">
            <v>1415922</v>
          </cell>
          <cell r="J14706" t="str">
            <v>Y</v>
          </cell>
        </row>
        <row r="14707">
          <cell r="D14707" t="str">
            <v>1415922</v>
          </cell>
          <cell r="J14707" t="str">
            <v>Y</v>
          </cell>
        </row>
        <row r="14708">
          <cell r="D14708" t="str">
            <v>1415922</v>
          </cell>
          <cell r="J14708" t="str">
            <v>Y</v>
          </cell>
        </row>
        <row r="14709">
          <cell r="D14709" t="str">
            <v>1415922</v>
          </cell>
          <cell r="J14709" t="str">
            <v>Y</v>
          </cell>
        </row>
        <row r="14710">
          <cell r="D14710" t="str">
            <v>1415922</v>
          </cell>
          <cell r="J14710" t="str">
            <v>Y</v>
          </cell>
        </row>
        <row r="14711">
          <cell r="D14711" t="str">
            <v>1415922</v>
          </cell>
          <cell r="J14711" t="str">
            <v>N</v>
          </cell>
        </row>
        <row r="14712">
          <cell r="D14712" t="str">
            <v>1415922</v>
          </cell>
          <cell r="J14712" t="str">
            <v>N</v>
          </cell>
        </row>
        <row r="14713">
          <cell r="D14713" t="str">
            <v>1415922</v>
          </cell>
          <cell r="J14713" t="str">
            <v>N</v>
          </cell>
        </row>
        <row r="14714">
          <cell r="D14714" t="str">
            <v>1415922</v>
          </cell>
          <cell r="J14714" t="str">
            <v>N</v>
          </cell>
        </row>
        <row r="14715">
          <cell r="D14715" t="str">
            <v>1415922</v>
          </cell>
          <cell r="J14715" t="str">
            <v>N</v>
          </cell>
        </row>
        <row r="14716">
          <cell r="D14716" t="str">
            <v>1415922</v>
          </cell>
          <cell r="J14716" t="str">
            <v>N</v>
          </cell>
        </row>
        <row r="14717">
          <cell r="D14717" t="str">
            <v>1415922</v>
          </cell>
          <cell r="J14717" t="str">
            <v>N</v>
          </cell>
        </row>
        <row r="14718">
          <cell r="D14718" t="str">
            <v>1415922</v>
          </cell>
          <cell r="J14718" t="str">
            <v>N</v>
          </cell>
        </row>
        <row r="14719">
          <cell r="D14719" t="str">
            <v>1415922</v>
          </cell>
          <cell r="J14719" t="str">
            <v>N</v>
          </cell>
        </row>
        <row r="14720">
          <cell r="D14720" t="str">
            <v>1415922</v>
          </cell>
          <cell r="J14720" t="str">
            <v>N</v>
          </cell>
        </row>
        <row r="14721">
          <cell r="D14721" t="str">
            <v>1415922</v>
          </cell>
          <cell r="J14721" t="str">
            <v>N</v>
          </cell>
        </row>
        <row r="14722">
          <cell r="D14722" t="str">
            <v>1415922</v>
          </cell>
          <cell r="J14722" t="str">
            <v>N</v>
          </cell>
        </row>
        <row r="14723">
          <cell r="D14723" t="str">
            <v>1415922</v>
          </cell>
          <cell r="J14723" t="str">
            <v>N</v>
          </cell>
        </row>
        <row r="14724">
          <cell r="D14724" t="str">
            <v>1415922</v>
          </cell>
          <cell r="J14724" t="str">
            <v>N</v>
          </cell>
        </row>
        <row r="14725">
          <cell r="D14725" t="str">
            <v>1415922</v>
          </cell>
          <cell r="J14725" t="str">
            <v>N</v>
          </cell>
        </row>
        <row r="14726">
          <cell r="D14726" t="str">
            <v>1415922</v>
          </cell>
          <cell r="J14726" t="str">
            <v>N</v>
          </cell>
        </row>
        <row r="14727">
          <cell r="D14727" t="str">
            <v>1415922</v>
          </cell>
          <cell r="J14727" t="str">
            <v>N</v>
          </cell>
        </row>
        <row r="14728">
          <cell r="D14728" t="str">
            <v>1415922</v>
          </cell>
          <cell r="J14728" t="str">
            <v>N</v>
          </cell>
        </row>
        <row r="14729">
          <cell r="D14729" t="str">
            <v>1415922</v>
          </cell>
          <cell r="J14729" t="str">
            <v>N</v>
          </cell>
        </row>
        <row r="14730">
          <cell r="D14730" t="str">
            <v>1415922</v>
          </cell>
          <cell r="J14730" t="str">
            <v>N</v>
          </cell>
        </row>
        <row r="14731">
          <cell r="D14731" t="str">
            <v>1415922</v>
          </cell>
          <cell r="J14731" t="str">
            <v>N</v>
          </cell>
        </row>
        <row r="14732">
          <cell r="D14732" t="str">
            <v>1415922</v>
          </cell>
          <cell r="J14732" t="str">
            <v>N</v>
          </cell>
        </row>
        <row r="14733">
          <cell r="D14733" t="str">
            <v>1415922</v>
          </cell>
          <cell r="J14733" t="str">
            <v>Y</v>
          </cell>
        </row>
        <row r="14734">
          <cell r="D14734" t="str">
            <v>1415922</v>
          </cell>
          <cell r="J14734" t="str">
            <v>Y</v>
          </cell>
        </row>
        <row r="14735">
          <cell r="D14735" t="str">
            <v>1415922</v>
          </cell>
          <cell r="J14735" t="str">
            <v>Y</v>
          </cell>
        </row>
        <row r="14736">
          <cell r="D14736" t="str">
            <v>1415922</v>
          </cell>
          <cell r="J14736" t="str">
            <v>Y</v>
          </cell>
        </row>
        <row r="14737">
          <cell r="D14737" t="str">
            <v>1415922</v>
          </cell>
          <cell r="J14737" t="str">
            <v>Y</v>
          </cell>
        </row>
        <row r="14738">
          <cell r="D14738" t="str">
            <v>1415922</v>
          </cell>
          <cell r="J14738" t="str">
            <v>Y</v>
          </cell>
        </row>
        <row r="14739">
          <cell r="D14739" t="str">
            <v>1415922</v>
          </cell>
          <cell r="J14739" t="str">
            <v>Y</v>
          </cell>
        </row>
        <row r="14740">
          <cell r="D14740" t="str">
            <v>1415922</v>
          </cell>
          <cell r="J14740" t="str">
            <v>Y</v>
          </cell>
        </row>
        <row r="14741">
          <cell r="D14741" t="str">
            <v>1415922</v>
          </cell>
          <cell r="J14741" t="str">
            <v>Y</v>
          </cell>
        </row>
        <row r="14742">
          <cell r="D14742" t="str">
            <v>1415922</v>
          </cell>
          <cell r="J14742" t="str">
            <v>N</v>
          </cell>
        </row>
        <row r="14743">
          <cell r="D14743" t="str">
            <v>1415922</v>
          </cell>
          <cell r="J14743" t="str">
            <v>N</v>
          </cell>
        </row>
        <row r="14744">
          <cell r="D14744" t="str">
            <v>1415922</v>
          </cell>
          <cell r="J14744" t="str">
            <v>N</v>
          </cell>
        </row>
        <row r="14745">
          <cell r="D14745" t="str">
            <v>1415922</v>
          </cell>
          <cell r="J14745" t="str">
            <v>N</v>
          </cell>
        </row>
        <row r="14746">
          <cell r="D14746" t="str">
            <v>1415922</v>
          </cell>
          <cell r="J14746" t="str">
            <v>N</v>
          </cell>
        </row>
        <row r="14747">
          <cell r="D14747" t="str">
            <v>1415922</v>
          </cell>
          <cell r="J14747" t="str">
            <v>N</v>
          </cell>
        </row>
        <row r="14748">
          <cell r="D14748" t="str">
            <v>1415922</v>
          </cell>
          <cell r="J14748" t="str">
            <v>N</v>
          </cell>
        </row>
        <row r="14749">
          <cell r="D14749" t="str">
            <v>1415922</v>
          </cell>
          <cell r="J14749" t="str">
            <v>N</v>
          </cell>
        </row>
        <row r="14750">
          <cell r="D14750" t="str">
            <v>1415922</v>
          </cell>
          <cell r="J14750" t="str">
            <v>N</v>
          </cell>
        </row>
        <row r="14751">
          <cell r="D14751" t="str">
            <v>1415922</v>
          </cell>
          <cell r="J14751" t="str">
            <v>N</v>
          </cell>
        </row>
        <row r="14752">
          <cell r="D14752" t="str">
            <v>1415922</v>
          </cell>
          <cell r="J14752" t="str">
            <v>N</v>
          </cell>
        </row>
        <row r="14753">
          <cell r="D14753" t="str">
            <v>1415922</v>
          </cell>
          <cell r="J14753" t="str">
            <v>N</v>
          </cell>
        </row>
        <row r="14754">
          <cell r="D14754" t="str">
            <v>1415922</v>
          </cell>
          <cell r="J14754" t="str">
            <v>N</v>
          </cell>
        </row>
        <row r="14755">
          <cell r="D14755" t="str">
            <v>1415922</v>
          </cell>
          <cell r="J14755" t="str">
            <v>N</v>
          </cell>
        </row>
        <row r="14756">
          <cell r="D14756" t="str">
            <v>1415922</v>
          </cell>
          <cell r="J14756" t="str">
            <v>N</v>
          </cell>
        </row>
        <row r="14757">
          <cell r="D14757" t="str">
            <v>1415922</v>
          </cell>
          <cell r="J14757" t="str">
            <v>N</v>
          </cell>
        </row>
        <row r="14758">
          <cell r="D14758" t="str">
            <v>1415922</v>
          </cell>
          <cell r="J14758" t="str">
            <v>N</v>
          </cell>
        </row>
        <row r="14759">
          <cell r="D14759" t="str">
            <v>1415922</v>
          </cell>
          <cell r="J14759" t="str">
            <v>N</v>
          </cell>
        </row>
        <row r="14760">
          <cell r="D14760" t="str">
            <v>1415922</v>
          </cell>
          <cell r="J14760" t="str">
            <v>N</v>
          </cell>
        </row>
        <row r="14761">
          <cell r="D14761" t="str">
            <v>1415922</v>
          </cell>
          <cell r="J14761" t="str">
            <v>N</v>
          </cell>
        </row>
        <row r="14762">
          <cell r="D14762" t="str">
            <v>1415922</v>
          </cell>
          <cell r="J14762" t="str">
            <v>N</v>
          </cell>
        </row>
        <row r="14763">
          <cell r="D14763" t="str">
            <v>1415922</v>
          </cell>
          <cell r="J14763" t="str">
            <v>N</v>
          </cell>
        </row>
        <row r="14764">
          <cell r="D14764" t="str">
            <v>1415922</v>
          </cell>
          <cell r="J14764" t="str">
            <v>N</v>
          </cell>
        </row>
        <row r="14765">
          <cell r="D14765" t="str">
            <v>1415922</v>
          </cell>
          <cell r="J14765" t="str">
            <v>N</v>
          </cell>
        </row>
        <row r="14766">
          <cell r="D14766" t="str">
            <v>1415978</v>
          </cell>
          <cell r="J14766" t="str">
            <v>N</v>
          </cell>
        </row>
        <row r="14767">
          <cell r="D14767" t="str">
            <v>1415978</v>
          </cell>
          <cell r="J14767" t="str">
            <v>N</v>
          </cell>
        </row>
        <row r="14768">
          <cell r="D14768" t="str">
            <v>1415978</v>
          </cell>
          <cell r="J14768" t="str">
            <v>N</v>
          </cell>
        </row>
        <row r="14769">
          <cell r="D14769" t="str">
            <v>1415978</v>
          </cell>
          <cell r="J14769" t="str">
            <v>N</v>
          </cell>
        </row>
        <row r="14770">
          <cell r="D14770" t="str">
            <v>1415978</v>
          </cell>
          <cell r="J14770" t="str">
            <v>N</v>
          </cell>
        </row>
        <row r="14771">
          <cell r="D14771" t="str">
            <v>1415978</v>
          </cell>
          <cell r="J14771" t="str">
            <v>N</v>
          </cell>
        </row>
        <row r="14772">
          <cell r="D14772" t="str">
            <v>1415978</v>
          </cell>
          <cell r="J14772" t="str">
            <v>N</v>
          </cell>
        </row>
        <row r="14773">
          <cell r="D14773" t="str">
            <v>1415978</v>
          </cell>
          <cell r="J14773" t="str">
            <v>N</v>
          </cell>
        </row>
        <row r="14774">
          <cell r="D14774" t="str">
            <v>1415978</v>
          </cell>
          <cell r="J14774" t="str">
            <v>N</v>
          </cell>
        </row>
        <row r="14775">
          <cell r="D14775" t="str">
            <v>1415978</v>
          </cell>
          <cell r="J14775" t="str">
            <v>N</v>
          </cell>
        </row>
        <row r="14776">
          <cell r="D14776" t="str">
            <v>1415978</v>
          </cell>
          <cell r="J14776" t="str">
            <v>N</v>
          </cell>
        </row>
        <row r="14777">
          <cell r="D14777" t="str">
            <v>1415978</v>
          </cell>
          <cell r="J14777" t="str">
            <v>N</v>
          </cell>
        </row>
        <row r="14778">
          <cell r="D14778" t="str">
            <v>1415978</v>
          </cell>
          <cell r="J14778" t="str">
            <v>N</v>
          </cell>
        </row>
        <row r="14779">
          <cell r="D14779" t="str">
            <v>1415978</v>
          </cell>
          <cell r="J14779" t="str">
            <v>N</v>
          </cell>
        </row>
        <row r="14780">
          <cell r="D14780" t="str">
            <v>1415978</v>
          </cell>
          <cell r="J14780" t="str">
            <v>N</v>
          </cell>
        </row>
        <row r="14781">
          <cell r="D14781" t="str">
            <v>1415978</v>
          </cell>
          <cell r="J14781" t="str">
            <v>N</v>
          </cell>
        </row>
        <row r="14782">
          <cell r="D14782" t="str">
            <v>1415978</v>
          </cell>
          <cell r="J14782" t="str">
            <v>N</v>
          </cell>
        </row>
        <row r="14783">
          <cell r="D14783" t="str">
            <v>1415978</v>
          </cell>
          <cell r="J14783" t="str">
            <v>N</v>
          </cell>
        </row>
        <row r="14784">
          <cell r="D14784" t="str">
            <v>1415978</v>
          </cell>
          <cell r="J14784" t="str">
            <v>N</v>
          </cell>
        </row>
        <row r="14785">
          <cell r="D14785" t="str">
            <v>1415978</v>
          </cell>
          <cell r="J14785" t="str">
            <v>N</v>
          </cell>
        </row>
        <row r="14786">
          <cell r="D14786" t="str">
            <v>1415978</v>
          </cell>
          <cell r="J14786" t="str">
            <v>N</v>
          </cell>
        </row>
        <row r="14787">
          <cell r="D14787" t="str">
            <v>1415978</v>
          </cell>
          <cell r="J14787" t="str">
            <v>N</v>
          </cell>
        </row>
        <row r="14788">
          <cell r="D14788" t="str">
            <v>1415978</v>
          </cell>
          <cell r="J14788" t="str">
            <v>N</v>
          </cell>
        </row>
        <row r="14789">
          <cell r="D14789" t="str">
            <v>1415978</v>
          </cell>
          <cell r="J14789" t="str">
            <v>N</v>
          </cell>
        </row>
        <row r="14790">
          <cell r="D14790" t="str">
            <v>1415978</v>
          </cell>
          <cell r="J14790" t="str">
            <v>N</v>
          </cell>
        </row>
        <row r="14791">
          <cell r="D14791" t="str">
            <v>1415978</v>
          </cell>
          <cell r="J14791" t="str">
            <v>N</v>
          </cell>
        </row>
        <row r="14792">
          <cell r="D14792" t="str">
            <v>1415978</v>
          </cell>
          <cell r="J14792" t="str">
            <v>N</v>
          </cell>
        </row>
        <row r="14793">
          <cell r="D14793" t="str">
            <v>1415978</v>
          </cell>
          <cell r="J14793" t="str">
            <v>N</v>
          </cell>
        </row>
        <row r="14794">
          <cell r="D14794" t="str">
            <v>1415978</v>
          </cell>
          <cell r="J14794" t="str">
            <v>N</v>
          </cell>
        </row>
        <row r="14795">
          <cell r="D14795" t="str">
            <v>1415978</v>
          </cell>
          <cell r="J14795" t="str">
            <v>N</v>
          </cell>
        </row>
        <row r="14796">
          <cell r="D14796" t="str">
            <v>1415978</v>
          </cell>
          <cell r="J14796" t="str">
            <v>N</v>
          </cell>
        </row>
        <row r="14797">
          <cell r="D14797" t="str">
            <v>1415978</v>
          </cell>
          <cell r="J14797" t="str">
            <v>N</v>
          </cell>
        </row>
        <row r="14798">
          <cell r="D14798" t="str">
            <v>1415978</v>
          </cell>
          <cell r="J14798" t="str">
            <v>N</v>
          </cell>
        </row>
        <row r="14799">
          <cell r="D14799" t="str">
            <v>1415978</v>
          </cell>
          <cell r="J14799" t="str">
            <v>N</v>
          </cell>
        </row>
        <row r="14800">
          <cell r="D14800" t="str">
            <v>1415978</v>
          </cell>
          <cell r="J14800" t="str">
            <v>N</v>
          </cell>
        </row>
        <row r="14801">
          <cell r="D14801" t="str">
            <v>1415978</v>
          </cell>
          <cell r="J14801" t="str">
            <v>N</v>
          </cell>
        </row>
        <row r="14802">
          <cell r="D14802" t="str">
            <v>1415978</v>
          </cell>
          <cell r="J14802" t="str">
            <v>N</v>
          </cell>
        </row>
        <row r="14803">
          <cell r="D14803" t="str">
            <v>1415978</v>
          </cell>
          <cell r="J14803" t="str">
            <v>N</v>
          </cell>
        </row>
        <row r="14804">
          <cell r="D14804" t="str">
            <v>1415978</v>
          </cell>
          <cell r="J14804" t="str">
            <v>N</v>
          </cell>
        </row>
        <row r="14805">
          <cell r="D14805" t="str">
            <v>1415978</v>
          </cell>
          <cell r="J14805" t="str">
            <v>N</v>
          </cell>
        </row>
        <row r="14806">
          <cell r="D14806" t="str">
            <v>1415978</v>
          </cell>
          <cell r="J14806" t="str">
            <v>N</v>
          </cell>
        </row>
        <row r="14807">
          <cell r="D14807" t="str">
            <v>1415978</v>
          </cell>
          <cell r="J14807" t="str">
            <v>N</v>
          </cell>
        </row>
        <row r="14808">
          <cell r="D14808" t="str">
            <v>1415978</v>
          </cell>
          <cell r="J14808" t="str">
            <v>N</v>
          </cell>
        </row>
        <row r="14809">
          <cell r="D14809" t="str">
            <v>1415978</v>
          </cell>
          <cell r="J14809" t="str">
            <v>N</v>
          </cell>
        </row>
        <row r="14810">
          <cell r="D14810" t="str">
            <v>1415978</v>
          </cell>
          <cell r="J14810" t="str">
            <v>N</v>
          </cell>
        </row>
        <row r="14811">
          <cell r="D14811" t="str">
            <v>1415978</v>
          </cell>
          <cell r="J14811" t="str">
            <v>N</v>
          </cell>
        </row>
        <row r="14812">
          <cell r="D14812" t="str">
            <v>1415978</v>
          </cell>
          <cell r="J14812" t="str">
            <v>N</v>
          </cell>
        </row>
        <row r="14813">
          <cell r="D14813" t="str">
            <v>1415978</v>
          </cell>
          <cell r="J14813" t="str">
            <v>N</v>
          </cell>
        </row>
        <row r="14814">
          <cell r="D14814" t="str">
            <v>1415978</v>
          </cell>
          <cell r="J14814" t="str">
            <v>N</v>
          </cell>
        </row>
        <row r="14815">
          <cell r="D14815" t="str">
            <v>1415978</v>
          </cell>
          <cell r="J14815" t="str">
            <v>N</v>
          </cell>
        </row>
        <row r="14816">
          <cell r="D14816" t="str">
            <v>1415978</v>
          </cell>
          <cell r="J14816" t="str">
            <v>N</v>
          </cell>
        </row>
        <row r="14817">
          <cell r="D14817" t="str">
            <v>1415978</v>
          </cell>
          <cell r="J14817" t="str">
            <v>N</v>
          </cell>
        </row>
        <row r="14818">
          <cell r="D14818" t="str">
            <v>1415978</v>
          </cell>
          <cell r="J14818" t="str">
            <v>N</v>
          </cell>
        </row>
        <row r="14819">
          <cell r="D14819" t="str">
            <v>1415978</v>
          </cell>
          <cell r="J14819" t="str">
            <v>N</v>
          </cell>
        </row>
        <row r="14820">
          <cell r="D14820" t="str">
            <v>1415978</v>
          </cell>
          <cell r="J14820" t="str">
            <v>N</v>
          </cell>
        </row>
        <row r="14821">
          <cell r="D14821" t="str">
            <v>1415978</v>
          </cell>
          <cell r="J14821" t="str">
            <v>N</v>
          </cell>
        </row>
        <row r="14822">
          <cell r="D14822" t="str">
            <v>1415978</v>
          </cell>
          <cell r="J14822" t="str">
            <v>N</v>
          </cell>
        </row>
        <row r="14823">
          <cell r="D14823" t="str">
            <v>1415978</v>
          </cell>
          <cell r="J14823" t="str">
            <v>N</v>
          </cell>
        </row>
        <row r="14824">
          <cell r="D14824" t="str">
            <v>1415978</v>
          </cell>
          <cell r="J14824" t="str">
            <v>N</v>
          </cell>
        </row>
        <row r="14825">
          <cell r="D14825" t="str">
            <v>1415978</v>
          </cell>
          <cell r="J14825" t="str">
            <v>N</v>
          </cell>
        </row>
        <row r="14826">
          <cell r="D14826" t="str">
            <v>1415978</v>
          </cell>
          <cell r="J14826" t="str">
            <v>N</v>
          </cell>
        </row>
        <row r="14827">
          <cell r="D14827" t="str">
            <v>1415978</v>
          </cell>
          <cell r="J14827" t="str">
            <v>N</v>
          </cell>
        </row>
        <row r="14828">
          <cell r="D14828" t="str">
            <v>1415978</v>
          </cell>
          <cell r="J14828" t="str">
            <v>N</v>
          </cell>
        </row>
        <row r="14829">
          <cell r="D14829" t="str">
            <v>1415978</v>
          </cell>
          <cell r="J14829" t="str">
            <v>N</v>
          </cell>
        </row>
        <row r="14830">
          <cell r="D14830" t="str">
            <v>1415978</v>
          </cell>
          <cell r="J14830" t="str">
            <v>N</v>
          </cell>
        </row>
        <row r="14831">
          <cell r="D14831" t="str">
            <v>1415978</v>
          </cell>
          <cell r="J14831" t="str">
            <v>N</v>
          </cell>
        </row>
        <row r="14832">
          <cell r="D14832" t="str">
            <v>1415978</v>
          </cell>
          <cell r="J14832" t="str">
            <v>N</v>
          </cell>
        </row>
        <row r="14833">
          <cell r="D14833" t="str">
            <v>1415978</v>
          </cell>
          <cell r="J14833" t="str">
            <v>N</v>
          </cell>
        </row>
        <row r="14834">
          <cell r="D14834" t="str">
            <v>1415978</v>
          </cell>
          <cell r="J14834" t="str">
            <v>N</v>
          </cell>
        </row>
        <row r="14835">
          <cell r="D14835" t="str">
            <v>1415978</v>
          </cell>
          <cell r="J14835" t="str">
            <v>N</v>
          </cell>
        </row>
        <row r="14836">
          <cell r="D14836" t="str">
            <v>1415978</v>
          </cell>
          <cell r="J14836" t="str">
            <v>N</v>
          </cell>
        </row>
        <row r="14837">
          <cell r="D14837" t="str">
            <v>1415978</v>
          </cell>
          <cell r="J14837" t="str">
            <v>N</v>
          </cell>
        </row>
        <row r="14838">
          <cell r="D14838" t="str">
            <v>1415978</v>
          </cell>
          <cell r="J14838" t="str">
            <v>N</v>
          </cell>
        </row>
        <row r="14839">
          <cell r="D14839" t="str">
            <v>1415978</v>
          </cell>
          <cell r="J14839" t="str">
            <v>N</v>
          </cell>
        </row>
        <row r="14840">
          <cell r="D14840" t="str">
            <v>1415978</v>
          </cell>
          <cell r="J14840" t="str">
            <v>N</v>
          </cell>
        </row>
        <row r="14841">
          <cell r="D14841" t="str">
            <v>1415978</v>
          </cell>
          <cell r="J14841" t="str">
            <v>N</v>
          </cell>
        </row>
        <row r="14842">
          <cell r="D14842" t="str">
            <v>1415978</v>
          </cell>
          <cell r="J14842" t="str">
            <v>N</v>
          </cell>
        </row>
        <row r="14843">
          <cell r="D14843" t="str">
            <v>1415978</v>
          </cell>
          <cell r="J14843" t="str">
            <v>N</v>
          </cell>
        </row>
        <row r="14844">
          <cell r="D14844" t="str">
            <v>1415978</v>
          </cell>
          <cell r="J14844" t="str">
            <v>N</v>
          </cell>
        </row>
        <row r="14845">
          <cell r="D14845" t="str">
            <v>1415978</v>
          </cell>
          <cell r="J14845" t="str">
            <v>N</v>
          </cell>
        </row>
        <row r="14846">
          <cell r="D14846" t="str">
            <v>1415978</v>
          </cell>
          <cell r="J14846" t="str">
            <v>N</v>
          </cell>
        </row>
        <row r="14847">
          <cell r="D14847" t="str">
            <v>1415978</v>
          </cell>
          <cell r="J14847" t="str">
            <v>N</v>
          </cell>
        </row>
        <row r="14848">
          <cell r="D14848" t="str">
            <v>1415978</v>
          </cell>
          <cell r="J14848" t="str">
            <v>N</v>
          </cell>
        </row>
        <row r="14849">
          <cell r="D14849" t="str">
            <v>1415978</v>
          </cell>
          <cell r="J14849" t="str">
            <v>N</v>
          </cell>
        </row>
        <row r="14850">
          <cell r="D14850" t="str">
            <v>1415978</v>
          </cell>
          <cell r="J14850" t="str">
            <v>N</v>
          </cell>
        </row>
        <row r="14851">
          <cell r="D14851" t="str">
            <v>1415978</v>
          </cell>
          <cell r="J14851" t="str">
            <v>N</v>
          </cell>
        </row>
        <row r="14852">
          <cell r="D14852" t="str">
            <v>1415978</v>
          </cell>
          <cell r="J14852" t="str">
            <v>N</v>
          </cell>
        </row>
        <row r="14853">
          <cell r="D14853" t="str">
            <v>1415978</v>
          </cell>
          <cell r="J14853" t="str">
            <v>N</v>
          </cell>
        </row>
        <row r="14854">
          <cell r="D14854" t="str">
            <v>1415978</v>
          </cell>
          <cell r="J14854" t="str">
            <v>N</v>
          </cell>
        </row>
        <row r="14855">
          <cell r="D14855" t="str">
            <v>1415978</v>
          </cell>
          <cell r="J14855" t="str">
            <v>N</v>
          </cell>
        </row>
        <row r="14856">
          <cell r="D14856" t="str">
            <v>1415978</v>
          </cell>
          <cell r="J14856" t="str">
            <v>N</v>
          </cell>
        </row>
        <row r="14857">
          <cell r="D14857" t="str">
            <v>1415978</v>
          </cell>
          <cell r="J14857" t="str">
            <v>N</v>
          </cell>
        </row>
        <row r="14858">
          <cell r="D14858" t="str">
            <v>1415978</v>
          </cell>
          <cell r="J14858" t="str">
            <v>N</v>
          </cell>
        </row>
        <row r="14859">
          <cell r="D14859" t="str">
            <v>1415979</v>
          </cell>
          <cell r="J14859" t="str">
            <v>Y</v>
          </cell>
        </row>
        <row r="14860">
          <cell r="D14860" t="str">
            <v>1415979</v>
          </cell>
          <cell r="J14860" t="str">
            <v>Y</v>
          </cell>
        </row>
        <row r="14861">
          <cell r="D14861" t="str">
            <v>1415979</v>
          </cell>
          <cell r="J14861" t="str">
            <v>Y</v>
          </cell>
        </row>
        <row r="14862">
          <cell r="D14862" t="str">
            <v>1415979</v>
          </cell>
          <cell r="J14862" t="str">
            <v>Y</v>
          </cell>
        </row>
        <row r="14863">
          <cell r="D14863" t="str">
            <v>1415979</v>
          </cell>
          <cell r="J14863" t="str">
            <v>Y</v>
          </cell>
        </row>
        <row r="14864">
          <cell r="D14864" t="str">
            <v>1415979</v>
          </cell>
          <cell r="J14864" t="str">
            <v>Y</v>
          </cell>
        </row>
        <row r="14865">
          <cell r="D14865" t="str">
            <v>1415979</v>
          </cell>
          <cell r="J14865" t="str">
            <v>Y</v>
          </cell>
        </row>
        <row r="14866">
          <cell r="D14866" t="str">
            <v>1415979</v>
          </cell>
          <cell r="J14866" t="str">
            <v>Y</v>
          </cell>
        </row>
        <row r="14867">
          <cell r="D14867" t="str">
            <v>1415979</v>
          </cell>
          <cell r="J14867" t="str">
            <v>Y</v>
          </cell>
        </row>
        <row r="14868">
          <cell r="D14868" t="str">
            <v>1415979</v>
          </cell>
          <cell r="J14868" t="str">
            <v>N</v>
          </cell>
        </row>
        <row r="14869">
          <cell r="D14869" t="str">
            <v>1415979</v>
          </cell>
          <cell r="J14869" t="str">
            <v>N</v>
          </cell>
        </row>
        <row r="14870">
          <cell r="D14870" t="str">
            <v>1415979</v>
          </cell>
          <cell r="J14870" t="str">
            <v>N</v>
          </cell>
        </row>
        <row r="14871">
          <cell r="D14871" t="str">
            <v>1415979</v>
          </cell>
          <cell r="J14871" t="str">
            <v>N</v>
          </cell>
        </row>
        <row r="14872">
          <cell r="D14872" t="str">
            <v>1415979</v>
          </cell>
          <cell r="J14872" t="str">
            <v>N</v>
          </cell>
        </row>
        <row r="14873">
          <cell r="D14873" t="str">
            <v>1415979</v>
          </cell>
          <cell r="J14873" t="str">
            <v>N</v>
          </cell>
        </row>
        <row r="14874">
          <cell r="D14874" t="str">
            <v>1415979</v>
          </cell>
          <cell r="J14874" t="str">
            <v>N</v>
          </cell>
        </row>
        <row r="14875">
          <cell r="D14875" t="str">
            <v>1415979</v>
          </cell>
          <cell r="J14875" t="str">
            <v>N</v>
          </cell>
        </row>
        <row r="14876">
          <cell r="D14876" t="str">
            <v>1415979</v>
          </cell>
          <cell r="J14876" t="str">
            <v>N</v>
          </cell>
        </row>
        <row r="14877">
          <cell r="D14877" t="str">
            <v>1415979</v>
          </cell>
          <cell r="J14877" t="str">
            <v>N</v>
          </cell>
        </row>
        <row r="14878">
          <cell r="D14878" t="str">
            <v>1415979</v>
          </cell>
          <cell r="J14878" t="str">
            <v>N</v>
          </cell>
        </row>
        <row r="14879">
          <cell r="D14879" t="str">
            <v>1415979</v>
          </cell>
          <cell r="J14879" t="str">
            <v>N</v>
          </cell>
        </row>
        <row r="14880">
          <cell r="D14880" t="str">
            <v>1415979</v>
          </cell>
          <cell r="J14880" t="str">
            <v>N</v>
          </cell>
        </row>
        <row r="14881">
          <cell r="D14881" t="str">
            <v>1415979</v>
          </cell>
          <cell r="J14881" t="str">
            <v>N</v>
          </cell>
        </row>
        <row r="14882">
          <cell r="D14882" t="str">
            <v>1415979</v>
          </cell>
          <cell r="J14882" t="str">
            <v>N</v>
          </cell>
        </row>
        <row r="14883">
          <cell r="D14883" t="str">
            <v>1415979</v>
          </cell>
          <cell r="J14883" t="str">
            <v>N</v>
          </cell>
        </row>
        <row r="14884">
          <cell r="D14884" t="str">
            <v>1415979</v>
          </cell>
          <cell r="J14884" t="str">
            <v>N</v>
          </cell>
        </row>
        <row r="14885">
          <cell r="D14885" t="str">
            <v>1415979</v>
          </cell>
          <cell r="J14885" t="str">
            <v>N</v>
          </cell>
        </row>
        <row r="14886">
          <cell r="D14886" t="str">
            <v>1415979</v>
          </cell>
          <cell r="J14886" t="str">
            <v>N</v>
          </cell>
        </row>
        <row r="14887">
          <cell r="D14887" t="str">
            <v>1415979</v>
          </cell>
          <cell r="J14887" t="str">
            <v>N</v>
          </cell>
        </row>
        <row r="14888">
          <cell r="D14888" t="str">
            <v>1415979</v>
          </cell>
          <cell r="J14888" t="str">
            <v>N</v>
          </cell>
        </row>
        <row r="14889">
          <cell r="D14889" t="str">
            <v>1415979</v>
          </cell>
          <cell r="J14889" t="str">
            <v>N</v>
          </cell>
        </row>
        <row r="14890">
          <cell r="D14890" t="str">
            <v>1415979</v>
          </cell>
          <cell r="J14890" t="str">
            <v>N</v>
          </cell>
        </row>
        <row r="14891">
          <cell r="D14891" t="str">
            <v>1415979</v>
          </cell>
          <cell r="J14891" t="str">
            <v>N</v>
          </cell>
        </row>
        <row r="14892">
          <cell r="D14892" t="str">
            <v>1415979</v>
          </cell>
          <cell r="J14892" t="str">
            <v>N</v>
          </cell>
        </row>
        <row r="14893">
          <cell r="D14893" t="str">
            <v>1415979</v>
          </cell>
          <cell r="J14893" t="str">
            <v>N</v>
          </cell>
        </row>
        <row r="14894">
          <cell r="D14894" t="str">
            <v>1415979</v>
          </cell>
          <cell r="J14894" t="str">
            <v>Y</v>
          </cell>
        </row>
        <row r="14895">
          <cell r="D14895" t="str">
            <v>1415979</v>
          </cell>
          <cell r="J14895" t="str">
            <v>Y</v>
          </cell>
        </row>
        <row r="14896">
          <cell r="D14896" t="str">
            <v>1415979</v>
          </cell>
          <cell r="J14896" t="str">
            <v>Y</v>
          </cell>
        </row>
        <row r="14897">
          <cell r="D14897" t="str">
            <v>1415979</v>
          </cell>
          <cell r="J14897" t="str">
            <v>Y</v>
          </cell>
        </row>
        <row r="14898">
          <cell r="D14898" t="str">
            <v>1415979</v>
          </cell>
          <cell r="J14898" t="str">
            <v>Y</v>
          </cell>
        </row>
        <row r="14899">
          <cell r="D14899" t="str">
            <v>1415979</v>
          </cell>
          <cell r="J14899" t="str">
            <v>Y</v>
          </cell>
        </row>
        <row r="14900">
          <cell r="D14900" t="str">
            <v>1415979</v>
          </cell>
          <cell r="J14900" t="str">
            <v>Y</v>
          </cell>
        </row>
        <row r="14901">
          <cell r="D14901" t="str">
            <v>1415979</v>
          </cell>
          <cell r="J14901" t="str">
            <v>Y</v>
          </cell>
        </row>
        <row r="14902">
          <cell r="D14902" t="str">
            <v>1415979</v>
          </cell>
          <cell r="J14902" t="str">
            <v>Y</v>
          </cell>
        </row>
        <row r="14903">
          <cell r="D14903" t="str">
            <v>1415979</v>
          </cell>
          <cell r="J14903" t="str">
            <v>N</v>
          </cell>
        </row>
        <row r="14904">
          <cell r="D14904" t="str">
            <v>1415979</v>
          </cell>
          <cell r="J14904" t="str">
            <v>N</v>
          </cell>
        </row>
        <row r="14905">
          <cell r="D14905" t="str">
            <v>1415979</v>
          </cell>
          <cell r="J14905" t="str">
            <v>N</v>
          </cell>
        </row>
        <row r="14906">
          <cell r="D14906" t="str">
            <v>1415979</v>
          </cell>
          <cell r="J14906" t="str">
            <v>N</v>
          </cell>
        </row>
        <row r="14907">
          <cell r="D14907" t="str">
            <v>1415979</v>
          </cell>
          <cell r="J14907" t="str">
            <v>N</v>
          </cell>
        </row>
        <row r="14908">
          <cell r="D14908" t="str">
            <v>1415979</v>
          </cell>
          <cell r="J14908" t="str">
            <v>N</v>
          </cell>
        </row>
        <row r="14909">
          <cell r="D14909" t="str">
            <v>1415979</v>
          </cell>
          <cell r="J14909" t="str">
            <v>N</v>
          </cell>
        </row>
        <row r="14910">
          <cell r="D14910" t="str">
            <v>1415979</v>
          </cell>
          <cell r="J14910" t="str">
            <v>N</v>
          </cell>
        </row>
        <row r="14911">
          <cell r="D14911" t="str">
            <v>1415979</v>
          </cell>
          <cell r="J14911" t="str">
            <v>N</v>
          </cell>
        </row>
        <row r="14912">
          <cell r="D14912" t="str">
            <v>1415979</v>
          </cell>
          <cell r="J14912" t="str">
            <v>N</v>
          </cell>
        </row>
        <row r="14913">
          <cell r="D14913" t="str">
            <v>1415979</v>
          </cell>
          <cell r="J14913" t="str">
            <v>N</v>
          </cell>
        </row>
        <row r="14914">
          <cell r="D14914" t="str">
            <v>1415979</v>
          </cell>
          <cell r="J14914" t="str">
            <v>N</v>
          </cell>
        </row>
        <row r="14915">
          <cell r="D14915" t="str">
            <v>1415979</v>
          </cell>
          <cell r="J14915" t="str">
            <v>N</v>
          </cell>
        </row>
        <row r="14916">
          <cell r="D14916" t="str">
            <v>1415979</v>
          </cell>
          <cell r="J14916" t="str">
            <v>N</v>
          </cell>
        </row>
        <row r="14917">
          <cell r="D14917" t="str">
            <v>1415979</v>
          </cell>
          <cell r="J14917" t="str">
            <v>N</v>
          </cell>
        </row>
        <row r="14918">
          <cell r="D14918" t="str">
            <v>1415979</v>
          </cell>
          <cell r="J14918" t="str">
            <v>N</v>
          </cell>
        </row>
        <row r="14919">
          <cell r="D14919" t="str">
            <v>1415979</v>
          </cell>
          <cell r="J14919" t="str">
            <v>N</v>
          </cell>
        </row>
        <row r="14920">
          <cell r="D14920" t="str">
            <v>1415979</v>
          </cell>
          <cell r="J14920" t="str">
            <v>N</v>
          </cell>
        </row>
        <row r="14921">
          <cell r="D14921" t="str">
            <v>1415979</v>
          </cell>
          <cell r="J14921" t="str">
            <v>N</v>
          </cell>
        </row>
        <row r="14922">
          <cell r="D14922" t="str">
            <v>1415979</v>
          </cell>
          <cell r="J14922" t="str">
            <v>N</v>
          </cell>
        </row>
        <row r="14923">
          <cell r="D14923" t="str">
            <v>1415979</v>
          </cell>
          <cell r="J14923" t="str">
            <v>N</v>
          </cell>
        </row>
        <row r="14924">
          <cell r="D14924" t="str">
            <v>1415979</v>
          </cell>
          <cell r="J14924" t="str">
            <v>N</v>
          </cell>
        </row>
        <row r="14925">
          <cell r="D14925" t="str">
            <v>1415979</v>
          </cell>
          <cell r="J14925" t="str">
            <v>N</v>
          </cell>
        </row>
        <row r="14926">
          <cell r="D14926" t="str">
            <v>1416092</v>
          </cell>
          <cell r="J14926" t="str">
            <v>N</v>
          </cell>
        </row>
        <row r="14927">
          <cell r="D14927" t="str">
            <v>1416092</v>
          </cell>
          <cell r="J14927" t="str">
            <v>N</v>
          </cell>
        </row>
        <row r="14928">
          <cell r="D14928" t="str">
            <v>1416092</v>
          </cell>
          <cell r="J14928" t="str">
            <v>N</v>
          </cell>
        </row>
        <row r="14929">
          <cell r="D14929" t="str">
            <v>1416092</v>
          </cell>
          <cell r="J14929" t="str">
            <v>N</v>
          </cell>
        </row>
        <row r="14930">
          <cell r="D14930" t="str">
            <v>1416092</v>
          </cell>
          <cell r="J14930" t="str">
            <v>N</v>
          </cell>
        </row>
        <row r="14931">
          <cell r="D14931" t="str">
            <v>1416092</v>
          </cell>
          <cell r="J14931" t="str">
            <v>N</v>
          </cell>
        </row>
        <row r="14932">
          <cell r="D14932" t="str">
            <v>1416092</v>
          </cell>
          <cell r="J14932" t="str">
            <v>N</v>
          </cell>
        </row>
        <row r="14933">
          <cell r="D14933" t="str">
            <v>1416092</v>
          </cell>
          <cell r="J14933" t="str">
            <v>N</v>
          </cell>
        </row>
        <row r="14934">
          <cell r="D14934" t="str">
            <v>1416092</v>
          </cell>
          <cell r="J14934" t="str">
            <v>N</v>
          </cell>
        </row>
        <row r="14935">
          <cell r="D14935" t="str">
            <v>1416092</v>
          </cell>
          <cell r="J14935" t="str">
            <v>N</v>
          </cell>
        </row>
        <row r="14936">
          <cell r="D14936" t="str">
            <v>1416092</v>
          </cell>
          <cell r="J14936" t="str">
            <v>N</v>
          </cell>
        </row>
        <row r="14937">
          <cell r="D14937" t="str">
            <v>1416092</v>
          </cell>
          <cell r="J14937" t="str">
            <v>N</v>
          </cell>
        </row>
        <row r="14938">
          <cell r="D14938" t="str">
            <v>1416092</v>
          </cell>
          <cell r="J14938" t="str">
            <v>N</v>
          </cell>
        </row>
        <row r="14939">
          <cell r="D14939" t="str">
            <v>1416092</v>
          </cell>
          <cell r="J14939" t="str">
            <v>N</v>
          </cell>
        </row>
        <row r="14940">
          <cell r="D14940" t="str">
            <v>1416092</v>
          </cell>
          <cell r="J14940" t="str">
            <v>N</v>
          </cell>
        </row>
        <row r="14941">
          <cell r="D14941" t="str">
            <v>1416092</v>
          </cell>
          <cell r="J14941" t="str">
            <v>N</v>
          </cell>
        </row>
        <row r="14942">
          <cell r="D14942" t="str">
            <v>1416092</v>
          </cell>
          <cell r="J14942" t="str">
            <v>N</v>
          </cell>
        </row>
        <row r="14943">
          <cell r="D14943" t="str">
            <v>1416092</v>
          </cell>
          <cell r="J14943" t="str">
            <v>N</v>
          </cell>
        </row>
        <row r="14944">
          <cell r="D14944" t="str">
            <v>1416092</v>
          </cell>
          <cell r="J14944" t="str">
            <v>N</v>
          </cell>
        </row>
        <row r="14945">
          <cell r="D14945" t="str">
            <v>1416092</v>
          </cell>
          <cell r="J14945" t="str">
            <v>N</v>
          </cell>
        </row>
        <row r="14946">
          <cell r="D14946" t="str">
            <v>1416092</v>
          </cell>
          <cell r="J14946" t="str">
            <v>N</v>
          </cell>
        </row>
        <row r="14947">
          <cell r="D14947" t="str">
            <v>1416092</v>
          </cell>
          <cell r="J14947" t="str">
            <v>N</v>
          </cell>
        </row>
        <row r="14948">
          <cell r="D14948" t="str">
            <v>1416092</v>
          </cell>
          <cell r="J14948" t="str">
            <v>N</v>
          </cell>
        </row>
        <row r="14949">
          <cell r="D14949" t="str">
            <v>1416092</v>
          </cell>
          <cell r="J14949" t="str">
            <v>N</v>
          </cell>
        </row>
        <row r="14950">
          <cell r="D14950" t="str">
            <v>1416092</v>
          </cell>
          <cell r="J14950" t="str">
            <v>N</v>
          </cell>
        </row>
        <row r="14951">
          <cell r="D14951" t="str">
            <v>1416092</v>
          </cell>
          <cell r="J14951" t="str">
            <v>N</v>
          </cell>
        </row>
        <row r="14952">
          <cell r="D14952" t="str">
            <v>1416092</v>
          </cell>
          <cell r="J14952" t="str">
            <v>N</v>
          </cell>
        </row>
        <row r="14953">
          <cell r="D14953" t="str">
            <v>1416092</v>
          </cell>
          <cell r="J14953" t="str">
            <v>N</v>
          </cell>
        </row>
        <row r="14954">
          <cell r="D14954" t="str">
            <v>1416092</v>
          </cell>
          <cell r="J14954" t="str">
            <v>N</v>
          </cell>
        </row>
        <row r="14955">
          <cell r="D14955" t="str">
            <v>1416092</v>
          </cell>
          <cell r="J14955" t="str">
            <v>N</v>
          </cell>
        </row>
        <row r="14956">
          <cell r="D14956" t="str">
            <v>1416092</v>
          </cell>
          <cell r="J14956" t="str">
            <v>N</v>
          </cell>
        </row>
        <row r="14957">
          <cell r="D14957" t="str">
            <v>1416092</v>
          </cell>
          <cell r="J14957" t="str">
            <v>N</v>
          </cell>
        </row>
        <row r="14958">
          <cell r="D14958" t="str">
            <v>1416092</v>
          </cell>
          <cell r="J14958" t="str">
            <v>N</v>
          </cell>
        </row>
        <row r="14959">
          <cell r="D14959" t="str">
            <v>1416092</v>
          </cell>
          <cell r="J14959" t="str">
            <v>N</v>
          </cell>
        </row>
        <row r="14960">
          <cell r="D14960" t="str">
            <v>1416267</v>
          </cell>
          <cell r="J14960" t="str">
            <v>Y</v>
          </cell>
        </row>
        <row r="14961">
          <cell r="D14961" t="str">
            <v>1416267</v>
          </cell>
          <cell r="J14961" t="str">
            <v>Y</v>
          </cell>
        </row>
        <row r="14962">
          <cell r="D14962" t="str">
            <v>1416267</v>
          </cell>
          <cell r="J14962" t="str">
            <v>Y</v>
          </cell>
        </row>
        <row r="14963">
          <cell r="D14963" t="str">
            <v>1416267</v>
          </cell>
          <cell r="J14963" t="str">
            <v>Y</v>
          </cell>
        </row>
        <row r="14964">
          <cell r="D14964" t="str">
            <v>1416267</v>
          </cell>
          <cell r="J14964" t="str">
            <v>Y</v>
          </cell>
        </row>
        <row r="14965">
          <cell r="D14965" t="str">
            <v>1416267</v>
          </cell>
          <cell r="J14965" t="str">
            <v>Y</v>
          </cell>
        </row>
        <row r="14966">
          <cell r="D14966" t="str">
            <v>1416602</v>
          </cell>
          <cell r="J14966" t="str">
            <v>N</v>
          </cell>
        </row>
        <row r="14967">
          <cell r="D14967" t="str">
            <v>1416602</v>
          </cell>
          <cell r="J14967" t="str">
            <v>N</v>
          </cell>
        </row>
        <row r="14968">
          <cell r="D14968" t="str">
            <v>1416602</v>
          </cell>
          <cell r="J14968" t="str">
            <v>N</v>
          </cell>
        </row>
        <row r="14969">
          <cell r="D14969" t="str">
            <v>1416602</v>
          </cell>
          <cell r="J14969" t="str">
            <v>N</v>
          </cell>
        </row>
        <row r="14970">
          <cell r="D14970" t="str">
            <v>1416602</v>
          </cell>
          <cell r="J14970" t="str">
            <v>N</v>
          </cell>
        </row>
        <row r="14971">
          <cell r="D14971" t="str">
            <v>1416602</v>
          </cell>
          <cell r="J14971" t="str">
            <v>N</v>
          </cell>
        </row>
        <row r="14972">
          <cell r="D14972" t="str">
            <v>1416602</v>
          </cell>
          <cell r="J14972" t="str">
            <v>N</v>
          </cell>
        </row>
        <row r="14973">
          <cell r="D14973" t="str">
            <v>1416602</v>
          </cell>
          <cell r="J14973" t="str">
            <v>N</v>
          </cell>
        </row>
        <row r="14974">
          <cell r="D14974" t="str">
            <v>1416602</v>
          </cell>
          <cell r="J14974" t="str">
            <v>N</v>
          </cell>
        </row>
        <row r="14975">
          <cell r="D14975" t="str">
            <v>1416602</v>
          </cell>
          <cell r="J14975" t="str">
            <v>N</v>
          </cell>
        </row>
        <row r="14976">
          <cell r="D14976" t="str">
            <v>1416602</v>
          </cell>
          <cell r="J14976" t="str">
            <v>N</v>
          </cell>
        </row>
        <row r="14977">
          <cell r="D14977" t="str">
            <v>1416602</v>
          </cell>
          <cell r="J14977" t="str">
            <v>N</v>
          </cell>
        </row>
        <row r="14978">
          <cell r="D14978" t="str">
            <v>1416602</v>
          </cell>
          <cell r="J14978" t="str">
            <v>N</v>
          </cell>
        </row>
        <row r="14979">
          <cell r="D14979" t="str">
            <v>1416602</v>
          </cell>
          <cell r="J14979" t="str">
            <v>N</v>
          </cell>
        </row>
        <row r="14980">
          <cell r="D14980" t="str">
            <v>1416602</v>
          </cell>
          <cell r="J14980" t="str">
            <v>N</v>
          </cell>
        </row>
        <row r="14981">
          <cell r="D14981" t="str">
            <v>1416602</v>
          </cell>
          <cell r="J14981" t="str">
            <v>N</v>
          </cell>
        </row>
        <row r="14982">
          <cell r="D14982" t="str">
            <v>1416602</v>
          </cell>
          <cell r="J14982" t="str">
            <v>N</v>
          </cell>
        </row>
        <row r="14983">
          <cell r="D14983" t="str">
            <v>1416602</v>
          </cell>
          <cell r="J14983" t="str">
            <v>N</v>
          </cell>
        </row>
        <row r="14984">
          <cell r="D14984" t="str">
            <v>1416602</v>
          </cell>
          <cell r="J14984" t="str">
            <v>N</v>
          </cell>
        </row>
        <row r="14985">
          <cell r="D14985" t="str">
            <v>1416602</v>
          </cell>
          <cell r="J14985" t="str">
            <v>N</v>
          </cell>
        </row>
        <row r="14986">
          <cell r="D14986" t="str">
            <v>1416602</v>
          </cell>
          <cell r="J14986" t="str">
            <v>N</v>
          </cell>
        </row>
        <row r="14987">
          <cell r="D14987" t="str">
            <v>1416602</v>
          </cell>
          <cell r="J14987" t="str">
            <v>N</v>
          </cell>
        </row>
        <row r="14988">
          <cell r="D14988" t="str">
            <v>1416602</v>
          </cell>
          <cell r="J14988" t="str">
            <v>N</v>
          </cell>
        </row>
        <row r="14989">
          <cell r="D14989" t="str">
            <v>1416602</v>
          </cell>
          <cell r="J14989" t="str">
            <v>N</v>
          </cell>
        </row>
        <row r="14990">
          <cell r="D14990" t="str">
            <v>1416602</v>
          </cell>
          <cell r="J14990" t="str">
            <v>N</v>
          </cell>
        </row>
        <row r="14991">
          <cell r="D14991" t="str">
            <v>1416602</v>
          </cell>
          <cell r="J14991" t="str">
            <v>N</v>
          </cell>
        </row>
        <row r="14992">
          <cell r="D14992" t="str">
            <v>1416602</v>
          </cell>
          <cell r="J14992" t="str">
            <v>N</v>
          </cell>
        </row>
        <row r="14993">
          <cell r="D14993" t="str">
            <v>1416602</v>
          </cell>
          <cell r="J14993" t="str">
            <v>N</v>
          </cell>
        </row>
        <row r="14994">
          <cell r="D14994" t="str">
            <v>1416602</v>
          </cell>
          <cell r="J14994" t="str">
            <v>N</v>
          </cell>
        </row>
        <row r="14995">
          <cell r="D14995" t="str">
            <v>1416602</v>
          </cell>
          <cell r="J14995" t="str">
            <v>N</v>
          </cell>
        </row>
        <row r="14996">
          <cell r="D14996" t="str">
            <v>1416602</v>
          </cell>
          <cell r="J14996" t="str">
            <v>N</v>
          </cell>
        </row>
        <row r="14997">
          <cell r="D14997" t="str">
            <v>1416602</v>
          </cell>
          <cell r="J14997" t="str">
            <v>N</v>
          </cell>
        </row>
        <row r="14998">
          <cell r="D14998" t="str">
            <v>1416602</v>
          </cell>
          <cell r="J14998" t="str">
            <v>N</v>
          </cell>
        </row>
        <row r="14999">
          <cell r="D14999" t="str">
            <v>1416602</v>
          </cell>
          <cell r="J14999" t="str">
            <v>N</v>
          </cell>
        </row>
        <row r="15000">
          <cell r="D15000" t="str">
            <v>1416602</v>
          </cell>
          <cell r="J15000" t="str">
            <v>N</v>
          </cell>
        </row>
        <row r="15001">
          <cell r="D15001" t="str">
            <v>1416602</v>
          </cell>
          <cell r="J15001" t="str">
            <v>N</v>
          </cell>
        </row>
        <row r="15002">
          <cell r="D15002" t="str">
            <v>1416602</v>
          </cell>
          <cell r="J15002" t="str">
            <v>N</v>
          </cell>
        </row>
        <row r="15003">
          <cell r="D15003" t="str">
            <v>1416602</v>
          </cell>
          <cell r="J15003" t="str">
            <v>N</v>
          </cell>
        </row>
        <row r="15004">
          <cell r="D15004" t="str">
            <v>1416602</v>
          </cell>
          <cell r="J15004" t="str">
            <v>N</v>
          </cell>
        </row>
        <row r="15005">
          <cell r="D15005" t="str">
            <v>1416602</v>
          </cell>
          <cell r="J15005" t="str">
            <v>N</v>
          </cell>
        </row>
        <row r="15006">
          <cell r="D15006" t="str">
            <v>1416602</v>
          </cell>
          <cell r="J15006" t="str">
            <v>N</v>
          </cell>
        </row>
        <row r="15007">
          <cell r="D15007" t="str">
            <v>1416602</v>
          </cell>
          <cell r="J15007" t="str">
            <v>N</v>
          </cell>
        </row>
        <row r="15008">
          <cell r="D15008" t="str">
            <v>1416602</v>
          </cell>
          <cell r="J15008" t="str">
            <v>N</v>
          </cell>
        </row>
        <row r="15009">
          <cell r="D15009" t="str">
            <v>1416602</v>
          </cell>
          <cell r="J15009" t="str">
            <v>N</v>
          </cell>
        </row>
        <row r="15010">
          <cell r="D15010" t="str">
            <v>1416602</v>
          </cell>
          <cell r="J15010" t="str">
            <v>N</v>
          </cell>
        </row>
        <row r="15011">
          <cell r="D15011" t="str">
            <v>1416602</v>
          </cell>
          <cell r="J15011" t="str">
            <v>N</v>
          </cell>
        </row>
        <row r="15012">
          <cell r="D15012" t="str">
            <v>1416602</v>
          </cell>
          <cell r="J15012" t="str">
            <v>N</v>
          </cell>
        </row>
        <row r="15013">
          <cell r="D15013" t="str">
            <v>1416602</v>
          </cell>
          <cell r="J15013" t="str">
            <v>N</v>
          </cell>
        </row>
        <row r="15014">
          <cell r="D15014" t="str">
            <v>1416602</v>
          </cell>
          <cell r="J15014" t="str">
            <v>N</v>
          </cell>
        </row>
        <row r="15015">
          <cell r="D15015" t="str">
            <v>1416602</v>
          </cell>
          <cell r="J15015" t="str">
            <v>N</v>
          </cell>
        </row>
        <row r="15016">
          <cell r="D15016" t="str">
            <v>1416602</v>
          </cell>
          <cell r="J15016" t="str">
            <v>N</v>
          </cell>
        </row>
        <row r="15017">
          <cell r="D15017" t="str">
            <v>1416602</v>
          </cell>
          <cell r="J15017" t="str">
            <v>N</v>
          </cell>
        </row>
        <row r="15018">
          <cell r="D15018" t="str">
            <v>1416602</v>
          </cell>
          <cell r="J15018" t="str">
            <v>N</v>
          </cell>
        </row>
        <row r="15019">
          <cell r="D15019" t="str">
            <v>1416602</v>
          </cell>
          <cell r="J15019" t="str">
            <v>N</v>
          </cell>
        </row>
        <row r="15020">
          <cell r="D15020" t="str">
            <v>1416602</v>
          </cell>
          <cell r="J15020" t="str">
            <v>N</v>
          </cell>
        </row>
        <row r="15021">
          <cell r="D15021" t="str">
            <v>1416602</v>
          </cell>
          <cell r="J15021" t="str">
            <v>N</v>
          </cell>
        </row>
        <row r="15022">
          <cell r="D15022" t="str">
            <v>1416602</v>
          </cell>
          <cell r="J15022" t="str">
            <v>N</v>
          </cell>
        </row>
        <row r="15023">
          <cell r="D15023" t="str">
            <v>1416602</v>
          </cell>
          <cell r="J15023" t="str">
            <v>N</v>
          </cell>
        </row>
        <row r="15024">
          <cell r="D15024" t="str">
            <v>1416602</v>
          </cell>
          <cell r="J15024" t="str">
            <v>N</v>
          </cell>
        </row>
        <row r="15025">
          <cell r="D15025" t="str">
            <v>1416602</v>
          </cell>
          <cell r="J15025" t="str">
            <v>N</v>
          </cell>
        </row>
        <row r="15026">
          <cell r="D15026" t="str">
            <v>1416602</v>
          </cell>
          <cell r="J15026" t="str">
            <v>N</v>
          </cell>
        </row>
        <row r="15027">
          <cell r="D15027" t="str">
            <v>1416602</v>
          </cell>
          <cell r="J15027" t="str">
            <v>N</v>
          </cell>
        </row>
        <row r="15028">
          <cell r="D15028" t="str">
            <v>1416602</v>
          </cell>
          <cell r="J15028" t="str">
            <v>N</v>
          </cell>
        </row>
        <row r="15029">
          <cell r="D15029" t="str">
            <v>1416602</v>
          </cell>
          <cell r="J15029" t="str">
            <v>N</v>
          </cell>
        </row>
        <row r="15030">
          <cell r="D15030" t="str">
            <v>1416602</v>
          </cell>
          <cell r="J15030" t="str">
            <v>N</v>
          </cell>
        </row>
        <row r="15031">
          <cell r="D15031" t="str">
            <v>1416602</v>
          </cell>
          <cell r="J15031" t="str">
            <v>N</v>
          </cell>
        </row>
        <row r="15032">
          <cell r="D15032" t="str">
            <v>1416602</v>
          </cell>
          <cell r="J15032" t="str">
            <v>N</v>
          </cell>
        </row>
        <row r="15033">
          <cell r="D15033" t="str">
            <v>1416602</v>
          </cell>
          <cell r="J15033" t="str">
            <v>N</v>
          </cell>
        </row>
        <row r="15034">
          <cell r="D15034" t="str">
            <v>1416602</v>
          </cell>
          <cell r="J15034" t="str">
            <v>N</v>
          </cell>
        </row>
        <row r="15035">
          <cell r="D15035" t="str">
            <v>1416602</v>
          </cell>
          <cell r="J15035" t="str">
            <v>N</v>
          </cell>
        </row>
        <row r="15036">
          <cell r="D15036" t="str">
            <v>1416602</v>
          </cell>
          <cell r="J15036" t="str">
            <v>N</v>
          </cell>
        </row>
        <row r="15037">
          <cell r="D15037" t="str">
            <v>1416602</v>
          </cell>
          <cell r="J15037" t="str">
            <v>N</v>
          </cell>
        </row>
        <row r="15038">
          <cell r="D15038" t="str">
            <v>1416602</v>
          </cell>
          <cell r="J15038" t="str">
            <v>N</v>
          </cell>
        </row>
        <row r="15039">
          <cell r="D15039" t="str">
            <v>1416602</v>
          </cell>
          <cell r="J15039" t="str">
            <v>N</v>
          </cell>
        </row>
        <row r="15040">
          <cell r="D15040" t="str">
            <v>1416602</v>
          </cell>
          <cell r="J15040" t="str">
            <v>N</v>
          </cell>
        </row>
        <row r="15041">
          <cell r="D15041" t="str">
            <v>1416602</v>
          </cell>
          <cell r="J15041" t="str">
            <v>N</v>
          </cell>
        </row>
        <row r="15042">
          <cell r="D15042" t="str">
            <v>1416602</v>
          </cell>
          <cell r="J15042" t="str">
            <v>N</v>
          </cell>
        </row>
        <row r="15043">
          <cell r="D15043" t="str">
            <v>1416602</v>
          </cell>
          <cell r="J15043" t="str">
            <v>N</v>
          </cell>
        </row>
        <row r="15044">
          <cell r="D15044" t="str">
            <v>1416602</v>
          </cell>
          <cell r="J15044" t="str">
            <v>N</v>
          </cell>
        </row>
        <row r="15045">
          <cell r="D15045" t="str">
            <v>1416602</v>
          </cell>
          <cell r="J15045" t="str">
            <v>N</v>
          </cell>
        </row>
        <row r="15046">
          <cell r="D15046" t="str">
            <v>1416602</v>
          </cell>
          <cell r="J15046" t="str">
            <v>N</v>
          </cell>
        </row>
        <row r="15047">
          <cell r="D15047" t="str">
            <v>1416602</v>
          </cell>
          <cell r="J15047" t="str">
            <v>N</v>
          </cell>
        </row>
        <row r="15048">
          <cell r="D15048" t="str">
            <v>1416602</v>
          </cell>
          <cell r="J15048" t="str">
            <v>N</v>
          </cell>
        </row>
        <row r="15049">
          <cell r="D15049" t="str">
            <v>1416602</v>
          </cell>
          <cell r="J15049" t="str">
            <v>N</v>
          </cell>
        </row>
        <row r="15050">
          <cell r="D15050" t="str">
            <v>1416602</v>
          </cell>
          <cell r="J15050" t="str">
            <v>N</v>
          </cell>
        </row>
        <row r="15051">
          <cell r="D15051" t="str">
            <v>1416602</v>
          </cell>
          <cell r="J15051" t="str">
            <v>N</v>
          </cell>
        </row>
        <row r="15052">
          <cell r="D15052" t="str">
            <v>1416602</v>
          </cell>
          <cell r="J15052" t="str">
            <v>N</v>
          </cell>
        </row>
        <row r="15053">
          <cell r="D15053" t="str">
            <v>1416602</v>
          </cell>
          <cell r="J15053" t="str">
            <v>N</v>
          </cell>
        </row>
        <row r="15054">
          <cell r="D15054" t="str">
            <v>1416602</v>
          </cell>
          <cell r="J15054" t="str">
            <v>N</v>
          </cell>
        </row>
        <row r="15055">
          <cell r="D15055" t="str">
            <v>1416602</v>
          </cell>
          <cell r="J15055" t="str">
            <v>N</v>
          </cell>
        </row>
        <row r="15056">
          <cell r="D15056" t="str">
            <v>1416602</v>
          </cell>
          <cell r="J15056" t="str">
            <v>N</v>
          </cell>
        </row>
        <row r="15057">
          <cell r="D15057" t="str">
            <v>1416602</v>
          </cell>
          <cell r="J15057" t="str">
            <v>N</v>
          </cell>
        </row>
        <row r="15058">
          <cell r="D15058" t="str">
            <v>1416602</v>
          </cell>
          <cell r="J15058" t="str">
            <v>N</v>
          </cell>
        </row>
        <row r="15059">
          <cell r="D15059" t="str">
            <v>1416602</v>
          </cell>
          <cell r="J15059" t="str">
            <v>N</v>
          </cell>
        </row>
        <row r="15060">
          <cell r="D15060" t="str">
            <v>1416602</v>
          </cell>
          <cell r="J15060" t="str">
            <v>N</v>
          </cell>
        </row>
        <row r="15061">
          <cell r="D15061" t="str">
            <v>1416602</v>
          </cell>
          <cell r="J15061" t="str">
            <v>N</v>
          </cell>
        </row>
        <row r="15062">
          <cell r="D15062" t="str">
            <v>1416602</v>
          </cell>
          <cell r="J15062" t="str">
            <v>N</v>
          </cell>
        </row>
        <row r="15063">
          <cell r="D15063" t="str">
            <v>1416602</v>
          </cell>
          <cell r="J15063" t="str">
            <v>N</v>
          </cell>
        </row>
        <row r="15064">
          <cell r="D15064" t="str">
            <v>1416602</v>
          </cell>
          <cell r="J15064" t="str">
            <v>N</v>
          </cell>
        </row>
        <row r="15065">
          <cell r="D15065" t="str">
            <v>1416602</v>
          </cell>
          <cell r="J15065" t="str">
            <v>N</v>
          </cell>
        </row>
        <row r="15066">
          <cell r="D15066" t="str">
            <v>1416602</v>
          </cell>
          <cell r="J15066" t="str">
            <v>N</v>
          </cell>
        </row>
        <row r="15067">
          <cell r="D15067" t="str">
            <v>1416602</v>
          </cell>
          <cell r="J15067" t="str">
            <v>N</v>
          </cell>
        </row>
        <row r="15068">
          <cell r="D15068" t="str">
            <v>1416602</v>
          </cell>
          <cell r="J15068" t="str">
            <v>N</v>
          </cell>
        </row>
        <row r="15069">
          <cell r="D15069" t="str">
            <v>1416602</v>
          </cell>
          <cell r="J15069" t="str">
            <v>N</v>
          </cell>
        </row>
        <row r="15070">
          <cell r="D15070" t="str">
            <v>1416602</v>
          </cell>
          <cell r="J15070" t="str">
            <v>N</v>
          </cell>
        </row>
        <row r="15071">
          <cell r="D15071" t="str">
            <v>1416602</v>
          </cell>
          <cell r="J15071" t="str">
            <v>N</v>
          </cell>
        </row>
        <row r="15072">
          <cell r="D15072" t="str">
            <v>1416602</v>
          </cell>
          <cell r="J15072" t="str">
            <v>N</v>
          </cell>
        </row>
        <row r="15073">
          <cell r="D15073" t="str">
            <v>1416602</v>
          </cell>
          <cell r="J15073" t="str">
            <v>N</v>
          </cell>
        </row>
        <row r="15074">
          <cell r="D15074" t="str">
            <v>1416602</v>
          </cell>
          <cell r="J15074" t="str">
            <v>N</v>
          </cell>
        </row>
        <row r="15075">
          <cell r="D15075" t="str">
            <v>1416602</v>
          </cell>
          <cell r="J15075" t="str">
            <v>N</v>
          </cell>
        </row>
        <row r="15076">
          <cell r="D15076" t="str">
            <v>1416602</v>
          </cell>
          <cell r="J15076" t="str">
            <v>N</v>
          </cell>
        </row>
        <row r="15077">
          <cell r="D15077" t="str">
            <v>1416602</v>
          </cell>
          <cell r="J15077" t="str">
            <v>N</v>
          </cell>
        </row>
        <row r="15078">
          <cell r="D15078" t="str">
            <v>1416602</v>
          </cell>
          <cell r="J15078" t="str">
            <v>N</v>
          </cell>
        </row>
        <row r="15079">
          <cell r="D15079" t="str">
            <v>1416602</v>
          </cell>
          <cell r="J15079" t="str">
            <v>N</v>
          </cell>
        </row>
        <row r="15080">
          <cell r="D15080" t="str">
            <v>1416602</v>
          </cell>
          <cell r="J15080" t="str">
            <v>N</v>
          </cell>
        </row>
        <row r="15081">
          <cell r="D15081" t="str">
            <v>1416602</v>
          </cell>
          <cell r="J15081" t="str">
            <v>N</v>
          </cell>
        </row>
        <row r="15082">
          <cell r="D15082" t="str">
            <v>1416602</v>
          </cell>
          <cell r="J15082" t="str">
            <v>N</v>
          </cell>
        </row>
        <row r="15083">
          <cell r="D15083" t="str">
            <v>1416602</v>
          </cell>
          <cell r="J15083" t="str">
            <v>N</v>
          </cell>
        </row>
        <row r="15084">
          <cell r="D15084" t="str">
            <v>1416602</v>
          </cell>
          <cell r="J15084" t="str">
            <v>N</v>
          </cell>
        </row>
        <row r="15085">
          <cell r="D15085" t="str">
            <v>1416602</v>
          </cell>
          <cell r="J15085" t="str">
            <v>N</v>
          </cell>
        </row>
        <row r="15086">
          <cell r="D15086" t="str">
            <v>1416602</v>
          </cell>
          <cell r="J15086" t="str">
            <v>N</v>
          </cell>
        </row>
        <row r="15087">
          <cell r="D15087" t="str">
            <v>1416602</v>
          </cell>
          <cell r="J15087" t="str">
            <v>N</v>
          </cell>
        </row>
        <row r="15088">
          <cell r="D15088" t="str">
            <v>1416602</v>
          </cell>
          <cell r="J15088" t="str">
            <v>N</v>
          </cell>
        </row>
        <row r="15089">
          <cell r="D15089" t="str">
            <v>1416602</v>
          </cell>
          <cell r="J15089" t="str">
            <v>N</v>
          </cell>
        </row>
        <row r="15090">
          <cell r="D15090" t="str">
            <v>1416602</v>
          </cell>
          <cell r="J15090" t="str">
            <v>N</v>
          </cell>
        </row>
        <row r="15091">
          <cell r="D15091" t="str">
            <v>1416602</v>
          </cell>
          <cell r="J15091" t="str">
            <v>N</v>
          </cell>
        </row>
        <row r="15092">
          <cell r="D15092" t="str">
            <v>1416602</v>
          </cell>
          <cell r="J15092" t="str">
            <v>N</v>
          </cell>
        </row>
        <row r="15093">
          <cell r="D15093" t="str">
            <v>1416602</v>
          </cell>
          <cell r="J15093" t="str">
            <v>N</v>
          </cell>
        </row>
        <row r="15094">
          <cell r="D15094" t="str">
            <v>1416602</v>
          </cell>
          <cell r="J15094" t="str">
            <v>N</v>
          </cell>
        </row>
        <row r="15095">
          <cell r="D15095" t="str">
            <v>1416602</v>
          </cell>
          <cell r="J15095" t="str">
            <v>N</v>
          </cell>
        </row>
        <row r="15096">
          <cell r="D15096" t="str">
            <v>1416602</v>
          </cell>
          <cell r="J15096" t="str">
            <v>N</v>
          </cell>
        </row>
        <row r="15097">
          <cell r="D15097" t="str">
            <v>1416602</v>
          </cell>
          <cell r="J15097" t="str">
            <v>N</v>
          </cell>
        </row>
        <row r="15098">
          <cell r="D15098" t="str">
            <v>1416602</v>
          </cell>
          <cell r="J15098" t="str">
            <v>N</v>
          </cell>
        </row>
        <row r="15099">
          <cell r="D15099" t="str">
            <v>1416602</v>
          </cell>
          <cell r="J15099" t="str">
            <v>N</v>
          </cell>
        </row>
        <row r="15100">
          <cell r="D15100" t="str">
            <v>1416602</v>
          </cell>
          <cell r="J15100" t="str">
            <v>N</v>
          </cell>
        </row>
        <row r="15101">
          <cell r="D15101" t="str">
            <v>1416602</v>
          </cell>
          <cell r="J15101" t="str">
            <v>N</v>
          </cell>
        </row>
        <row r="15102">
          <cell r="D15102" t="str">
            <v>1416602</v>
          </cell>
          <cell r="J15102" t="str">
            <v>N</v>
          </cell>
        </row>
        <row r="15103">
          <cell r="D15103" t="str">
            <v>1416602</v>
          </cell>
          <cell r="J15103" t="str">
            <v>N</v>
          </cell>
        </row>
        <row r="15104">
          <cell r="D15104" t="str">
            <v>1416602</v>
          </cell>
          <cell r="J15104" t="str">
            <v>N</v>
          </cell>
        </row>
        <row r="15105">
          <cell r="D15105" t="str">
            <v>1416602</v>
          </cell>
          <cell r="J15105" t="str">
            <v>N</v>
          </cell>
        </row>
        <row r="15106">
          <cell r="D15106" t="str">
            <v>1416602</v>
          </cell>
          <cell r="J15106" t="str">
            <v>N</v>
          </cell>
        </row>
        <row r="15107">
          <cell r="D15107" t="str">
            <v>1416602</v>
          </cell>
          <cell r="J15107" t="str">
            <v>N</v>
          </cell>
        </row>
        <row r="15108">
          <cell r="D15108" t="str">
            <v>1416602</v>
          </cell>
          <cell r="J15108" t="str">
            <v>N</v>
          </cell>
        </row>
        <row r="15109">
          <cell r="D15109" t="str">
            <v>1416602</v>
          </cell>
          <cell r="J15109" t="str">
            <v>N</v>
          </cell>
        </row>
        <row r="15110">
          <cell r="D15110" t="str">
            <v>1416602</v>
          </cell>
          <cell r="J15110" t="str">
            <v>N</v>
          </cell>
        </row>
        <row r="15111">
          <cell r="D15111" t="str">
            <v>1416602</v>
          </cell>
          <cell r="J15111" t="str">
            <v>N</v>
          </cell>
        </row>
        <row r="15112">
          <cell r="D15112" t="str">
            <v>1416602</v>
          </cell>
          <cell r="J15112" t="str">
            <v>N</v>
          </cell>
        </row>
        <row r="15113">
          <cell r="D15113" t="str">
            <v>1416602</v>
          </cell>
          <cell r="J15113" t="str">
            <v>N</v>
          </cell>
        </row>
        <row r="15114">
          <cell r="D15114" t="str">
            <v>1416602</v>
          </cell>
          <cell r="J15114" t="str">
            <v>N</v>
          </cell>
        </row>
        <row r="15115">
          <cell r="D15115" t="str">
            <v>1416602</v>
          </cell>
          <cell r="J15115" t="str">
            <v>N</v>
          </cell>
        </row>
        <row r="15116">
          <cell r="D15116" t="str">
            <v>1416602</v>
          </cell>
          <cell r="J15116" t="str">
            <v>N</v>
          </cell>
        </row>
        <row r="15117">
          <cell r="D15117" t="str">
            <v>1416602</v>
          </cell>
          <cell r="J15117" t="str">
            <v>N</v>
          </cell>
        </row>
        <row r="15118">
          <cell r="D15118" t="str">
            <v>1416602</v>
          </cell>
          <cell r="J15118" t="str">
            <v>N</v>
          </cell>
        </row>
        <row r="15119">
          <cell r="D15119" t="str">
            <v>1416602</v>
          </cell>
          <cell r="J15119" t="str">
            <v>N</v>
          </cell>
        </row>
        <row r="15120">
          <cell r="D15120" t="str">
            <v>1416602</v>
          </cell>
          <cell r="J15120" t="str">
            <v>N</v>
          </cell>
        </row>
        <row r="15121">
          <cell r="D15121" t="str">
            <v>1416602</v>
          </cell>
          <cell r="J15121" t="str">
            <v>N</v>
          </cell>
        </row>
        <row r="15122">
          <cell r="D15122" t="str">
            <v>1416602</v>
          </cell>
          <cell r="J15122" t="str">
            <v>N</v>
          </cell>
        </row>
        <row r="15123">
          <cell r="D15123" t="str">
            <v>1416602</v>
          </cell>
          <cell r="J15123" t="str">
            <v>N</v>
          </cell>
        </row>
        <row r="15124">
          <cell r="D15124" t="str">
            <v>1416602</v>
          </cell>
          <cell r="J15124" t="str">
            <v>N</v>
          </cell>
        </row>
        <row r="15125">
          <cell r="D15125" t="str">
            <v>1416602</v>
          </cell>
          <cell r="J15125" t="str">
            <v>N</v>
          </cell>
        </row>
        <row r="15126">
          <cell r="D15126" t="str">
            <v>1416602</v>
          </cell>
          <cell r="J15126" t="str">
            <v>N</v>
          </cell>
        </row>
        <row r="15127">
          <cell r="D15127" t="str">
            <v>1416602</v>
          </cell>
          <cell r="J15127" t="str">
            <v>N</v>
          </cell>
        </row>
        <row r="15128">
          <cell r="D15128" t="str">
            <v>1416602</v>
          </cell>
          <cell r="J15128" t="str">
            <v>N</v>
          </cell>
        </row>
        <row r="15129">
          <cell r="D15129" t="str">
            <v>1416602</v>
          </cell>
          <cell r="J15129" t="str">
            <v>N</v>
          </cell>
        </row>
        <row r="15130">
          <cell r="D15130" t="str">
            <v>1416602</v>
          </cell>
          <cell r="J15130" t="str">
            <v>N</v>
          </cell>
        </row>
        <row r="15131">
          <cell r="D15131" t="str">
            <v>1416602</v>
          </cell>
          <cell r="J15131" t="str">
            <v>N</v>
          </cell>
        </row>
        <row r="15132">
          <cell r="D15132" t="str">
            <v>1416602</v>
          </cell>
          <cell r="J15132" t="str">
            <v>N</v>
          </cell>
        </row>
        <row r="15133">
          <cell r="D15133" t="str">
            <v>1416602</v>
          </cell>
          <cell r="J15133" t="str">
            <v>N</v>
          </cell>
        </row>
        <row r="15134">
          <cell r="D15134" t="str">
            <v>1416602</v>
          </cell>
          <cell r="J15134" t="str">
            <v>N</v>
          </cell>
        </row>
        <row r="15135">
          <cell r="D15135" t="str">
            <v>1416602</v>
          </cell>
          <cell r="J15135" t="str">
            <v>N</v>
          </cell>
        </row>
        <row r="15136">
          <cell r="D15136" t="str">
            <v>1416602</v>
          </cell>
          <cell r="J15136" t="str">
            <v>N</v>
          </cell>
        </row>
        <row r="15137">
          <cell r="D15137" t="str">
            <v>1416602</v>
          </cell>
          <cell r="J15137" t="str">
            <v>N</v>
          </cell>
        </row>
        <row r="15138">
          <cell r="D15138" t="str">
            <v>1416602</v>
          </cell>
          <cell r="J15138" t="str">
            <v>N</v>
          </cell>
        </row>
        <row r="15139">
          <cell r="D15139" t="str">
            <v>1416602</v>
          </cell>
          <cell r="J15139" t="str">
            <v>N</v>
          </cell>
        </row>
        <row r="15140">
          <cell r="D15140" t="str">
            <v>1416602</v>
          </cell>
          <cell r="J15140" t="str">
            <v>N</v>
          </cell>
        </row>
        <row r="15141">
          <cell r="D15141" t="str">
            <v>1416602</v>
          </cell>
          <cell r="J15141" t="str">
            <v>N</v>
          </cell>
        </row>
        <row r="15142">
          <cell r="D15142" t="str">
            <v>1416602</v>
          </cell>
          <cell r="J15142" t="str">
            <v>N</v>
          </cell>
        </row>
        <row r="15143">
          <cell r="D15143" t="str">
            <v>1416602</v>
          </cell>
          <cell r="J15143" t="str">
            <v>N</v>
          </cell>
        </row>
        <row r="15144">
          <cell r="D15144" t="str">
            <v>1416602</v>
          </cell>
          <cell r="J15144" t="str">
            <v>N</v>
          </cell>
        </row>
        <row r="15145">
          <cell r="D15145" t="str">
            <v>1416602</v>
          </cell>
          <cell r="J15145" t="str">
            <v>N</v>
          </cell>
        </row>
        <row r="15146">
          <cell r="D15146" t="str">
            <v>1416602</v>
          </cell>
          <cell r="J15146" t="str">
            <v>N</v>
          </cell>
        </row>
        <row r="15147">
          <cell r="D15147" t="str">
            <v>1416602</v>
          </cell>
          <cell r="J15147" t="str">
            <v>N</v>
          </cell>
        </row>
        <row r="15148">
          <cell r="D15148" t="str">
            <v>1416602</v>
          </cell>
          <cell r="J15148" t="str">
            <v>N</v>
          </cell>
        </row>
        <row r="15149">
          <cell r="D15149" t="str">
            <v>1416602</v>
          </cell>
          <cell r="J15149" t="str">
            <v>N</v>
          </cell>
        </row>
        <row r="15150">
          <cell r="D15150" t="str">
            <v>1416602</v>
          </cell>
          <cell r="J15150" t="str">
            <v>N</v>
          </cell>
        </row>
        <row r="15151">
          <cell r="D15151" t="str">
            <v>1416602</v>
          </cell>
          <cell r="J15151" t="str">
            <v>N</v>
          </cell>
        </row>
        <row r="15152">
          <cell r="D15152" t="str">
            <v>1416602</v>
          </cell>
          <cell r="J15152" t="str">
            <v>N</v>
          </cell>
        </row>
        <row r="15153">
          <cell r="D15153" t="str">
            <v>1416602</v>
          </cell>
          <cell r="J15153" t="str">
            <v>N</v>
          </cell>
        </row>
        <row r="15154">
          <cell r="D15154" t="str">
            <v>1416602</v>
          </cell>
          <cell r="J15154" t="str">
            <v>N</v>
          </cell>
        </row>
        <row r="15155">
          <cell r="D15155" t="str">
            <v>1416602</v>
          </cell>
          <cell r="J15155" t="str">
            <v>N</v>
          </cell>
        </row>
        <row r="15156">
          <cell r="D15156" t="str">
            <v>1416602</v>
          </cell>
          <cell r="J15156" t="str">
            <v>N</v>
          </cell>
        </row>
        <row r="15157">
          <cell r="D15157" t="str">
            <v>1416602</v>
          </cell>
          <cell r="J15157" t="str">
            <v>N</v>
          </cell>
        </row>
        <row r="15158">
          <cell r="D15158" t="str">
            <v>1416602</v>
          </cell>
          <cell r="J15158" t="str">
            <v>N</v>
          </cell>
        </row>
        <row r="15159">
          <cell r="D15159" t="str">
            <v>1416602</v>
          </cell>
          <cell r="J15159" t="str">
            <v>N</v>
          </cell>
        </row>
        <row r="15160">
          <cell r="D15160" t="str">
            <v>1416602</v>
          </cell>
          <cell r="J15160" t="str">
            <v>N</v>
          </cell>
        </row>
        <row r="15161">
          <cell r="D15161" t="str">
            <v>1416602</v>
          </cell>
          <cell r="J15161" t="str">
            <v>N</v>
          </cell>
        </row>
        <row r="15162">
          <cell r="D15162" t="str">
            <v>1416602</v>
          </cell>
          <cell r="J15162" t="str">
            <v>N</v>
          </cell>
        </row>
        <row r="15163">
          <cell r="D15163" t="str">
            <v>1416613</v>
          </cell>
          <cell r="J15163" t="str">
            <v>N</v>
          </cell>
        </row>
        <row r="15164">
          <cell r="D15164" t="str">
            <v>1416670</v>
          </cell>
          <cell r="J15164" t="str">
            <v>Y</v>
          </cell>
        </row>
        <row r="15165">
          <cell r="D15165" t="str">
            <v>1416670</v>
          </cell>
          <cell r="J15165" t="str">
            <v>Y</v>
          </cell>
        </row>
        <row r="15166">
          <cell r="D15166" t="str">
            <v>1416670</v>
          </cell>
          <cell r="J15166" t="str">
            <v>Y</v>
          </cell>
        </row>
        <row r="15167">
          <cell r="D15167" t="str">
            <v>1416670</v>
          </cell>
          <cell r="J15167" t="str">
            <v>Y</v>
          </cell>
        </row>
        <row r="15168">
          <cell r="D15168" t="str">
            <v>1416670</v>
          </cell>
          <cell r="J15168" t="str">
            <v>Y</v>
          </cell>
        </row>
        <row r="15169">
          <cell r="D15169" t="str">
            <v>1416670</v>
          </cell>
          <cell r="J15169" t="str">
            <v>Y</v>
          </cell>
        </row>
        <row r="15170">
          <cell r="D15170" t="str">
            <v>1416670</v>
          </cell>
          <cell r="J15170" t="str">
            <v>Y</v>
          </cell>
        </row>
        <row r="15171">
          <cell r="D15171" t="str">
            <v>1416670</v>
          </cell>
          <cell r="J15171" t="str">
            <v>Y</v>
          </cell>
        </row>
        <row r="15172">
          <cell r="D15172" t="str">
            <v>1416670</v>
          </cell>
          <cell r="J15172" t="str">
            <v>Y</v>
          </cell>
        </row>
        <row r="15173">
          <cell r="D15173" t="str">
            <v>1416670</v>
          </cell>
          <cell r="J15173" t="str">
            <v>Y</v>
          </cell>
        </row>
        <row r="15174">
          <cell r="D15174" t="str">
            <v>1416670</v>
          </cell>
          <cell r="J15174" t="str">
            <v>Y</v>
          </cell>
        </row>
        <row r="15175">
          <cell r="D15175" t="str">
            <v>1416670</v>
          </cell>
          <cell r="J15175" t="str">
            <v>Y</v>
          </cell>
        </row>
        <row r="15176">
          <cell r="D15176" t="str">
            <v>1416670</v>
          </cell>
          <cell r="J15176" t="str">
            <v>Y</v>
          </cell>
        </row>
        <row r="15177">
          <cell r="D15177" t="str">
            <v>1416670</v>
          </cell>
          <cell r="J15177" t="str">
            <v>Y</v>
          </cell>
        </row>
        <row r="15178">
          <cell r="D15178" t="str">
            <v>1416670</v>
          </cell>
          <cell r="J15178" t="str">
            <v>Y</v>
          </cell>
        </row>
        <row r="15179">
          <cell r="D15179" t="str">
            <v>1416670</v>
          </cell>
          <cell r="J15179" t="str">
            <v>Y</v>
          </cell>
        </row>
        <row r="15180">
          <cell r="D15180" t="str">
            <v>1416670</v>
          </cell>
          <cell r="J15180" t="str">
            <v>Y</v>
          </cell>
        </row>
        <row r="15181">
          <cell r="D15181" t="str">
            <v>1416670</v>
          </cell>
          <cell r="J15181" t="str">
            <v>Y</v>
          </cell>
        </row>
        <row r="15182">
          <cell r="D15182" t="str">
            <v>1416670</v>
          </cell>
          <cell r="J15182" t="str">
            <v>Y</v>
          </cell>
        </row>
        <row r="15183">
          <cell r="D15183" t="str">
            <v>1416670</v>
          </cell>
          <cell r="J15183" t="str">
            <v>Y</v>
          </cell>
        </row>
        <row r="15184">
          <cell r="D15184" t="str">
            <v>1416670</v>
          </cell>
          <cell r="J15184" t="str">
            <v>Y</v>
          </cell>
        </row>
        <row r="15185">
          <cell r="D15185" t="str">
            <v>1416670</v>
          </cell>
          <cell r="J15185" t="str">
            <v>Y</v>
          </cell>
        </row>
        <row r="15186">
          <cell r="D15186" t="str">
            <v>1416670</v>
          </cell>
          <cell r="J15186" t="str">
            <v>Y</v>
          </cell>
        </row>
        <row r="15187">
          <cell r="D15187" t="str">
            <v>1416670</v>
          </cell>
          <cell r="J15187" t="str">
            <v>Y</v>
          </cell>
        </row>
        <row r="15188">
          <cell r="D15188" t="str">
            <v>1416670</v>
          </cell>
          <cell r="J15188" t="str">
            <v>Y</v>
          </cell>
        </row>
        <row r="15189">
          <cell r="D15189" t="str">
            <v>1416670</v>
          </cell>
          <cell r="J15189" t="str">
            <v>Y</v>
          </cell>
        </row>
        <row r="15190">
          <cell r="D15190" t="str">
            <v>1416670</v>
          </cell>
          <cell r="J15190" t="str">
            <v>Y</v>
          </cell>
        </row>
        <row r="15191">
          <cell r="D15191" t="str">
            <v>1416670</v>
          </cell>
          <cell r="J15191" t="str">
            <v>Y</v>
          </cell>
        </row>
        <row r="15192">
          <cell r="D15192" t="str">
            <v>1416670</v>
          </cell>
          <cell r="J15192" t="str">
            <v>Y</v>
          </cell>
        </row>
        <row r="15193">
          <cell r="D15193" t="str">
            <v>1416670</v>
          </cell>
          <cell r="J15193" t="str">
            <v>Y</v>
          </cell>
        </row>
        <row r="15194">
          <cell r="D15194" t="str">
            <v>1416678</v>
          </cell>
          <cell r="J15194" t="str">
            <v>Y</v>
          </cell>
        </row>
        <row r="15195">
          <cell r="D15195" t="str">
            <v>1416678</v>
          </cell>
          <cell r="J15195" t="str">
            <v>Y</v>
          </cell>
        </row>
        <row r="15196">
          <cell r="D15196" t="str">
            <v>1416678</v>
          </cell>
          <cell r="J15196" t="str">
            <v>Y</v>
          </cell>
        </row>
        <row r="15197">
          <cell r="D15197" t="str">
            <v>1416678</v>
          </cell>
          <cell r="J15197" t="str">
            <v>Y</v>
          </cell>
        </row>
        <row r="15198">
          <cell r="D15198" t="str">
            <v>1416678</v>
          </cell>
          <cell r="J15198" t="str">
            <v>Y</v>
          </cell>
        </row>
        <row r="15199">
          <cell r="D15199" t="str">
            <v>1416678</v>
          </cell>
          <cell r="J15199" t="str">
            <v>Y</v>
          </cell>
        </row>
        <row r="15200">
          <cell r="D15200" t="str">
            <v>1416678</v>
          </cell>
          <cell r="J15200" t="str">
            <v>Y</v>
          </cell>
        </row>
        <row r="15201">
          <cell r="D15201" t="str">
            <v>1416678</v>
          </cell>
          <cell r="J15201" t="str">
            <v>Y</v>
          </cell>
        </row>
        <row r="15202">
          <cell r="D15202" t="str">
            <v>1416678</v>
          </cell>
          <cell r="J15202" t="str">
            <v>Y</v>
          </cell>
        </row>
        <row r="15203">
          <cell r="D15203" t="str">
            <v>1416678</v>
          </cell>
          <cell r="J15203" t="str">
            <v>Y</v>
          </cell>
        </row>
        <row r="15204">
          <cell r="D15204" t="str">
            <v>1416678</v>
          </cell>
          <cell r="J15204" t="str">
            <v>Y</v>
          </cell>
        </row>
        <row r="15205">
          <cell r="D15205" t="str">
            <v>1416678</v>
          </cell>
          <cell r="J15205" t="str">
            <v>Y</v>
          </cell>
        </row>
        <row r="15206">
          <cell r="D15206" t="str">
            <v>1416678</v>
          </cell>
          <cell r="J15206" t="str">
            <v>Y</v>
          </cell>
        </row>
        <row r="15207">
          <cell r="D15207" t="str">
            <v>1416678</v>
          </cell>
          <cell r="J15207" t="str">
            <v>Y</v>
          </cell>
        </row>
        <row r="15208">
          <cell r="D15208" t="str">
            <v>1416678</v>
          </cell>
          <cell r="J15208" t="str">
            <v>Y</v>
          </cell>
        </row>
        <row r="15209">
          <cell r="D15209" t="str">
            <v>1416678</v>
          </cell>
          <cell r="J15209" t="str">
            <v>Y</v>
          </cell>
        </row>
        <row r="15210">
          <cell r="D15210" t="str">
            <v>1416678</v>
          </cell>
          <cell r="J15210" t="str">
            <v>Y</v>
          </cell>
        </row>
        <row r="15211">
          <cell r="D15211" t="str">
            <v>1416678</v>
          </cell>
          <cell r="J15211" t="str">
            <v>Y</v>
          </cell>
        </row>
        <row r="15212">
          <cell r="D15212" t="str">
            <v>1416678</v>
          </cell>
          <cell r="J15212" t="str">
            <v>Y</v>
          </cell>
        </row>
        <row r="15213">
          <cell r="D15213" t="str">
            <v>1416678</v>
          </cell>
          <cell r="J15213" t="str">
            <v>Y</v>
          </cell>
        </row>
        <row r="15214">
          <cell r="D15214" t="str">
            <v>1416678</v>
          </cell>
          <cell r="J15214" t="str">
            <v>Y</v>
          </cell>
        </row>
        <row r="15215">
          <cell r="D15215" t="str">
            <v>1416678</v>
          </cell>
          <cell r="J15215" t="str">
            <v>Y</v>
          </cell>
        </row>
        <row r="15216">
          <cell r="D15216" t="str">
            <v>1416678</v>
          </cell>
          <cell r="J15216" t="str">
            <v>Y</v>
          </cell>
        </row>
        <row r="15217">
          <cell r="D15217" t="str">
            <v>1416678</v>
          </cell>
          <cell r="J15217" t="str">
            <v>Y</v>
          </cell>
        </row>
        <row r="15218">
          <cell r="D15218" t="str">
            <v>1416678</v>
          </cell>
          <cell r="J15218" t="str">
            <v>Y</v>
          </cell>
        </row>
        <row r="15219">
          <cell r="D15219" t="str">
            <v>1416678</v>
          </cell>
          <cell r="J15219" t="str">
            <v>Y</v>
          </cell>
        </row>
        <row r="15220">
          <cell r="D15220" t="str">
            <v>1416678</v>
          </cell>
          <cell r="J15220" t="str">
            <v>Y</v>
          </cell>
        </row>
        <row r="15221">
          <cell r="D15221" t="str">
            <v>1416678</v>
          </cell>
          <cell r="J15221" t="str">
            <v>Y</v>
          </cell>
        </row>
        <row r="15222">
          <cell r="D15222" t="str">
            <v>1416678</v>
          </cell>
          <cell r="J15222" t="str">
            <v>Y</v>
          </cell>
        </row>
        <row r="15223">
          <cell r="D15223" t="str">
            <v>1416678</v>
          </cell>
          <cell r="J15223" t="str">
            <v>Y</v>
          </cell>
        </row>
        <row r="15224">
          <cell r="D15224" t="str">
            <v>1416678</v>
          </cell>
          <cell r="J15224" t="str">
            <v>Y</v>
          </cell>
        </row>
        <row r="15225">
          <cell r="D15225" t="str">
            <v>1416678</v>
          </cell>
          <cell r="J15225" t="str">
            <v>Y</v>
          </cell>
        </row>
        <row r="15226">
          <cell r="D15226" t="str">
            <v>1416678</v>
          </cell>
          <cell r="J15226" t="str">
            <v>Y</v>
          </cell>
        </row>
        <row r="15227">
          <cell r="D15227" t="str">
            <v>1416678</v>
          </cell>
          <cell r="J15227" t="str">
            <v>Y</v>
          </cell>
        </row>
        <row r="15228">
          <cell r="D15228" t="str">
            <v>1416678</v>
          </cell>
          <cell r="J15228" t="str">
            <v>Y</v>
          </cell>
        </row>
        <row r="15229">
          <cell r="D15229" t="str">
            <v>1416678</v>
          </cell>
          <cell r="J15229" t="str">
            <v>Y</v>
          </cell>
        </row>
        <row r="15230">
          <cell r="D15230" t="str">
            <v>1416678</v>
          </cell>
          <cell r="J15230" t="str">
            <v>Y</v>
          </cell>
        </row>
        <row r="15231">
          <cell r="D15231" t="str">
            <v>1416679</v>
          </cell>
          <cell r="J15231" t="str">
            <v>Y</v>
          </cell>
        </row>
        <row r="15232">
          <cell r="D15232" t="str">
            <v>1416679</v>
          </cell>
          <cell r="J15232" t="str">
            <v>Y</v>
          </cell>
        </row>
        <row r="15233">
          <cell r="D15233" t="str">
            <v>1416679</v>
          </cell>
          <cell r="J15233" t="str">
            <v>Y</v>
          </cell>
        </row>
        <row r="15234">
          <cell r="D15234" t="str">
            <v>1416679</v>
          </cell>
          <cell r="J15234" t="str">
            <v>Y</v>
          </cell>
        </row>
        <row r="15235">
          <cell r="D15235" t="str">
            <v>1416679</v>
          </cell>
          <cell r="J15235" t="str">
            <v>Y</v>
          </cell>
        </row>
        <row r="15236">
          <cell r="D15236" t="str">
            <v>1416679</v>
          </cell>
          <cell r="J15236" t="str">
            <v>Y</v>
          </cell>
        </row>
        <row r="15237">
          <cell r="D15237" t="str">
            <v>1416679</v>
          </cell>
          <cell r="J15237" t="str">
            <v>Y</v>
          </cell>
        </row>
        <row r="15238">
          <cell r="D15238" t="str">
            <v>1416679</v>
          </cell>
          <cell r="J15238" t="str">
            <v>Y</v>
          </cell>
        </row>
        <row r="15239">
          <cell r="D15239" t="str">
            <v>1416679</v>
          </cell>
          <cell r="J15239" t="str">
            <v>Y</v>
          </cell>
        </row>
        <row r="15240">
          <cell r="D15240" t="str">
            <v>1416679</v>
          </cell>
          <cell r="J15240" t="str">
            <v>Y</v>
          </cell>
        </row>
        <row r="15241">
          <cell r="D15241" t="str">
            <v>1416679</v>
          </cell>
          <cell r="J15241" t="str">
            <v>Y</v>
          </cell>
        </row>
        <row r="15242">
          <cell r="D15242" t="str">
            <v>1416679</v>
          </cell>
          <cell r="J15242" t="str">
            <v>Y</v>
          </cell>
        </row>
        <row r="15243">
          <cell r="D15243" t="str">
            <v>1416679</v>
          </cell>
          <cell r="J15243" t="str">
            <v>Y</v>
          </cell>
        </row>
        <row r="15244">
          <cell r="D15244" t="str">
            <v>1416679</v>
          </cell>
          <cell r="J15244" t="str">
            <v>Y</v>
          </cell>
        </row>
        <row r="15245">
          <cell r="D15245" t="str">
            <v>1416679</v>
          </cell>
          <cell r="J15245" t="str">
            <v>Y</v>
          </cell>
        </row>
        <row r="15246">
          <cell r="D15246" t="str">
            <v>1416679</v>
          </cell>
          <cell r="J15246" t="str">
            <v>Y</v>
          </cell>
        </row>
        <row r="15247">
          <cell r="D15247" t="str">
            <v>1416679</v>
          </cell>
          <cell r="J15247" t="str">
            <v>Y</v>
          </cell>
        </row>
        <row r="15248">
          <cell r="D15248" t="str">
            <v>1416679</v>
          </cell>
          <cell r="J15248" t="str">
            <v>Y</v>
          </cell>
        </row>
        <row r="15249">
          <cell r="D15249" t="str">
            <v>1416679</v>
          </cell>
          <cell r="J15249" t="str">
            <v>Y</v>
          </cell>
        </row>
        <row r="15250">
          <cell r="D15250" t="str">
            <v>1416679</v>
          </cell>
          <cell r="J15250" t="str">
            <v>Y</v>
          </cell>
        </row>
        <row r="15251">
          <cell r="D15251" t="str">
            <v>1416679</v>
          </cell>
          <cell r="J15251" t="str">
            <v>Y</v>
          </cell>
        </row>
        <row r="15252">
          <cell r="D15252" t="str">
            <v>1416679</v>
          </cell>
          <cell r="J15252" t="str">
            <v>Y</v>
          </cell>
        </row>
        <row r="15253">
          <cell r="D15253" t="str">
            <v>1416679</v>
          </cell>
          <cell r="J15253" t="str">
            <v>Y</v>
          </cell>
        </row>
        <row r="15254">
          <cell r="D15254" t="str">
            <v>1416679</v>
          </cell>
          <cell r="J15254" t="str">
            <v>Y</v>
          </cell>
        </row>
        <row r="15255">
          <cell r="D15255" t="str">
            <v>1416679</v>
          </cell>
          <cell r="J15255" t="str">
            <v>Y</v>
          </cell>
        </row>
        <row r="15256">
          <cell r="D15256" t="str">
            <v>1416679</v>
          </cell>
          <cell r="J15256" t="str">
            <v>Y</v>
          </cell>
        </row>
        <row r="15257">
          <cell r="D15257" t="str">
            <v>1416679</v>
          </cell>
          <cell r="J15257" t="str">
            <v>Y</v>
          </cell>
        </row>
        <row r="15258">
          <cell r="D15258" t="str">
            <v>1416679</v>
          </cell>
          <cell r="J15258" t="str">
            <v>Y</v>
          </cell>
        </row>
        <row r="15259">
          <cell r="D15259" t="str">
            <v>1416679</v>
          </cell>
          <cell r="J15259" t="str">
            <v>Y</v>
          </cell>
        </row>
        <row r="15260">
          <cell r="D15260" t="str">
            <v>1416679</v>
          </cell>
          <cell r="J15260" t="str">
            <v>Y</v>
          </cell>
        </row>
        <row r="15261">
          <cell r="D15261" t="str">
            <v>1416679</v>
          </cell>
          <cell r="J15261" t="str">
            <v>Y</v>
          </cell>
        </row>
        <row r="15262">
          <cell r="D15262" t="str">
            <v>1416679</v>
          </cell>
          <cell r="J15262" t="str">
            <v>Y</v>
          </cell>
        </row>
        <row r="15263">
          <cell r="D15263" t="str">
            <v>1416679</v>
          </cell>
          <cell r="J15263" t="str">
            <v>Y</v>
          </cell>
        </row>
        <row r="15264">
          <cell r="D15264" t="str">
            <v>1416679</v>
          </cell>
          <cell r="J15264" t="str">
            <v>Y</v>
          </cell>
        </row>
        <row r="15265">
          <cell r="D15265" t="str">
            <v>1416679</v>
          </cell>
          <cell r="J15265" t="str">
            <v>Y</v>
          </cell>
        </row>
        <row r="15266">
          <cell r="D15266" t="str">
            <v>1416679</v>
          </cell>
          <cell r="J15266" t="str">
            <v>Y</v>
          </cell>
        </row>
        <row r="15267">
          <cell r="D15267" t="str">
            <v>1416679</v>
          </cell>
          <cell r="J15267" t="str">
            <v>Y</v>
          </cell>
        </row>
        <row r="15268">
          <cell r="D15268" t="str">
            <v>1416679</v>
          </cell>
          <cell r="J15268" t="str">
            <v>Y</v>
          </cell>
        </row>
        <row r="15269">
          <cell r="D15269" t="str">
            <v>1416679</v>
          </cell>
          <cell r="J15269" t="str">
            <v>Y</v>
          </cell>
        </row>
        <row r="15270">
          <cell r="D15270" t="str">
            <v>1416679</v>
          </cell>
          <cell r="J15270" t="str">
            <v>Y</v>
          </cell>
        </row>
        <row r="15271">
          <cell r="D15271" t="str">
            <v>1416679</v>
          </cell>
          <cell r="J15271" t="str">
            <v>Y</v>
          </cell>
        </row>
        <row r="15272">
          <cell r="D15272" t="str">
            <v>1416679</v>
          </cell>
          <cell r="J15272" t="str">
            <v>Y</v>
          </cell>
        </row>
        <row r="15273">
          <cell r="D15273" t="str">
            <v>1416679</v>
          </cell>
          <cell r="J15273" t="str">
            <v>Y</v>
          </cell>
        </row>
        <row r="15274">
          <cell r="D15274" t="str">
            <v>1416679</v>
          </cell>
          <cell r="J15274" t="str">
            <v>Y</v>
          </cell>
        </row>
        <row r="15275">
          <cell r="D15275" t="str">
            <v>1416679</v>
          </cell>
          <cell r="J15275" t="str">
            <v>Y</v>
          </cell>
        </row>
        <row r="15276">
          <cell r="D15276" t="str">
            <v>1416679</v>
          </cell>
          <cell r="J15276" t="str">
            <v>Y</v>
          </cell>
        </row>
        <row r="15277">
          <cell r="D15277" t="str">
            <v>1416679</v>
          </cell>
          <cell r="J15277" t="str">
            <v>Y</v>
          </cell>
        </row>
        <row r="15278">
          <cell r="D15278" t="str">
            <v>1416679</v>
          </cell>
          <cell r="J15278" t="str">
            <v>Y</v>
          </cell>
        </row>
        <row r="15279">
          <cell r="D15279" t="str">
            <v>1416679</v>
          </cell>
          <cell r="J15279" t="str">
            <v>Y</v>
          </cell>
        </row>
        <row r="15280">
          <cell r="D15280" t="str">
            <v>1416679</v>
          </cell>
          <cell r="J15280" t="str">
            <v>Y</v>
          </cell>
        </row>
        <row r="15281">
          <cell r="D15281" t="str">
            <v>1416679</v>
          </cell>
          <cell r="J15281" t="str">
            <v>Y</v>
          </cell>
        </row>
        <row r="15282">
          <cell r="D15282" t="str">
            <v>1416679</v>
          </cell>
          <cell r="J15282" t="str">
            <v>Y</v>
          </cell>
        </row>
        <row r="15283">
          <cell r="D15283" t="str">
            <v>1416679</v>
          </cell>
          <cell r="J15283" t="str">
            <v>Y</v>
          </cell>
        </row>
        <row r="15284">
          <cell r="D15284" t="str">
            <v>1416679</v>
          </cell>
          <cell r="J15284" t="str">
            <v>Y</v>
          </cell>
        </row>
        <row r="15285">
          <cell r="D15285" t="str">
            <v>1416679</v>
          </cell>
          <cell r="J15285" t="str">
            <v>Y</v>
          </cell>
        </row>
        <row r="15286">
          <cell r="D15286" t="str">
            <v>1416679</v>
          </cell>
          <cell r="J15286" t="str">
            <v>Y</v>
          </cell>
        </row>
        <row r="15287">
          <cell r="D15287" t="str">
            <v>1416679</v>
          </cell>
          <cell r="J15287" t="str">
            <v>Y</v>
          </cell>
        </row>
        <row r="15288">
          <cell r="D15288" t="str">
            <v>1416679</v>
          </cell>
          <cell r="J15288" t="str">
            <v>Y</v>
          </cell>
        </row>
        <row r="15289">
          <cell r="D15289" t="str">
            <v>1416679</v>
          </cell>
          <cell r="J15289" t="str">
            <v>Y</v>
          </cell>
        </row>
        <row r="15290">
          <cell r="D15290" t="str">
            <v>1416679</v>
          </cell>
          <cell r="J15290" t="str">
            <v>Y</v>
          </cell>
        </row>
        <row r="15291">
          <cell r="D15291" t="str">
            <v>1416679</v>
          </cell>
          <cell r="J15291" t="str">
            <v>Y</v>
          </cell>
        </row>
        <row r="15292">
          <cell r="D15292" t="str">
            <v>1416679</v>
          </cell>
          <cell r="J15292" t="str">
            <v>Y</v>
          </cell>
        </row>
        <row r="15293">
          <cell r="D15293" t="str">
            <v>1416679</v>
          </cell>
          <cell r="J15293" t="str">
            <v>Y</v>
          </cell>
        </row>
        <row r="15294">
          <cell r="D15294" t="str">
            <v>1416739</v>
          </cell>
          <cell r="J15294" t="str">
            <v>Y</v>
          </cell>
        </row>
        <row r="15295">
          <cell r="D15295" t="str">
            <v>1416739</v>
          </cell>
          <cell r="J15295" t="str">
            <v>Y</v>
          </cell>
        </row>
        <row r="15296">
          <cell r="D15296" t="str">
            <v>1416739</v>
          </cell>
          <cell r="J15296" t="str">
            <v>Y</v>
          </cell>
        </row>
        <row r="15297">
          <cell r="D15297" t="str">
            <v>1416739</v>
          </cell>
          <cell r="J15297" t="str">
            <v>Y</v>
          </cell>
        </row>
        <row r="15298">
          <cell r="D15298" t="str">
            <v>1416739</v>
          </cell>
          <cell r="J15298" t="str">
            <v>Y</v>
          </cell>
        </row>
        <row r="15299">
          <cell r="D15299" t="str">
            <v>1416739</v>
          </cell>
          <cell r="J15299" t="str">
            <v>Y</v>
          </cell>
        </row>
        <row r="15300">
          <cell r="D15300" t="str">
            <v>1416739</v>
          </cell>
          <cell r="J15300" t="str">
            <v>Y</v>
          </cell>
        </row>
        <row r="15301">
          <cell r="D15301" t="str">
            <v>1416739</v>
          </cell>
          <cell r="J15301" t="str">
            <v>Y</v>
          </cell>
        </row>
        <row r="15302">
          <cell r="D15302" t="str">
            <v>1416739</v>
          </cell>
          <cell r="J15302" t="str">
            <v>Y</v>
          </cell>
        </row>
        <row r="15303">
          <cell r="D15303" t="str">
            <v>1416739</v>
          </cell>
          <cell r="J15303" t="str">
            <v>Y</v>
          </cell>
        </row>
        <row r="15304">
          <cell r="D15304" t="str">
            <v>1416739</v>
          </cell>
          <cell r="J15304" t="str">
            <v>Y</v>
          </cell>
        </row>
        <row r="15305">
          <cell r="D15305" t="str">
            <v>1416739</v>
          </cell>
          <cell r="J15305" t="str">
            <v>Y</v>
          </cell>
        </row>
        <row r="15306">
          <cell r="D15306" t="str">
            <v>1416739</v>
          </cell>
          <cell r="J15306" t="str">
            <v>Y</v>
          </cell>
        </row>
        <row r="15307">
          <cell r="D15307" t="str">
            <v>1416739</v>
          </cell>
          <cell r="J15307" t="str">
            <v>Y</v>
          </cell>
        </row>
        <row r="15308">
          <cell r="D15308" t="str">
            <v>1416739</v>
          </cell>
          <cell r="J15308" t="str">
            <v>Y</v>
          </cell>
        </row>
        <row r="15309">
          <cell r="D15309" t="str">
            <v>1416739</v>
          </cell>
          <cell r="J15309" t="str">
            <v>Y</v>
          </cell>
        </row>
        <row r="15310">
          <cell r="D15310" t="str">
            <v>1416739</v>
          </cell>
          <cell r="J15310" t="str">
            <v>Y</v>
          </cell>
        </row>
        <row r="15311">
          <cell r="D15311" t="str">
            <v>1416739</v>
          </cell>
          <cell r="J15311" t="str">
            <v>Y</v>
          </cell>
        </row>
        <row r="15312">
          <cell r="D15312" t="str">
            <v>1416739</v>
          </cell>
          <cell r="J15312" t="str">
            <v>Y</v>
          </cell>
        </row>
        <row r="15313">
          <cell r="D15313" t="str">
            <v>1416739</v>
          </cell>
          <cell r="J15313" t="str">
            <v>Y</v>
          </cell>
        </row>
        <row r="15314">
          <cell r="D15314" t="str">
            <v>1416739</v>
          </cell>
          <cell r="J15314" t="str">
            <v>Y</v>
          </cell>
        </row>
        <row r="15315">
          <cell r="D15315" t="str">
            <v>1416739</v>
          </cell>
          <cell r="J15315" t="str">
            <v>Y</v>
          </cell>
        </row>
        <row r="15316">
          <cell r="D15316" t="str">
            <v>1416739</v>
          </cell>
          <cell r="J15316" t="str">
            <v>Y</v>
          </cell>
        </row>
        <row r="15317">
          <cell r="D15317" t="str">
            <v>1416739</v>
          </cell>
          <cell r="J15317" t="str">
            <v>Y</v>
          </cell>
        </row>
        <row r="15318">
          <cell r="D15318" t="str">
            <v>1416739</v>
          </cell>
          <cell r="J15318" t="str">
            <v>Y</v>
          </cell>
        </row>
        <row r="15319">
          <cell r="D15319" t="str">
            <v>1416739</v>
          </cell>
          <cell r="J15319" t="str">
            <v>Y</v>
          </cell>
        </row>
        <row r="15320">
          <cell r="D15320" t="str">
            <v>1416739</v>
          </cell>
          <cell r="J15320" t="str">
            <v>Y</v>
          </cell>
        </row>
        <row r="15321">
          <cell r="D15321" t="str">
            <v>1416739</v>
          </cell>
          <cell r="J15321" t="str">
            <v>Y</v>
          </cell>
        </row>
        <row r="15322">
          <cell r="D15322" t="str">
            <v>1416739</v>
          </cell>
          <cell r="J15322" t="str">
            <v>Y</v>
          </cell>
        </row>
        <row r="15323">
          <cell r="D15323" t="str">
            <v>1416739</v>
          </cell>
          <cell r="J15323" t="str">
            <v>Y</v>
          </cell>
        </row>
        <row r="15324">
          <cell r="D15324" t="str">
            <v>1416739</v>
          </cell>
          <cell r="J15324" t="str">
            <v>N</v>
          </cell>
        </row>
        <row r="15325">
          <cell r="D15325" t="str">
            <v>1416739</v>
          </cell>
          <cell r="J15325" t="str">
            <v>N</v>
          </cell>
        </row>
        <row r="15326">
          <cell r="D15326" t="str">
            <v>1416739</v>
          </cell>
          <cell r="J15326" t="str">
            <v>N</v>
          </cell>
        </row>
        <row r="15327">
          <cell r="D15327" t="str">
            <v>1416739</v>
          </cell>
          <cell r="J15327" t="str">
            <v>Y</v>
          </cell>
        </row>
        <row r="15328">
          <cell r="D15328" t="str">
            <v>1416739</v>
          </cell>
          <cell r="J15328" t="str">
            <v>Y</v>
          </cell>
        </row>
        <row r="15329">
          <cell r="D15329" t="str">
            <v>1416739</v>
          </cell>
          <cell r="J15329" t="str">
            <v>Y</v>
          </cell>
        </row>
        <row r="15330">
          <cell r="D15330" t="str">
            <v>1416739</v>
          </cell>
          <cell r="J15330" t="str">
            <v>Y</v>
          </cell>
        </row>
        <row r="15331">
          <cell r="D15331" t="str">
            <v>1416739</v>
          </cell>
          <cell r="J15331" t="str">
            <v>Y</v>
          </cell>
        </row>
        <row r="15332">
          <cell r="D15332" t="str">
            <v>1416739</v>
          </cell>
          <cell r="J15332" t="str">
            <v>Y</v>
          </cell>
        </row>
        <row r="15333">
          <cell r="D15333" t="str">
            <v>1416739</v>
          </cell>
          <cell r="J15333" t="str">
            <v>Y</v>
          </cell>
        </row>
        <row r="15334">
          <cell r="D15334" t="str">
            <v>1416739</v>
          </cell>
          <cell r="J15334" t="str">
            <v>Y</v>
          </cell>
        </row>
        <row r="15335">
          <cell r="D15335" t="str">
            <v>1416739</v>
          </cell>
          <cell r="J15335" t="str">
            <v>Y</v>
          </cell>
        </row>
        <row r="15336">
          <cell r="D15336" t="str">
            <v>1416739</v>
          </cell>
          <cell r="J15336" t="str">
            <v>Y</v>
          </cell>
        </row>
        <row r="15337">
          <cell r="D15337" t="str">
            <v>1416739</v>
          </cell>
          <cell r="J15337" t="str">
            <v>Y</v>
          </cell>
        </row>
        <row r="15338">
          <cell r="D15338" t="str">
            <v>1416739</v>
          </cell>
          <cell r="J15338" t="str">
            <v>Y</v>
          </cell>
        </row>
        <row r="15339">
          <cell r="D15339" t="str">
            <v>1416739</v>
          </cell>
          <cell r="J15339" t="str">
            <v>Y</v>
          </cell>
        </row>
        <row r="15340">
          <cell r="D15340" t="str">
            <v>1416739</v>
          </cell>
          <cell r="J15340" t="str">
            <v>Y</v>
          </cell>
        </row>
        <row r="15341">
          <cell r="D15341" t="str">
            <v>1416739</v>
          </cell>
          <cell r="J15341" t="str">
            <v>Y</v>
          </cell>
        </row>
        <row r="15342">
          <cell r="D15342" t="str">
            <v>1416739</v>
          </cell>
          <cell r="J15342" t="str">
            <v>Y</v>
          </cell>
        </row>
        <row r="15343">
          <cell r="D15343" t="str">
            <v>1416739</v>
          </cell>
          <cell r="J15343" t="str">
            <v>Y</v>
          </cell>
        </row>
        <row r="15344">
          <cell r="D15344" t="str">
            <v>1416739</v>
          </cell>
          <cell r="J15344" t="str">
            <v>Y</v>
          </cell>
        </row>
        <row r="15345">
          <cell r="D15345" t="str">
            <v>1416739</v>
          </cell>
          <cell r="J15345" t="str">
            <v>Y</v>
          </cell>
        </row>
        <row r="15346">
          <cell r="D15346" t="str">
            <v>1416739</v>
          </cell>
          <cell r="J15346" t="str">
            <v>Y</v>
          </cell>
        </row>
        <row r="15347">
          <cell r="D15347" t="str">
            <v>1416739</v>
          </cell>
          <cell r="J15347" t="str">
            <v>Y</v>
          </cell>
        </row>
        <row r="15348">
          <cell r="D15348" t="str">
            <v>1416739</v>
          </cell>
          <cell r="J15348" t="str">
            <v>Y</v>
          </cell>
        </row>
        <row r="15349">
          <cell r="D15349" t="str">
            <v>1416739</v>
          </cell>
          <cell r="J15349" t="str">
            <v>Y</v>
          </cell>
        </row>
        <row r="15350">
          <cell r="D15350" t="str">
            <v>1416739</v>
          </cell>
          <cell r="J15350" t="str">
            <v>Y</v>
          </cell>
        </row>
        <row r="15351">
          <cell r="D15351" t="str">
            <v>1416739</v>
          </cell>
          <cell r="J15351" t="str">
            <v>Y</v>
          </cell>
        </row>
        <row r="15352">
          <cell r="D15352" t="str">
            <v>1416739</v>
          </cell>
          <cell r="J15352" t="str">
            <v>Y</v>
          </cell>
        </row>
        <row r="15353">
          <cell r="D15353" t="str">
            <v>1416739</v>
          </cell>
          <cell r="J15353" t="str">
            <v>Y</v>
          </cell>
        </row>
        <row r="15354">
          <cell r="D15354" t="str">
            <v>1416739</v>
          </cell>
          <cell r="J15354" t="str">
            <v>Y</v>
          </cell>
        </row>
        <row r="15355">
          <cell r="D15355" t="str">
            <v>1416739</v>
          </cell>
          <cell r="J15355" t="str">
            <v>Y</v>
          </cell>
        </row>
        <row r="15356">
          <cell r="D15356" t="str">
            <v>1416739</v>
          </cell>
          <cell r="J15356" t="str">
            <v>Y</v>
          </cell>
        </row>
        <row r="15357">
          <cell r="D15357" t="str">
            <v>1416739</v>
          </cell>
          <cell r="J15357" t="str">
            <v>Y</v>
          </cell>
        </row>
        <row r="15358">
          <cell r="D15358" t="str">
            <v>1416739</v>
          </cell>
          <cell r="J15358" t="str">
            <v>Y</v>
          </cell>
        </row>
        <row r="15359">
          <cell r="D15359" t="str">
            <v>1416739</v>
          </cell>
          <cell r="J15359" t="str">
            <v>N</v>
          </cell>
        </row>
        <row r="15360">
          <cell r="D15360" t="str">
            <v>1416739</v>
          </cell>
          <cell r="J15360" t="str">
            <v>N</v>
          </cell>
        </row>
        <row r="15361">
          <cell r="D15361" t="str">
            <v>1416767</v>
          </cell>
          <cell r="J15361" t="str">
            <v>Y</v>
          </cell>
        </row>
        <row r="15362">
          <cell r="D15362" t="str">
            <v>1416767</v>
          </cell>
          <cell r="J15362" t="str">
            <v>Y</v>
          </cell>
        </row>
        <row r="15363">
          <cell r="D15363" t="str">
            <v>1416767</v>
          </cell>
          <cell r="J15363" t="str">
            <v>Y</v>
          </cell>
        </row>
        <row r="15364">
          <cell r="D15364" t="str">
            <v>1416767</v>
          </cell>
          <cell r="J15364" t="str">
            <v>Y</v>
          </cell>
        </row>
        <row r="15365">
          <cell r="D15365" t="str">
            <v>1416767</v>
          </cell>
          <cell r="J15365" t="str">
            <v>Y</v>
          </cell>
        </row>
        <row r="15366">
          <cell r="D15366" t="str">
            <v>1416767</v>
          </cell>
          <cell r="J15366" t="str">
            <v>Y</v>
          </cell>
        </row>
        <row r="15367">
          <cell r="D15367" t="str">
            <v>1416767</v>
          </cell>
          <cell r="J15367" t="str">
            <v>Y</v>
          </cell>
        </row>
        <row r="15368">
          <cell r="D15368" t="str">
            <v>1416767</v>
          </cell>
          <cell r="J15368" t="str">
            <v>Y</v>
          </cell>
        </row>
        <row r="15369">
          <cell r="D15369" t="str">
            <v>1416767</v>
          </cell>
          <cell r="J15369" t="str">
            <v>Y</v>
          </cell>
        </row>
        <row r="15370">
          <cell r="D15370" t="str">
            <v>1416767</v>
          </cell>
          <cell r="J15370" t="str">
            <v>Y</v>
          </cell>
        </row>
        <row r="15371">
          <cell r="D15371" t="str">
            <v>1416767</v>
          </cell>
          <cell r="J15371" t="str">
            <v>Y</v>
          </cell>
        </row>
        <row r="15372">
          <cell r="D15372" t="str">
            <v>1416767</v>
          </cell>
          <cell r="J15372" t="str">
            <v>Y</v>
          </cell>
        </row>
        <row r="15373">
          <cell r="D15373" t="str">
            <v>1416767</v>
          </cell>
          <cell r="J15373" t="str">
            <v>Y</v>
          </cell>
        </row>
        <row r="15374">
          <cell r="D15374" t="str">
            <v>1416767</v>
          </cell>
          <cell r="J15374" t="str">
            <v>Y</v>
          </cell>
        </row>
        <row r="15375">
          <cell r="D15375" t="str">
            <v>1416767</v>
          </cell>
          <cell r="J15375" t="str">
            <v>Y</v>
          </cell>
        </row>
        <row r="15376">
          <cell r="D15376" t="str">
            <v>1416767</v>
          </cell>
          <cell r="J15376" t="str">
            <v>Y</v>
          </cell>
        </row>
        <row r="15377">
          <cell r="D15377" t="str">
            <v>1416767</v>
          </cell>
          <cell r="J15377" t="str">
            <v>Y</v>
          </cell>
        </row>
        <row r="15378">
          <cell r="D15378" t="str">
            <v>1416767</v>
          </cell>
          <cell r="J15378" t="str">
            <v>Y</v>
          </cell>
        </row>
        <row r="15379">
          <cell r="D15379" t="str">
            <v>1416767</v>
          </cell>
          <cell r="J15379" t="str">
            <v>Y</v>
          </cell>
        </row>
        <row r="15380">
          <cell r="D15380" t="str">
            <v>1416767</v>
          </cell>
          <cell r="J15380" t="str">
            <v>Y</v>
          </cell>
        </row>
        <row r="15381">
          <cell r="D15381" t="str">
            <v>1416767</v>
          </cell>
          <cell r="J15381" t="str">
            <v>Y</v>
          </cell>
        </row>
        <row r="15382">
          <cell r="D15382" t="str">
            <v>1416767</v>
          </cell>
          <cell r="J15382" t="str">
            <v>Y</v>
          </cell>
        </row>
        <row r="15383">
          <cell r="D15383" t="str">
            <v>1416767</v>
          </cell>
          <cell r="J15383" t="str">
            <v>Y</v>
          </cell>
        </row>
        <row r="15384">
          <cell r="D15384" t="str">
            <v>1416767</v>
          </cell>
          <cell r="J15384" t="str">
            <v>Y</v>
          </cell>
        </row>
        <row r="15385">
          <cell r="D15385" t="str">
            <v>1416767</v>
          </cell>
          <cell r="J15385" t="str">
            <v>Y</v>
          </cell>
        </row>
        <row r="15386">
          <cell r="D15386" t="str">
            <v>1416767</v>
          </cell>
          <cell r="J15386" t="str">
            <v>Y</v>
          </cell>
        </row>
        <row r="15387">
          <cell r="D15387" t="str">
            <v>1416767</v>
          </cell>
          <cell r="J15387" t="str">
            <v>Y</v>
          </cell>
        </row>
        <row r="15388">
          <cell r="D15388" t="str">
            <v>1416767</v>
          </cell>
          <cell r="J15388" t="str">
            <v>Y</v>
          </cell>
        </row>
        <row r="15389">
          <cell r="D15389" t="str">
            <v>1416767</v>
          </cell>
          <cell r="J15389" t="str">
            <v>Y</v>
          </cell>
        </row>
        <row r="15390">
          <cell r="D15390" t="str">
            <v>1416767</v>
          </cell>
          <cell r="J15390" t="str">
            <v>Y</v>
          </cell>
        </row>
        <row r="15391">
          <cell r="D15391" t="str">
            <v>1416767</v>
          </cell>
          <cell r="J15391" t="str">
            <v>Y</v>
          </cell>
        </row>
        <row r="15392">
          <cell r="D15392" t="str">
            <v>1416767</v>
          </cell>
          <cell r="J15392" t="str">
            <v>Y</v>
          </cell>
        </row>
        <row r="15393">
          <cell r="D15393" t="str">
            <v>1416767</v>
          </cell>
          <cell r="J15393" t="str">
            <v>Y</v>
          </cell>
        </row>
        <row r="15394">
          <cell r="D15394" t="str">
            <v>1416767</v>
          </cell>
          <cell r="J15394" t="str">
            <v>Y</v>
          </cell>
        </row>
        <row r="15395">
          <cell r="D15395" t="str">
            <v>1416767</v>
          </cell>
          <cell r="J15395" t="str">
            <v>Y</v>
          </cell>
        </row>
        <row r="15396">
          <cell r="D15396" t="str">
            <v>1416767</v>
          </cell>
          <cell r="J15396" t="str">
            <v>Y</v>
          </cell>
        </row>
        <row r="15397">
          <cell r="D15397" t="str">
            <v>1416767</v>
          </cell>
          <cell r="J15397" t="str">
            <v>Y</v>
          </cell>
        </row>
        <row r="15398">
          <cell r="D15398" t="str">
            <v>1416767</v>
          </cell>
          <cell r="J15398" t="str">
            <v>Y</v>
          </cell>
        </row>
        <row r="15399">
          <cell r="D15399" t="str">
            <v>1416767</v>
          </cell>
          <cell r="J15399" t="str">
            <v>Y</v>
          </cell>
        </row>
        <row r="15400">
          <cell r="D15400" t="str">
            <v>1416767</v>
          </cell>
          <cell r="J15400" t="str">
            <v>Y</v>
          </cell>
        </row>
        <row r="15401">
          <cell r="D15401" t="str">
            <v>1416767</v>
          </cell>
          <cell r="J15401" t="str">
            <v>Y</v>
          </cell>
        </row>
        <row r="15402">
          <cell r="D15402" t="str">
            <v>1416767</v>
          </cell>
          <cell r="J15402" t="str">
            <v>Y</v>
          </cell>
        </row>
        <row r="15403">
          <cell r="D15403" t="str">
            <v>1416767</v>
          </cell>
          <cell r="J15403" t="str">
            <v>Y</v>
          </cell>
        </row>
        <row r="15404">
          <cell r="D15404" t="str">
            <v>1416767</v>
          </cell>
          <cell r="J15404" t="str">
            <v>Y</v>
          </cell>
        </row>
        <row r="15405">
          <cell r="D15405" t="str">
            <v>1416767</v>
          </cell>
          <cell r="J15405" t="str">
            <v>Y</v>
          </cell>
        </row>
        <row r="15406">
          <cell r="D15406" t="str">
            <v>1416767</v>
          </cell>
          <cell r="J15406" t="str">
            <v>Y</v>
          </cell>
        </row>
        <row r="15407">
          <cell r="D15407" t="str">
            <v>1416767</v>
          </cell>
          <cell r="J15407" t="str">
            <v>Y</v>
          </cell>
        </row>
        <row r="15408">
          <cell r="D15408" t="str">
            <v>1416767</v>
          </cell>
          <cell r="J15408" t="str">
            <v>Y</v>
          </cell>
        </row>
        <row r="15409">
          <cell r="D15409" t="str">
            <v>1416767</v>
          </cell>
          <cell r="J15409" t="str">
            <v>Y</v>
          </cell>
        </row>
        <row r="15410">
          <cell r="D15410" t="str">
            <v>1416767</v>
          </cell>
          <cell r="J15410" t="str">
            <v>Y</v>
          </cell>
        </row>
        <row r="15411">
          <cell r="D15411" t="str">
            <v>1416767</v>
          </cell>
          <cell r="J15411" t="str">
            <v>Y</v>
          </cell>
        </row>
        <row r="15412">
          <cell r="D15412" t="str">
            <v>1416767</v>
          </cell>
          <cell r="J15412" t="str">
            <v>Y</v>
          </cell>
        </row>
        <row r="15413">
          <cell r="D15413" t="str">
            <v>1416767</v>
          </cell>
          <cell r="J15413" t="str">
            <v>Y</v>
          </cell>
        </row>
        <row r="15414">
          <cell r="D15414" t="str">
            <v>1416767</v>
          </cell>
          <cell r="J15414" t="str">
            <v>Y</v>
          </cell>
        </row>
        <row r="15415">
          <cell r="D15415" t="str">
            <v>1416767</v>
          </cell>
          <cell r="J15415" t="str">
            <v>Y</v>
          </cell>
        </row>
        <row r="15416">
          <cell r="D15416" t="str">
            <v>1416767</v>
          </cell>
          <cell r="J15416" t="str">
            <v>Y</v>
          </cell>
        </row>
        <row r="15417">
          <cell r="D15417" t="str">
            <v>1416767</v>
          </cell>
          <cell r="J15417" t="str">
            <v>Y</v>
          </cell>
        </row>
        <row r="15418">
          <cell r="D15418" t="str">
            <v>1416767</v>
          </cell>
          <cell r="J15418" t="str">
            <v>Y</v>
          </cell>
        </row>
        <row r="15419">
          <cell r="D15419" t="str">
            <v>1416767</v>
          </cell>
          <cell r="J15419" t="str">
            <v>Y</v>
          </cell>
        </row>
        <row r="15420">
          <cell r="D15420" t="str">
            <v>1416767</v>
          </cell>
          <cell r="J15420" t="str">
            <v>Y</v>
          </cell>
        </row>
        <row r="15421">
          <cell r="D15421" t="str">
            <v>1416767</v>
          </cell>
          <cell r="J15421" t="str">
            <v>Y</v>
          </cell>
        </row>
        <row r="15422">
          <cell r="D15422" t="str">
            <v>1416767</v>
          </cell>
          <cell r="J15422" t="str">
            <v>Y</v>
          </cell>
        </row>
        <row r="15423">
          <cell r="D15423" t="str">
            <v>1416767</v>
          </cell>
          <cell r="J15423" t="str">
            <v>Y</v>
          </cell>
        </row>
        <row r="15424">
          <cell r="D15424" t="str">
            <v>1416767</v>
          </cell>
          <cell r="J15424" t="str">
            <v>Y</v>
          </cell>
        </row>
        <row r="15425">
          <cell r="D15425" t="str">
            <v>1416767</v>
          </cell>
          <cell r="J15425" t="str">
            <v>Y</v>
          </cell>
        </row>
        <row r="15426">
          <cell r="D15426" t="str">
            <v>1416767</v>
          </cell>
          <cell r="J15426" t="str">
            <v>Y</v>
          </cell>
        </row>
        <row r="15427">
          <cell r="D15427" t="str">
            <v>1416767</v>
          </cell>
          <cell r="J15427" t="str">
            <v>Y</v>
          </cell>
        </row>
        <row r="15428">
          <cell r="D15428" t="str">
            <v>1417377</v>
          </cell>
          <cell r="J15428" t="str">
            <v>N</v>
          </cell>
        </row>
        <row r="15429">
          <cell r="D15429" t="str">
            <v>1417377</v>
          </cell>
          <cell r="J15429" t="str">
            <v>N</v>
          </cell>
        </row>
        <row r="15430">
          <cell r="D15430" t="str">
            <v>1417377</v>
          </cell>
          <cell r="J15430" t="str">
            <v>N</v>
          </cell>
        </row>
        <row r="15431">
          <cell r="D15431" t="str">
            <v>1417377</v>
          </cell>
          <cell r="J15431" t="str">
            <v>N</v>
          </cell>
        </row>
        <row r="15432">
          <cell r="D15432" t="str">
            <v>1417377</v>
          </cell>
          <cell r="J15432" t="str">
            <v>N</v>
          </cell>
        </row>
        <row r="15433">
          <cell r="D15433" t="str">
            <v>1417377</v>
          </cell>
          <cell r="J15433" t="str">
            <v>N</v>
          </cell>
        </row>
        <row r="15434">
          <cell r="D15434" t="str">
            <v>1417377</v>
          </cell>
          <cell r="J15434" t="str">
            <v>N</v>
          </cell>
        </row>
        <row r="15435">
          <cell r="D15435" t="str">
            <v>1417377</v>
          </cell>
          <cell r="J15435" t="str">
            <v>N</v>
          </cell>
        </row>
        <row r="15436">
          <cell r="D15436" t="str">
            <v>1417377</v>
          </cell>
          <cell r="J15436" t="str">
            <v>N</v>
          </cell>
        </row>
        <row r="15437">
          <cell r="D15437" t="str">
            <v>1417377</v>
          </cell>
          <cell r="J15437" t="str">
            <v>N</v>
          </cell>
        </row>
        <row r="15438">
          <cell r="D15438" t="str">
            <v>1417377</v>
          </cell>
          <cell r="J15438" t="str">
            <v>N</v>
          </cell>
        </row>
        <row r="15439">
          <cell r="D15439" t="str">
            <v>1417377</v>
          </cell>
          <cell r="J15439" t="str">
            <v>N</v>
          </cell>
        </row>
        <row r="15440">
          <cell r="D15440" t="str">
            <v>1417377</v>
          </cell>
          <cell r="J15440" t="str">
            <v>N</v>
          </cell>
        </row>
        <row r="15441">
          <cell r="D15441" t="str">
            <v>1417377</v>
          </cell>
          <cell r="J15441" t="str">
            <v>N</v>
          </cell>
        </row>
        <row r="15442">
          <cell r="D15442" t="str">
            <v>1417377</v>
          </cell>
          <cell r="J15442" t="str">
            <v>N</v>
          </cell>
        </row>
        <row r="15443">
          <cell r="D15443" t="str">
            <v>1417377</v>
          </cell>
          <cell r="J15443" t="str">
            <v>Y</v>
          </cell>
        </row>
        <row r="15444">
          <cell r="D15444" t="str">
            <v>1417377</v>
          </cell>
          <cell r="J15444" t="str">
            <v>Y</v>
          </cell>
        </row>
        <row r="15445">
          <cell r="D15445" t="str">
            <v>1417377</v>
          </cell>
          <cell r="J15445" t="str">
            <v>N</v>
          </cell>
        </row>
        <row r="15446">
          <cell r="D15446" t="str">
            <v>1417377</v>
          </cell>
          <cell r="J15446" t="str">
            <v>N</v>
          </cell>
        </row>
        <row r="15447">
          <cell r="D15447" t="str">
            <v>1417377</v>
          </cell>
          <cell r="J15447" t="str">
            <v>N</v>
          </cell>
        </row>
        <row r="15448">
          <cell r="D15448" t="str">
            <v>1417377</v>
          </cell>
          <cell r="J15448" t="str">
            <v>N</v>
          </cell>
        </row>
        <row r="15449">
          <cell r="D15449" t="str">
            <v>1417377</v>
          </cell>
          <cell r="J15449" t="str">
            <v>Y</v>
          </cell>
        </row>
        <row r="15450">
          <cell r="D15450" t="str">
            <v>1417377</v>
          </cell>
          <cell r="J15450" t="str">
            <v>Y</v>
          </cell>
        </row>
        <row r="15451">
          <cell r="D15451" t="str">
            <v>1417377</v>
          </cell>
          <cell r="J15451" t="str">
            <v>Y</v>
          </cell>
        </row>
        <row r="15452">
          <cell r="D15452" t="str">
            <v>1417377</v>
          </cell>
          <cell r="J15452" t="str">
            <v>Y</v>
          </cell>
        </row>
        <row r="15453">
          <cell r="D15453" t="str">
            <v>1417377</v>
          </cell>
          <cell r="J15453" t="str">
            <v>N</v>
          </cell>
        </row>
        <row r="15454">
          <cell r="D15454" t="str">
            <v>1417377</v>
          </cell>
          <cell r="J15454" t="str">
            <v>N</v>
          </cell>
        </row>
        <row r="15455">
          <cell r="D15455" t="str">
            <v>1417377</v>
          </cell>
          <cell r="J15455" t="str">
            <v>Y</v>
          </cell>
        </row>
        <row r="15456">
          <cell r="D15456" t="str">
            <v>1417377</v>
          </cell>
          <cell r="J15456" t="str">
            <v>N</v>
          </cell>
        </row>
        <row r="15457">
          <cell r="D15457" t="str">
            <v>1417377</v>
          </cell>
          <cell r="J15457" t="str">
            <v>N</v>
          </cell>
        </row>
        <row r="15458">
          <cell r="D15458" t="str">
            <v>1417377</v>
          </cell>
          <cell r="J15458" t="str">
            <v>Y</v>
          </cell>
        </row>
        <row r="15459">
          <cell r="D15459" t="str">
            <v>1417377</v>
          </cell>
          <cell r="J15459" t="str">
            <v>N</v>
          </cell>
        </row>
        <row r="15460">
          <cell r="D15460" t="str">
            <v>1417377</v>
          </cell>
          <cell r="J15460" t="str">
            <v>N</v>
          </cell>
        </row>
        <row r="15461">
          <cell r="D15461" t="str">
            <v>1417377</v>
          </cell>
          <cell r="J15461" t="str">
            <v>Y</v>
          </cell>
        </row>
        <row r="15462">
          <cell r="D15462" t="str">
            <v>1417413</v>
          </cell>
          <cell r="J15462" t="str">
            <v>Y</v>
          </cell>
        </row>
        <row r="15463">
          <cell r="D15463" t="str">
            <v>1417413</v>
          </cell>
          <cell r="J15463" t="str">
            <v>Y</v>
          </cell>
        </row>
        <row r="15464">
          <cell r="D15464" t="str">
            <v>1417413</v>
          </cell>
          <cell r="J15464" t="str">
            <v>Y</v>
          </cell>
        </row>
        <row r="15465">
          <cell r="D15465" t="str">
            <v>1417413</v>
          </cell>
          <cell r="J15465" t="str">
            <v>Y</v>
          </cell>
        </row>
        <row r="15466">
          <cell r="D15466" t="str">
            <v>1417413</v>
          </cell>
          <cell r="J15466" t="str">
            <v>Y</v>
          </cell>
        </row>
        <row r="15467">
          <cell r="D15467" t="str">
            <v>1417413</v>
          </cell>
          <cell r="J15467" t="str">
            <v>Y</v>
          </cell>
        </row>
        <row r="15468">
          <cell r="D15468" t="str">
            <v>1417413</v>
          </cell>
          <cell r="J15468" t="str">
            <v>Y</v>
          </cell>
        </row>
        <row r="15469">
          <cell r="D15469" t="str">
            <v>1417413</v>
          </cell>
          <cell r="J15469" t="str">
            <v>Y</v>
          </cell>
        </row>
        <row r="15470">
          <cell r="D15470" t="str">
            <v>1417413</v>
          </cell>
          <cell r="J15470" t="str">
            <v>Y</v>
          </cell>
        </row>
        <row r="15471">
          <cell r="D15471" t="str">
            <v>1417413</v>
          </cell>
          <cell r="J15471" t="str">
            <v>Y</v>
          </cell>
        </row>
        <row r="15472">
          <cell r="D15472" t="str">
            <v>1417413</v>
          </cell>
          <cell r="J15472" t="str">
            <v>Y</v>
          </cell>
        </row>
        <row r="15473">
          <cell r="D15473" t="str">
            <v>1417413</v>
          </cell>
          <cell r="J15473" t="str">
            <v>Y</v>
          </cell>
        </row>
        <row r="15474">
          <cell r="D15474" t="str">
            <v>1417413</v>
          </cell>
          <cell r="J15474" t="str">
            <v>Y</v>
          </cell>
        </row>
        <row r="15475">
          <cell r="D15475" t="str">
            <v>1417413</v>
          </cell>
          <cell r="J15475" t="str">
            <v>Y</v>
          </cell>
        </row>
        <row r="15476">
          <cell r="D15476" t="str">
            <v>1417413</v>
          </cell>
          <cell r="J15476" t="str">
            <v>Y</v>
          </cell>
        </row>
        <row r="15477">
          <cell r="D15477" t="str">
            <v>1417413</v>
          </cell>
          <cell r="J15477" t="str">
            <v>Y</v>
          </cell>
        </row>
        <row r="15478">
          <cell r="D15478" t="str">
            <v>1417413</v>
          </cell>
          <cell r="J15478" t="str">
            <v>Y</v>
          </cell>
        </row>
        <row r="15479">
          <cell r="D15479" t="str">
            <v>1417413</v>
          </cell>
          <cell r="J15479" t="str">
            <v>Y</v>
          </cell>
        </row>
        <row r="15480">
          <cell r="D15480" t="str">
            <v>1417413</v>
          </cell>
          <cell r="J15480" t="str">
            <v>Y</v>
          </cell>
        </row>
        <row r="15481">
          <cell r="D15481" t="str">
            <v>1417413</v>
          </cell>
          <cell r="J15481" t="str">
            <v>Y</v>
          </cell>
        </row>
        <row r="15482">
          <cell r="D15482" t="str">
            <v>1417413</v>
          </cell>
          <cell r="J15482" t="str">
            <v>Y</v>
          </cell>
        </row>
        <row r="15483">
          <cell r="D15483" t="str">
            <v>1417413</v>
          </cell>
          <cell r="J15483" t="str">
            <v>Y</v>
          </cell>
        </row>
        <row r="15484">
          <cell r="D15484" t="str">
            <v>1417413</v>
          </cell>
          <cell r="J15484" t="str">
            <v>Y</v>
          </cell>
        </row>
        <row r="15485">
          <cell r="D15485" t="str">
            <v>1417413</v>
          </cell>
          <cell r="J15485" t="str">
            <v>Y</v>
          </cell>
        </row>
        <row r="15486">
          <cell r="D15486" t="str">
            <v>1417413</v>
          </cell>
          <cell r="J15486" t="str">
            <v>Y</v>
          </cell>
        </row>
        <row r="15487">
          <cell r="D15487" t="str">
            <v>1417413</v>
          </cell>
          <cell r="J15487" t="str">
            <v>Y</v>
          </cell>
        </row>
        <row r="15488">
          <cell r="D15488" t="str">
            <v>1417413</v>
          </cell>
          <cell r="J15488" t="str">
            <v>Y</v>
          </cell>
        </row>
        <row r="15489">
          <cell r="D15489" t="str">
            <v>1417413</v>
          </cell>
          <cell r="J15489" t="str">
            <v>Y</v>
          </cell>
        </row>
        <row r="15490">
          <cell r="D15490" t="str">
            <v>1417413</v>
          </cell>
          <cell r="J15490" t="str">
            <v>Y</v>
          </cell>
        </row>
        <row r="15491">
          <cell r="D15491" t="str">
            <v>1417413</v>
          </cell>
          <cell r="J15491" t="str">
            <v>Y</v>
          </cell>
        </row>
        <row r="15492">
          <cell r="D15492" t="str">
            <v>1417413</v>
          </cell>
          <cell r="J15492" t="str">
            <v>Y</v>
          </cell>
        </row>
        <row r="15493">
          <cell r="D15493" t="str">
            <v>1417413</v>
          </cell>
          <cell r="J15493" t="str">
            <v>Y</v>
          </cell>
        </row>
        <row r="15494">
          <cell r="D15494" t="str">
            <v>1417413</v>
          </cell>
          <cell r="J15494" t="str">
            <v>Y</v>
          </cell>
        </row>
        <row r="15495">
          <cell r="D15495" t="str">
            <v>1417503</v>
          </cell>
          <cell r="J15495" t="str">
            <v>(blank)</v>
          </cell>
        </row>
        <row r="15496">
          <cell r="D15496" t="str">
            <v>1417503</v>
          </cell>
          <cell r="J15496" t="str">
            <v>(blank)</v>
          </cell>
        </row>
        <row r="15497">
          <cell r="D15497" t="str">
            <v>1417503</v>
          </cell>
          <cell r="J15497" t="str">
            <v>Y</v>
          </cell>
        </row>
        <row r="15498">
          <cell r="D15498" t="str">
            <v>1417503</v>
          </cell>
          <cell r="J15498" t="str">
            <v>Y</v>
          </cell>
        </row>
        <row r="15499">
          <cell r="D15499" t="str">
            <v>1417503</v>
          </cell>
          <cell r="J15499" t="str">
            <v>Y</v>
          </cell>
        </row>
        <row r="15500">
          <cell r="D15500" t="str">
            <v>1417503</v>
          </cell>
          <cell r="J15500" t="str">
            <v>Y</v>
          </cell>
        </row>
        <row r="15501">
          <cell r="D15501" t="str">
            <v>1417503</v>
          </cell>
          <cell r="J15501" t="str">
            <v>Y</v>
          </cell>
        </row>
        <row r="15502">
          <cell r="D15502" t="str">
            <v>1417503</v>
          </cell>
          <cell r="J15502" t="str">
            <v>Y</v>
          </cell>
        </row>
        <row r="15503">
          <cell r="D15503" t="str">
            <v>1417503</v>
          </cell>
          <cell r="J15503" t="str">
            <v>Y</v>
          </cell>
        </row>
        <row r="15504">
          <cell r="D15504" t="str">
            <v>1417503</v>
          </cell>
          <cell r="J15504" t="str">
            <v>Y</v>
          </cell>
        </row>
        <row r="15505">
          <cell r="D15505" t="str">
            <v>1417503</v>
          </cell>
          <cell r="J15505" t="str">
            <v>Y</v>
          </cell>
        </row>
        <row r="15506">
          <cell r="D15506" t="str">
            <v>1417503</v>
          </cell>
          <cell r="J15506" t="str">
            <v>Y</v>
          </cell>
        </row>
        <row r="15507">
          <cell r="D15507" t="str">
            <v>1417503</v>
          </cell>
          <cell r="J15507" t="str">
            <v>Y</v>
          </cell>
        </row>
        <row r="15508">
          <cell r="D15508" t="str">
            <v>1417503</v>
          </cell>
          <cell r="J15508" t="str">
            <v>(blank)</v>
          </cell>
        </row>
        <row r="15509">
          <cell r="D15509" t="str">
            <v>1417503</v>
          </cell>
          <cell r="J15509" t="str">
            <v>(blank)</v>
          </cell>
        </row>
        <row r="15510">
          <cell r="D15510" t="str">
            <v>1417503</v>
          </cell>
          <cell r="J15510" t="str">
            <v>Y</v>
          </cell>
        </row>
        <row r="15511">
          <cell r="D15511" t="str">
            <v>1417503</v>
          </cell>
          <cell r="J15511" t="str">
            <v>Y</v>
          </cell>
        </row>
        <row r="15512">
          <cell r="D15512" t="str">
            <v>1417503</v>
          </cell>
          <cell r="J15512" t="str">
            <v>Y</v>
          </cell>
        </row>
        <row r="15513">
          <cell r="D15513" t="str">
            <v>1417503</v>
          </cell>
          <cell r="J15513" t="str">
            <v>Y</v>
          </cell>
        </row>
        <row r="15514">
          <cell r="D15514" t="str">
            <v>1417503</v>
          </cell>
          <cell r="J15514" t="str">
            <v>Y</v>
          </cell>
        </row>
        <row r="15515">
          <cell r="D15515" t="str">
            <v>1417503</v>
          </cell>
          <cell r="J15515" t="str">
            <v>Y</v>
          </cell>
        </row>
        <row r="15516">
          <cell r="D15516" t="str">
            <v>1417503</v>
          </cell>
          <cell r="J15516" t="str">
            <v>Y</v>
          </cell>
        </row>
        <row r="15517">
          <cell r="D15517" t="str">
            <v>1417503</v>
          </cell>
          <cell r="J15517" t="str">
            <v>Y</v>
          </cell>
        </row>
        <row r="15518">
          <cell r="D15518" t="str">
            <v>1417503</v>
          </cell>
          <cell r="J15518" t="str">
            <v>Y</v>
          </cell>
        </row>
        <row r="15519">
          <cell r="D15519" t="str">
            <v>1417503</v>
          </cell>
          <cell r="J15519" t="str">
            <v>Y</v>
          </cell>
        </row>
        <row r="15520">
          <cell r="D15520" t="str">
            <v>1417503</v>
          </cell>
          <cell r="J15520" t="str">
            <v>Y</v>
          </cell>
        </row>
        <row r="15521">
          <cell r="D15521" t="str">
            <v>1417519</v>
          </cell>
          <cell r="J15521" t="str">
            <v>Y</v>
          </cell>
        </row>
        <row r="15522">
          <cell r="D15522" t="str">
            <v>1417519</v>
          </cell>
          <cell r="J15522" t="str">
            <v>Y</v>
          </cell>
        </row>
        <row r="15523">
          <cell r="D15523" t="str">
            <v>1417519</v>
          </cell>
          <cell r="J15523" t="str">
            <v>Y</v>
          </cell>
        </row>
        <row r="15524">
          <cell r="D15524" t="str">
            <v>1417519</v>
          </cell>
          <cell r="J15524" t="str">
            <v>Y</v>
          </cell>
        </row>
        <row r="15525">
          <cell r="D15525" t="str">
            <v>1417519</v>
          </cell>
          <cell r="J15525" t="str">
            <v>Y</v>
          </cell>
        </row>
        <row r="15526">
          <cell r="D15526" t="str">
            <v>1417519</v>
          </cell>
          <cell r="J15526" t="str">
            <v>Y</v>
          </cell>
        </row>
        <row r="15527">
          <cell r="D15527" t="str">
            <v>1417520</v>
          </cell>
          <cell r="J15527" t="str">
            <v>N</v>
          </cell>
        </row>
        <row r="15528">
          <cell r="D15528" t="str">
            <v>1417520</v>
          </cell>
          <cell r="J15528" t="str">
            <v>N</v>
          </cell>
        </row>
        <row r="15529">
          <cell r="D15529" t="str">
            <v>1417520</v>
          </cell>
          <cell r="J15529" t="str">
            <v>N</v>
          </cell>
        </row>
        <row r="15530">
          <cell r="D15530" t="str">
            <v>1417520</v>
          </cell>
          <cell r="J15530" t="str">
            <v>N</v>
          </cell>
        </row>
        <row r="15531">
          <cell r="D15531" t="str">
            <v>1417520</v>
          </cell>
          <cell r="J15531" t="str">
            <v>N</v>
          </cell>
        </row>
        <row r="15532">
          <cell r="D15532" t="str">
            <v>1417520</v>
          </cell>
          <cell r="J15532" t="str">
            <v>N</v>
          </cell>
        </row>
        <row r="15533">
          <cell r="D15533" t="str">
            <v>1417520</v>
          </cell>
          <cell r="J15533" t="str">
            <v>N</v>
          </cell>
        </row>
        <row r="15534">
          <cell r="D15534" t="str">
            <v>1417520</v>
          </cell>
          <cell r="J15534" t="str">
            <v>N</v>
          </cell>
        </row>
        <row r="15535">
          <cell r="D15535" t="str">
            <v>1417520</v>
          </cell>
          <cell r="J15535" t="str">
            <v>N</v>
          </cell>
        </row>
        <row r="15536">
          <cell r="D15536" t="str">
            <v>1417520</v>
          </cell>
          <cell r="J15536" t="str">
            <v>N</v>
          </cell>
        </row>
        <row r="15537">
          <cell r="D15537" t="str">
            <v>1417520</v>
          </cell>
          <cell r="J15537" t="str">
            <v>N</v>
          </cell>
        </row>
        <row r="15538">
          <cell r="D15538" t="str">
            <v>1417520</v>
          </cell>
          <cell r="J15538" t="str">
            <v>N</v>
          </cell>
        </row>
        <row r="15539">
          <cell r="D15539" t="str">
            <v>1417520</v>
          </cell>
          <cell r="J15539" t="str">
            <v>N</v>
          </cell>
        </row>
        <row r="15540">
          <cell r="D15540" t="str">
            <v>1417520</v>
          </cell>
          <cell r="J15540" t="str">
            <v>N</v>
          </cell>
        </row>
        <row r="15541">
          <cell r="D15541" t="str">
            <v>1417520</v>
          </cell>
          <cell r="J15541" t="str">
            <v>N</v>
          </cell>
        </row>
        <row r="15542">
          <cell r="D15542" t="str">
            <v>1417520</v>
          </cell>
          <cell r="J15542" t="str">
            <v>N</v>
          </cell>
        </row>
        <row r="15543">
          <cell r="D15543" t="str">
            <v>1417520</v>
          </cell>
          <cell r="J15543" t="str">
            <v>N</v>
          </cell>
        </row>
        <row r="15544">
          <cell r="D15544" t="str">
            <v>1417520</v>
          </cell>
          <cell r="J15544" t="str">
            <v>N</v>
          </cell>
        </row>
        <row r="15545">
          <cell r="D15545" t="str">
            <v>1417520</v>
          </cell>
          <cell r="J15545" t="str">
            <v>N</v>
          </cell>
        </row>
        <row r="15546">
          <cell r="D15546" t="str">
            <v>1417520</v>
          </cell>
          <cell r="J15546" t="str">
            <v>N</v>
          </cell>
        </row>
        <row r="15547">
          <cell r="D15547" t="str">
            <v>1417520</v>
          </cell>
          <cell r="J15547" t="str">
            <v>N</v>
          </cell>
        </row>
        <row r="15548">
          <cell r="D15548" t="str">
            <v>1417520</v>
          </cell>
          <cell r="J15548" t="str">
            <v>N</v>
          </cell>
        </row>
        <row r="15549">
          <cell r="D15549" t="str">
            <v>1417520</v>
          </cell>
          <cell r="J15549" t="str">
            <v>N</v>
          </cell>
        </row>
        <row r="15550">
          <cell r="D15550" t="str">
            <v>1417520</v>
          </cell>
          <cell r="J15550" t="str">
            <v>N</v>
          </cell>
        </row>
        <row r="15551">
          <cell r="D15551" t="str">
            <v>1417520</v>
          </cell>
          <cell r="J15551" t="str">
            <v>N</v>
          </cell>
        </row>
        <row r="15552">
          <cell r="D15552" t="str">
            <v>1417520</v>
          </cell>
          <cell r="J15552" t="str">
            <v>N</v>
          </cell>
        </row>
        <row r="15553">
          <cell r="D15553" t="str">
            <v>1417520</v>
          </cell>
          <cell r="J15553" t="str">
            <v>N</v>
          </cell>
        </row>
        <row r="15554">
          <cell r="D15554" t="str">
            <v>1417520</v>
          </cell>
          <cell r="J15554" t="str">
            <v>N</v>
          </cell>
        </row>
        <row r="15555">
          <cell r="D15555" t="str">
            <v>1417520</v>
          </cell>
          <cell r="J15555" t="str">
            <v>N</v>
          </cell>
        </row>
        <row r="15556">
          <cell r="D15556" t="str">
            <v>1417520</v>
          </cell>
          <cell r="J15556" t="str">
            <v>N</v>
          </cell>
        </row>
        <row r="15557">
          <cell r="D15557" t="str">
            <v>1417520</v>
          </cell>
          <cell r="J15557" t="str">
            <v>N</v>
          </cell>
        </row>
        <row r="15558">
          <cell r="D15558" t="str">
            <v>1417520</v>
          </cell>
          <cell r="J15558" t="str">
            <v>N</v>
          </cell>
        </row>
        <row r="15559">
          <cell r="D15559" t="str">
            <v>1417520</v>
          </cell>
          <cell r="J15559" t="str">
            <v>N</v>
          </cell>
        </row>
        <row r="15560">
          <cell r="D15560" t="str">
            <v>1417520</v>
          </cell>
          <cell r="J15560" t="str">
            <v>N</v>
          </cell>
        </row>
        <row r="15561">
          <cell r="D15561" t="str">
            <v>1417520</v>
          </cell>
          <cell r="J15561" t="str">
            <v>N</v>
          </cell>
        </row>
        <row r="15562">
          <cell r="D15562" t="str">
            <v>1417520</v>
          </cell>
          <cell r="J15562" t="str">
            <v>N</v>
          </cell>
        </row>
        <row r="15563">
          <cell r="D15563" t="str">
            <v>1417520</v>
          </cell>
          <cell r="J15563" t="str">
            <v>N</v>
          </cell>
        </row>
        <row r="15564">
          <cell r="D15564" t="str">
            <v>1417520</v>
          </cell>
          <cell r="J15564" t="str">
            <v>N</v>
          </cell>
        </row>
        <row r="15565">
          <cell r="D15565" t="str">
            <v>1417520</v>
          </cell>
          <cell r="J15565" t="str">
            <v>N</v>
          </cell>
        </row>
        <row r="15566">
          <cell r="D15566" t="str">
            <v>1417520</v>
          </cell>
          <cell r="J15566" t="str">
            <v>N</v>
          </cell>
        </row>
        <row r="15567">
          <cell r="D15567" t="str">
            <v>1417520</v>
          </cell>
          <cell r="J15567" t="str">
            <v>N</v>
          </cell>
        </row>
        <row r="15568">
          <cell r="D15568" t="str">
            <v>1417520</v>
          </cell>
          <cell r="J15568" t="str">
            <v>N</v>
          </cell>
        </row>
        <row r="15569">
          <cell r="D15569" t="str">
            <v>1417520</v>
          </cell>
          <cell r="J15569" t="str">
            <v>N</v>
          </cell>
        </row>
        <row r="15570">
          <cell r="D15570" t="str">
            <v>1417520</v>
          </cell>
          <cell r="J15570" t="str">
            <v>N</v>
          </cell>
        </row>
        <row r="15571">
          <cell r="D15571" t="str">
            <v>1417520</v>
          </cell>
          <cell r="J15571" t="str">
            <v>N</v>
          </cell>
        </row>
        <row r="15572">
          <cell r="D15572" t="str">
            <v>1417520</v>
          </cell>
          <cell r="J15572" t="str">
            <v>N</v>
          </cell>
        </row>
        <row r="15573">
          <cell r="D15573" t="str">
            <v>1417520</v>
          </cell>
          <cell r="J15573" t="str">
            <v>N</v>
          </cell>
        </row>
        <row r="15574">
          <cell r="D15574" t="str">
            <v>1417520</v>
          </cell>
          <cell r="J15574" t="str">
            <v>N</v>
          </cell>
        </row>
        <row r="15575">
          <cell r="D15575" t="str">
            <v>1417520</v>
          </cell>
          <cell r="J15575" t="str">
            <v>N</v>
          </cell>
        </row>
        <row r="15576">
          <cell r="D15576" t="str">
            <v>1417520</v>
          </cell>
          <cell r="J15576" t="str">
            <v>N</v>
          </cell>
        </row>
        <row r="15577">
          <cell r="D15577" t="str">
            <v>1417520</v>
          </cell>
          <cell r="J15577" t="str">
            <v>N</v>
          </cell>
        </row>
        <row r="15578">
          <cell r="D15578" t="str">
            <v>1417520</v>
          </cell>
          <cell r="J15578" t="str">
            <v>N</v>
          </cell>
        </row>
        <row r="15579">
          <cell r="D15579" t="str">
            <v>1417520</v>
          </cell>
          <cell r="J15579" t="str">
            <v>N</v>
          </cell>
        </row>
        <row r="15580">
          <cell r="D15580" t="str">
            <v>1417520</v>
          </cell>
          <cell r="J15580" t="str">
            <v>N</v>
          </cell>
        </row>
        <row r="15581">
          <cell r="D15581" t="str">
            <v>1417520</v>
          </cell>
          <cell r="J15581" t="str">
            <v>N</v>
          </cell>
        </row>
        <row r="15582">
          <cell r="D15582" t="str">
            <v>1417520</v>
          </cell>
          <cell r="J15582" t="str">
            <v>N</v>
          </cell>
        </row>
        <row r="15583">
          <cell r="D15583" t="str">
            <v>1417520</v>
          </cell>
          <cell r="J15583" t="str">
            <v>N</v>
          </cell>
        </row>
        <row r="15584">
          <cell r="D15584" t="str">
            <v>1417520</v>
          </cell>
          <cell r="J15584" t="str">
            <v>N</v>
          </cell>
        </row>
        <row r="15585">
          <cell r="D15585" t="str">
            <v>1417520</v>
          </cell>
          <cell r="J15585" t="str">
            <v>N</v>
          </cell>
        </row>
        <row r="15586">
          <cell r="D15586" t="str">
            <v>1417520</v>
          </cell>
          <cell r="J15586" t="str">
            <v>N</v>
          </cell>
        </row>
        <row r="15587">
          <cell r="D15587" t="str">
            <v>1417520</v>
          </cell>
          <cell r="J15587" t="str">
            <v>N</v>
          </cell>
        </row>
        <row r="15588">
          <cell r="D15588" t="str">
            <v>1417520</v>
          </cell>
          <cell r="J15588" t="str">
            <v>N</v>
          </cell>
        </row>
        <row r="15589">
          <cell r="D15589" t="str">
            <v>1417520</v>
          </cell>
          <cell r="J15589" t="str">
            <v>N</v>
          </cell>
        </row>
        <row r="15590">
          <cell r="D15590" t="str">
            <v>1417520</v>
          </cell>
          <cell r="J15590" t="str">
            <v>N</v>
          </cell>
        </row>
        <row r="15591">
          <cell r="D15591" t="str">
            <v>1417520</v>
          </cell>
          <cell r="J15591" t="str">
            <v>N</v>
          </cell>
        </row>
        <row r="15592">
          <cell r="D15592" t="str">
            <v>1417520</v>
          </cell>
          <cell r="J15592" t="str">
            <v>N</v>
          </cell>
        </row>
        <row r="15593">
          <cell r="D15593" t="str">
            <v>1417520</v>
          </cell>
          <cell r="J15593" t="str">
            <v>N</v>
          </cell>
        </row>
        <row r="15594">
          <cell r="D15594" t="str">
            <v>1417520</v>
          </cell>
          <cell r="J15594" t="str">
            <v>N</v>
          </cell>
        </row>
        <row r="15595">
          <cell r="D15595" t="str">
            <v>1417520</v>
          </cell>
          <cell r="J15595" t="str">
            <v>N</v>
          </cell>
        </row>
        <row r="15596">
          <cell r="D15596" t="str">
            <v>1417520</v>
          </cell>
          <cell r="J15596" t="str">
            <v>N</v>
          </cell>
        </row>
        <row r="15597">
          <cell r="D15597" t="str">
            <v>1417520</v>
          </cell>
          <cell r="J15597" t="str">
            <v>N</v>
          </cell>
        </row>
        <row r="15598">
          <cell r="D15598" t="str">
            <v>1417520</v>
          </cell>
          <cell r="J15598" t="str">
            <v>N</v>
          </cell>
        </row>
        <row r="15599">
          <cell r="D15599" t="str">
            <v>1417520</v>
          </cell>
          <cell r="J15599" t="str">
            <v>N</v>
          </cell>
        </row>
        <row r="15600">
          <cell r="D15600" t="str">
            <v>1417520</v>
          </cell>
          <cell r="J15600" t="str">
            <v>N</v>
          </cell>
        </row>
        <row r="15601">
          <cell r="D15601" t="str">
            <v>1417520</v>
          </cell>
          <cell r="J15601" t="str">
            <v>N</v>
          </cell>
        </row>
        <row r="15602">
          <cell r="D15602" t="str">
            <v>1417520</v>
          </cell>
          <cell r="J15602" t="str">
            <v>N</v>
          </cell>
        </row>
        <row r="15603">
          <cell r="D15603" t="str">
            <v>1417520</v>
          </cell>
          <cell r="J15603" t="str">
            <v>N</v>
          </cell>
        </row>
        <row r="15604">
          <cell r="D15604" t="str">
            <v>1417520</v>
          </cell>
          <cell r="J15604" t="str">
            <v>N</v>
          </cell>
        </row>
        <row r="15605">
          <cell r="D15605" t="str">
            <v>1417520</v>
          </cell>
          <cell r="J15605" t="str">
            <v>N</v>
          </cell>
        </row>
        <row r="15606">
          <cell r="D15606" t="str">
            <v>1417520</v>
          </cell>
          <cell r="J15606" t="str">
            <v>N</v>
          </cell>
        </row>
        <row r="15607">
          <cell r="D15607" t="str">
            <v>1417520</v>
          </cell>
          <cell r="J15607" t="str">
            <v>N</v>
          </cell>
        </row>
        <row r="15608">
          <cell r="D15608" t="str">
            <v>1417520</v>
          </cell>
          <cell r="J15608" t="str">
            <v>N</v>
          </cell>
        </row>
        <row r="15609">
          <cell r="D15609" t="str">
            <v>1417520</v>
          </cell>
          <cell r="J15609" t="str">
            <v>N</v>
          </cell>
        </row>
        <row r="15610">
          <cell r="D15610" t="str">
            <v>1417520</v>
          </cell>
          <cell r="J15610" t="str">
            <v>N</v>
          </cell>
        </row>
        <row r="15611">
          <cell r="D15611" t="str">
            <v>1417520</v>
          </cell>
          <cell r="J15611" t="str">
            <v>N</v>
          </cell>
        </row>
        <row r="15612">
          <cell r="D15612" t="str">
            <v>1417520</v>
          </cell>
          <cell r="J15612" t="str">
            <v>N</v>
          </cell>
        </row>
        <row r="15613">
          <cell r="D15613" t="str">
            <v>1417520</v>
          </cell>
          <cell r="J15613" t="str">
            <v>N</v>
          </cell>
        </row>
        <row r="15614">
          <cell r="D15614" t="str">
            <v>1417520</v>
          </cell>
          <cell r="J15614" t="str">
            <v>N</v>
          </cell>
        </row>
        <row r="15615">
          <cell r="D15615" t="str">
            <v>1417520</v>
          </cell>
          <cell r="J15615" t="str">
            <v>N</v>
          </cell>
        </row>
        <row r="15616">
          <cell r="D15616" t="str">
            <v>1417520</v>
          </cell>
          <cell r="J15616" t="str">
            <v>N</v>
          </cell>
        </row>
        <row r="15617">
          <cell r="D15617" t="str">
            <v>1417520</v>
          </cell>
          <cell r="J15617" t="str">
            <v>N</v>
          </cell>
        </row>
        <row r="15618">
          <cell r="D15618" t="str">
            <v>1417520</v>
          </cell>
          <cell r="J15618" t="str">
            <v>N</v>
          </cell>
        </row>
        <row r="15619">
          <cell r="D15619" t="str">
            <v>1417520</v>
          </cell>
          <cell r="J15619" t="str">
            <v>N</v>
          </cell>
        </row>
        <row r="15620">
          <cell r="D15620" t="str">
            <v>1417520</v>
          </cell>
          <cell r="J15620" t="str">
            <v>N</v>
          </cell>
        </row>
        <row r="15621">
          <cell r="D15621" t="str">
            <v>1417520</v>
          </cell>
          <cell r="J15621" t="str">
            <v>N</v>
          </cell>
        </row>
        <row r="15622">
          <cell r="D15622" t="str">
            <v>1417520</v>
          </cell>
          <cell r="J15622" t="str">
            <v>N</v>
          </cell>
        </row>
        <row r="15623">
          <cell r="D15623" t="str">
            <v>1417520</v>
          </cell>
          <cell r="J15623" t="str">
            <v>N</v>
          </cell>
        </row>
        <row r="15624">
          <cell r="D15624" t="str">
            <v>1417520</v>
          </cell>
          <cell r="J15624" t="str">
            <v>N</v>
          </cell>
        </row>
        <row r="15625">
          <cell r="D15625" t="str">
            <v>1417520</v>
          </cell>
          <cell r="J15625" t="str">
            <v>N</v>
          </cell>
        </row>
        <row r="15626">
          <cell r="D15626" t="str">
            <v>1417520</v>
          </cell>
          <cell r="J15626" t="str">
            <v>N</v>
          </cell>
        </row>
        <row r="15627">
          <cell r="D15627" t="str">
            <v>1417520</v>
          </cell>
          <cell r="J15627" t="str">
            <v>N</v>
          </cell>
        </row>
        <row r="15628">
          <cell r="D15628" t="str">
            <v>1417520</v>
          </cell>
          <cell r="J15628" t="str">
            <v>N</v>
          </cell>
        </row>
        <row r="15629">
          <cell r="D15629" t="str">
            <v>1417520</v>
          </cell>
          <cell r="J15629" t="str">
            <v>N</v>
          </cell>
        </row>
        <row r="15630">
          <cell r="D15630" t="str">
            <v>1417520</v>
          </cell>
          <cell r="J15630" t="str">
            <v>N</v>
          </cell>
        </row>
        <row r="15631">
          <cell r="D15631" t="str">
            <v>1417520</v>
          </cell>
          <cell r="J15631" t="str">
            <v>N</v>
          </cell>
        </row>
        <row r="15632">
          <cell r="D15632" t="str">
            <v>1417520</v>
          </cell>
          <cell r="J15632" t="str">
            <v>N</v>
          </cell>
        </row>
        <row r="15633">
          <cell r="D15633" t="str">
            <v>1417520</v>
          </cell>
          <cell r="J15633" t="str">
            <v>N</v>
          </cell>
        </row>
        <row r="15634">
          <cell r="D15634" t="str">
            <v>1417520</v>
          </cell>
          <cell r="J15634" t="str">
            <v>N</v>
          </cell>
        </row>
        <row r="15635">
          <cell r="D15635" t="str">
            <v>1417520</v>
          </cell>
          <cell r="J15635" t="str">
            <v>N</v>
          </cell>
        </row>
        <row r="15636">
          <cell r="D15636" t="str">
            <v>1417520</v>
          </cell>
          <cell r="J15636" t="str">
            <v>N</v>
          </cell>
        </row>
        <row r="15637">
          <cell r="D15637" t="str">
            <v>1417520</v>
          </cell>
          <cell r="J15637" t="str">
            <v>N</v>
          </cell>
        </row>
        <row r="15638">
          <cell r="D15638" t="str">
            <v>1417520</v>
          </cell>
          <cell r="J15638" t="str">
            <v>N</v>
          </cell>
        </row>
        <row r="15639">
          <cell r="D15639" t="str">
            <v>1417520</v>
          </cell>
          <cell r="J15639" t="str">
            <v>N</v>
          </cell>
        </row>
        <row r="15640">
          <cell r="D15640" t="str">
            <v>1417520</v>
          </cell>
          <cell r="J15640" t="str">
            <v>N</v>
          </cell>
        </row>
        <row r="15641">
          <cell r="D15641" t="str">
            <v>1417520</v>
          </cell>
          <cell r="J15641" t="str">
            <v>N</v>
          </cell>
        </row>
        <row r="15642">
          <cell r="D15642" t="str">
            <v>1417520</v>
          </cell>
          <cell r="J15642" t="str">
            <v>N</v>
          </cell>
        </row>
        <row r="15643">
          <cell r="D15643" t="str">
            <v>1417520</v>
          </cell>
          <cell r="J15643" t="str">
            <v>N</v>
          </cell>
        </row>
        <row r="15644">
          <cell r="D15644" t="str">
            <v>1417520</v>
          </cell>
          <cell r="J15644" t="str">
            <v>N</v>
          </cell>
        </row>
        <row r="15645">
          <cell r="D15645" t="str">
            <v>1417520</v>
          </cell>
          <cell r="J15645" t="str">
            <v>N</v>
          </cell>
        </row>
        <row r="15646">
          <cell r="D15646" t="str">
            <v>1417520</v>
          </cell>
          <cell r="J15646" t="str">
            <v>N</v>
          </cell>
        </row>
        <row r="15647">
          <cell r="D15647" t="str">
            <v>1417520</v>
          </cell>
          <cell r="J15647" t="str">
            <v>N</v>
          </cell>
        </row>
        <row r="15648">
          <cell r="D15648" t="str">
            <v>1417625</v>
          </cell>
          <cell r="J15648" t="str">
            <v>Y</v>
          </cell>
        </row>
        <row r="15649">
          <cell r="D15649" t="str">
            <v>1417625</v>
          </cell>
          <cell r="J15649" t="str">
            <v>Y</v>
          </cell>
        </row>
        <row r="15650">
          <cell r="D15650" t="str">
            <v>1417625</v>
          </cell>
          <cell r="J15650" t="str">
            <v>Y</v>
          </cell>
        </row>
        <row r="15651">
          <cell r="D15651" t="str">
            <v>1417625</v>
          </cell>
          <cell r="J15651" t="str">
            <v>Y</v>
          </cell>
        </row>
        <row r="15652">
          <cell r="D15652" t="str">
            <v>1417625</v>
          </cell>
          <cell r="J15652" t="str">
            <v>Y</v>
          </cell>
        </row>
        <row r="15653">
          <cell r="D15653" t="str">
            <v>1417625</v>
          </cell>
          <cell r="J15653" t="str">
            <v>Y</v>
          </cell>
        </row>
        <row r="15654">
          <cell r="D15654" t="str">
            <v>1417625</v>
          </cell>
          <cell r="J15654" t="str">
            <v>Y</v>
          </cell>
        </row>
        <row r="15655">
          <cell r="D15655" t="str">
            <v>1417625</v>
          </cell>
          <cell r="J15655" t="str">
            <v>Y</v>
          </cell>
        </row>
        <row r="15656">
          <cell r="D15656" t="str">
            <v>1417625</v>
          </cell>
          <cell r="J15656" t="str">
            <v>Y</v>
          </cell>
        </row>
        <row r="15657">
          <cell r="D15657" t="str">
            <v>1417625</v>
          </cell>
          <cell r="J15657" t="str">
            <v>Y</v>
          </cell>
        </row>
        <row r="15658">
          <cell r="D15658" t="str">
            <v>1417625</v>
          </cell>
          <cell r="J15658" t="str">
            <v>Y</v>
          </cell>
        </row>
        <row r="15659">
          <cell r="D15659" t="str">
            <v>1417625</v>
          </cell>
          <cell r="J15659" t="str">
            <v>Y</v>
          </cell>
        </row>
        <row r="15660">
          <cell r="D15660" t="str">
            <v>1417625</v>
          </cell>
          <cell r="J15660" t="str">
            <v>Y</v>
          </cell>
        </row>
        <row r="15661">
          <cell r="D15661" t="str">
            <v>1417625</v>
          </cell>
          <cell r="J15661" t="str">
            <v>Y</v>
          </cell>
        </row>
        <row r="15662">
          <cell r="D15662" t="str">
            <v>1417625</v>
          </cell>
          <cell r="J15662" t="str">
            <v>Y</v>
          </cell>
        </row>
        <row r="15663">
          <cell r="D15663" t="str">
            <v>1417625</v>
          </cell>
          <cell r="J15663" t="str">
            <v>Y</v>
          </cell>
        </row>
        <row r="15664">
          <cell r="D15664" t="str">
            <v>1417625</v>
          </cell>
          <cell r="J15664" t="str">
            <v>Y</v>
          </cell>
        </row>
        <row r="15665">
          <cell r="D15665" t="str">
            <v>1417625</v>
          </cell>
          <cell r="J15665" t="str">
            <v>Y</v>
          </cell>
        </row>
        <row r="15666">
          <cell r="D15666" t="str">
            <v>1417625</v>
          </cell>
          <cell r="J15666" t="str">
            <v>Y</v>
          </cell>
        </row>
        <row r="15667">
          <cell r="D15667" t="str">
            <v>1417625</v>
          </cell>
          <cell r="J15667" t="str">
            <v>Y</v>
          </cell>
        </row>
        <row r="15668">
          <cell r="D15668" t="str">
            <v>1417625</v>
          </cell>
          <cell r="J15668" t="str">
            <v>Y</v>
          </cell>
        </row>
        <row r="15669">
          <cell r="D15669" t="str">
            <v>1417625</v>
          </cell>
          <cell r="J15669" t="str">
            <v>Y</v>
          </cell>
        </row>
        <row r="15670">
          <cell r="D15670" t="str">
            <v>1417625</v>
          </cell>
          <cell r="J15670" t="str">
            <v>Y</v>
          </cell>
        </row>
        <row r="15671">
          <cell r="D15671" t="str">
            <v>1417738</v>
          </cell>
          <cell r="J15671" t="str">
            <v>Y</v>
          </cell>
        </row>
        <row r="15672">
          <cell r="D15672" t="str">
            <v>1417738</v>
          </cell>
          <cell r="J15672" t="str">
            <v>Y</v>
          </cell>
        </row>
        <row r="15673">
          <cell r="D15673" t="str">
            <v>1417738</v>
          </cell>
          <cell r="J15673" t="str">
            <v>Y</v>
          </cell>
        </row>
        <row r="15674">
          <cell r="D15674" t="str">
            <v>1417738</v>
          </cell>
          <cell r="J15674" t="str">
            <v>Y</v>
          </cell>
        </row>
        <row r="15675">
          <cell r="D15675" t="str">
            <v>1417738</v>
          </cell>
          <cell r="J15675" t="str">
            <v>Y</v>
          </cell>
        </row>
        <row r="15676">
          <cell r="D15676" t="str">
            <v>1417738</v>
          </cell>
          <cell r="J15676" t="str">
            <v>Y</v>
          </cell>
        </row>
        <row r="15677">
          <cell r="D15677" t="str">
            <v>1417738</v>
          </cell>
          <cell r="J15677" t="str">
            <v>Y</v>
          </cell>
        </row>
        <row r="15678">
          <cell r="D15678" t="str">
            <v>1417738</v>
          </cell>
          <cell r="J15678" t="str">
            <v>Y</v>
          </cell>
        </row>
        <row r="15679">
          <cell r="D15679" t="str">
            <v>1417738</v>
          </cell>
          <cell r="J15679" t="str">
            <v>Y</v>
          </cell>
        </row>
        <row r="15680">
          <cell r="D15680" t="str">
            <v>1417738</v>
          </cell>
          <cell r="J15680" t="str">
            <v>Y</v>
          </cell>
        </row>
        <row r="15681">
          <cell r="D15681" t="str">
            <v>1417738</v>
          </cell>
          <cell r="J15681" t="str">
            <v>Y</v>
          </cell>
        </row>
        <row r="15682">
          <cell r="D15682" t="str">
            <v>1417738</v>
          </cell>
          <cell r="J15682" t="str">
            <v>Y</v>
          </cell>
        </row>
        <row r="15683">
          <cell r="D15683" t="str">
            <v>1417738</v>
          </cell>
          <cell r="J15683" t="str">
            <v>Y</v>
          </cell>
        </row>
        <row r="15684">
          <cell r="D15684" t="str">
            <v>1421667</v>
          </cell>
          <cell r="J15684" t="str">
            <v>N</v>
          </cell>
        </row>
        <row r="15685">
          <cell r="D15685" t="str">
            <v>1421667</v>
          </cell>
          <cell r="J15685" t="str">
            <v>N</v>
          </cell>
        </row>
        <row r="15686">
          <cell r="D15686" t="str">
            <v>1421667</v>
          </cell>
          <cell r="J15686" t="str">
            <v>N</v>
          </cell>
        </row>
        <row r="15687">
          <cell r="D15687" t="str">
            <v>1421667</v>
          </cell>
          <cell r="J15687" t="str">
            <v>N</v>
          </cell>
        </row>
        <row r="15688">
          <cell r="D15688" t="str">
            <v>1421667</v>
          </cell>
          <cell r="J15688" t="str">
            <v>N</v>
          </cell>
        </row>
        <row r="15689">
          <cell r="D15689" t="str">
            <v>1421667</v>
          </cell>
          <cell r="J15689" t="str">
            <v>N</v>
          </cell>
        </row>
        <row r="15690">
          <cell r="D15690" t="str">
            <v>1421667</v>
          </cell>
          <cell r="J15690" t="str">
            <v>N</v>
          </cell>
        </row>
        <row r="15691">
          <cell r="D15691" t="str">
            <v>1421667</v>
          </cell>
          <cell r="J15691" t="str">
            <v>N</v>
          </cell>
        </row>
        <row r="15692">
          <cell r="D15692" t="str">
            <v>1421667</v>
          </cell>
          <cell r="J15692" t="str">
            <v>N</v>
          </cell>
        </row>
        <row r="15693">
          <cell r="D15693" t="str">
            <v>1421667</v>
          </cell>
          <cell r="J15693" t="str">
            <v>N</v>
          </cell>
        </row>
        <row r="15694">
          <cell r="D15694" t="str">
            <v>1421667</v>
          </cell>
          <cell r="J15694" t="str">
            <v>N</v>
          </cell>
        </row>
        <row r="15695">
          <cell r="D15695" t="str">
            <v>1421667</v>
          </cell>
          <cell r="J15695" t="str">
            <v>N</v>
          </cell>
        </row>
        <row r="15696">
          <cell r="D15696" t="str">
            <v>1421667</v>
          </cell>
          <cell r="J15696" t="str">
            <v>N</v>
          </cell>
        </row>
        <row r="15697">
          <cell r="D15697" t="str">
            <v>1421667</v>
          </cell>
          <cell r="J15697" t="str">
            <v>N</v>
          </cell>
        </row>
        <row r="15698">
          <cell r="D15698" t="str">
            <v>1421667</v>
          </cell>
          <cell r="J15698" t="str">
            <v>N</v>
          </cell>
        </row>
        <row r="15699">
          <cell r="D15699" t="str">
            <v>1421667</v>
          </cell>
          <cell r="J15699" t="str">
            <v>N</v>
          </cell>
        </row>
        <row r="15700">
          <cell r="D15700" t="str">
            <v>1421667</v>
          </cell>
          <cell r="J15700" t="str">
            <v>N</v>
          </cell>
        </row>
        <row r="15701">
          <cell r="D15701" t="str">
            <v>1421667</v>
          </cell>
          <cell r="J15701" t="str">
            <v>N</v>
          </cell>
        </row>
        <row r="15702">
          <cell r="D15702" t="str">
            <v>1421667</v>
          </cell>
          <cell r="J15702" t="str">
            <v>N</v>
          </cell>
        </row>
        <row r="15703">
          <cell r="D15703" t="str">
            <v>1421667</v>
          </cell>
          <cell r="J15703" t="str">
            <v>N</v>
          </cell>
        </row>
        <row r="15704">
          <cell r="D15704" t="str">
            <v>1421667</v>
          </cell>
          <cell r="J15704" t="str">
            <v>N</v>
          </cell>
        </row>
        <row r="15705">
          <cell r="D15705" t="str">
            <v>1421667</v>
          </cell>
          <cell r="J15705" t="str">
            <v>N</v>
          </cell>
        </row>
        <row r="15706">
          <cell r="D15706" t="str">
            <v>1421667</v>
          </cell>
          <cell r="J15706" t="str">
            <v>N</v>
          </cell>
        </row>
        <row r="15707">
          <cell r="D15707" t="str">
            <v>1421667</v>
          </cell>
          <cell r="J15707" t="str">
            <v>N</v>
          </cell>
        </row>
        <row r="15708">
          <cell r="D15708" t="str">
            <v>1421667</v>
          </cell>
          <cell r="J15708" t="str">
            <v>N</v>
          </cell>
        </row>
        <row r="15709">
          <cell r="D15709" t="str">
            <v>1421667</v>
          </cell>
          <cell r="J15709" t="str">
            <v>N</v>
          </cell>
        </row>
        <row r="15710">
          <cell r="D15710" t="str">
            <v>1421667</v>
          </cell>
          <cell r="J15710" t="str">
            <v>N</v>
          </cell>
        </row>
        <row r="15711">
          <cell r="D15711" t="str">
            <v>1421667</v>
          </cell>
          <cell r="J15711" t="str">
            <v>N</v>
          </cell>
        </row>
        <row r="15712">
          <cell r="D15712" t="str">
            <v>1421667</v>
          </cell>
          <cell r="J15712" t="str">
            <v>N</v>
          </cell>
        </row>
        <row r="15713">
          <cell r="D15713" t="str">
            <v>1421667</v>
          </cell>
          <cell r="J15713" t="str">
            <v>N</v>
          </cell>
        </row>
        <row r="15714">
          <cell r="D15714" t="str">
            <v>1421667</v>
          </cell>
          <cell r="J15714" t="str">
            <v>N</v>
          </cell>
        </row>
        <row r="15715">
          <cell r="D15715" t="str">
            <v>1421667</v>
          </cell>
          <cell r="J15715" t="str">
            <v>N</v>
          </cell>
        </row>
        <row r="15716">
          <cell r="D15716" t="str">
            <v>1421667</v>
          </cell>
          <cell r="J15716" t="str">
            <v>N</v>
          </cell>
        </row>
        <row r="15717">
          <cell r="D15717" t="str">
            <v>1421667</v>
          </cell>
          <cell r="J15717" t="str">
            <v>N</v>
          </cell>
        </row>
        <row r="15718">
          <cell r="D15718" t="str">
            <v>1421667</v>
          </cell>
          <cell r="J15718" t="str">
            <v>N</v>
          </cell>
        </row>
        <row r="15719">
          <cell r="D15719" t="str">
            <v>1421667</v>
          </cell>
          <cell r="J15719" t="str">
            <v>N</v>
          </cell>
        </row>
        <row r="15720">
          <cell r="D15720" t="str">
            <v>1421667</v>
          </cell>
          <cell r="J15720" t="str">
            <v>N</v>
          </cell>
        </row>
        <row r="15721">
          <cell r="D15721" t="str">
            <v>1421667</v>
          </cell>
          <cell r="J15721" t="str">
            <v>N</v>
          </cell>
        </row>
        <row r="15722">
          <cell r="D15722" t="str">
            <v>1421667</v>
          </cell>
          <cell r="J15722" t="str">
            <v>N</v>
          </cell>
        </row>
        <row r="15723">
          <cell r="D15723" t="str">
            <v>1421667</v>
          </cell>
          <cell r="J15723" t="str">
            <v>N</v>
          </cell>
        </row>
        <row r="15724">
          <cell r="D15724" t="str">
            <v>1421667</v>
          </cell>
          <cell r="J15724" t="str">
            <v>N</v>
          </cell>
        </row>
        <row r="15725">
          <cell r="D15725" t="str">
            <v>1421667</v>
          </cell>
          <cell r="J15725" t="str">
            <v>N</v>
          </cell>
        </row>
        <row r="15726">
          <cell r="D15726" t="str">
            <v>1421667</v>
          </cell>
          <cell r="J15726" t="str">
            <v>N</v>
          </cell>
        </row>
        <row r="15727">
          <cell r="D15727" t="str">
            <v>1422209</v>
          </cell>
          <cell r="J15727" t="str">
            <v>N</v>
          </cell>
        </row>
        <row r="15728">
          <cell r="D15728" t="str">
            <v>1422209</v>
          </cell>
          <cell r="J15728" t="str">
            <v>N</v>
          </cell>
        </row>
        <row r="15729">
          <cell r="D15729" t="str">
            <v>1422209</v>
          </cell>
          <cell r="J15729" t="str">
            <v>N</v>
          </cell>
        </row>
        <row r="15730">
          <cell r="D15730" t="str">
            <v>1422209</v>
          </cell>
          <cell r="J15730" t="str">
            <v>N</v>
          </cell>
        </row>
        <row r="15731">
          <cell r="D15731" t="str">
            <v>1422209</v>
          </cell>
          <cell r="J15731" t="str">
            <v>N</v>
          </cell>
        </row>
        <row r="15732">
          <cell r="D15732" t="str">
            <v>1422209</v>
          </cell>
          <cell r="J15732" t="str">
            <v>N</v>
          </cell>
        </row>
        <row r="15733">
          <cell r="D15733" t="str">
            <v>1422209</v>
          </cell>
          <cell r="J15733" t="str">
            <v>N</v>
          </cell>
        </row>
        <row r="15734">
          <cell r="D15734" t="str">
            <v>1422209</v>
          </cell>
          <cell r="J15734" t="str">
            <v>N</v>
          </cell>
        </row>
        <row r="15735">
          <cell r="D15735" t="str">
            <v>1422209</v>
          </cell>
          <cell r="J15735" t="str">
            <v>N</v>
          </cell>
        </row>
        <row r="15736">
          <cell r="D15736" t="str">
            <v>1422209</v>
          </cell>
          <cell r="J15736" t="str">
            <v>N</v>
          </cell>
        </row>
        <row r="15737">
          <cell r="D15737" t="str">
            <v>1422209</v>
          </cell>
          <cell r="J15737" t="str">
            <v>N</v>
          </cell>
        </row>
        <row r="15738">
          <cell r="D15738" t="str">
            <v>1422209</v>
          </cell>
          <cell r="J15738" t="str">
            <v>N</v>
          </cell>
        </row>
        <row r="15739">
          <cell r="D15739" t="str">
            <v>1422209</v>
          </cell>
          <cell r="J15739" t="str">
            <v>N</v>
          </cell>
        </row>
        <row r="15740">
          <cell r="D15740" t="str">
            <v>1422209</v>
          </cell>
          <cell r="J15740" t="str">
            <v>N</v>
          </cell>
        </row>
        <row r="15741">
          <cell r="D15741" t="str">
            <v>1422209</v>
          </cell>
          <cell r="J15741" t="str">
            <v>N</v>
          </cell>
        </row>
        <row r="15742">
          <cell r="D15742" t="str">
            <v>1422209</v>
          </cell>
          <cell r="J15742" t="str">
            <v>N</v>
          </cell>
        </row>
        <row r="15743">
          <cell r="D15743" t="str">
            <v>1422209</v>
          </cell>
          <cell r="J15743" t="str">
            <v>N</v>
          </cell>
        </row>
        <row r="15744">
          <cell r="D15744" t="str">
            <v>1422209</v>
          </cell>
          <cell r="J15744" t="str">
            <v>N</v>
          </cell>
        </row>
        <row r="15745">
          <cell r="D15745" t="str">
            <v>1422209</v>
          </cell>
          <cell r="J15745" t="str">
            <v>N</v>
          </cell>
        </row>
        <row r="15746">
          <cell r="D15746" t="str">
            <v>1422209</v>
          </cell>
          <cell r="J15746" t="str">
            <v>N</v>
          </cell>
        </row>
        <row r="15747">
          <cell r="D15747" t="str">
            <v>1422209</v>
          </cell>
          <cell r="J15747" t="str">
            <v>N</v>
          </cell>
        </row>
        <row r="15748">
          <cell r="D15748" t="str">
            <v>1422209</v>
          </cell>
          <cell r="J15748" t="str">
            <v>N</v>
          </cell>
        </row>
        <row r="15749">
          <cell r="D15749" t="str">
            <v>1422209</v>
          </cell>
          <cell r="J15749" t="str">
            <v>N</v>
          </cell>
        </row>
        <row r="15750">
          <cell r="D15750" t="str">
            <v>1422209</v>
          </cell>
          <cell r="J15750" t="str">
            <v>N</v>
          </cell>
        </row>
        <row r="15751">
          <cell r="D15751" t="str">
            <v>1422209</v>
          </cell>
          <cell r="J15751" t="str">
            <v>N</v>
          </cell>
        </row>
        <row r="15752">
          <cell r="D15752" t="str">
            <v>1422209</v>
          </cell>
          <cell r="J15752" t="str">
            <v>N</v>
          </cell>
        </row>
        <row r="15753">
          <cell r="D15753" t="str">
            <v>1422209</v>
          </cell>
          <cell r="J15753" t="str">
            <v>N</v>
          </cell>
        </row>
        <row r="15754">
          <cell r="D15754" t="str">
            <v>1422209</v>
          </cell>
          <cell r="J15754" t="str">
            <v>N</v>
          </cell>
        </row>
        <row r="15755">
          <cell r="D15755" t="str">
            <v>1422209</v>
          </cell>
          <cell r="J15755" t="str">
            <v>N</v>
          </cell>
        </row>
        <row r="15756">
          <cell r="D15756" t="str">
            <v>1422209</v>
          </cell>
          <cell r="J15756" t="str">
            <v>N</v>
          </cell>
        </row>
        <row r="15757">
          <cell r="D15757" t="str">
            <v>1422209</v>
          </cell>
          <cell r="J15757" t="str">
            <v>N</v>
          </cell>
        </row>
        <row r="15758">
          <cell r="D15758" t="str">
            <v>1422209</v>
          </cell>
          <cell r="J15758" t="str">
            <v>N</v>
          </cell>
        </row>
        <row r="15759">
          <cell r="D15759" t="str">
            <v>1422209</v>
          </cell>
          <cell r="J15759" t="str">
            <v>N</v>
          </cell>
        </row>
        <row r="15760">
          <cell r="D15760" t="str">
            <v>1422209</v>
          </cell>
          <cell r="J15760" t="str">
            <v>N</v>
          </cell>
        </row>
        <row r="15761">
          <cell r="D15761" t="str">
            <v>1422209</v>
          </cell>
          <cell r="J15761" t="str">
            <v>N</v>
          </cell>
        </row>
        <row r="15762">
          <cell r="D15762" t="str">
            <v>1422209</v>
          </cell>
          <cell r="J15762" t="str">
            <v>N</v>
          </cell>
        </row>
        <row r="15763">
          <cell r="D15763" t="str">
            <v>1422209</v>
          </cell>
          <cell r="J15763" t="str">
            <v>N</v>
          </cell>
        </row>
        <row r="15764">
          <cell r="D15764" t="str">
            <v>1422209</v>
          </cell>
          <cell r="J15764" t="str">
            <v>N</v>
          </cell>
        </row>
        <row r="15765">
          <cell r="D15765" t="str">
            <v>1422209</v>
          </cell>
          <cell r="J15765" t="str">
            <v>N</v>
          </cell>
        </row>
        <row r="15766">
          <cell r="D15766" t="str">
            <v>1422209</v>
          </cell>
          <cell r="J15766" t="str">
            <v>N</v>
          </cell>
        </row>
        <row r="15767">
          <cell r="D15767" t="str">
            <v>1422209</v>
          </cell>
          <cell r="J15767" t="str">
            <v>N</v>
          </cell>
        </row>
        <row r="15768">
          <cell r="D15768" t="str">
            <v>1422209</v>
          </cell>
          <cell r="J15768" t="str">
            <v>N</v>
          </cell>
        </row>
        <row r="15769">
          <cell r="D15769" t="str">
            <v>1422209</v>
          </cell>
          <cell r="J15769" t="str">
            <v>N</v>
          </cell>
        </row>
        <row r="15770">
          <cell r="D15770" t="str">
            <v>1422209</v>
          </cell>
          <cell r="J15770" t="str">
            <v>N</v>
          </cell>
        </row>
        <row r="15771">
          <cell r="D15771" t="str">
            <v>1422209</v>
          </cell>
          <cell r="J15771" t="str">
            <v>N</v>
          </cell>
        </row>
        <row r="15772">
          <cell r="D15772" t="str">
            <v>1422209</v>
          </cell>
          <cell r="J15772" t="str">
            <v>N</v>
          </cell>
        </row>
        <row r="15773">
          <cell r="D15773" t="str">
            <v>1422209</v>
          </cell>
          <cell r="J15773" t="str">
            <v>N</v>
          </cell>
        </row>
        <row r="15774">
          <cell r="D15774" t="str">
            <v>1422209</v>
          </cell>
          <cell r="J15774" t="str">
            <v>N</v>
          </cell>
        </row>
        <row r="15775">
          <cell r="D15775" t="str">
            <v>1422209</v>
          </cell>
          <cell r="J15775" t="str">
            <v>N</v>
          </cell>
        </row>
        <row r="15776">
          <cell r="D15776" t="str">
            <v>1422209</v>
          </cell>
          <cell r="J15776" t="str">
            <v>N</v>
          </cell>
        </row>
        <row r="15777">
          <cell r="D15777" t="str">
            <v>1422209</v>
          </cell>
          <cell r="J15777" t="str">
            <v>N</v>
          </cell>
        </row>
        <row r="15778">
          <cell r="D15778" t="str">
            <v>1422209</v>
          </cell>
          <cell r="J15778" t="str">
            <v>N</v>
          </cell>
        </row>
        <row r="15779">
          <cell r="D15779" t="str">
            <v>1422209</v>
          </cell>
          <cell r="J15779" t="str">
            <v>N</v>
          </cell>
        </row>
        <row r="15780">
          <cell r="D15780" t="str">
            <v>1422209</v>
          </cell>
          <cell r="J15780" t="str">
            <v>N</v>
          </cell>
        </row>
        <row r="15781">
          <cell r="D15781" t="str">
            <v>1422209</v>
          </cell>
          <cell r="J15781" t="str">
            <v>N</v>
          </cell>
        </row>
        <row r="15782">
          <cell r="D15782" t="str">
            <v>1422209</v>
          </cell>
          <cell r="J15782" t="str">
            <v>N</v>
          </cell>
        </row>
        <row r="15783">
          <cell r="D15783" t="str">
            <v>1422209</v>
          </cell>
          <cell r="J15783" t="str">
            <v>N</v>
          </cell>
        </row>
        <row r="15784">
          <cell r="D15784" t="str">
            <v>1422209</v>
          </cell>
          <cell r="J15784" t="str">
            <v>N</v>
          </cell>
        </row>
        <row r="15785">
          <cell r="D15785" t="str">
            <v>1422209</v>
          </cell>
          <cell r="J15785" t="str">
            <v>N</v>
          </cell>
        </row>
        <row r="15786">
          <cell r="D15786" t="str">
            <v>1422209</v>
          </cell>
          <cell r="J15786" t="str">
            <v>N</v>
          </cell>
        </row>
        <row r="15787">
          <cell r="D15787" t="str">
            <v>1422209</v>
          </cell>
          <cell r="J15787" t="str">
            <v>N</v>
          </cell>
        </row>
        <row r="15788">
          <cell r="D15788" t="str">
            <v>1422209</v>
          </cell>
          <cell r="J15788" t="str">
            <v>N</v>
          </cell>
        </row>
        <row r="15789">
          <cell r="D15789" t="str">
            <v>1422209</v>
          </cell>
          <cell r="J15789" t="str">
            <v>N</v>
          </cell>
        </row>
        <row r="15790">
          <cell r="D15790" t="str">
            <v>1422209</v>
          </cell>
          <cell r="J15790" t="str">
            <v>N</v>
          </cell>
        </row>
        <row r="15791">
          <cell r="D15791" t="str">
            <v>1422209</v>
          </cell>
          <cell r="J15791" t="str">
            <v>N</v>
          </cell>
        </row>
        <row r="15792">
          <cell r="D15792" t="str">
            <v>1422209</v>
          </cell>
          <cell r="J15792" t="str">
            <v>N</v>
          </cell>
        </row>
        <row r="15793">
          <cell r="D15793" t="str">
            <v>1422209</v>
          </cell>
          <cell r="J15793" t="str">
            <v>N</v>
          </cell>
        </row>
        <row r="15794">
          <cell r="D15794" t="str">
            <v>1422209</v>
          </cell>
          <cell r="J15794" t="str">
            <v>N</v>
          </cell>
        </row>
        <row r="15795">
          <cell r="D15795" t="str">
            <v>1422209</v>
          </cell>
          <cell r="J15795" t="str">
            <v>N</v>
          </cell>
        </row>
        <row r="15796">
          <cell r="D15796" t="str">
            <v>1422209</v>
          </cell>
          <cell r="J15796" t="str">
            <v>N</v>
          </cell>
        </row>
        <row r="15797">
          <cell r="D15797" t="str">
            <v>1422209</v>
          </cell>
          <cell r="J15797" t="str">
            <v>N</v>
          </cell>
        </row>
        <row r="15798">
          <cell r="D15798" t="str">
            <v>1422209</v>
          </cell>
          <cell r="J15798" t="str">
            <v>N</v>
          </cell>
        </row>
        <row r="15799">
          <cell r="D15799" t="str">
            <v>1422209</v>
          </cell>
          <cell r="J15799" t="str">
            <v>N</v>
          </cell>
        </row>
        <row r="15800">
          <cell r="D15800" t="str">
            <v>1422209</v>
          </cell>
          <cell r="J15800" t="str">
            <v>N</v>
          </cell>
        </row>
        <row r="15801">
          <cell r="D15801" t="str">
            <v>1422209</v>
          </cell>
          <cell r="J15801" t="str">
            <v>N</v>
          </cell>
        </row>
        <row r="15802">
          <cell r="D15802" t="str">
            <v>1422209</v>
          </cell>
          <cell r="J15802" t="str">
            <v>N</v>
          </cell>
        </row>
        <row r="15803">
          <cell r="D15803" t="str">
            <v>1422209</v>
          </cell>
          <cell r="J15803" t="str">
            <v>N</v>
          </cell>
        </row>
        <row r="15804">
          <cell r="D15804" t="str">
            <v>1422209</v>
          </cell>
          <cell r="J15804" t="str">
            <v>N</v>
          </cell>
        </row>
        <row r="15805">
          <cell r="D15805" t="str">
            <v>1422209</v>
          </cell>
          <cell r="J15805" t="str">
            <v>N</v>
          </cell>
        </row>
        <row r="15806">
          <cell r="D15806" t="str">
            <v>1422209</v>
          </cell>
          <cell r="J15806" t="str">
            <v>N</v>
          </cell>
        </row>
        <row r="15807">
          <cell r="D15807" t="str">
            <v>1422209</v>
          </cell>
          <cell r="J15807" t="str">
            <v>N</v>
          </cell>
        </row>
        <row r="15808">
          <cell r="D15808" t="str">
            <v>1422209</v>
          </cell>
          <cell r="J15808" t="str">
            <v>N</v>
          </cell>
        </row>
        <row r="15809">
          <cell r="D15809" t="str">
            <v>1422209</v>
          </cell>
          <cell r="J15809" t="str">
            <v>N</v>
          </cell>
        </row>
        <row r="15810">
          <cell r="D15810" t="str">
            <v>1422209</v>
          </cell>
          <cell r="J15810" t="str">
            <v>N</v>
          </cell>
        </row>
        <row r="15811">
          <cell r="D15811" t="str">
            <v>1422209</v>
          </cell>
          <cell r="J15811" t="str">
            <v>N</v>
          </cell>
        </row>
        <row r="15812">
          <cell r="D15812" t="str">
            <v>1422209</v>
          </cell>
          <cell r="J15812" t="str">
            <v>N</v>
          </cell>
        </row>
        <row r="15813">
          <cell r="D15813" t="str">
            <v>1422209</v>
          </cell>
          <cell r="J15813" t="str">
            <v>N</v>
          </cell>
        </row>
        <row r="15814">
          <cell r="D15814" t="str">
            <v>1422209</v>
          </cell>
          <cell r="J15814" t="str">
            <v>N</v>
          </cell>
        </row>
        <row r="15815">
          <cell r="D15815" t="str">
            <v>1422209</v>
          </cell>
          <cell r="J15815" t="str">
            <v>N</v>
          </cell>
        </row>
        <row r="15816">
          <cell r="D15816" t="str">
            <v>1422209</v>
          </cell>
          <cell r="J15816" t="str">
            <v>N</v>
          </cell>
        </row>
        <row r="15817">
          <cell r="D15817" t="str">
            <v>1422209</v>
          </cell>
          <cell r="J15817" t="str">
            <v>N</v>
          </cell>
        </row>
        <row r="15818">
          <cell r="D15818" t="str">
            <v>1422209</v>
          </cell>
          <cell r="J15818" t="str">
            <v>N</v>
          </cell>
        </row>
        <row r="15819">
          <cell r="D15819" t="str">
            <v>1422209</v>
          </cell>
          <cell r="J15819" t="str">
            <v>N</v>
          </cell>
        </row>
        <row r="15820">
          <cell r="D15820" t="str">
            <v>1422209</v>
          </cell>
          <cell r="J15820" t="str">
            <v>N</v>
          </cell>
        </row>
        <row r="15821">
          <cell r="D15821" t="str">
            <v>1422209</v>
          </cell>
          <cell r="J15821" t="str">
            <v>N</v>
          </cell>
        </row>
        <row r="15822">
          <cell r="D15822" t="str">
            <v>1422209</v>
          </cell>
          <cell r="J15822" t="str">
            <v>N</v>
          </cell>
        </row>
        <row r="15823">
          <cell r="D15823" t="str">
            <v>1422209</v>
          </cell>
          <cell r="J15823" t="str">
            <v>N</v>
          </cell>
        </row>
        <row r="15824">
          <cell r="D15824" t="str">
            <v>1422209</v>
          </cell>
          <cell r="J15824" t="str">
            <v>N</v>
          </cell>
        </row>
        <row r="15825">
          <cell r="D15825" t="str">
            <v>1422209</v>
          </cell>
          <cell r="J15825" t="str">
            <v>N</v>
          </cell>
        </row>
        <row r="15826">
          <cell r="D15826" t="str">
            <v>1422209</v>
          </cell>
          <cell r="J15826" t="str">
            <v>N</v>
          </cell>
        </row>
        <row r="15827">
          <cell r="D15827" t="str">
            <v>1422209</v>
          </cell>
          <cell r="J15827" t="str">
            <v>N</v>
          </cell>
        </row>
        <row r="15828">
          <cell r="D15828" t="str">
            <v>1422209</v>
          </cell>
          <cell r="J15828" t="str">
            <v>N</v>
          </cell>
        </row>
        <row r="15829">
          <cell r="D15829" t="str">
            <v>1422209</v>
          </cell>
          <cell r="J15829" t="str">
            <v>N</v>
          </cell>
        </row>
        <row r="15830">
          <cell r="D15830" t="str">
            <v>1422209</v>
          </cell>
          <cell r="J15830" t="str">
            <v>N</v>
          </cell>
        </row>
        <row r="15831">
          <cell r="D15831" t="str">
            <v>1422209</v>
          </cell>
          <cell r="J15831" t="str">
            <v>N</v>
          </cell>
        </row>
        <row r="15832">
          <cell r="D15832" t="str">
            <v>1422209</v>
          </cell>
          <cell r="J15832" t="str">
            <v>N</v>
          </cell>
        </row>
        <row r="15833">
          <cell r="D15833" t="str">
            <v>1422209</v>
          </cell>
          <cell r="J15833" t="str">
            <v>N</v>
          </cell>
        </row>
        <row r="15834">
          <cell r="D15834" t="str">
            <v>1422209</v>
          </cell>
          <cell r="J15834" t="str">
            <v>N</v>
          </cell>
        </row>
        <row r="15835">
          <cell r="D15835" t="str">
            <v>1422209</v>
          </cell>
          <cell r="J15835" t="str">
            <v>N</v>
          </cell>
        </row>
        <row r="15836">
          <cell r="D15836" t="str">
            <v>1422209</v>
          </cell>
          <cell r="J15836" t="str">
            <v>N</v>
          </cell>
        </row>
        <row r="15837">
          <cell r="D15837" t="str">
            <v>1422209</v>
          </cell>
          <cell r="J15837" t="str">
            <v>N</v>
          </cell>
        </row>
        <row r="15838">
          <cell r="D15838" t="str">
            <v>1422209</v>
          </cell>
          <cell r="J15838" t="str">
            <v>N</v>
          </cell>
        </row>
        <row r="15839">
          <cell r="D15839" t="str">
            <v>1422209</v>
          </cell>
          <cell r="J15839" t="str">
            <v>N</v>
          </cell>
        </row>
        <row r="15840">
          <cell r="D15840" t="str">
            <v>1422209</v>
          </cell>
          <cell r="J15840" t="str">
            <v>N</v>
          </cell>
        </row>
        <row r="15841">
          <cell r="D15841" t="str">
            <v>1422209</v>
          </cell>
          <cell r="J15841" t="str">
            <v>N</v>
          </cell>
        </row>
        <row r="15842">
          <cell r="D15842" t="str">
            <v>1422209</v>
          </cell>
          <cell r="J15842" t="str">
            <v>N</v>
          </cell>
        </row>
        <row r="15843">
          <cell r="D15843" t="str">
            <v>1422345</v>
          </cell>
          <cell r="J15843" t="str">
            <v>Y</v>
          </cell>
        </row>
        <row r="15844">
          <cell r="D15844" t="str">
            <v>1422345</v>
          </cell>
          <cell r="J15844" t="str">
            <v>Y</v>
          </cell>
        </row>
        <row r="15845">
          <cell r="D15845" t="str">
            <v>1422345</v>
          </cell>
          <cell r="J15845" t="str">
            <v>Y</v>
          </cell>
        </row>
        <row r="15846">
          <cell r="D15846" t="str">
            <v>1422345</v>
          </cell>
          <cell r="J15846" t="str">
            <v>Y</v>
          </cell>
        </row>
        <row r="15847">
          <cell r="D15847" t="str">
            <v>1422345</v>
          </cell>
          <cell r="J15847" t="str">
            <v>Y</v>
          </cell>
        </row>
        <row r="15848">
          <cell r="D15848" t="str">
            <v>1422345</v>
          </cell>
          <cell r="J15848" t="str">
            <v>Y</v>
          </cell>
        </row>
        <row r="15849">
          <cell r="D15849" t="str">
            <v>1422345</v>
          </cell>
          <cell r="J15849" t="str">
            <v>Y</v>
          </cell>
        </row>
        <row r="15850">
          <cell r="D15850" t="str">
            <v>1422345</v>
          </cell>
          <cell r="J15850" t="str">
            <v>Y</v>
          </cell>
        </row>
        <row r="15851">
          <cell r="D15851" t="str">
            <v>1422345</v>
          </cell>
          <cell r="J15851" t="str">
            <v>Y</v>
          </cell>
        </row>
        <row r="15852">
          <cell r="D15852" t="str">
            <v>1422345</v>
          </cell>
          <cell r="J15852" t="str">
            <v>Y</v>
          </cell>
        </row>
        <row r="15853">
          <cell r="D15853" t="str">
            <v>1422345</v>
          </cell>
          <cell r="J15853" t="str">
            <v>Y</v>
          </cell>
        </row>
        <row r="15854">
          <cell r="D15854" t="str">
            <v>1422345</v>
          </cell>
          <cell r="J15854" t="str">
            <v>Y</v>
          </cell>
        </row>
        <row r="15855">
          <cell r="D15855" t="str">
            <v>1422345</v>
          </cell>
          <cell r="J15855" t="str">
            <v>Y</v>
          </cell>
        </row>
        <row r="15856">
          <cell r="D15856" t="str">
            <v>1422345</v>
          </cell>
          <cell r="J15856" t="str">
            <v>Y</v>
          </cell>
        </row>
        <row r="15857">
          <cell r="D15857" t="str">
            <v>1422345</v>
          </cell>
          <cell r="J15857" t="str">
            <v>Y</v>
          </cell>
        </row>
        <row r="15858">
          <cell r="D15858" t="str">
            <v>1422345</v>
          </cell>
          <cell r="J15858" t="str">
            <v>Y</v>
          </cell>
        </row>
        <row r="15859">
          <cell r="D15859" t="str">
            <v>1422345</v>
          </cell>
          <cell r="J15859" t="str">
            <v>Y</v>
          </cell>
        </row>
        <row r="15860">
          <cell r="D15860" t="str">
            <v>1422345</v>
          </cell>
          <cell r="J15860" t="str">
            <v>Y</v>
          </cell>
        </row>
        <row r="15861">
          <cell r="D15861" t="str">
            <v>1422345</v>
          </cell>
          <cell r="J15861" t="str">
            <v>Y</v>
          </cell>
        </row>
        <row r="15862">
          <cell r="D15862" t="str">
            <v>1422345</v>
          </cell>
          <cell r="J15862" t="str">
            <v>Y</v>
          </cell>
        </row>
        <row r="15863">
          <cell r="D15863" t="str">
            <v>1422345</v>
          </cell>
          <cell r="J15863" t="str">
            <v>Y</v>
          </cell>
        </row>
        <row r="15864">
          <cell r="D15864" t="str">
            <v>1422345</v>
          </cell>
          <cell r="J15864" t="str">
            <v>Y</v>
          </cell>
        </row>
        <row r="15865">
          <cell r="D15865" t="str">
            <v>1422345</v>
          </cell>
          <cell r="J15865" t="str">
            <v>Y</v>
          </cell>
        </row>
        <row r="15866">
          <cell r="D15866" t="str">
            <v>1422345</v>
          </cell>
          <cell r="J15866" t="str">
            <v>Y</v>
          </cell>
        </row>
        <row r="15867">
          <cell r="D15867" t="str">
            <v>1422345</v>
          </cell>
          <cell r="J15867" t="str">
            <v>Y</v>
          </cell>
        </row>
        <row r="15868">
          <cell r="D15868" t="str">
            <v>1422345</v>
          </cell>
          <cell r="J15868" t="str">
            <v>Y</v>
          </cell>
        </row>
        <row r="15869">
          <cell r="D15869" t="str">
            <v>1422345</v>
          </cell>
          <cell r="J15869" t="str">
            <v>Y</v>
          </cell>
        </row>
        <row r="15870">
          <cell r="D15870" t="str">
            <v>1422345</v>
          </cell>
          <cell r="J15870" t="str">
            <v>Y</v>
          </cell>
        </row>
        <row r="15871">
          <cell r="D15871" t="str">
            <v>1422345</v>
          </cell>
          <cell r="J15871" t="str">
            <v>Y</v>
          </cell>
        </row>
        <row r="15872">
          <cell r="D15872" t="str">
            <v>1422345</v>
          </cell>
          <cell r="J15872" t="str">
            <v>Y</v>
          </cell>
        </row>
        <row r="15873">
          <cell r="D15873" t="str">
            <v>1422345</v>
          </cell>
          <cell r="J15873" t="str">
            <v>Y</v>
          </cell>
        </row>
        <row r="15874">
          <cell r="D15874" t="str">
            <v>1422345</v>
          </cell>
          <cell r="J15874" t="str">
            <v>Y</v>
          </cell>
        </row>
        <row r="15875">
          <cell r="D15875" t="str">
            <v>1422345</v>
          </cell>
          <cell r="J15875" t="str">
            <v>Y</v>
          </cell>
        </row>
        <row r="15876">
          <cell r="D15876" t="str">
            <v>1422345</v>
          </cell>
          <cell r="J15876" t="str">
            <v>Y</v>
          </cell>
        </row>
        <row r="15877">
          <cell r="D15877" t="str">
            <v>1422345</v>
          </cell>
          <cell r="J15877" t="str">
            <v>Y</v>
          </cell>
        </row>
        <row r="15878">
          <cell r="D15878" t="str">
            <v>1422345</v>
          </cell>
          <cell r="J15878" t="str">
            <v>Y</v>
          </cell>
        </row>
        <row r="15879">
          <cell r="D15879" t="str">
            <v>1422345</v>
          </cell>
          <cell r="J15879" t="str">
            <v>Y</v>
          </cell>
        </row>
        <row r="15880">
          <cell r="D15880" t="str">
            <v>1422345</v>
          </cell>
          <cell r="J15880" t="str">
            <v>Y</v>
          </cell>
        </row>
        <row r="15881">
          <cell r="D15881" t="str">
            <v>1422345</v>
          </cell>
          <cell r="J15881" t="str">
            <v>Y</v>
          </cell>
        </row>
        <row r="15882">
          <cell r="D15882" t="str">
            <v>1422345</v>
          </cell>
          <cell r="J15882" t="str">
            <v>Y</v>
          </cell>
        </row>
        <row r="15883">
          <cell r="D15883" t="str">
            <v>1422345</v>
          </cell>
          <cell r="J15883" t="str">
            <v>Y</v>
          </cell>
        </row>
        <row r="15884">
          <cell r="D15884" t="str">
            <v>1422345</v>
          </cell>
          <cell r="J15884" t="str">
            <v>Y</v>
          </cell>
        </row>
        <row r="15885">
          <cell r="D15885" t="str">
            <v>1422345</v>
          </cell>
          <cell r="J15885" t="str">
            <v>Y</v>
          </cell>
        </row>
        <row r="15886">
          <cell r="D15886" t="str">
            <v>1422345</v>
          </cell>
          <cell r="J15886" t="str">
            <v>Y</v>
          </cell>
        </row>
        <row r="15887">
          <cell r="D15887" t="str">
            <v>1422345</v>
          </cell>
          <cell r="J15887" t="str">
            <v>Y</v>
          </cell>
        </row>
        <row r="15888">
          <cell r="D15888" t="str">
            <v>1422345</v>
          </cell>
          <cell r="J15888" t="str">
            <v>Y</v>
          </cell>
        </row>
        <row r="15889">
          <cell r="D15889" t="str">
            <v>1422345</v>
          </cell>
          <cell r="J15889" t="str">
            <v>Y</v>
          </cell>
        </row>
        <row r="15890">
          <cell r="D15890" t="str">
            <v>1422345</v>
          </cell>
          <cell r="J15890" t="str">
            <v>Y</v>
          </cell>
        </row>
        <row r="15891">
          <cell r="D15891" t="str">
            <v>1422345</v>
          </cell>
          <cell r="J15891" t="str">
            <v>Y</v>
          </cell>
        </row>
        <row r="15892">
          <cell r="D15892" t="str">
            <v>1422345</v>
          </cell>
          <cell r="J15892" t="str">
            <v>Y</v>
          </cell>
        </row>
        <row r="15893">
          <cell r="D15893" t="str">
            <v>1423165</v>
          </cell>
          <cell r="J15893" t="str">
            <v>Y</v>
          </cell>
        </row>
        <row r="15894">
          <cell r="D15894" t="str">
            <v>1423165</v>
          </cell>
          <cell r="J15894" t="str">
            <v>Y</v>
          </cell>
        </row>
        <row r="15895">
          <cell r="D15895" t="str">
            <v>1423165</v>
          </cell>
          <cell r="J15895" t="str">
            <v>Y</v>
          </cell>
        </row>
        <row r="15896">
          <cell r="D15896" t="str">
            <v>1423165</v>
          </cell>
          <cell r="J15896" t="str">
            <v>Y</v>
          </cell>
        </row>
        <row r="15897">
          <cell r="D15897" t="str">
            <v>1423165</v>
          </cell>
          <cell r="J15897" t="str">
            <v>Y</v>
          </cell>
        </row>
        <row r="15898">
          <cell r="D15898" t="str">
            <v>1423165</v>
          </cell>
          <cell r="J15898" t="str">
            <v>Y</v>
          </cell>
        </row>
        <row r="15899">
          <cell r="D15899" t="str">
            <v>1423165</v>
          </cell>
          <cell r="J15899" t="str">
            <v>Y</v>
          </cell>
        </row>
        <row r="15900">
          <cell r="D15900" t="str">
            <v>1423165</v>
          </cell>
          <cell r="J15900" t="str">
            <v>Y</v>
          </cell>
        </row>
        <row r="15901">
          <cell r="D15901" t="str">
            <v>1423165</v>
          </cell>
          <cell r="J15901" t="str">
            <v>Y</v>
          </cell>
        </row>
        <row r="15902">
          <cell r="D15902" t="str">
            <v>1423165</v>
          </cell>
          <cell r="J15902" t="str">
            <v>Y</v>
          </cell>
        </row>
        <row r="15903">
          <cell r="D15903" t="str">
            <v>1423165</v>
          </cell>
          <cell r="J15903" t="str">
            <v>Y</v>
          </cell>
        </row>
        <row r="15904">
          <cell r="D15904" t="str">
            <v>1423165</v>
          </cell>
          <cell r="J15904" t="str">
            <v>Y</v>
          </cell>
        </row>
        <row r="15905">
          <cell r="D15905" t="str">
            <v>1423165</v>
          </cell>
          <cell r="J15905" t="str">
            <v>Y</v>
          </cell>
        </row>
        <row r="15906">
          <cell r="D15906" t="str">
            <v>1423165</v>
          </cell>
          <cell r="J15906" t="str">
            <v>Y</v>
          </cell>
        </row>
        <row r="15907">
          <cell r="D15907" t="str">
            <v>1423165</v>
          </cell>
          <cell r="J15907" t="str">
            <v>Y</v>
          </cell>
        </row>
        <row r="15908">
          <cell r="D15908" t="str">
            <v>1423165</v>
          </cell>
          <cell r="J15908" t="str">
            <v>Y</v>
          </cell>
        </row>
        <row r="15909">
          <cell r="D15909" t="str">
            <v>1423165</v>
          </cell>
          <cell r="J15909" t="str">
            <v>Y</v>
          </cell>
        </row>
        <row r="15910">
          <cell r="D15910" t="str">
            <v>1423165</v>
          </cell>
          <cell r="J15910" t="str">
            <v>Y</v>
          </cell>
        </row>
        <row r="15911">
          <cell r="D15911" t="str">
            <v>1423165</v>
          </cell>
          <cell r="J15911" t="str">
            <v>Y</v>
          </cell>
        </row>
        <row r="15912">
          <cell r="D15912" t="str">
            <v>1423165</v>
          </cell>
          <cell r="J15912" t="str">
            <v>Y</v>
          </cell>
        </row>
        <row r="15913">
          <cell r="D15913" t="str">
            <v>1423165</v>
          </cell>
          <cell r="J15913" t="str">
            <v>Y</v>
          </cell>
        </row>
        <row r="15914">
          <cell r="D15914" t="str">
            <v>1423165</v>
          </cell>
          <cell r="J15914" t="str">
            <v>Y</v>
          </cell>
        </row>
        <row r="15915">
          <cell r="D15915" t="str">
            <v>1423165</v>
          </cell>
          <cell r="J15915" t="str">
            <v>Y</v>
          </cell>
        </row>
        <row r="15916">
          <cell r="D15916" t="str">
            <v>1423165</v>
          </cell>
          <cell r="J15916" t="str">
            <v>Y</v>
          </cell>
        </row>
        <row r="15917">
          <cell r="D15917" t="str">
            <v>1423165</v>
          </cell>
          <cell r="J15917" t="str">
            <v>Y</v>
          </cell>
        </row>
        <row r="15918">
          <cell r="D15918" t="str">
            <v>1423165</v>
          </cell>
          <cell r="J15918" t="str">
            <v>Y</v>
          </cell>
        </row>
        <row r="15919">
          <cell r="D15919" t="str">
            <v>1423165</v>
          </cell>
          <cell r="J15919" t="str">
            <v>Y</v>
          </cell>
        </row>
        <row r="15920">
          <cell r="D15920" t="str">
            <v>1423165</v>
          </cell>
          <cell r="J15920" t="str">
            <v>Y</v>
          </cell>
        </row>
        <row r="15921">
          <cell r="D15921" t="str">
            <v>1423165</v>
          </cell>
          <cell r="J15921" t="str">
            <v>Y</v>
          </cell>
        </row>
        <row r="15922">
          <cell r="D15922" t="str">
            <v>1423165</v>
          </cell>
          <cell r="J15922" t="str">
            <v>Y</v>
          </cell>
        </row>
        <row r="15923">
          <cell r="D15923" t="str">
            <v>1423165</v>
          </cell>
          <cell r="J15923" t="str">
            <v>Y</v>
          </cell>
        </row>
        <row r="15924">
          <cell r="D15924" t="str">
            <v>1423165</v>
          </cell>
          <cell r="J15924" t="str">
            <v>Y</v>
          </cell>
        </row>
        <row r="15925">
          <cell r="D15925" t="str">
            <v>1423165</v>
          </cell>
          <cell r="J15925" t="str">
            <v>Y</v>
          </cell>
        </row>
        <row r="15926">
          <cell r="D15926" t="str">
            <v>1423165</v>
          </cell>
          <cell r="J15926" t="str">
            <v>Y</v>
          </cell>
        </row>
        <row r="15927">
          <cell r="D15927" t="str">
            <v>1423165</v>
          </cell>
          <cell r="J15927" t="str">
            <v>Y</v>
          </cell>
        </row>
        <row r="15928">
          <cell r="D15928" t="str">
            <v>1423165</v>
          </cell>
          <cell r="J15928" t="str">
            <v>Y</v>
          </cell>
        </row>
        <row r="15929">
          <cell r="D15929" t="str">
            <v>1423165</v>
          </cell>
          <cell r="J15929" t="str">
            <v>Y</v>
          </cell>
        </row>
        <row r="15930">
          <cell r="D15930" t="str">
            <v>1423165</v>
          </cell>
          <cell r="J15930" t="str">
            <v>Y</v>
          </cell>
        </row>
        <row r="15931">
          <cell r="D15931" t="str">
            <v>1423165</v>
          </cell>
          <cell r="J15931" t="str">
            <v>Y</v>
          </cell>
        </row>
        <row r="15932">
          <cell r="D15932" t="str">
            <v>1423165</v>
          </cell>
          <cell r="J15932" t="str">
            <v>Y</v>
          </cell>
        </row>
        <row r="15933">
          <cell r="D15933" t="str">
            <v>1423165</v>
          </cell>
          <cell r="J15933" t="str">
            <v>Y</v>
          </cell>
        </row>
        <row r="15934">
          <cell r="D15934" t="str">
            <v>1423165</v>
          </cell>
          <cell r="J15934" t="str">
            <v>Y</v>
          </cell>
        </row>
        <row r="15935">
          <cell r="D15935" t="str">
            <v>1423165</v>
          </cell>
          <cell r="J15935" t="str">
            <v>Y</v>
          </cell>
        </row>
        <row r="15936">
          <cell r="D15936" t="str">
            <v>1423165</v>
          </cell>
          <cell r="J15936" t="str">
            <v>Y</v>
          </cell>
        </row>
        <row r="15937">
          <cell r="D15937" t="str">
            <v>1423165</v>
          </cell>
          <cell r="J15937" t="str">
            <v>Y</v>
          </cell>
        </row>
        <row r="15938">
          <cell r="D15938" t="str">
            <v>1423165</v>
          </cell>
          <cell r="J15938" t="str">
            <v>Y</v>
          </cell>
        </row>
        <row r="15939">
          <cell r="D15939" t="str">
            <v>1423165</v>
          </cell>
          <cell r="J15939" t="str">
            <v>Y</v>
          </cell>
        </row>
        <row r="15940">
          <cell r="D15940" t="str">
            <v>1423165</v>
          </cell>
          <cell r="J15940" t="str">
            <v>Y</v>
          </cell>
        </row>
        <row r="15941">
          <cell r="D15941" t="str">
            <v>1423165</v>
          </cell>
          <cell r="J15941" t="str">
            <v>Y</v>
          </cell>
        </row>
        <row r="15942">
          <cell r="D15942" t="str">
            <v>1423165</v>
          </cell>
          <cell r="J15942" t="str">
            <v>Y</v>
          </cell>
        </row>
        <row r="15943">
          <cell r="D15943" t="str">
            <v>1423165</v>
          </cell>
          <cell r="J15943" t="str">
            <v>Y</v>
          </cell>
        </row>
        <row r="15944">
          <cell r="D15944" t="str">
            <v>1423165</v>
          </cell>
          <cell r="J15944" t="str">
            <v>Y</v>
          </cell>
        </row>
        <row r="15945">
          <cell r="D15945" t="str">
            <v>1423165</v>
          </cell>
          <cell r="J15945" t="str">
            <v>Y</v>
          </cell>
        </row>
        <row r="15946">
          <cell r="D15946" t="str">
            <v>1423165</v>
          </cell>
          <cell r="J15946" t="str">
            <v>Y</v>
          </cell>
        </row>
        <row r="15947">
          <cell r="D15947" t="str">
            <v>1423165</v>
          </cell>
          <cell r="J15947" t="str">
            <v>Y</v>
          </cell>
        </row>
        <row r="15948">
          <cell r="D15948" t="str">
            <v>1423165</v>
          </cell>
          <cell r="J15948" t="str">
            <v>Y</v>
          </cell>
        </row>
        <row r="15949">
          <cell r="D15949" t="str">
            <v>1423165</v>
          </cell>
          <cell r="J15949" t="str">
            <v>Y</v>
          </cell>
        </row>
        <row r="15950">
          <cell r="D15950" t="str">
            <v>1423165</v>
          </cell>
          <cell r="J15950" t="str">
            <v>Y</v>
          </cell>
        </row>
        <row r="15951">
          <cell r="D15951" t="str">
            <v>1423165</v>
          </cell>
          <cell r="J15951" t="str">
            <v>Y</v>
          </cell>
        </row>
        <row r="15952">
          <cell r="D15952" t="str">
            <v>1423165</v>
          </cell>
          <cell r="J15952" t="str">
            <v>Y</v>
          </cell>
        </row>
        <row r="15953">
          <cell r="D15953" t="str">
            <v>1423165</v>
          </cell>
          <cell r="J15953" t="str">
            <v>Y</v>
          </cell>
        </row>
        <row r="15954">
          <cell r="D15954" t="str">
            <v>1423165</v>
          </cell>
          <cell r="J15954" t="str">
            <v>Y</v>
          </cell>
        </row>
        <row r="15955">
          <cell r="D15955" t="str">
            <v>1423165</v>
          </cell>
          <cell r="J15955" t="str">
            <v>Y</v>
          </cell>
        </row>
        <row r="15956">
          <cell r="D15956" t="str">
            <v>1423165</v>
          </cell>
          <cell r="J15956" t="str">
            <v>Y</v>
          </cell>
        </row>
        <row r="15957">
          <cell r="D15957" t="str">
            <v>1423165</v>
          </cell>
          <cell r="J15957" t="str">
            <v>Y</v>
          </cell>
        </row>
        <row r="15958">
          <cell r="D15958" t="str">
            <v>1423165</v>
          </cell>
          <cell r="J15958" t="str">
            <v>Y</v>
          </cell>
        </row>
        <row r="15959">
          <cell r="D15959" t="str">
            <v>1423165</v>
          </cell>
          <cell r="J15959" t="str">
            <v>Y</v>
          </cell>
        </row>
        <row r="15960">
          <cell r="D15960" t="str">
            <v>1423167</v>
          </cell>
          <cell r="J15960" t="str">
            <v>Y</v>
          </cell>
        </row>
        <row r="15961">
          <cell r="D15961" t="str">
            <v>1423167</v>
          </cell>
          <cell r="J15961" t="str">
            <v>Y</v>
          </cell>
        </row>
        <row r="15962">
          <cell r="D15962" t="str">
            <v>1423167</v>
          </cell>
          <cell r="J15962" t="str">
            <v>Y</v>
          </cell>
        </row>
        <row r="15963">
          <cell r="D15963" t="str">
            <v>1423167</v>
          </cell>
          <cell r="J15963" t="str">
            <v>Y</v>
          </cell>
        </row>
        <row r="15964">
          <cell r="D15964" t="str">
            <v>1423167</v>
          </cell>
          <cell r="J15964" t="str">
            <v>Y</v>
          </cell>
        </row>
        <row r="15965">
          <cell r="D15965" t="str">
            <v>1423167</v>
          </cell>
          <cell r="J15965" t="str">
            <v>Y</v>
          </cell>
        </row>
        <row r="15966">
          <cell r="D15966" t="str">
            <v>1423167</v>
          </cell>
          <cell r="J15966" t="str">
            <v>Y</v>
          </cell>
        </row>
        <row r="15967">
          <cell r="D15967" t="str">
            <v>1423167</v>
          </cell>
          <cell r="J15967" t="str">
            <v>Y</v>
          </cell>
        </row>
        <row r="15968">
          <cell r="D15968" t="str">
            <v>1423167</v>
          </cell>
          <cell r="J15968" t="str">
            <v>Y</v>
          </cell>
        </row>
        <row r="15969">
          <cell r="D15969" t="str">
            <v>1423167</v>
          </cell>
          <cell r="J15969" t="str">
            <v>Y</v>
          </cell>
        </row>
        <row r="15970">
          <cell r="D15970" t="str">
            <v>1423167</v>
          </cell>
          <cell r="J15970" t="str">
            <v>Y</v>
          </cell>
        </row>
        <row r="15971">
          <cell r="D15971" t="str">
            <v>1423167</v>
          </cell>
          <cell r="J15971" t="str">
            <v>Y</v>
          </cell>
        </row>
        <row r="15972">
          <cell r="D15972" t="str">
            <v>1423167</v>
          </cell>
          <cell r="J15972" t="str">
            <v>Y</v>
          </cell>
        </row>
        <row r="15973">
          <cell r="D15973" t="str">
            <v>1423167</v>
          </cell>
          <cell r="J15973" t="str">
            <v>Y</v>
          </cell>
        </row>
        <row r="15974">
          <cell r="D15974" t="str">
            <v>1423167</v>
          </cell>
          <cell r="J15974" t="str">
            <v>Y</v>
          </cell>
        </row>
        <row r="15975">
          <cell r="D15975" t="str">
            <v>1423167</v>
          </cell>
          <cell r="J15975" t="str">
            <v>Y</v>
          </cell>
        </row>
        <row r="15976">
          <cell r="D15976" t="str">
            <v>1423167</v>
          </cell>
          <cell r="J15976" t="str">
            <v>Y</v>
          </cell>
        </row>
        <row r="15977">
          <cell r="D15977" t="str">
            <v>1423167</v>
          </cell>
          <cell r="J15977" t="str">
            <v>Y</v>
          </cell>
        </row>
        <row r="15978">
          <cell r="D15978" t="str">
            <v>1423167</v>
          </cell>
          <cell r="J15978" t="str">
            <v>Y</v>
          </cell>
        </row>
        <row r="15979">
          <cell r="D15979" t="str">
            <v>1423167</v>
          </cell>
          <cell r="J15979" t="str">
            <v>Y</v>
          </cell>
        </row>
        <row r="15980">
          <cell r="D15980" t="str">
            <v>1423167</v>
          </cell>
          <cell r="J15980" t="str">
            <v>Y</v>
          </cell>
        </row>
        <row r="15981">
          <cell r="D15981" t="str">
            <v>1423167</v>
          </cell>
          <cell r="J15981" t="str">
            <v>Y</v>
          </cell>
        </row>
        <row r="15982">
          <cell r="D15982" t="str">
            <v>1423167</v>
          </cell>
          <cell r="J15982" t="str">
            <v>Y</v>
          </cell>
        </row>
        <row r="15983">
          <cell r="D15983" t="str">
            <v>1423167</v>
          </cell>
          <cell r="J15983" t="str">
            <v>Y</v>
          </cell>
        </row>
        <row r="15984">
          <cell r="D15984" t="str">
            <v>1423167</v>
          </cell>
          <cell r="J15984" t="str">
            <v>Y</v>
          </cell>
        </row>
        <row r="15985">
          <cell r="D15985" t="str">
            <v>1423167</v>
          </cell>
          <cell r="J15985" t="str">
            <v>Y</v>
          </cell>
        </row>
        <row r="15986">
          <cell r="D15986" t="str">
            <v>1423167</v>
          </cell>
          <cell r="J15986" t="str">
            <v>Y</v>
          </cell>
        </row>
        <row r="15987">
          <cell r="D15987" t="str">
            <v>1423167</v>
          </cell>
          <cell r="J15987" t="str">
            <v>Y</v>
          </cell>
        </row>
        <row r="15988">
          <cell r="D15988" t="str">
            <v>1423167</v>
          </cell>
          <cell r="J15988" t="str">
            <v>Y</v>
          </cell>
        </row>
        <row r="15989">
          <cell r="D15989" t="str">
            <v>1423167</v>
          </cell>
          <cell r="J15989" t="str">
            <v>Y</v>
          </cell>
        </row>
        <row r="15990">
          <cell r="D15990" t="str">
            <v>1423167</v>
          </cell>
          <cell r="J15990" t="str">
            <v>Y</v>
          </cell>
        </row>
        <row r="15991">
          <cell r="D15991" t="str">
            <v>1423167</v>
          </cell>
          <cell r="J15991" t="str">
            <v>Y</v>
          </cell>
        </row>
        <row r="15992">
          <cell r="D15992" t="str">
            <v>1423167</v>
          </cell>
          <cell r="J15992" t="str">
            <v>Y</v>
          </cell>
        </row>
        <row r="15993">
          <cell r="D15993" t="str">
            <v>1423167</v>
          </cell>
          <cell r="J15993" t="str">
            <v>Y</v>
          </cell>
        </row>
        <row r="15994">
          <cell r="D15994" t="str">
            <v>1423167</v>
          </cell>
          <cell r="J15994" t="str">
            <v>Y</v>
          </cell>
        </row>
        <row r="15995">
          <cell r="D15995" t="str">
            <v>1423167</v>
          </cell>
          <cell r="J15995" t="str">
            <v>Y</v>
          </cell>
        </row>
        <row r="15996">
          <cell r="D15996" t="str">
            <v>1423167</v>
          </cell>
          <cell r="J15996" t="str">
            <v>Y</v>
          </cell>
        </row>
        <row r="15997">
          <cell r="D15997" t="str">
            <v>1423167</v>
          </cell>
          <cell r="J15997" t="str">
            <v>Y</v>
          </cell>
        </row>
        <row r="15998">
          <cell r="D15998" t="str">
            <v>1423167</v>
          </cell>
          <cell r="J15998" t="str">
            <v>Y</v>
          </cell>
        </row>
        <row r="15999">
          <cell r="D15999" t="str">
            <v>1423167</v>
          </cell>
          <cell r="J15999" t="str">
            <v>Y</v>
          </cell>
        </row>
        <row r="16000">
          <cell r="D16000" t="str">
            <v>1423167</v>
          </cell>
          <cell r="J16000" t="str">
            <v>Y</v>
          </cell>
        </row>
        <row r="16001">
          <cell r="D16001" t="str">
            <v>1423167</v>
          </cell>
          <cell r="J16001" t="str">
            <v>Y</v>
          </cell>
        </row>
        <row r="16002">
          <cell r="D16002" t="str">
            <v>1423167</v>
          </cell>
          <cell r="J16002" t="str">
            <v>Y</v>
          </cell>
        </row>
        <row r="16003">
          <cell r="D16003" t="str">
            <v>1423167</v>
          </cell>
          <cell r="J16003" t="str">
            <v>Y</v>
          </cell>
        </row>
        <row r="16004">
          <cell r="D16004" t="str">
            <v>1423167</v>
          </cell>
          <cell r="J16004" t="str">
            <v>Y</v>
          </cell>
        </row>
        <row r="16005">
          <cell r="D16005" t="str">
            <v>1423167</v>
          </cell>
          <cell r="J16005" t="str">
            <v>Y</v>
          </cell>
        </row>
        <row r="16006">
          <cell r="D16006" t="str">
            <v>1423167</v>
          </cell>
          <cell r="J16006" t="str">
            <v>Y</v>
          </cell>
        </row>
        <row r="16007">
          <cell r="D16007" t="str">
            <v>1423167</v>
          </cell>
          <cell r="J16007" t="str">
            <v>Y</v>
          </cell>
        </row>
        <row r="16008">
          <cell r="D16008" t="str">
            <v>1423167</v>
          </cell>
          <cell r="J16008" t="str">
            <v>Y</v>
          </cell>
        </row>
        <row r="16009">
          <cell r="D16009" t="str">
            <v>1423167</v>
          </cell>
          <cell r="J16009" t="str">
            <v>Y</v>
          </cell>
        </row>
        <row r="16010">
          <cell r="D16010" t="str">
            <v>1423167</v>
          </cell>
          <cell r="J16010" t="str">
            <v>Y</v>
          </cell>
        </row>
        <row r="16011">
          <cell r="D16011" t="str">
            <v>1423167</v>
          </cell>
          <cell r="J16011" t="str">
            <v>Y</v>
          </cell>
        </row>
        <row r="16012">
          <cell r="D16012" t="str">
            <v>1423167</v>
          </cell>
          <cell r="J16012" t="str">
            <v>Y</v>
          </cell>
        </row>
        <row r="16013">
          <cell r="D16013" t="str">
            <v>1423167</v>
          </cell>
          <cell r="J16013" t="str">
            <v>Y</v>
          </cell>
        </row>
        <row r="16014">
          <cell r="D16014" t="str">
            <v>1423167</v>
          </cell>
          <cell r="J16014" t="str">
            <v>Y</v>
          </cell>
        </row>
        <row r="16015">
          <cell r="D16015" t="str">
            <v>1423167</v>
          </cell>
          <cell r="J16015" t="str">
            <v>Y</v>
          </cell>
        </row>
        <row r="16016">
          <cell r="D16016" t="str">
            <v>1423167</v>
          </cell>
          <cell r="J16016" t="str">
            <v>Y</v>
          </cell>
        </row>
        <row r="16017">
          <cell r="D16017" t="str">
            <v>1423167</v>
          </cell>
          <cell r="J16017" t="str">
            <v>Y</v>
          </cell>
        </row>
        <row r="16018">
          <cell r="D16018" t="str">
            <v>1423167</v>
          </cell>
          <cell r="J16018" t="str">
            <v>Y</v>
          </cell>
        </row>
        <row r="16019">
          <cell r="D16019" t="str">
            <v>1423167</v>
          </cell>
          <cell r="J16019" t="str">
            <v>Y</v>
          </cell>
        </row>
        <row r="16020">
          <cell r="D16020" t="str">
            <v>1423167</v>
          </cell>
          <cell r="J16020" t="str">
            <v>Y</v>
          </cell>
        </row>
        <row r="16021">
          <cell r="D16021" t="str">
            <v>1423167</v>
          </cell>
          <cell r="J16021" t="str">
            <v>Y</v>
          </cell>
        </row>
        <row r="16022">
          <cell r="D16022" t="str">
            <v>1423167</v>
          </cell>
          <cell r="J16022" t="str">
            <v>Y</v>
          </cell>
        </row>
        <row r="16023">
          <cell r="D16023" t="str">
            <v>1423167</v>
          </cell>
          <cell r="J16023" t="str">
            <v>Y</v>
          </cell>
        </row>
        <row r="16024">
          <cell r="D16024" t="str">
            <v>1423167</v>
          </cell>
          <cell r="J16024" t="str">
            <v>Y</v>
          </cell>
        </row>
        <row r="16025">
          <cell r="D16025" t="str">
            <v>1423167</v>
          </cell>
          <cell r="J16025" t="str">
            <v>Y</v>
          </cell>
        </row>
        <row r="16026">
          <cell r="D16026" t="str">
            <v>1423167</v>
          </cell>
          <cell r="J16026" t="str">
            <v>Y</v>
          </cell>
        </row>
        <row r="16027">
          <cell r="D16027" t="str">
            <v>1423168</v>
          </cell>
          <cell r="J16027" t="str">
            <v>Y</v>
          </cell>
        </row>
        <row r="16028">
          <cell r="D16028" t="str">
            <v>1423168</v>
          </cell>
          <cell r="J16028" t="str">
            <v>Y</v>
          </cell>
        </row>
        <row r="16029">
          <cell r="D16029" t="str">
            <v>1423168</v>
          </cell>
          <cell r="J16029" t="str">
            <v>Y</v>
          </cell>
        </row>
        <row r="16030">
          <cell r="D16030" t="str">
            <v>1423168</v>
          </cell>
          <cell r="J16030" t="str">
            <v>Y</v>
          </cell>
        </row>
        <row r="16031">
          <cell r="D16031" t="str">
            <v>1423168</v>
          </cell>
          <cell r="J16031" t="str">
            <v>Y</v>
          </cell>
        </row>
        <row r="16032">
          <cell r="D16032" t="str">
            <v>1423168</v>
          </cell>
          <cell r="J16032" t="str">
            <v>Y</v>
          </cell>
        </row>
        <row r="16033">
          <cell r="D16033" t="str">
            <v>1423168</v>
          </cell>
          <cell r="J16033" t="str">
            <v>Y</v>
          </cell>
        </row>
        <row r="16034">
          <cell r="D16034" t="str">
            <v>1423168</v>
          </cell>
          <cell r="J16034" t="str">
            <v>Y</v>
          </cell>
        </row>
        <row r="16035">
          <cell r="D16035" t="str">
            <v>1423168</v>
          </cell>
          <cell r="J16035" t="str">
            <v>Y</v>
          </cell>
        </row>
        <row r="16036">
          <cell r="D16036" t="str">
            <v>1423168</v>
          </cell>
          <cell r="J16036" t="str">
            <v>Y</v>
          </cell>
        </row>
        <row r="16037">
          <cell r="D16037" t="str">
            <v>1423168</v>
          </cell>
          <cell r="J16037" t="str">
            <v>Y</v>
          </cell>
        </row>
        <row r="16038">
          <cell r="D16038" t="str">
            <v>1423168</v>
          </cell>
          <cell r="J16038" t="str">
            <v>Y</v>
          </cell>
        </row>
        <row r="16039">
          <cell r="D16039" t="str">
            <v>1423168</v>
          </cell>
          <cell r="J16039" t="str">
            <v>Y</v>
          </cell>
        </row>
        <row r="16040">
          <cell r="D16040" t="str">
            <v>1423168</v>
          </cell>
          <cell r="J16040" t="str">
            <v>Y</v>
          </cell>
        </row>
        <row r="16041">
          <cell r="D16041" t="str">
            <v>1423168</v>
          </cell>
          <cell r="J16041" t="str">
            <v>Y</v>
          </cell>
        </row>
        <row r="16042">
          <cell r="D16042" t="str">
            <v>1423168</v>
          </cell>
          <cell r="J16042" t="str">
            <v>Y</v>
          </cell>
        </row>
        <row r="16043">
          <cell r="D16043" t="str">
            <v>1423168</v>
          </cell>
          <cell r="J16043" t="str">
            <v>Y</v>
          </cell>
        </row>
        <row r="16044">
          <cell r="D16044" t="str">
            <v>1423168</v>
          </cell>
          <cell r="J16044" t="str">
            <v>Y</v>
          </cell>
        </row>
        <row r="16045">
          <cell r="D16045" t="str">
            <v>1423168</v>
          </cell>
          <cell r="J16045" t="str">
            <v>Y</v>
          </cell>
        </row>
        <row r="16046">
          <cell r="D16046" t="str">
            <v>1423168</v>
          </cell>
          <cell r="J16046" t="str">
            <v>Y</v>
          </cell>
        </row>
        <row r="16047">
          <cell r="D16047" t="str">
            <v>1423168</v>
          </cell>
          <cell r="J16047" t="str">
            <v>Y</v>
          </cell>
        </row>
        <row r="16048">
          <cell r="D16048" t="str">
            <v>1423168</v>
          </cell>
          <cell r="J16048" t="str">
            <v>Y</v>
          </cell>
        </row>
        <row r="16049">
          <cell r="D16049" t="str">
            <v>1423168</v>
          </cell>
          <cell r="J16049" t="str">
            <v>Y</v>
          </cell>
        </row>
        <row r="16050">
          <cell r="D16050" t="str">
            <v>1423168</v>
          </cell>
          <cell r="J16050" t="str">
            <v>Y</v>
          </cell>
        </row>
        <row r="16051">
          <cell r="D16051" t="str">
            <v>1423168</v>
          </cell>
          <cell r="J16051" t="str">
            <v>Y</v>
          </cell>
        </row>
        <row r="16052">
          <cell r="D16052" t="str">
            <v>1423168</v>
          </cell>
          <cell r="J16052" t="str">
            <v>Y</v>
          </cell>
        </row>
        <row r="16053">
          <cell r="D16053" t="str">
            <v>1423168</v>
          </cell>
          <cell r="J16053" t="str">
            <v>Y</v>
          </cell>
        </row>
        <row r="16054">
          <cell r="D16054" t="str">
            <v>1423168</v>
          </cell>
          <cell r="J16054" t="str">
            <v>Y</v>
          </cell>
        </row>
        <row r="16055">
          <cell r="D16055" t="str">
            <v>1423168</v>
          </cell>
          <cell r="J16055" t="str">
            <v>Y</v>
          </cell>
        </row>
        <row r="16056">
          <cell r="D16056" t="str">
            <v>1423168</v>
          </cell>
          <cell r="J16056" t="str">
            <v>Y</v>
          </cell>
        </row>
        <row r="16057">
          <cell r="D16057" t="str">
            <v>1423168</v>
          </cell>
          <cell r="J16057" t="str">
            <v>Y</v>
          </cell>
        </row>
        <row r="16058">
          <cell r="D16058" t="str">
            <v>1423168</v>
          </cell>
          <cell r="J16058" t="str">
            <v>N</v>
          </cell>
        </row>
        <row r="16059">
          <cell r="D16059" t="str">
            <v>1423168</v>
          </cell>
          <cell r="J16059" t="str">
            <v>Y</v>
          </cell>
        </row>
        <row r="16060">
          <cell r="D16060" t="str">
            <v>1423168</v>
          </cell>
          <cell r="J16060" t="str">
            <v>Y</v>
          </cell>
        </row>
        <row r="16061">
          <cell r="D16061" t="str">
            <v>1423168</v>
          </cell>
          <cell r="J16061" t="str">
            <v>Y</v>
          </cell>
        </row>
        <row r="16062">
          <cell r="D16062" t="str">
            <v>1423168</v>
          </cell>
          <cell r="J16062" t="str">
            <v>Y</v>
          </cell>
        </row>
        <row r="16063">
          <cell r="D16063" t="str">
            <v>1423168</v>
          </cell>
          <cell r="J16063" t="str">
            <v>Y</v>
          </cell>
        </row>
        <row r="16064">
          <cell r="D16064" t="str">
            <v>1423168</v>
          </cell>
          <cell r="J16064" t="str">
            <v>Y</v>
          </cell>
        </row>
        <row r="16065">
          <cell r="D16065" t="str">
            <v>1423168</v>
          </cell>
          <cell r="J16065" t="str">
            <v>Y</v>
          </cell>
        </row>
        <row r="16066">
          <cell r="D16066" t="str">
            <v>1423168</v>
          </cell>
          <cell r="J16066" t="str">
            <v>Y</v>
          </cell>
        </row>
        <row r="16067">
          <cell r="D16067" t="str">
            <v>1423168</v>
          </cell>
          <cell r="J16067" t="str">
            <v>Y</v>
          </cell>
        </row>
        <row r="16068">
          <cell r="D16068" t="str">
            <v>1423168</v>
          </cell>
          <cell r="J16068" t="str">
            <v>Y</v>
          </cell>
        </row>
        <row r="16069">
          <cell r="D16069" t="str">
            <v>1423168</v>
          </cell>
          <cell r="J16069" t="str">
            <v>Y</v>
          </cell>
        </row>
        <row r="16070">
          <cell r="D16070" t="str">
            <v>1423168</v>
          </cell>
          <cell r="J16070" t="str">
            <v>Y</v>
          </cell>
        </row>
        <row r="16071">
          <cell r="D16071" t="str">
            <v>1423168</v>
          </cell>
          <cell r="J16071" t="str">
            <v>Y</v>
          </cell>
        </row>
        <row r="16072">
          <cell r="D16072" t="str">
            <v>1423168</v>
          </cell>
          <cell r="J16072" t="str">
            <v>Y</v>
          </cell>
        </row>
        <row r="16073">
          <cell r="D16073" t="str">
            <v>1423168</v>
          </cell>
          <cell r="J16073" t="str">
            <v>Y</v>
          </cell>
        </row>
        <row r="16074">
          <cell r="D16074" t="str">
            <v>1423168</v>
          </cell>
          <cell r="J16074" t="str">
            <v>Y</v>
          </cell>
        </row>
        <row r="16075">
          <cell r="D16075" t="str">
            <v>1423168</v>
          </cell>
          <cell r="J16075" t="str">
            <v>Y</v>
          </cell>
        </row>
        <row r="16076">
          <cell r="D16076" t="str">
            <v>1423168</v>
          </cell>
          <cell r="J16076" t="str">
            <v>Y</v>
          </cell>
        </row>
        <row r="16077">
          <cell r="D16077" t="str">
            <v>1423168</v>
          </cell>
          <cell r="J16077" t="str">
            <v>Y</v>
          </cell>
        </row>
        <row r="16078">
          <cell r="D16078" t="str">
            <v>1423168</v>
          </cell>
          <cell r="J16078" t="str">
            <v>Y</v>
          </cell>
        </row>
        <row r="16079">
          <cell r="D16079" t="str">
            <v>1423168</v>
          </cell>
          <cell r="J16079" t="str">
            <v>Y</v>
          </cell>
        </row>
        <row r="16080">
          <cell r="D16080" t="str">
            <v>1423168</v>
          </cell>
          <cell r="J16080" t="str">
            <v>Y</v>
          </cell>
        </row>
        <row r="16081">
          <cell r="D16081" t="str">
            <v>1423168</v>
          </cell>
          <cell r="J16081" t="str">
            <v>Y</v>
          </cell>
        </row>
        <row r="16082">
          <cell r="D16082" t="str">
            <v>1423168</v>
          </cell>
          <cell r="J16082" t="str">
            <v>Y</v>
          </cell>
        </row>
        <row r="16083">
          <cell r="D16083" t="str">
            <v>1423168</v>
          </cell>
          <cell r="J16083" t="str">
            <v>Y</v>
          </cell>
        </row>
        <row r="16084">
          <cell r="D16084" t="str">
            <v>1423168</v>
          </cell>
          <cell r="J16084" t="str">
            <v>Y</v>
          </cell>
        </row>
        <row r="16085">
          <cell r="D16085" t="str">
            <v>1423168</v>
          </cell>
          <cell r="J16085" t="str">
            <v>Y</v>
          </cell>
        </row>
        <row r="16086">
          <cell r="D16086" t="str">
            <v>1423168</v>
          </cell>
          <cell r="J16086" t="str">
            <v>Y</v>
          </cell>
        </row>
        <row r="16087">
          <cell r="D16087" t="str">
            <v>1423168</v>
          </cell>
          <cell r="J16087" t="str">
            <v>Y</v>
          </cell>
        </row>
        <row r="16088">
          <cell r="D16088" t="str">
            <v>1423168</v>
          </cell>
          <cell r="J16088" t="str">
            <v>Y</v>
          </cell>
        </row>
        <row r="16089">
          <cell r="D16089" t="str">
            <v>1423168</v>
          </cell>
          <cell r="J16089" t="str">
            <v>Y</v>
          </cell>
        </row>
        <row r="16090">
          <cell r="D16090" t="str">
            <v>1423168</v>
          </cell>
          <cell r="J16090" t="str">
            <v>Y</v>
          </cell>
        </row>
        <row r="16091">
          <cell r="D16091" t="str">
            <v>1423168</v>
          </cell>
          <cell r="J16091" t="str">
            <v>Y</v>
          </cell>
        </row>
        <row r="16092">
          <cell r="D16092" t="str">
            <v>1423168</v>
          </cell>
          <cell r="J16092" t="str">
            <v>N</v>
          </cell>
        </row>
        <row r="16093">
          <cell r="D16093" t="str">
            <v>1423169</v>
          </cell>
          <cell r="J16093" t="str">
            <v>Y</v>
          </cell>
        </row>
        <row r="16094">
          <cell r="D16094" t="str">
            <v>1423169</v>
          </cell>
          <cell r="J16094" t="str">
            <v>Y</v>
          </cell>
        </row>
        <row r="16095">
          <cell r="D16095" t="str">
            <v>1423169</v>
          </cell>
          <cell r="J16095" t="str">
            <v>Y</v>
          </cell>
        </row>
        <row r="16096">
          <cell r="D16096" t="str">
            <v>1423169</v>
          </cell>
          <cell r="J16096" t="str">
            <v>Y</v>
          </cell>
        </row>
        <row r="16097">
          <cell r="D16097" t="str">
            <v>1423169</v>
          </cell>
          <cell r="J16097" t="str">
            <v>Y</v>
          </cell>
        </row>
        <row r="16098">
          <cell r="D16098" t="str">
            <v>1423169</v>
          </cell>
          <cell r="J16098" t="str">
            <v>Y</v>
          </cell>
        </row>
        <row r="16099">
          <cell r="D16099" t="str">
            <v>1423169</v>
          </cell>
          <cell r="J16099" t="str">
            <v>Y</v>
          </cell>
        </row>
        <row r="16100">
          <cell r="D16100" t="str">
            <v>1423169</v>
          </cell>
          <cell r="J16100" t="str">
            <v>Y</v>
          </cell>
        </row>
        <row r="16101">
          <cell r="D16101" t="str">
            <v>1423169</v>
          </cell>
          <cell r="J16101" t="str">
            <v>Y</v>
          </cell>
        </row>
        <row r="16102">
          <cell r="D16102" t="str">
            <v>1423169</v>
          </cell>
          <cell r="J16102" t="str">
            <v>Y</v>
          </cell>
        </row>
        <row r="16103">
          <cell r="D16103" t="str">
            <v>1423169</v>
          </cell>
          <cell r="J16103" t="str">
            <v>Y</v>
          </cell>
        </row>
        <row r="16104">
          <cell r="D16104" t="str">
            <v>1423169</v>
          </cell>
          <cell r="J16104" t="str">
            <v>Y</v>
          </cell>
        </row>
        <row r="16105">
          <cell r="D16105" t="str">
            <v>1423169</v>
          </cell>
          <cell r="J16105" t="str">
            <v>Y</v>
          </cell>
        </row>
        <row r="16106">
          <cell r="D16106" t="str">
            <v>1423169</v>
          </cell>
          <cell r="J16106" t="str">
            <v>Y</v>
          </cell>
        </row>
        <row r="16107">
          <cell r="D16107" t="str">
            <v>1423169</v>
          </cell>
          <cell r="J16107" t="str">
            <v>Y</v>
          </cell>
        </row>
        <row r="16108">
          <cell r="D16108" t="str">
            <v>1423169</v>
          </cell>
          <cell r="J16108" t="str">
            <v>Y</v>
          </cell>
        </row>
        <row r="16109">
          <cell r="D16109" t="str">
            <v>1423169</v>
          </cell>
          <cell r="J16109" t="str">
            <v>Y</v>
          </cell>
        </row>
        <row r="16110">
          <cell r="D16110" t="str">
            <v>1423169</v>
          </cell>
          <cell r="J16110" t="str">
            <v>Y</v>
          </cell>
        </row>
        <row r="16111">
          <cell r="D16111" t="str">
            <v>1423169</v>
          </cell>
          <cell r="J16111" t="str">
            <v>Y</v>
          </cell>
        </row>
        <row r="16112">
          <cell r="D16112" t="str">
            <v>1423169</v>
          </cell>
          <cell r="J16112" t="str">
            <v>Y</v>
          </cell>
        </row>
        <row r="16113">
          <cell r="D16113" t="str">
            <v>1423169</v>
          </cell>
          <cell r="J16113" t="str">
            <v>Y</v>
          </cell>
        </row>
        <row r="16114">
          <cell r="D16114" t="str">
            <v>1423169</v>
          </cell>
          <cell r="J16114" t="str">
            <v>Y</v>
          </cell>
        </row>
        <row r="16115">
          <cell r="D16115" t="str">
            <v>1423169</v>
          </cell>
          <cell r="J16115" t="str">
            <v>Y</v>
          </cell>
        </row>
        <row r="16116">
          <cell r="D16116" t="str">
            <v>1423169</v>
          </cell>
          <cell r="J16116" t="str">
            <v>Y</v>
          </cell>
        </row>
        <row r="16117">
          <cell r="D16117" t="str">
            <v>1423169</v>
          </cell>
          <cell r="J16117" t="str">
            <v>Y</v>
          </cell>
        </row>
        <row r="16118">
          <cell r="D16118" t="str">
            <v>1423169</v>
          </cell>
          <cell r="J16118" t="str">
            <v>Y</v>
          </cell>
        </row>
        <row r="16119">
          <cell r="D16119" t="str">
            <v>1423169</v>
          </cell>
          <cell r="J16119" t="str">
            <v>Y</v>
          </cell>
        </row>
        <row r="16120">
          <cell r="D16120" t="str">
            <v>1423169</v>
          </cell>
          <cell r="J16120" t="str">
            <v>Y</v>
          </cell>
        </row>
        <row r="16121">
          <cell r="D16121" t="str">
            <v>1423169</v>
          </cell>
          <cell r="J16121" t="str">
            <v>Y</v>
          </cell>
        </row>
        <row r="16122">
          <cell r="D16122" t="str">
            <v>1423169</v>
          </cell>
          <cell r="J16122" t="str">
            <v>Y</v>
          </cell>
        </row>
        <row r="16123">
          <cell r="D16123" t="str">
            <v>1423169</v>
          </cell>
          <cell r="J16123" t="str">
            <v>Y</v>
          </cell>
        </row>
        <row r="16124">
          <cell r="D16124" t="str">
            <v>1423169</v>
          </cell>
          <cell r="J16124" t="str">
            <v>Y</v>
          </cell>
        </row>
        <row r="16125">
          <cell r="D16125" t="str">
            <v>1423169</v>
          </cell>
          <cell r="J16125" t="str">
            <v>Y</v>
          </cell>
        </row>
        <row r="16126">
          <cell r="D16126" t="str">
            <v>1423169</v>
          </cell>
          <cell r="J16126" t="str">
            <v>Y</v>
          </cell>
        </row>
        <row r="16127">
          <cell r="D16127" t="str">
            <v>1423169</v>
          </cell>
          <cell r="J16127" t="str">
            <v>Y</v>
          </cell>
        </row>
        <row r="16128">
          <cell r="D16128" t="str">
            <v>1423169</v>
          </cell>
          <cell r="J16128" t="str">
            <v>Y</v>
          </cell>
        </row>
        <row r="16129">
          <cell r="D16129" t="str">
            <v>1423169</v>
          </cell>
          <cell r="J16129" t="str">
            <v>Y</v>
          </cell>
        </row>
        <row r="16130">
          <cell r="D16130" t="str">
            <v>1423169</v>
          </cell>
          <cell r="J16130" t="str">
            <v>Y</v>
          </cell>
        </row>
        <row r="16131">
          <cell r="D16131" t="str">
            <v>1423169</v>
          </cell>
          <cell r="J16131" t="str">
            <v>Y</v>
          </cell>
        </row>
        <row r="16132">
          <cell r="D16132" t="str">
            <v>1423169</v>
          </cell>
          <cell r="J16132" t="str">
            <v>Y</v>
          </cell>
        </row>
        <row r="16133">
          <cell r="D16133" t="str">
            <v>1423169</v>
          </cell>
          <cell r="J16133" t="str">
            <v>Y</v>
          </cell>
        </row>
        <row r="16134">
          <cell r="D16134" t="str">
            <v>1423169</v>
          </cell>
          <cell r="J16134" t="str">
            <v>Y</v>
          </cell>
        </row>
        <row r="16135">
          <cell r="D16135" t="str">
            <v>1423169</v>
          </cell>
          <cell r="J16135" t="str">
            <v>Y</v>
          </cell>
        </row>
        <row r="16136">
          <cell r="D16136" t="str">
            <v>1423169</v>
          </cell>
          <cell r="J16136" t="str">
            <v>Y</v>
          </cell>
        </row>
        <row r="16137">
          <cell r="D16137" t="str">
            <v>1423169</v>
          </cell>
          <cell r="J16137" t="str">
            <v>Y</v>
          </cell>
        </row>
        <row r="16138">
          <cell r="D16138" t="str">
            <v>1423169</v>
          </cell>
          <cell r="J16138" t="str">
            <v>Y</v>
          </cell>
        </row>
        <row r="16139">
          <cell r="D16139" t="str">
            <v>1423169</v>
          </cell>
          <cell r="J16139" t="str">
            <v>Y</v>
          </cell>
        </row>
        <row r="16140">
          <cell r="D16140" t="str">
            <v>1423169</v>
          </cell>
          <cell r="J16140" t="str">
            <v>Y</v>
          </cell>
        </row>
        <row r="16141">
          <cell r="D16141" t="str">
            <v>1423169</v>
          </cell>
          <cell r="J16141" t="str">
            <v>Y</v>
          </cell>
        </row>
        <row r="16142">
          <cell r="D16142" t="str">
            <v>1423169</v>
          </cell>
          <cell r="J16142" t="str">
            <v>Y</v>
          </cell>
        </row>
        <row r="16143">
          <cell r="D16143" t="str">
            <v>1423169</v>
          </cell>
          <cell r="J16143" t="str">
            <v>Y</v>
          </cell>
        </row>
        <row r="16144">
          <cell r="D16144" t="str">
            <v>1423169</v>
          </cell>
          <cell r="J16144" t="str">
            <v>Y</v>
          </cell>
        </row>
        <row r="16145">
          <cell r="D16145" t="str">
            <v>1423169</v>
          </cell>
          <cell r="J16145" t="str">
            <v>Y</v>
          </cell>
        </row>
        <row r="16146">
          <cell r="D16146" t="str">
            <v>1423169</v>
          </cell>
          <cell r="J16146" t="str">
            <v>Y</v>
          </cell>
        </row>
        <row r="16147">
          <cell r="D16147" t="str">
            <v>1423169</v>
          </cell>
          <cell r="J16147" t="str">
            <v>Y</v>
          </cell>
        </row>
        <row r="16148">
          <cell r="D16148" t="str">
            <v>1423169</v>
          </cell>
          <cell r="J16148" t="str">
            <v>Y</v>
          </cell>
        </row>
        <row r="16149">
          <cell r="D16149" t="str">
            <v>1423169</v>
          </cell>
          <cell r="J16149" t="str">
            <v>Y</v>
          </cell>
        </row>
        <row r="16150">
          <cell r="D16150" t="str">
            <v>1423169</v>
          </cell>
          <cell r="J16150" t="str">
            <v>Y</v>
          </cell>
        </row>
        <row r="16151">
          <cell r="D16151" t="str">
            <v>1423169</v>
          </cell>
          <cell r="J16151" t="str">
            <v>Y</v>
          </cell>
        </row>
        <row r="16152">
          <cell r="D16152" t="str">
            <v>1423169</v>
          </cell>
          <cell r="J16152" t="str">
            <v>Y</v>
          </cell>
        </row>
        <row r="16153">
          <cell r="D16153" t="str">
            <v>1423169</v>
          </cell>
          <cell r="J16153" t="str">
            <v>Y</v>
          </cell>
        </row>
        <row r="16154">
          <cell r="D16154" t="str">
            <v>1423169</v>
          </cell>
          <cell r="J16154" t="str">
            <v>Y</v>
          </cell>
        </row>
        <row r="16155">
          <cell r="D16155" t="str">
            <v>1423169</v>
          </cell>
          <cell r="J16155" t="str">
            <v>Y</v>
          </cell>
        </row>
        <row r="16156">
          <cell r="D16156" t="str">
            <v>1423169</v>
          </cell>
          <cell r="J16156" t="str">
            <v>Y</v>
          </cell>
        </row>
        <row r="16157">
          <cell r="D16157" t="str">
            <v>1423169</v>
          </cell>
          <cell r="J16157" t="str">
            <v>Y</v>
          </cell>
        </row>
        <row r="16158">
          <cell r="D16158" t="str">
            <v>1423169</v>
          </cell>
          <cell r="J16158" t="str">
            <v>Y</v>
          </cell>
        </row>
        <row r="16159">
          <cell r="D16159" t="str">
            <v>1423169</v>
          </cell>
          <cell r="J16159" t="str">
            <v>Y</v>
          </cell>
        </row>
        <row r="16160">
          <cell r="D16160" t="str">
            <v>1423386</v>
          </cell>
          <cell r="J16160" t="str">
            <v>Y</v>
          </cell>
        </row>
        <row r="16161">
          <cell r="D16161" t="str">
            <v>1423386</v>
          </cell>
          <cell r="J16161" t="str">
            <v>Y</v>
          </cell>
        </row>
        <row r="16162">
          <cell r="D16162" t="str">
            <v>1423386</v>
          </cell>
          <cell r="J16162" t="str">
            <v>Y</v>
          </cell>
        </row>
        <row r="16163">
          <cell r="D16163" t="str">
            <v>1423386</v>
          </cell>
          <cell r="J16163" t="str">
            <v>Y</v>
          </cell>
        </row>
        <row r="16164">
          <cell r="D16164" t="str">
            <v>1423572</v>
          </cell>
          <cell r="J16164" t="str">
            <v>N</v>
          </cell>
        </row>
        <row r="16165">
          <cell r="D16165" t="str">
            <v>1423572</v>
          </cell>
          <cell r="J16165" t="str">
            <v>N</v>
          </cell>
        </row>
        <row r="16166">
          <cell r="D16166" t="str">
            <v>1423572</v>
          </cell>
          <cell r="J16166" t="str">
            <v>N</v>
          </cell>
        </row>
        <row r="16167">
          <cell r="D16167" t="str">
            <v>1423572</v>
          </cell>
          <cell r="J16167" t="str">
            <v>N</v>
          </cell>
        </row>
        <row r="16168">
          <cell r="D16168" t="str">
            <v>1423572</v>
          </cell>
          <cell r="J16168" t="str">
            <v>N</v>
          </cell>
        </row>
        <row r="16169">
          <cell r="D16169" t="str">
            <v>1423572</v>
          </cell>
          <cell r="J16169" t="str">
            <v>N</v>
          </cell>
        </row>
        <row r="16170">
          <cell r="D16170" t="str">
            <v>1423572</v>
          </cell>
          <cell r="J16170" t="str">
            <v>N</v>
          </cell>
        </row>
        <row r="16171">
          <cell r="D16171" t="str">
            <v>1423572</v>
          </cell>
          <cell r="J16171" t="str">
            <v>N</v>
          </cell>
        </row>
        <row r="16172">
          <cell r="D16172" t="str">
            <v>1423572</v>
          </cell>
          <cell r="J16172" t="str">
            <v>N</v>
          </cell>
        </row>
        <row r="16173">
          <cell r="D16173" t="str">
            <v>1423572</v>
          </cell>
          <cell r="J16173" t="str">
            <v>N</v>
          </cell>
        </row>
        <row r="16174">
          <cell r="D16174" t="str">
            <v>1424862</v>
          </cell>
          <cell r="J16174" t="str">
            <v>N</v>
          </cell>
        </row>
        <row r="16175">
          <cell r="D16175" t="str">
            <v>1424862</v>
          </cell>
          <cell r="J16175" t="str">
            <v>N</v>
          </cell>
        </row>
        <row r="16176">
          <cell r="D16176" t="str">
            <v>1424862</v>
          </cell>
          <cell r="J16176" t="str">
            <v>N</v>
          </cell>
        </row>
        <row r="16177">
          <cell r="D16177" t="str">
            <v>1424862</v>
          </cell>
          <cell r="J16177" t="str">
            <v>N</v>
          </cell>
        </row>
        <row r="16178">
          <cell r="D16178" t="str">
            <v>1424862</v>
          </cell>
          <cell r="J16178" t="str">
            <v>N</v>
          </cell>
        </row>
        <row r="16179">
          <cell r="D16179" t="str">
            <v>1424862</v>
          </cell>
          <cell r="J16179" t="str">
            <v>N</v>
          </cell>
        </row>
        <row r="16180">
          <cell r="D16180" t="str">
            <v>1424862</v>
          </cell>
          <cell r="J16180" t="str">
            <v>N</v>
          </cell>
        </row>
        <row r="16181">
          <cell r="D16181" t="str">
            <v>1424862</v>
          </cell>
          <cell r="J16181" t="str">
            <v>N</v>
          </cell>
        </row>
        <row r="16182">
          <cell r="D16182" t="str">
            <v>1424862</v>
          </cell>
          <cell r="J16182" t="str">
            <v>N</v>
          </cell>
        </row>
        <row r="16183">
          <cell r="D16183" t="str">
            <v>1424862</v>
          </cell>
          <cell r="J16183" t="str">
            <v>N</v>
          </cell>
        </row>
        <row r="16184">
          <cell r="D16184" t="str">
            <v>1424862</v>
          </cell>
          <cell r="J16184" t="str">
            <v>N</v>
          </cell>
        </row>
        <row r="16185">
          <cell r="D16185" t="str">
            <v>1424862</v>
          </cell>
          <cell r="J16185" t="str">
            <v>N</v>
          </cell>
        </row>
        <row r="16186">
          <cell r="D16186" t="str">
            <v>1424862</v>
          </cell>
          <cell r="J16186" t="str">
            <v>N</v>
          </cell>
        </row>
        <row r="16187">
          <cell r="D16187" t="str">
            <v>1424862</v>
          </cell>
          <cell r="J16187" t="str">
            <v>N</v>
          </cell>
        </row>
        <row r="16188">
          <cell r="D16188" t="str">
            <v>1424862</v>
          </cell>
          <cell r="J16188" t="str">
            <v>N</v>
          </cell>
        </row>
        <row r="16189">
          <cell r="D16189" t="str">
            <v>1424862</v>
          </cell>
          <cell r="J16189" t="str">
            <v>N</v>
          </cell>
        </row>
        <row r="16190">
          <cell r="D16190" t="str">
            <v>1424862</v>
          </cell>
          <cell r="J16190" t="str">
            <v>N</v>
          </cell>
        </row>
        <row r="16191">
          <cell r="D16191" t="str">
            <v>1424862</v>
          </cell>
          <cell r="J16191" t="str">
            <v>N</v>
          </cell>
        </row>
        <row r="16192">
          <cell r="D16192" t="str">
            <v>1424862</v>
          </cell>
          <cell r="J16192" t="str">
            <v>N</v>
          </cell>
        </row>
        <row r="16193">
          <cell r="D16193" t="str">
            <v>1424862</v>
          </cell>
          <cell r="J16193" t="str">
            <v>N</v>
          </cell>
        </row>
        <row r="16194">
          <cell r="D16194" t="str">
            <v>1424862</v>
          </cell>
          <cell r="J16194" t="str">
            <v>N</v>
          </cell>
        </row>
        <row r="16195">
          <cell r="D16195" t="str">
            <v>1424862</v>
          </cell>
          <cell r="J16195" t="str">
            <v>N</v>
          </cell>
        </row>
        <row r="16196">
          <cell r="D16196" t="str">
            <v>1424862</v>
          </cell>
          <cell r="J16196" t="str">
            <v>N</v>
          </cell>
        </row>
        <row r="16197">
          <cell r="D16197" t="str">
            <v>1424862</v>
          </cell>
          <cell r="J16197" t="str">
            <v>N</v>
          </cell>
        </row>
        <row r="16198">
          <cell r="D16198" t="str">
            <v>1424862</v>
          </cell>
          <cell r="J16198" t="str">
            <v>N</v>
          </cell>
        </row>
        <row r="16199">
          <cell r="D16199" t="str">
            <v>1424862</v>
          </cell>
          <cell r="J16199" t="str">
            <v>N</v>
          </cell>
        </row>
        <row r="16200">
          <cell r="D16200" t="str">
            <v>1424862</v>
          </cell>
          <cell r="J16200" t="str">
            <v>N</v>
          </cell>
        </row>
        <row r="16201">
          <cell r="D16201" t="str">
            <v>1424862</v>
          </cell>
          <cell r="J16201" t="str">
            <v>N</v>
          </cell>
        </row>
        <row r="16202">
          <cell r="D16202" t="str">
            <v>1424862</v>
          </cell>
          <cell r="J16202" t="str">
            <v>N</v>
          </cell>
        </row>
        <row r="16203">
          <cell r="D16203" t="str">
            <v>1424862</v>
          </cell>
          <cell r="J16203" t="str">
            <v>N</v>
          </cell>
        </row>
        <row r="16204">
          <cell r="D16204" t="str">
            <v>1424862</v>
          </cell>
          <cell r="J16204" t="str">
            <v>N</v>
          </cell>
        </row>
        <row r="16205">
          <cell r="D16205" t="str">
            <v>1424862</v>
          </cell>
          <cell r="J16205" t="str">
            <v>N</v>
          </cell>
        </row>
        <row r="16206">
          <cell r="D16206" t="str">
            <v>1424862</v>
          </cell>
          <cell r="J16206" t="str">
            <v>N</v>
          </cell>
        </row>
        <row r="16207">
          <cell r="D16207" t="str">
            <v>1424862</v>
          </cell>
          <cell r="J16207" t="str">
            <v>N</v>
          </cell>
        </row>
        <row r="16208">
          <cell r="D16208" t="str">
            <v>1424862</v>
          </cell>
          <cell r="J16208" t="str">
            <v>N</v>
          </cell>
        </row>
        <row r="16209">
          <cell r="D16209" t="str">
            <v>1424862</v>
          </cell>
          <cell r="J16209" t="str">
            <v>N</v>
          </cell>
        </row>
        <row r="16210">
          <cell r="D16210" t="str">
            <v>1424862</v>
          </cell>
          <cell r="J16210" t="str">
            <v>N</v>
          </cell>
        </row>
        <row r="16211">
          <cell r="D16211" t="str">
            <v>1424862</v>
          </cell>
          <cell r="J16211" t="str">
            <v>N</v>
          </cell>
        </row>
        <row r="16212">
          <cell r="D16212" t="str">
            <v>1424862</v>
          </cell>
          <cell r="J16212" t="str">
            <v>N</v>
          </cell>
        </row>
        <row r="16213">
          <cell r="D16213" t="str">
            <v>1424862</v>
          </cell>
          <cell r="J16213" t="str">
            <v>N</v>
          </cell>
        </row>
        <row r="16214">
          <cell r="D16214" t="str">
            <v>1424862</v>
          </cell>
          <cell r="J16214" t="str">
            <v>N</v>
          </cell>
        </row>
        <row r="16215">
          <cell r="D16215" t="str">
            <v>1424862</v>
          </cell>
          <cell r="J16215" t="str">
            <v>N</v>
          </cell>
        </row>
        <row r="16216">
          <cell r="D16216" t="str">
            <v>1424862</v>
          </cell>
          <cell r="J16216" t="str">
            <v>N</v>
          </cell>
        </row>
        <row r="16217">
          <cell r="D16217" t="str">
            <v>1424862</v>
          </cell>
          <cell r="J16217" t="str">
            <v>N</v>
          </cell>
        </row>
        <row r="16218">
          <cell r="D16218" t="str">
            <v>1424862</v>
          </cell>
          <cell r="J16218" t="str">
            <v>N</v>
          </cell>
        </row>
        <row r="16219">
          <cell r="D16219" t="str">
            <v>1424862</v>
          </cell>
          <cell r="J16219" t="str">
            <v>N</v>
          </cell>
        </row>
        <row r="16220">
          <cell r="D16220" t="str">
            <v>1424862</v>
          </cell>
          <cell r="J16220" t="str">
            <v>N</v>
          </cell>
        </row>
        <row r="16221">
          <cell r="D16221" t="str">
            <v>1424862</v>
          </cell>
          <cell r="J16221" t="str">
            <v>N</v>
          </cell>
        </row>
        <row r="16222">
          <cell r="D16222" t="str">
            <v>1424862</v>
          </cell>
          <cell r="J16222" t="str">
            <v>N</v>
          </cell>
        </row>
        <row r="16223">
          <cell r="D16223" t="str">
            <v>1424862</v>
          </cell>
          <cell r="J16223" t="str">
            <v>N</v>
          </cell>
        </row>
        <row r="16224">
          <cell r="D16224" t="str">
            <v>1424862</v>
          </cell>
          <cell r="J16224" t="str">
            <v>N</v>
          </cell>
        </row>
        <row r="16225">
          <cell r="D16225" t="str">
            <v>1424862</v>
          </cell>
          <cell r="J16225" t="str">
            <v>N</v>
          </cell>
        </row>
        <row r="16226">
          <cell r="D16226" t="str">
            <v>1424889</v>
          </cell>
          <cell r="J16226" t="str">
            <v>N</v>
          </cell>
        </row>
        <row r="16227">
          <cell r="D16227" t="str">
            <v>1424889</v>
          </cell>
          <cell r="J16227" t="str">
            <v>N</v>
          </cell>
        </row>
        <row r="16228">
          <cell r="D16228" t="str">
            <v>1424889</v>
          </cell>
          <cell r="J16228" t="str">
            <v>N</v>
          </cell>
        </row>
        <row r="16229">
          <cell r="D16229" t="str">
            <v>1424889</v>
          </cell>
          <cell r="J16229" t="str">
            <v>N</v>
          </cell>
        </row>
        <row r="16230">
          <cell r="D16230" t="str">
            <v>1424889</v>
          </cell>
          <cell r="J16230" t="str">
            <v>N</v>
          </cell>
        </row>
        <row r="16231">
          <cell r="D16231" t="str">
            <v>1424889</v>
          </cell>
          <cell r="J16231" t="str">
            <v>N</v>
          </cell>
        </row>
        <row r="16232">
          <cell r="D16232" t="str">
            <v>1424889</v>
          </cell>
          <cell r="J16232" t="str">
            <v>N</v>
          </cell>
        </row>
        <row r="16233">
          <cell r="D16233" t="str">
            <v>1424889</v>
          </cell>
          <cell r="J16233" t="str">
            <v>N</v>
          </cell>
        </row>
        <row r="16234">
          <cell r="D16234" t="str">
            <v>1424889</v>
          </cell>
          <cell r="J16234" t="str">
            <v>N</v>
          </cell>
        </row>
        <row r="16235">
          <cell r="D16235" t="str">
            <v>1424889</v>
          </cell>
          <cell r="J16235" t="str">
            <v>N</v>
          </cell>
        </row>
        <row r="16236">
          <cell r="D16236" t="str">
            <v>1424889</v>
          </cell>
          <cell r="J16236" t="str">
            <v>N</v>
          </cell>
        </row>
        <row r="16237">
          <cell r="D16237" t="str">
            <v>1424889</v>
          </cell>
          <cell r="J16237" t="str">
            <v>N</v>
          </cell>
        </row>
        <row r="16238">
          <cell r="D16238" t="str">
            <v>1424889</v>
          </cell>
          <cell r="J16238" t="str">
            <v>N</v>
          </cell>
        </row>
        <row r="16239">
          <cell r="D16239" t="str">
            <v>1424889</v>
          </cell>
          <cell r="J16239" t="str">
            <v>N</v>
          </cell>
        </row>
        <row r="16240">
          <cell r="D16240" t="str">
            <v>1424889</v>
          </cell>
          <cell r="J16240" t="str">
            <v>N</v>
          </cell>
        </row>
        <row r="16241">
          <cell r="D16241" t="str">
            <v>1424889</v>
          </cell>
          <cell r="J16241" t="str">
            <v>N</v>
          </cell>
        </row>
        <row r="16242">
          <cell r="D16242" t="str">
            <v>1424889</v>
          </cell>
          <cell r="J16242" t="str">
            <v>N</v>
          </cell>
        </row>
        <row r="16243">
          <cell r="D16243" t="str">
            <v>1424889</v>
          </cell>
          <cell r="J16243" t="str">
            <v>N</v>
          </cell>
        </row>
        <row r="16244">
          <cell r="D16244" t="str">
            <v>1424889</v>
          </cell>
          <cell r="J16244" t="str">
            <v>N</v>
          </cell>
        </row>
        <row r="16245">
          <cell r="D16245" t="str">
            <v>1424889</v>
          </cell>
          <cell r="J16245" t="str">
            <v>N</v>
          </cell>
        </row>
        <row r="16246">
          <cell r="D16246" t="str">
            <v>1424889</v>
          </cell>
          <cell r="J16246" t="str">
            <v>N</v>
          </cell>
        </row>
        <row r="16247">
          <cell r="D16247" t="str">
            <v>1424889</v>
          </cell>
          <cell r="J16247" t="str">
            <v>N</v>
          </cell>
        </row>
        <row r="16248">
          <cell r="D16248" t="str">
            <v>1424889</v>
          </cell>
          <cell r="J16248" t="str">
            <v>N</v>
          </cell>
        </row>
        <row r="16249">
          <cell r="D16249" t="str">
            <v>1424889</v>
          </cell>
          <cell r="J16249" t="str">
            <v>N</v>
          </cell>
        </row>
        <row r="16250">
          <cell r="D16250" t="str">
            <v>1424889</v>
          </cell>
          <cell r="J16250" t="str">
            <v>N</v>
          </cell>
        </row>
        <row r="16251">
          <cell r="D16251" t="str">
            <v>1424889</v>
          </cell>
          <cell r="J16251" t="str">
            <v>N</v>
          </cell>
        </row>
        <row r="16252">
          <cell r="D16252" t="str">
            <v>1424889</v>
          </cell>
          <cell r="J16252" t="str">
            <v>N</v>
          </cell>
        </row>
        <row r="16253">
          <cell r="D16253" t="str">
            <v>1424889</v>
          </cell>
          <cell r="J16253" t="str">
            <v>N</v>
          </cell>
        </row>
        <row r="16254">
          <cell r="D16254" t="str">
            <v>1424889</v>
          </cell>
          <cell r="J16254" t="str">
            <v>N</v>
          </cell>
        </row>
        <row r="16255">
          <cell r="D16255" t="str">
            <v>1424889</v>
          </cell>
          <cell r="J16255" t="str">
            <v>N</v>
          </cell>
        </row>
        <row r="16256">
          <cell r="D16256" t="str">
            <v>1424889</v>
          </cell>
          <cell r="J16256" t="str">
            <v>N</v>
          </cell>
        </row>
        <row r="16257">
          <cell r="D16257" t="str">
            <v>1424889</v>
          </cell>
          <cell r="J16257" t="str">
            <v>N</v>
          </cell>
        </row>
        <row r="16258">
          <cell r="D16258" t="str">
            <v>1424889</v>
          </cell>
          <cell r="J16258" t="str">
            <v>N</v>
          </cell>
        </row>
        <row r="16259">
          <cell r="D16259" t="str">
            <v>1424889</v>
          </cell>
          <cell r="J16259" t="str">
            <v>N</v>
          </cell>
        </row>
        <row r="16260">
          <cell r="D16260" t="str">
            <v>1424889</v>
          </cell>
          <cell r="J16260" t="str">
            <v>N</v>
          </cell>
        </row>
        <row r="16261">
          <cell r="D16261" t="str">
            <v>1424889</v>
          </cell>
          <cell r="J16261" t="str">
            <v>N</v>
          </cell>
        </row>
        <row r="16262">
          <cell r="D16262" t="str">
            <v>1424889</v>
          </cell>
          <cell r="J16262" t="str">
            <v>N</v>
          </cell>
        </row>
        <row r="16263">
          <cell r="D16263" t="str">
            <v>1424889</v>
          </cell>
          <cell r="J16263" t="str">
            <v>N</v>
          </cell>
        </row>
        <row r="16264">
          <cell r="D16264" t="str">
            <v>1424889</v>
          </cell>
          <cell r="J16264" t="str">
            <v>N</v>
          </cell>
        </row>
        <row r="16265">
          <cell r="D16265" t="str">
            <v>1424889</v>
          </cell>
          <cell r="J16265" t="str">
            <v>N</v>
          </cell>
        </row>
        <row r="16266">
          <cell r="D16266" t="str">
            <v>1424889</v>
          </cell>
          <cell r="J16266" t="str">
            <v>N</v>
          </cell>
        </row>
        <row r="16267">
          <cell r="D16267" t="str">
            <v>1424889</v>
          </cell>
          <cell r="J16267" t="str">
            <v>N</v>
          </cell>
        </row>
        <row r="16268">
          <cell r="D16268" t="str">
            <v>1424889</v>
          </cell>
          <cell r="J16268" t="str">
            <v>N</v>
          </cell>
        </row>
        <row r="16269">
          <cell r="D16269" t="str">
            <v>1424889</v>
          </cell>
          <cell r="J16269" t="str">
            <v>N</v>
          </cell>
        </row>
        <row r="16270">
          <cell r="D16270" t="str">
            <v>1424889</v>
          </cell>
          <cell r="J16270" t="str">
            <v>N</v>
          </cell>
        </row>
        <row r="16271">
          <cell r="D16271" t="str">
            <v>1424889</v>
          </cell>
          <cell r="J16271" t="str">
            <v>N</v>
          </cell>
        </row>
        <row r="16272">
          <cell r="D16272" t="str">
            <v>1424889</v>
          </cell>
          <cell r="J16272" t="str">
            <v>N</v>
          </cell>
        </row>
        <row r="16273">
          <cell r="D16273" t="str">
            <v>1424889</v>
          </cell>
          <cell r="J16273" t="str">
            <v>N</v>
          </cell>
        </row>
        <row r="16274">
          <cell r="D16274" t="str">
            <v>1424889</v>
          </cell>
          <cell r="J16274" t="str">
            <v>N</v>
          </cell>
        </row>
        <row r="16275">
          <cell r="D16275" t="str">
            <v>1424889</v>
          </cell>
          <cell r="J16275" t="str">
            <v>N</v>
          </cell>
        </row>
        <row r="16276">
          <cell r="D16276" t="str">
            <v>1424889</v>
          </cell>
          <cell r="J16276" t="str">
            <v>N</v>
          </cell>
        </row>
        <row r="16277">
          <cell r="D16277" t="str">
            <v>1424889</v>
          </cell>
          <cell r="J16277" t="str">
            <v>N</v>
          </cell>
        </row>
        <row r="16278">
          <cell r="D16278" t="str">
            <v>1424889</v>
          </cell>
          <cell r="J16278" t="str">
            <v>N</v>
          </cell>
        </row>
        <row r="16279">
          <cell r="D16279" t="str">
            <v>1424889</v>
          </cell>
          <cell r="J16279" t="str">
            <v>N</v>
          </cell>
        </row>
        <row r="16280">
          <cell r="D16280" t="str">
            <v>1424889</v>
          </cell>
          <cell r="J16280" t="str">
            <v>N</v>
          </cell>
        </row>
        <row r="16281">
          <cell r="D16281" t="str">
            <v>1424889</v>
          </cell>
          <cell r="J16281" t="str">
            <v>N</v>
          </cell>
        </row>
        <row r="16282">
          <cell r="D16282" t="str">
            <v>1424889</v>
          </cell>
          <cell r="J16282" t="str">
            <v>N</v>
          </cell>
        </row>
        <row r="16283">
          <cell r="D16283" t="str">
            <v>1424889</v>
          </cell>
          <cell r="J16283" t="str">
            <v>N</v>
          </cell>
        </row>
        <row r="16284">
          <cell r="D16284" t="str">
            <v>1424889</v>
          </cell>
          <cell r="J16284" t="str">
            <v>N</v>
          </cell>
        </row>
        <row r="16285">
          <cell r="D16285" t="str">
            <v>1424889</v>
          </cell>
          <cell r="J16285" t="str">
            <v>N</v>
          </cell>
        </row>
        <row r="16286">
          <cell r="D16286" t="str">
            <v>1424889</v>
          </cell>
          <cell r="J16286" t="str">
            <v>N</v>
          </cell>
        </row>
        <row r="16287">
          <cell r="D16287" t="str">
            <v>1424889</v>
          </cell>
          <cell r="J16287" t="str">
            <v>N</v>
          </cell>
        </row>
        <row r="16288">
          <cell r="D16288" t="str">
            <v>1424889</v>
          </cell>
          <cell r="J16288" t="str">
            <v>N</v>
          </cell>
        </row>
        <row r="16289">
          <cell r="D16289" t="str">
            <v>1424889</v>
          </cell>
          <cell r="J16289" t="str">
            <v>N</v>
          </cell>
        </row>
        <row r="16290">
          <cell r="D16290" t="str">
            <v>1424889</v>
          </cell>
          <cell r="J16290" t="str">
            <v>N</v>
          </cell>
        </row>
        <row r="16291">
          <cell r="D16291" t="str">
            <v>1424889</v>
          </cell>
          <cell r="J16291" t="str">
            <v>N</v>
          </cell>
        </row>
        <row r="16292">
          <cell r="D16292" t="str">
            <v>1424889</v>
          </cell>
          <cell r="J16292" t="str">
            <v>N</v>
          </cell>
        </row>
        <row r="16293">
          <cell r="D16293" t="str">
            <v>1424889</v>
          </cell>
          <cell r="J16293" t="str">
            <v>N</v>
          </cell>
        </row>
        <row r="16294">
          <cell r="D16294" t="str">
            <v>1424889</v>
          </cell>
          <cell r="J16294" t="str">
            <v>N</v>
          </cell>
        </row>
        <row r="16295">
          <cell r="D16295" t="str">
            <v>1424889</v>
          </cell>
          <cell r="J16295" t="str">
            <v>N</v>
          </cell>
        </row>
        <row r="16296">
          <cell r="D16296" t="str">
            <v>1424889</v>
          </cell>
          <cell r="J16296" t="str">
            <v>N</v>
          </cell>
        </row>
        <row r="16297">
          <cell r="D16297" t="str">
            <v>1424889</v>
          </cell>
          <cell r="J16297" t="str">
            <v>N</v>
          </cell>
        </row>
        <row r="16298">
          <cell r="D16298" t="str">
            <v>1424889</v>
          </cell>
          <cell r="J16298" t="str">
            <v>N</v>
          </cell>
        </row>
        <row r="16299">
          <cell r="D16299" t="str">
            <v>1424889</v>
          </cell>
          <cell r="J16299" t="str">
            <v>N</v>
          </cell>
        </row>
        <row r="16300">
          <cell r="D16300" t="str">
            <v>1424889</v>
          </cell>
          <cell r="J16300" t="str">
            <v>N</v>
          </cell>
        </row>
        <row r="16301">
          <cell r="D16301" t="str">
            <v>1424889</v>
          </cell>
          <cell r="J16301" t="str">
            <v>N</v>
          </cell>
        </row>
        <row r="16302">
          <cell r="D16302" t="str">
            <v>1424889</v>
          </cell>
          <cell r="J16302" t="str">
            <v>N</v>
          </cell>
        </row>
        <row r="16303">
          <cell r="D16303" t="str">
            <v>1424889</v>
          </cell>
          <cell r="J16303" t="str">
            <v>N</v>
          </cell>
        </row>
        <row r="16304">
          <cell r="D16304" t="str">
            <v>1424889</v>
          </cell>
          <cell r="J16304" t="str">
            <v>N</v>
          </cell>
        </row>
        <row r="16305">
          <cell r="D16305" t="str">
            <v>1424889</v>
          </cell>
          <cell r="J16305" t="str">
            <v>N</v>
          </cell>
        </row>
        <row r="16306">
          <cell r="D16306" t="str">
            <v>1424889</v>
          </cell>
          <cell r="J16306" t="str">
            <v>N</v>
          </cell>
        </row>
        <row r="16307">
          <cell r="D16307" t="str">
            <v>1424889</v>
          </cell>
          <cell r="J16307" t="str">
            <v>N</v>
          </cell>
        </row>
        <row r="16308">
          <cell r="D16308" t="str">
            <v>1424889</v>
          </cell>
          <cell r="J16308" t="str">
            <v>N</v>
          </cell>
        </row>
        <row r="16309">
          <cell r="D16309" t="str">
            <v>1424889</v>
          </cell>
          <cell r="J16309" t="str">
            <v>N</v>
          </cell>
        </row>
        <row r="16310">
          <cell r="D16310" t="str">
            <v>1424889</v>
          </cell>
          <cell r="J16310" t="str">
            <v>N</v>
          </cell>
        </row>
        <row r="16311">
          <cell r="D16311" t="str">
            <v>1424889</v>
          </cell>
          <cell r="J16311" t="str">
            <v>N</v>
          </cell>
        </row>
        <row r="16312">
          <cell r="D16312" t="str">
            <v>1424889</v>
          </cell>
          <cell r="J16312" t="str">
            <v>N</v>
          </cell>
        </row>
        <row r="16313">
          <cell r="D16313" t="str">
            <v>1424889</v>
          </cell>
          <cell r="J16313" t="str">
            <v>N</v>
          </cell>
        </row>
        <row r="16314">
          <cell r="D16314" t="str">
            <v>1424889</v>
          </cell>
          <cell r="J16314" t="str">
            <v>N</v>
          </cell>
        </row>
        <row r="16315">
          <cell r="D16315" t="str">
            <v>1424889</v>
          </cell>
          <cell r="J16315" t="str">
            <v>N</v>
          </cell>
        </row>
        <row r="16316">
          <cell r="D16316" t="str">
            <v>1424889</v>
          </cell>
          <cell r="J16316" t="str">
            <v>N</v>
          </cell>
        </row>
        <row r="16317">
          <cell r="D16317" t="str">
            <v>1424889</v>
          </cell>
          <cell r="J16317" t="str">
            <v>N</v>
          </cell>
        </row>
        <row r="16318">
          <cell r="D16318" t="str">
            <v>1424889</v>
          </cell>
          <cell r="J16318" t="str">
            <v>N</v>
          </cell>
        </row>
        <row r="16319">
          <cell r="D16319" t="str">
            <v>1424889</v>
          </cell>
          <cell r="J16319" t="str">
            <v>N</v>
          </cell>
        </row>
        <row r="16320">
          <cell r="D16320" t="str">
            <v>1424889</v>
          </cell>
          <cell r="J16320" t="str">
            <v>N</v>
          </cell>
        </row>
        <row r="16321">
          <cell r="D16321" t="str">
            <v>1424889</v>
          </cell>
          <cell r="J16321" t="str">
            <v>N</v>
          </cell>
        </row>
        <row r="16322">
          <cell r="D16322" t="str">
            <v>1424889</v>
          </cell>
          <cell r="J16322" t="str">
            <v>N</v>
          </cell>
        </row>
        <row r="16323">
          <cell r="D16323" t="str">
            <v>1425650</v>
          </cell>
          <cell r="J16323" t="str">
            <v>N</v>
          </cell>
        </row>
        <row r="16324">
          <cell r="D16324" t="str">
            <v>1425650</v>
          </cell>
          <cell r="J16324" t="str">
            <v>N</v>
          </cell>
        </row>
        <row r="16325">
          <cell r="D16325" t="str">
            <v>1425650</v>
          </cell>
          <cell r="J16325" t="str">
            <v>N</v>
          </cell>
        </row>
        <row r="16326">
          <cell r="D16326" t="str">
            <v>1425650</v>
          </cell>
          <cell r="J16326" t="str">
            <v>N</v>
          </cell>
        </row>
        <row r="16327">
          <cell r="D16327" t="str">
            <v>1425650</v>
          </cell>
          <cell r="J16327" t="str">
            <v>N</v>
          </cell>
        </row>
        <row r="16328">
          <cell r="D16328" t="str">
            <v>1425650</v>
          </cell>
          <cell r="J16328" t="str">
            <v>N</v>
          </cell>
        </row>
        <row r="16329">
          <cell r="D16329" t="str">
            <v>1425650</v>
          </cell>
          <cell r="J16329" t="str">
            <v>N</v>
          </cell>
        </row>
        <row r="16330">
          <cell r="D16330" t="str">
            <v>1425650</v>
          </cell>
          <cell r="J16330" t="str">
            <v>N</v>
          </cell>
        </row>
        <row r="16331">
          <cell r="D16331" t="str">
            <v>1425650</v>
          </cell>
          <cell r="J16331" t="str">
            <v>N</v>
          </cell>
        </row>
        <row r="16332">
          <cell r="D16332" t="str">
            <v>1425650</v>
          </cell>
          <cell r="J16332" t="str">
            <v>N</v>
          </cell>
        </row>
        <row r="16333">
          <cell r="D16333" t="str">
            <v>1425650</v>
          </cell>
          <cell r="J16333" t="str">
            <v>N</v>
          </cell>
        </row>
        <row r="16334">
          <cell r="D16334" t="str">
            <v>1425650</v>
          </cell>
          <cell r="J16334" t="str">
            <v>N</v>
          </cell>
        </row>
        <row r="16335">
          <cell r="D16335" t="str">
            <v>1425650</v>
          </cell>
          <cell r="J16335" t="str">
            <v>N</v>
          </cell>
        </row>
        <row r="16336">
          <cell r="D16336" t="str">
            <v>1425650</v>
          </cell>
          <cell r="J16336" t="str">
            <v>N</v>
          </cell>
        </row>
        <row r="16337">
          <cell r="D16337" t="str">
            <v>1425650</v>
          </cell>
          <cell r="J16337" t="str">
            <v>N</v>
          </cell>
        </row>
        <row r="16338">
          <cell r="D16338" t="str">
            <v>1425650</v>
          </cell>
          <cell r="J16338" t="str">
            <v>N</v>
          </cell>
        </row>
        <row r="16339">
          <cell r="D16339" t="str">
            <v>1425650</v>
          </cell>
          <cell r="J16339" t="str">
            <v>N</v>
          </cell>
        </row>
        <row r="16340">
          <cell r="D16340" t="str">
            <v>1425650</v>
          </cell>
          <cell r="J16340" t="str">
            <v>N</v>
          </cell>
        </row>
        <row r="16341">
          <cell r="D16341" t="str">
            <v>1425650</v>
          </cell>
          <cell r="J16341" t="str">
            <v>N</v>
          </cell>
        </row>
        <row r="16342">
          <cell r="D16342" t="str">
            <v>1425650</v>
          </cell>
          <cell r="J16342" t="str">
            <v>N</v>
          </cell>
        </row>
        <row r="16343">
          <cell r="D16343" t="str">
            <v>1425650</v>
          </cell>
          <cell r="J16343" t="str">
            <v>N</v>
          </cell>
        </row>
        <row r="16344">
          <cell r="D16344" t="str">
            <v>1425650</v>
          </cell>
          <cell r="J16344" t="str">
            <v>N</v>
          </cell>
        </row>
        <row r="16345">
          <cell r="D16345" t="str">
            <v>1425650</v>
          </cell>
          <cell r="J16345" t="str">
            <v>N</v>
          </cell>
        </row>
        <row r="16346">
          <cell r="D16346" t="str">
            <v>1425650</v>
          </cell>
          <cell r="J16346" t="str">
            <v>N</v>
          </cell>
        </row>
        <row r="16347">
          <cell r="D16347" t="str">
            <v>1425650</v>
          </cell>
          <cell r="J16347" t="str">
            <v>N</v>
          </cell>
        </row>
        <row r="16348">
          <cell r="D16348" t="str">
            <v>1425650</v>
          </cell>
          <cell r="J16348" t="str">
            <v>N</v>
          </cell>
        </row>
        <row r="16349">
          <cell r="D16349" t="str">
            <v>1425650</v>
          </cell>
          <cell r="J16349" t="str">
            <v>N</v>
          </cell>
        </row>
        <row r="16350">
          <cell r="D16350" t="str">
            <v>1425650</v>
          </cell>
          <cell r="J16350" t="str">
            <v>N</v>
          </cell>
        </row>
        <row r="16351">
          <cell r="D16351" t="str">
            <v>1425650</v>
          </cell>
          <cell r="J16351" t="str">
            <v>N</v>
          </cell>
        </row>
        <row r="16352">
          <cell r="D16352" t="str">
            <v>1425650</v>
          </cell>
          <cell r="J16352" t="str">
            <v>N</v>
          </cell>
        </row>
        <row r="16353">
          <cell r="D16353" t="str">
            <v>1425650</v>
          </cell>
          <cell r="J16353" t="str">
            <v>N</v>
          </cell>
        </row>
        <row r="16354">
          <cell r="D16354" t="str">
            <v>1425650</v>
          </cell>
          <cell r="J16354" t="str">
            <v>N</v>
          </cell>
        </row>
        <row r="16355">
          <cell r="D16355" t="str">
            <v>1425650</v>
          </cell>
          <cell r="J16355" t="str">
            <v>N</v>
          </cell>
        </row>
        <row r="16356">
          <cell r="D16356" t="str">
            <v>1425650</v>
          </cell>
          <cell r="J16356" t="str">
            <v>N</v>
          </cell>
        </row>
        <row r="16357">
          <cell r="D16357" t="str">
            <v>1425650</v>
          </cell>
          <cell r="J16357" t="str">
            <v>N</v>
          </cell>
        </row>
        <row r="16358">
          <cell r="D16358" t="str">
            <v>1425650</v>
          </cell>
          <cell r="J16358" t="str">
            <v>N</v>
          </cell>
        </row>
        <row r="16359">
          <cell r="D16359" t="str">
            <v>1425650</v>
          </cell>
          <cell r="J16359" t="str">
            <v>N</v>
          </cell>
        </row>
        <row r="16360">
          <cell r="D16360" t="str">
            <v>1425650</v>
          </cell>
          <cell r="J16360" t="str">
            <v>N</v>
          </cell>
        </row>
        <row r="16361">
          <cell r="D16361" t="str">
            <v>1425650</v>
          </cell>
          <cell r="J16361" t="str">
            <v>N</v>
          </cell>
        </row>
        <row r="16362">
          <cell r="D16362" t="str">
            <v>1425650</v>
          </cell>
          <cell r="J16362" t="str">
            <v>N</v>
          </cell>
        </row>
        <row r="16363">
          <cell r="D16363" t="str">
            <v>1425650</v>
          </cell>
          <cell r="J16363" t="str">
            <v>N</v>
          </cell>
        </row>
        <row r="16364">
          <cell r="D16364" t="str">
            <v>1425650</v>
          </cell>
          <cell r="J16364" t="str">
            <v>N</v>
          </cell>
        </row>
        <row r="16365">
          <cell r="D16365" t="str">
            <v>1425650</v>
          </cell>
          <cell r="J16365" t="str">
            <v>N</v>
          </cell>
        </row>
        <row r="16366">
          <cell r="D16366" t="str">
            <v>1425650</v>
          </cell>
          <cell r="J16366" t="str">
            <v>N</v>
          </cell>
        </row>
        <row r="16367">
          <cell r="D16367" t="str">
            <v>1425650</v>
          </cell>
          <cell r="J16367" t="str">
            <v>N</v>
          </cell>
        </row>
        <row r="16368">
          <cell r="D16368" t="str">
            <v>1425650</v>
          </cell>
          <cell r="J16368" t="str">
            <v>N</v>
          </cell>
        </row>
        <row r="16369">
          <cell r="D16369" t="str">
            <v>1425650</v>
          </cell>
          <cell r="J16369" t="str">
            <v>N</v>
          </cell>
        </row>
        <row r="16370">
          <cell r="D16370" t="str">
            <v>1425650</v>
          </cell>
          <cell r="J16370" t="str">
            <v>N</v>
          </cell>
        </row>
        <row r="16371">
          <cell r="D16371" t="str">
            <v>1425650</v>
          </cell>
          <cell r="J16371" t="str">
            <v>N</v>
          </cell>
        </row>
        <row r="16372">
          <cell r="D16372" t="str">
            <v>1425650</v>
          </cell>
          <cell r="J16372" t="str">
            <v>N</v>
          </cell>
        </row>
        <row r="16373">
          <cell r="D16373" t="str">
            <v>1425650</v>
          </cell>
          <cell r="J16373" t="str">
            <v>N</v>
          </cell>
        </row>
        <row r="16374">
          <cell r="D16374" t="str">
            <v>1425650</v>
          </cell>
          <cell r="J16374" t="str">
            <v>N</v>
          </cell>
        </row>
        <row r="16375">
          <cell r="D16375" t="str">
            <v>1425650</v>
          </cell>
          <cell r="J16375" t="str">
            <v>N</v>
          </cell>
        </row>
        <row r="16376">
          <cell r="D16376" t="str">
            <v>1425650</v>
          </cell>
          <cell r="J16376" t="str">
            <v>N</v>
          </cell>
        </row>
        <row r="16377">
          <cell r="D16377" t="str">
            <v>1425650</v>
          </cell>
          <cell r="J16377" t="str">
            <v>N</v>
          </cell>
        </row>
        <row r="16378">
          <cell r="D16378" t="str">
            <v>1425650</v>
          </cell>
          <cell r="J16378" t="str">
            <v>N</v>
          </cell>
        </row>
        <row r="16379">
          <cell r="D16379" t="str">
            <v>1425650</v>
          </cell>
          <cell r="J16379" t="str">
            <v>N</v>
          </cell>
        </row>
        <row r="16380">
          <cell r="D16380" t="str">
            <v>1425650</v>
          </cell>
          <cell r="J16380" t="str">
            <v>N</v>
          </cell>
        </row>
        <row r="16381">
          <cell r="D16381" t="str">
            <v>1425650</v>
          </cell>
          <cell r="J16381" t="str">
            <v>N</v>
          </cell>
        </row>
        <row r="16382">
          <cell r="D16382" t="str">
            <v>1425650</v>
          </cell>
          <cell r="J16382" t="str">
            <v>N</v>
          </cell>
        </row>
        <row r="16383">
          <cell r="D16383" t="str">
            <v>1425650</v>
          </cell>
          <cell r="J16383" t="str">
            <v>N</v>
          </cell>
        </row>
        <row r="16384">
          <cell r="D16384" t="str">
            <v>1425650</v>
          </cell>
          <cell r="J16384" t="str">
            <v>N</v>
          </cell>
        </row>
        <row r="16385">
          <cell r="D16385" t="str">
            <v>1425650</v>
          </cell>
          <cell r="J16385" t="str">
            <v>N</v>
          </cell>
        </row>
        <row r="16386">
          <cell r="D16386" t="str">
            <v>1425650</v>
          </cell>
          <cell r="J16386" t="str">
            <v>N</v>
          </cell>
        </row>
        <row r="16387">
          <cell r="D16387" t="str">
            <v>1425650</v>
          </cell>
          <cell r="J16387" t="str">
            <v>N</v>
          </cell>
        </row>
        <row r="16388">
          <cell r="D16388" t="str">
            <v>1425650</v>
          </cell>
          <cell r="J16388" t="str">
            <v>N</v>
          </cell>
        </row>
        <row r="16389">
          <cell r="D16389" t="str">
            <v>1425650</v>
          </cell>
          <cell r="J16389" t="str">
            <v>N</v>
          </cell>
        </row>
        <row r="16390">
          <cell r="D16390" t="str">
            <v>1425650</v>
          </cell>
          <cell r="J16390" t="str">
            <v>N</v>
          </cell>
        </row>
        <row r="16391">
          <cell r="D16391" t="str">
            <v>1425650</v>
          </cell>
          <cell r="J16391" t="str">
            <v>N</v>
          </cell>
        </row>
        <row r="16392">
          <cell r="D16392" t="str">
            <v>1425650</v>
          </cell>
          <cell r="J16392" t="str">
            <v>N</v>
          </cell>
        </row>
        <row r="16393">
          <cell r="D16393" t="str">
            <v>1425650</v>
          </cell>
          <cell r="J16393" t="str">
            <v>N</v>
          </cell>
        </row>
        <row r="16394">
          <cell r="D16394" t="str">
            <v>1425650</v>
          </cell>
          <cell r="J16394" t="str">
            <v>N</v>
          </cell>
        </row>
        <row r="16395">
          <cell r="D16395" t="str">
            <v>1425650</v>
          </cell>
          <cell r="J16395" t="str">
            <v>N</v>
          </cell>
        </row>
        <row r="16396">
          <cell r="D16396" t="str">
            <v>1425650</v>
          </cell>
          <cell r="J16396" t="str">
            <v>N</v>
          </cell>
        </row>
        <row r="16397">
          <cell r="D16397" t="str">
            <v>1425650</v>
          </cell>
          <cell r="J16397" t="str">
            <v>N</v>
          </cell>
        </row>
        <row r="16398">
          <cell r="D16398" t="str">
            <v>1425650</v>
          </cell>
          <cell r="J16398" t="str">
            <v>N</v>
          </cell>
        </row>
        <row r="16399">
          <cell r="D16399" t="str">
            <v>1425650</v>
          </cell>
          <cell r="J16399" t="str">
            <v>N</v>
          </cell>
        </row>
        <row r="16400">
          <cell r="D16400" t="str">
            <v>1425650</v>
          </cell>
          <cell r="J16400" t="str">
            <v>N</v>
          </cell>
        </row>
        <row r="16401">
          <cell r="D16401" t="str">
            <v>1425650</v>
          </cell>
          <cell r="J16401" t="str">
            <v>N</v>
          </cell>
        </row>
        <row r="16402">
          <cell r="D16402" t="str">
            <v>1425650</v>
          </cell>
          <cell r="J16402" t="str">
            <v>N</v>
          </cell>
        </row>
        <row r="16403">
          <cell r="D16403" t="str">
            <v>1425650</v>
          </cell>
          <cell r="J16403" t="str">
            <v>N</v>
          </cell>
        </row>
        <row r="16404">
          <cell r="D16404" t="str">
            <v>1425650</v>
          </cell>
          <cell r="J16404" t="str">
            <v>N</v>
          </cell>
        </row>
        <row r="16405">
          <cell r="D16405" t="str">
            <v>1425650</v>
          </cell>
          <cell r="J16405" t="str">
            <v>N</v>
          </cell>
        </row>
        <row r="16406">
          <cell r="D16406" t="str">
            <v>1425650</v>
          </cell>
          <cell r="J16406" t="str">
            <v>N</v>
          </cell>
        </row>
        <row r="16407">
          <cell r="D16407" t="str">
            <v>1425650</v>
          </cell>
          <cell r="J16407" t="str">
            <v>N</v>
          </cell>
        </row>
        <row r="16408">
          <cell r="D16408" t="str">
            <v>1425650</v>
          </cell>
          <cell r="J16408" t="str">
            <v>N</v>
          </cell>
        </row>
        <row r="16409">
          <cell r="D16409" t="str">
            <v>1425650</v>
          </cell>
          <cell r="J16409" t="str">
            <v>N</v>
          </cell>
        </row>
        <row r="16410">
          <cell r="D16410" t="str">
            <v>1425650</v>
          </cell>
          <cell r="J16410" t="str">
            <v>N</v>
          </cell>
        </row>
        <row r="16411">
          <cell r="D16411" t="str">
            <v>1425650</v>
          </cell>
          <cell r="J16411" t="str">
            <v>N</v>
          </cell>
        </row>
        <row r="16412">
          <cell r="D16412" t="str">
            <v>1425650</v>
          </cell>
          <cell r="J16412" t="str">
            <v>N</v>
          </cell>
        </row>
        <row r="16413">
          <cell r="D16413" t="str">
            <v>1425650</v>
          </cell>
          <cell r="J16413" t="str">
            <v>N</v>
          </cell>
        </row>
        <row r="16414">
          <cell r="D16414" t="str">
            <v>1425650</v>
          </cell>
          <cell r="J16414" t="str">
            <v>N</v>
          </cell>
        </row>
        <row r="16415">
          <cell r="D16415" t="str">
            <v>1425650</v>
          </cell>
          <cell r="J16415" t="str">
            <v>N</v>
          </cell>
        </row>
        <row r="16416">
          <cell r="D16416" t="str">
            <v>1425650</v>
          </cell>
          <cell r="J16416" t="str">
            <v>N</v>
          </cell>
        </row>
        <row r="16417">
          <cell r="D16417" t="str">
            <v>1425650</v>
          </cell>
          <cell r="J16417" t="str">
            <v>N</v>
          </cell>
        </row>
        <row r="16418">
          <cell r="D16418" t="str">
            <v>1425650</v>
          </cell>
          <cell r="J16418" t="str">
            <v>N</v>
          </cell>
        </row>
        <row r="16419">
          <cell r="D16419" t="str">
            <v>1425650</v>
          </cell>
          <cell r="J16419" t="str">
            <v>N</v>
          </cell>
        </row>
        <row r="16420">
          <cell r="D16420" t="str">
            <v>1425666</v>
          </cell>
          <cell r="J16420" t="str">
            <v>N</v>
          </cell>
        </row>
        <row r="16421">
          <cell r="D16421" t="str">
            <v>1425666</v>
          </cell>
          <cell r="J16421" t="str">
            <v>N</v>
          </cell>
        </row>
        <row r="16422">
          <cell r="D16422" t="str">
            <v>1425666</v>
          </cell>
          <cell r="J16422" t="str">
            <v>N</v>
          </cell>
        </row>
        <row r="16423">
          <cell r="D16423" t="str">
            <v>1425666</v>
          </cell>
          <cell r="J16423" t="str">
            <v>N</v>
          </cell>
        </row>
        <row r="16424">
          <cell r="D16424" t="str">
            <v>1425666</v>
          </cell>
          <cell r="J16424" t="str">
            <v>N</v>
          </cell>
        </row>
        <row r="16425">
          <cell r="D16425" t="str">
            <v>1425666</v>
          </cell>
          <cell r="J16425" t="str">
            <v>N</v>
          </cell>
        </row>
        <row r="16426">
          <cell r="D16426" t="str">
            <v>1425666</v>
          </cell>
          <cell r="J16426" t="str">
            <v>N</v>
          </cell>
        </row>
        <row r="16427">
          <cell r="D16427" t="str">
            <v>1425666</v>
          </cell>
          <cell r="J16427" t="str">
            <v>N</v>
          </cell>
        </row>
        <row r="16428">
          <cell r="D16428" t="str">
            <v>1425666</v>
          </cell>
          <cell r="J16428" t="str">
            <v>N</v>
          </cell>
        </row>
        <row r="16429">
          <cell r="D16429" t="str">
            <v>1425666</v>
          </cell>
          <cell r="J16429" t="str">
            <v>N</v>
          </cell>
        </row>
        <row r="16430">
          <cell r="D16430" t="str">
            <v>1425666</v>
          </cell>
          <cell r="J16430" t="str">
            <v>N</v>
          </cell>
        </row>
        <row r="16431">
          <cell r="D16431" t="str">
            <v>1425666</v>
          </cell>
          <cell r="J16431" t="str">
            <v>N</v>
          </cell>
        </row>
        <row r="16432">
          <cell r="D16432" t="str">
            <v>1425666</v>
          </cell>
          <cell r="J16432" t="str">
            <v>N</v>
          </cell>
        </row>
        <row r="16433">
          <cell r="D16433" t="str">
            <v>1425666</v>
          </cell>
          <cell r="J16433" t="str">
            <v>N</v>
          </cell>
        </row>
        <row r="16434">
          <cell r="D16434" t="str">
            <v>1425666</v>
          </cell>
          <cell r="J16434" t="str">
            <v>N</v>
          </cell>
        </row>
        <row r="16435">
          <cell r="D16435" t="str">
            <v>1425666</v>
          </cell>
          <cell r="J16435" t="str">
            <v>N</v>
          </cell>
        </row>
        <row r="16436">
          <cell r="D16436" t="str">
            <v>1425666</v>
          </cell>
          <cell r="J16436" t="str">
            <v>N</v>
          </cell>
        </row>
        <row r="16437">
          <cell r="D16437" t="str">
            <v>1425666</v>
          </cell>
          <cell r="J16437" t="str">
            <v>N</v>
          </cell>
        </row>
        <row r="16438">
          <cell r="D16438" t="str">
            <v>1425666</v>
          </cell>
          <cell r="J16438" t="str">
            <v>N</v>
          </cell>
        </row>
        <row r="16439">
          <cell r="D16439" t="str">
            <v>1425666</v>
          </cell>
          <cell r="J16439" t="str">
            <v>N</v>
          </cell>
        </row>
        <row r="16440">
          <cell r="D16440" t="str">
            <v>1425666</v>
          </cell>
          <cell r="J16440" t="str">
            <v>N</v>
          </cell>
        </row>
        <row r="16441">
          <cell r="D16441" t="str">
            <v>1425666</v>
          </cell>
          <cell r="J16441" t="str">
            <v>N</v>
          </cell>
        </row>
        <row r="16442">
          <cell r="D16442" t="str">
            <v>1425666</v>
          </cell>
          <cell r="J16442" t="str">
            <v>N</v>
          </cell>
        </row>
        <row r="16443">
          <cell r="D16443" t="str">
            <v>1425666</v>
          </cell>
          <cell r="J16443" t="str">
            <v>N</v>
          </cell>
        </row>
        <row r="16444">
          <cell r="D16444" t="str">
            <v>1425666</v>
          </cell>
          <cell r="J16444" t="str">
            <v>N</v>
          </cell>
        </row>
        <row r="16445">
          <cell r="D16445" t="str">
            <v>1425666</v>
          </cell>
          <cell r="J16445" t="str">
            <v>N</v>
          </cell>
        </row>
        <row r="16446">
          <cell r="D16446" t="str">
            <v>1425666</v>
          </cell>
          <cell r="J16446" t="str">
            <v>N</v>
          </cell>
        </row>
        <row r="16447">
          <cell r="D16447" t="str">
            <v>1425666</v>
          </cell>
          <cell r="J16447" t="str">
            <v>N</v>
          </cell>
        </row>
        <row r="16448">
          <cell r="D16448" t="str">
            <v>1425666</v>
          </cell>
          <cell r="J16448" t="str">
            <v>N</v>
          </cell>
        </row>
        <row r="16449">
          <cell r="D16449" t="str">
            <v>1425666</v>
          </cell>
          <cell r="J16449" t="str">
            <v>N</v>
          </cell>
        </row>
        <row r="16450">
          <cell r="D16450" t="str">
            <v>1425666</v>
          </cell>
          <cell r="J16450" t="str">
            <v>N</v>
          </cell>
        </row>
        <row r="16451">
          <cell r="D16451" t="str">
            <v>1425666</v>
          </cell>
          <cell r="J16451" t="str">
            <v>N</v>
          </cell>
        </row>
        <row r="16452">
          <cell r="D16452" t="str">
            <v>1425666</v>
          </cell>
          <cell r="J16452" t="str">
            <v>N</v>
          </cell>
        </row>
        <row r="16453">
          <cell r="D16453" t="str">
            <v>1425666</v>
          </cell>
          <cell r="J16453" t="str">
            <v>N</v>
          </cell>
        </row>
        <row r="16454">
          <cell r="D16454" t="str">
            <v>1425666</v>
          </cell>
          <cell r="J16454" t="str">
            <v>N</v>
          </cell>
        </row>
        <row r="16455">
          <cell r="D16455" t="str">
            <v>1425666</v>
          </cell>
          <cell r="J16455" t="str">
            <v>N</v>
          </cell>
        </row>
        <row r="16456">
          <cell r="D16456" t="str">
            <v>1425666</v>
          </cell>
          <cell r="J16456" t="str">
            <v>N</v>
          </cell>
        </row>
        <row r="16457">
          <cell r="D16457" t="str">
            <v>1425666</v>
          </cell>
          <cell r="J16457" t="str">
            <v>N</v>
          </cell>
        </row>
        <row r="16458">
          <cell r="D16458" t="str">
            <v>1425666</v>
          </cell>
          <cell r="J16458" t="str">
            <v>N</v>
          </cell>
        </row>
        <row r="16459">
          <cell r="D16459" t="str">
            <v>1425666</v>
          </cell>
          <cell r="J16459" t="str">
            <v>N</v>
          </cell>
        </row>
        <row r="16460">
          <cell r="D16460" t="str">
            <v>1425666</v>
          </cell>
          <cell r="J16460" t="str">
            <v>N</v>
          </cell>
        </row>
        <row r="16461">
          <cell r="D16461" t="str">
            <v>1425666</v>
          </cell>
          <cell r="J16461" t="str">
            <v>N</v>
          </cell>
        </row>
        <row r="16462">
          <cell r="D16462" t="str">
            <v>1425666</v>
          </cell>
          <cell r="J16462" t="str">
            <v>N</v>
          </cell>
        </row>
        <row r="16463">
          <cell r="D16463" t="str">
            <v>1425666</v>
          </cell>
          <cell r="J16463" t="str">
            <v>N</v>
          </cell>
        </row>
        <row r="16464">
          <cell r="D16464" t="str">
            <v>1425666</v>
          </cell>
          <cell r="J16464" t="str">
            <v>N</v>
          </cell>
        </row>
        <row r="16465">
          <cell r="D16465" t="str">
            <v>1425666</v>
          </cell>
          <cell r="J16465" t="str">
            <v>N</v>
          </cell>
        </row>
        <row r="16466">
          <cell r="D16466" t="str">
            <v>1425666</v>
          </cell>
          <cell r="J16466" t="str">
            <v>N</v>
          </cell>
        </row>
        <row r="16467">
          <cell r="D16467" t="str">
            <v>1425666</v>
          </cell>
          <cell r="J16467" t="str">
            <v>N</v>
          </cell>
        </row>
        <row r="16468">
          <cell r="D16468" t="str">
            <v>1425666</v>
          </cell>
          <cell r="J16468" t="str">
            <v>N</v>
          </cell>
        </row>
        <row r="16469">
          <cell r="D16469" t="str">
            <v>1425666</v>
          </cell>
          <cell r="J16469" t="str">
            <v>N</v>
          </cell>
        </row>
        <row r="16470">
          <cell r="D16470" t="str">
            <v>1425666</v>
          </cell>
          <cell r="J16470" t="str">
            <v>N</v>
          </cell>
        </row>
        <row r="16471">
          <cell r="D16471" t="str">
            <v>1425666</v>
          </cell>
          <cell r="J16471" t="str">
            <v>N</v>
          </cell>
        </row>
        <row r="16472">
          <cell r="D16472" t="str">
            <v>1425666</v>
          </cell>
          <cell r="J16472" t="str">
            <v>N</v>
          </cell>
        </row>
        <row r="16473">
          <cell r="D16473" t="str">
            <v>1425666</v>
          </cell>
          <cell r="J16473" t="str">
            <v>N</v>
          </cell>
        </row>
        <row r="16474">
          <cell r="D16474" t="str">
            <v>1425666</v>
          </cell>
          <cell r="J16474" t="str">
            <v>N</v>
          </cell>
        </row>
        <row r="16475">
          <cell r="D16475" t="str">
            <v>1425666</v>
          </cell>
          <cell r="J16475" t="str">
            <v>N</v>
          </cell>
        </row>
        <row r="16476">
          <cell r="D16476" t="str">
            <v>1425666</v>
          </cell>
          <cell r="J16476" t="str">
            <v>N</v>
          </cell>
        </row>
        <row r="16477">
          <cell r="D16477" t="str">
            <v>1425666</v>
          </cell>
          <cell r="J16477" t="str">
            <v>N</v>
          </cell>
        </row>
        <row r="16478">
          <cell r="D16478" t="str">
            <v>1425666</v>
          </cell>
          <cell r="J16478" t="str">
            <v>N</v>
          </cell>
        </row>
        <row r="16479">
          <cell r="D16479" t="str">
            <v>1425666</v>
          </cell>
          <cell r="J16479" t="str">
            <v>N</v>
          </cell>
        </row>
        <row r="16480">
          <cell r="D16480" t="str">
            <v>1425666</v>
          </cell>
          <cell r="J16480" t="str">
            <v>N</v>
          </cell>
        </row>
        <row r="16481">
          <cell r="D16481" t="str">
            <v>1425666</v>
          </cell>
          <cell r="J16481" t="str">
            <v>N</v>
          </cell>
        </row>
        <row r="16482">
          <cell r="D16482" t="str">
            <v>1425666</v>
          </cell>
          <cell r="J16482" t="str">
            <v>N</v>
          </cell>
        </row>
        <row r="16483">
          <cell r="D16483" t="str">
            <v>1425666</v>
          </cell>
          <cell r="J16483" t="str">
            <v>N</v>
          </cell>
        </row>
        <row r="16484">
          <cell r="D16484" t="str">
            <v>1425666</v>
          </cell>
          <cell r="J16484" t="str">
            <v>N</v>
          </cell>
        </row>
        <row r="16485">
          <cell r="D16485" t="str">
            <v>1425666</v>
          </cell>
          <cell r="J16485" t="str">
            <v>N</v>
          </cell>
        </row>
        <row r="16486">
          <cell r="D16486" t="str">
            <v>1425666</v>
          </cell>
          <cell r="J16486" t="str">
            <v>N</v>
          </cell>
        </row>
        <row r="16487">
          <cell r="D16487" t="str">
            <v>1425666</v>
          </cell>
          <cell r="J16487" t="str">
            <v>N</v>
          </cell>
        </row>
        <row r="16488">
          <cell r="D16488" t="str">
            <v>1425666</v>
          </cell>
          <cell r="J16488" t="str">
            <v>N</v>
          </cell>
        </row>
        <row r="16489">
          <cell r="D16489" t="str">
            <v>1425666</v>
          </cell>
          <cell r="J16489" t="str">
            <v>N</v>
          </cell>
        </row>
        <row r="16490">
          <cell r="D16490" t="str">
            <v>1425666</v>
          </cell>
          <cell r="J16490" t="str">
            <v>N</v>
          </cell>
        </row>
        <row r="16491">
          <cell r="D16491" t="str">
            <v>1425666</v>
          </cell>
          <cell r="J16491" t="str">
            <v>N</v>
          </cell>
        </row>
        <row r="16492">
          <cell r="D16492" t="str">
            <v>1425666</v>
          </cell>
          <cell r="J16492" t="str">
            <v>N</v>
          </cell>
        </row>
        <row r="16493">
          <cell r="D16493" t="str">
            <v>1425666</v>
          </cell>
          <cell r="J16493" t="str">
            <v>N</v>
          </cell>
        </row>
        <row r="16494">
          <cell r="D16494" t="str">
            <v>1425666</v>
          </cell>
          <cell r="J16494" t="str">
            <v>N</v>
          </cell>
        </row>
        <row r="16495">
          <cell r="D16495" t="str">
            <v>1425666</v>
          </cell>
          <cell r="J16495" t="str">
            <v>N</v>
          </cell>
        </row>
        <row r="16496">
          <cell r="D16496" t="str">
            <v>1425666</v>
          </cell>
          <cell r="J16496" t="str">
            <v>N</v>
          </cell>
        </row>
        <row r="16497">
          <cell r="D16497" t="str">
            <v>1425666</v>
          </cell>
          <cell r="J16497" t="str">
            <v>N</v>
          </cell>
        </row>
        <row r="16498">
          <cell r="D16498" t="str">
            <v>1425666</v>
          </cell>
          <cell r="J16498" t="str">
            <v>N</v>
          </cell>
        </row>
        <row r="16499">
          <cell r="D16499" t="str">
            <v>1425666</v>
          </cell>
          <cell r="J16499" t="str">
            <v>N</v>
          </cell>
        </row>
        <row r="16500">
          <cell r="D16500" t="str">
            <v>1425666</v>
          </cell>
          <cell r="J16500" t="str">
            <v>N</v>
          </cell>
        </row>
        <row r="16501">
          <cell r="D16501" t="str">
            <v>1425666</v>
          </cell>
          <cell r="J16501" t="str">
            <v>N</v>
          </cell>
        </row>
        <row r="16502">
          <cell r="D16502" t="str">
            <v>1425666</v>
          </cell>
          <cell r="J16502" t="str">
            <v>N</v>
          </cell>
        </row>
        <row r="16503">
          <cell r="D16503" t="str">
            <v>1425666</v>
          </cell>
          <cell r="J16503" t="str">
            <v>N</v>
          </cell>
        </row>
        <row r="16504">
          <cell r="D16504" t="str">
            <v>1425666</v>
          </cell>
          <cell r="J16504" t="str">
            <v>N</v>
          </cell>
        </row>
        <row r="16505">
          <cell r="D16505" t="str">
            <v>1425666</v>
          </cell>
          <cell r="J16505" t="str">
            <v>N</v>
          </cell>
        </row>
        <row r="16506">
          <cell r="D16506" t="str">
            <v>1425666</v>
          </cell>
          <cell r="J16506" t="str">
            <v>N</v>
          </cell>
        </row>
        <row r="16507">
          <cell r="D16507" t="str">
            <v>1425666</v>
          </cell>
          <cell r="J16507" t="str">
            <v>N</v>
          </cell>
        </row>
        <row r="16508">
          <cell r="D16508" t="str">
            <v>1425666</v>
          </cell>
          <cell r="J16508" t="str">
            <v>N</v>
          </cell>
        </row>
        <row r="16509">
          <cell r="D16509" t="str">
            <v>1425666</v>
          </cell>
          <cell r="J16509" t="str">
            <v>N</v>
          </cell>
        </row>
        <row r="16510">
          <cell r="D16510" t="str">
            <v>1425666</v>
          </cell>
          <cell r="J16510" t="str">
            <v>N</v>
          </cell>
        </row>
        <row r="16511">
          <cell r="D16511" t="str">
            <v>1425666</v>
          </cell>
          <cell r="J16511" t="str">
            <v>N</v>
          </cell>
        </row>
        <row r="16512">
          <cell r="D16512" t="str">
            <v>1425666</v>
          </cell>
          <cell r="J16512" t="str">
            <v>N</v>
          </cell>
        </row>
        <row r="16513">
          <cell r="D16513" t="str">
            <v>1425666</v>
          </cell>
          <cell r="J16513" t="str">
            <v>N</v>
          </cell>
        </row>
        <row r="16514">
          <cell r="D16514" t="str">
            <v>1425666</v>
          </cell>
          <cell r="J16514" t="str">
            <v>N</v>
          </cell>
        </row>
        <row r="16515">
          <cell r="D16515" t="str">
            <v>1425666</v>
          </cell>
          <cell r="J16515" t="str">
            <v>N</v>
          </cell>
        </row>
        <row r="16516">
          <cell r="D16516" t="str">
            <v>1425666</v>
          </cell>
          <cell r="J16516" t="str">
            <v>N</v>
          </cell>
        </row>
        <row r="16517">
          <cell r="D16517" t="str">
            <v>1427950</v>
          </cell>
          <cell r="J16517" t="str">
            <v>Y</v>
          </cell>
        </row>
        <row r="16518">
          <cell r="D16518" t="str">
            <v>1427950</v>
          </cell>
          <cell r="J16518" t="str">
            <v>Y</v>
          </cell>
        </row>
        <row r="16519">
          <cell r="D16519" t="str">
            <v>1427950</v>
          </cell>
          <cell r="J16519" t="str">
            <v>Y</v>
          </cell>
        </row>
        <row r="16520">
          <cell r="D16520" t="str">
            <v>1427950</v>
          </cell>
          <cell r="J16520" t="str">
            <v>Y</v>
          </cell>
        </row>
        <row r="16521">
          <cell r="D16521" t="str">
            <v>1427950</v>
          </cell>
          <cell r="J16521" t="str">
            <v>Y</v>
          </cell>
        </row>
        <row r="16522">
          <cell r="D16522" t="str">
            <v>1427950</v>
          </cell>
          <cell r="J16522" t="str">
            <v>Y</v>
          </cell>
        </row>
        <row r="16523">
          <cell r="D16523" t="str">
            <v>1427950</v>
          </cell>
          <cell r="J16523" t="str">
            <v>Y</v>
          </cell>
        </row>
        <row r="16524">
          <cell r="D16524" t="str">
            <v>1427950</v>
          </cell>
          <cell r="J16524" t="str">
            <v>Y</v>
          </cell>
        </row>
        <row r="16525">
          <cell r="D16525" t="str">
            <v>1427950</v>
          </cell>
          <cell r="J16525" t="str">
            <v>Y</v>
          </cell>
        </row>
        <row r="16526">
          <cell r="D16526" t="str">
            <v>1427950</v>
          </cell>
          <cell r="J16526" t="str">
            <v>Y</v>
          </cell>
        </row>
        <row r="16527">
          <cell r="D16527" t="str">
            <v>1427950</v>
          </cell>
          <cell r="J16527" t="str">
            <v>Y</v>
          </cell>
        </row>
        <row r="16528">
          <cell r="D16528" t="str">
            <v>1427950</v>
          </cell>
          <cell r="J16528" t="str">
            <v>Y</v>
          </cell>
        </row>
        <row r="16529">
          <cell r="D16529" t="str">
            <v>1427950</v>
          </cell>
          <cell r="J16529" t="str">
            <v>Y</v>
          </cell>
        </row>
        <row r="16530">
          <cell r="D16530" t="str">
            <v>1427950</v>
          </cell>
          <cell r="J16530" t="str">
            <v>Y</v>
          </cell>
        </row>
        <row r="16531">
          <cell r="D16531" t="str">
            <v>1427950</v>
          </cell>
          <cell r="J16531" t="str">
            <v>Y</v>
          </cell>
        </row>
        <row r="16532">
          <cell r="D16532" t="str">
            <v>1427950</v>
          </cell>
          <cell r="J16532" t="str">
            <v>Y</v>
          </cell>
        </row>
        <row r="16533">
          <cell r="D16533" t="str">
            <v>1429585</v>
          </cell>
          <cell r="J16533" t="str">
            <v>N</v>
          </cell>
        </row>
        <row r="16534">
          <cell r="D16534" t="str">
            <v>1429585</v>
          </cell>
          <cell r="J16534" t="str">
            <v>N</v>
          </cell>
        </row>
        <row r="16535">
          <cell r="D16535" t="str">
            <v>1429585</v>
          </cell>
          <cell r="J16535" t="str">
            <v>N</v>
          </cell>
        </row>
        <row r="16536">
          <cell r="D16536" t="str">
            <v>1429585</v>
          </cell>
          <cell r="J16536" t="str">
            <v>N</v>
          </cell>
        </row>
        <row r="16537">
          <cell r="D16537" t="str">
            <v>1429585</v>
          </cell>
          <cell r="J16537" t="str">
            <v>N</v>
          </cell>
        </row>
        <row r="16538">
          <cell r="D16538" t="str">
            <v>1429585</v>
          </cell>
          <cell r="J16538" t="str">
            <v>N</v>
          </cell>
        </row>
        <row r="16539">
          <cell r="D16539" t="str">
            <v>1429585</v>
          </cell>
          <cell r="J16539" t="str">
            <v>N</v>
          </cell>
        </row>
        <row r="16540">
          <cell r="D16540" t="str">
            <v>1429585</v>
          </cell>
          <cell r="J16540" t="str">
            <v>N</v>
          </cell>
        </row>
        <row r="16541">
          <cell r="D16541" t="str">
            <v>1429585</v>
          </cell>
          <cell r="J16541" t="str">
            <v>N</v>
          </cell>
        </row>
        <row r="16542">
          <cell r="D16542" t="str">
            <v>1429585</v>
          </cell>
          <cell r="J16542" t="str">
            <v>N</v>
          </cell>
        </row>
        <row r="16543">
          <cell r="D16543" t="str">
            <v>1429585</v>
          </cell>
          <cell r="J16543" t="str">
            <v>N</v>
          </cell>
        </row>
        <row r="16544">
          <cell r="D16544" t="str">
            <v>1429585</v>
          </cell>
          <cell r="J16544" t="str">
            <v>N</v>
          </cell>
        </row>
        <row r="16545">
          <cell r="D16545" t="str">
            <v>1429585</v>
          </cell>
          <cell r="J16545" t="str">
            <v>N</v>
          </cell>
        </row>
        <row r="16546">
          <cell r="D16546" t="str">
            <v>1429585</v>
          </cell>
          <cell r="J16546" t="str">
            <v>N</v>
          </cell>
        </row>
        <row r="16547">
          <cell r="D16547" t="str">
            <v>1429585</v>
          </cell>
          <cell r="J16547" t="str">
            <v>N</v>
          </cell>
        </row>
        <row r="16548">
          <cell r="D16548" t="str">
            <v>1429585</v>
          </cell>
          <cell r="J16548" t="str">
            <v>N</v>
          </cell>
        </row>
        <row r="16549">
          <cell r="D16549" t="str">
            <v>1429585</v>
          </cell>
          <cell r="J16549" t="str">
            <v>N</v>
          </cell>
        </row>
        <row r="16550">
          <cell r="D16550" t="str">
            <v>1429585</v>
          </cell>
          <cell r="J16550" t="str">
            <v>N</v>
          </cell>
        </row>
        <row r="16551">
          <cell r="D16551" t="str">
            <v>1429585</v>
          </cell>
          <cell r="J16551" t="str">
            <v>N</v>
          </cell>
        </row>
        <row r="16552">
          <cell r="D16552" t="str">
            <v>1429585</v>
          </cell>
          <cell r="J16552" t="str">
            <v>Y</v>
          </cell>
        </row>
        <row r="16553">
          <cell r="D16553" t="str">
            <v>1429585</v>
          </cell>
          <cell r="J16553" t="str">
            <v>Y</v>
          </cell>
        </row>
        <row r="16554">
          <cell r="D16554" t="str">
            <v>1429585</v>
          </cell>
          <cell r="J16554" t="str">
            <v>Y</v>
          </cell>
        </row>
        <row r="16555">
          <cell r="D16555" t="str">
            <v>1429585</v>
          </cell>
          <cell r="J16555" t="str">
            <v>Y</v>
          </cell>
        </row>
        <row r="16556">
          <cell r="D16556" t="str">
            <v>1429585</v>
          </cell>
          <cell r="J16556" t="str">
            <v>Y</v>
          </cell>
        </row>
        <row r="16557">
          <cell r="D16557" t="str">
            <v>1429585</v>
          </cell>
          <cell r="J16557" t="str">
            <v>Y</v>
          </cell>
        </row>
        <row r="16558">
          <cell r="D16558" t="str">
            <v>1429585</v>
          </cell>
          <cell r="J16558" t="str">
            <v>Y</v>
          </cell>
        </row>
        <row r="16559">
          <cell r="D16559" t="str">
            <v>1429585</v>
          </cell>
          <cell r="J16559" t="str">
            <v>Y</v>
          </cell>
        </row>
        <row r="16560">
          <cell r="D16560" t="str">
            <v>1429585</v>
          </cell>
          <cell r="J16560" t="str">
            <v>Y</v>
          </cell>
        </row>
        <row r="16561">
          <cell r="D16561" t="str">
            <v>1429585</v>
          </cell>
          <cell r="J16561" t="str">
            <v>Y</v>
          </cell>
        </row>
        <row r="16562">
          <cell r="D16562" t="str">
            <v>1429585</v>
          </cell>
          <cell r="J16562" t="str">
            <v>Y</v>
          </cell>
        </row>
        <row r="16563">
          <cell r="D16563" t="str">
            <v>1429585</v>
          </cell>
          <cell r="J16563" t="str">
            <v>N</v>
          </cell>
        </row>
        <row r="16564">
          <cell r="D16564" t="str">
            <v>1429585</v>
          </cell>
          <cell r="J16564" t="str">
            <v>N</v>
          </cell>
        </row>
        <row r="16565">
          <cell r="D16565" t="str">
            <v>1429585</v>
          </cell>
          <cell r="J16565" t="str">
            <v>N</v>
          </cell>
        </row>
        <row r="16566">
          <cell r="D16566" t="str">
            <v>1429585</v>
          </cell>
          <cell r="J16566" t="str">
            <v>N</v>
          </cell>
        </row>
        <row r="16567">
          <cell r="D16567" t="str">
            <v>1429585</v>
          </cell>
          <cell r="J16567" t="str">
            <v>N</v>
          </cell>
        </row>
        <row r="16568">
          <cell r="D16568" t="str">
            <v>1429585</v>
          </cell>
          <cell r="J16568" t="str">
            <v>N</v>
          </cell>
        </row>
        <row r="16569">
          <cell r="D16569" t="str">
            <v>1429585</v>
          </cell>
          <cell r="J16569" t="str">
            <v>N</v>
          </cell>
        </row>
        <row r="16570">
          <cell r="D16570" t="str">
            <v>1429585</v>
          </cell>
          <cell r="J16570" t="str">
            <v>N</v>
          </cell>
        </row>
        <row r="16571">
          <cell r="D16571" t="str">
            <v>1429585</v>
          </cell>
          <cell r="J16571" t="str">
            <v>N</v>
          </cell>
        </row>
        <row r="16572">
          <cell r="D16572" t="str">
            <v>1429585</v>
          </cell>
          <cell r="J16572" t="str">
            <v>N</v>
          </cell>
        </row>
        <row r="16573">
          <cell r="D16573" t="str">
            <v>1429585</v>
          </cell>
          <cell r="J16573" t="str">
            <v>N</v>
          </cell>
        </row>
        <row r="16574">
          <cell r="D16574" t="str">
            <v>1429585</v>
          </cell>
          <cell r="J16574" t="str">
            <v>N</v>
          </cell>
        </row>
        <row r="16575">
          <cell r="D16575" t="str">
            <v>1429585</v>
          </cell>
          <cell r="J16575" t="str">
            <v>N</v>
          </cell>
        </row>
        <row r="16576">
          <cell r="D16576" t="str">
            <v>1429585</v>
          </cell>
          <cell r="J16576" t="str">
            <v>N</v>
          </cell>
        </row>
        <row r="16577">
          <cell r="D16577" t="str">
            <v>1429585</v>
          </cell>
          <cell r="J16577" t="str">
            <v>N</v>
          </cell>
        </row>
        <row r="16578">
          <cell r="D16578" t="str">
            <v>1429585</v>
          </cell>
          <cell r="J16578" t="str">
            <v>N</v>
          </cell>
        </row>
        <row r="16579">
          <cell r="D16579" t="str">
            <v>1429585</v>
          </cell>
          <cell r="J16579" t="str">
            <v>N</v>
          </cell>
        </row>
        <row r="16580">
          <cell r="D16580" t="str">
            <v>1429585</v>
          </cell>
          <cell r="J16580" t="str">
            <v>N</v>
          </cell>
        </row>
        <row r="16581">
          <cell r="D16581" t="str">
            <v>1429585</v>
          </cell>
          <cell r="J16581" t="str">
            <v>N</v>
          </cell>
        </row>
        <row r="16582">
          <cell r="D16582" t="str">
            <v>1429585</v>
          </cell>
          <cell r="J16582" t="str">
            <v>N</v>
          </cell>
        </row>
        <row r="16583">
          <cell r="D16583" t="str">
            <v>1429585</v>
          </cell>
          <cell r="J16583" t="str">
            <v>N</v>
          </cell>
        </row>
        <row r="16584">
          <cell r="D16584" t="str">
            <v>1429585</v>
          </cell>
          <cell r="J16584" t="str">
            <v>Y</v>
          </cell>
        </row>
        <row r="16585">
          <cell r="D16585" t="str">
            <v>1429585</v>
          </cell>
          <cell r="J16585" t="str">
            <v>Y</v>
          </cell>
        </row>
        <row r="16586">
          <cell r="D16586" t="str">
            <v>1429585</v>
          </cell>
          <cell r="J16586" t="str">
            <v>Y</v>
          </cell>
        </row>
        <row r="16587">
          <cell r="D16587" t="str">
            <v>1429585</v>
          </cell>
          <cell r="J16587" t="str">
            <v>Y</v>
          </cell>
        </row>
        <row r="16588">
          <cell r="D16588" t="str">
            <v>1429585</v>
          </cell>
          <cell r="J16588" t="str">
            <v>Y</v>
          </cell>
        </row>
        <row r="16589">
          <cell r="D16589" t="str">
            <v>1429585</v>
          </cell>
          <cell r="J16589" t="str">
            <v>Y</v>
          </cell>
        </row>
        <row r="16590">
          <cell r="D16590" t="str">
            <v>1429585</v>
          </cell>
          <cell r="J16590" t="str">
            <v>Y</v>
          </cell>
        </row>
        <row r="16591">
          <cell r="D16591" t="str">
            <v>1429585</v>
          </cell>
          <cell r="J16591" t="str">
            <v>Y</v>
          </cell>
        </row>
        <row r="16592">
          <cell r="D16592" t="str">
            <v>1429585</v>
          </cell>
          <cell r="J16592" t="str">
            <v>Y</v>
          </cell>
        </row>
        <row r="16593">
          <cell r="D16593" t="str">
            <v>1429585</v>
          </cell>
          <cell r="J16593" t="str">
            <v>Y</v>
          </cell>
        </row>
        <row r="16594">
          <cell r="D16594" t="str">
            <v>1429585</v>
          </cell>
          <cell r="J16594" t="str">
            <v>Y</v>
          </cell>
        </row>
        <row r="16595">
          <cell r="D16595" t="str">
            <v>1429585</v>
          </cell>
          <cell r="J16595" t="str">
            <v>N</v>
          </cell>
        </row>
        <row r="16596">
          <cell r="D16596" t="str">
            <v>1429585</v>
          </cell>
          <cell r="J16596" t="str">
            <v>N</v>
          </cell>
        </row>
        <row r="16597">
          <cell r="D16597" t="str">
            <v>1429585</v>
          </cell>
          <cell r="J16597" t="str">
            <v>N</v>
          </cell>
        </row>
        <row r="16598">
          <cell r="D16598" t="str">
            <v>1429585</v>
          </cell>
          <cell r="J16598" t="str">
            <v>N</v>
          </cell>
        </row>
        <row r="16599">
          <cell r="D16599" t="str">
            <v>1429585</v>
          </cell>
          <cell r="J16599" t="str">
            <v>N</v>
          </cell>
        </row>
        <row r="16600">
          <cell r="D16600" t="str">
            <v>1429585</v>
          </cell>
          <cell r="J16600" t="str">
            <v>N</v>
          </cell>
        </row>
        <row r="16601">
          <cell r="D16601" t="str">
            <v>1429585</v>
          </cell>
          <cell r="J16601" t="str">
            <v>N</v>
          </cell>
        </row>
        <row r="16602">
          <cell r="D16602" t="str">
            <v>1429585</v>
          </cell>
          <cell r="J16602" t="str">
            <v>N</v>
          </cell>
        </row>
        <row r="16603">
          <cell r="D16603" t="str">
            <v>1429585</v>
          </cell>
          <cell r="J16603" t="str">
            <v>N</v>
          </cell>
        </row>
        <row r="16604">
          <cell r="D16604" t="str">
            <v>1429585</v>
          </cell>
          <cell r="J16604" t="str">
            <v>N</v>
          </cell>
        </row>
        <row r="16605">
          <cell r="D16605" t="str">
            <v>1429585</v>
          </cell>
          <cell r="J16605" t="str">
            <v>N</v>
          </cell>
        </row>
        <row r="16606">
          <cell r="D16606" t="str">
            <v>1429585</v>
          </cell>
          <cell r="J16606" t="str">
            <v>N</v>
          </cell>
        </row>
        <row r="16607">
          <cell r="D16607" t="str">
            <v>1429585</v>
          </cell>
          <cell r="J16607" t="str">
            <v>N</v>
          </cell>
        </row>
        <row r="16608">
          <cell r="D16608" t="str">
            <v>1429585</v>
          </cell>
          <cell r="J16608" t="str">
            <v>N</v>
          </cell>
        </row>
        <row r="16609">
          <cell r="D16609" t="str">
            <v>1429585</v>
          </cell>
          <cell r="J16609" t="str">
            <v>N</v>
          </cell>
        </row>
        <row r="16610">
          <cell r="D16610" t="str">
            <v>1429585</v>
          </cell>
          <cell r="J16610" t="str">
            <v>N</v>
          </cell>
        </row>
        <row r="16611">
          <cell r="D16611" t="str">
            <v>1429585</v>
          </cell>
          <cell r="J16611" t="str">
            <v>N</v>
          </cell>
        </row>
        <row r="16612">
          <cell r="D16612" t="str">
            <v>1429585</v>
          </cell>
          <cell r="J16612" t="str">
            <v>N</v>
          </cell>
        </row>
        <row r="16613">
          <cell r="D16613" t="str">
            <v>1429585</v>
          </cell>
          <cell r="J16613" t="str">
            <v>N</v>
          </cell>
        </row>
        <row r="16614">
          <cell r="D16614" t="str">
            <v>1429585</v>
          </cell>
          <cell r="J16614" t="str">
            <v>N</v>
          </cell>
        </row>
        <row r="16615">
          <cell r="D16615" t="str">
            <v>1429585</v>
          </cell>
          <cell r="J16615" t="str">
            <v>N</v>
          </cell>
        </row>
        <row r="16616">
          <cell r="D16616" t="str">
            <v>1429585</v>
          </cell>
          <cell r="J16616" t="str">
            <v>Y</v>
          </cell>
        </row>
        <row r="16617">
          <cell r="D16617" t="str">
            <v>1429585</v>
          </cell>
          <cell r="J16617" t="str">
            <v>Y</v>
          </cell>
        </row>
        <row r="16618">
          <cell r="D16618" t="str">
            <v>1429585</v>
          </cell>
          <cell r="J16618" t="str">
            <v>Y</v>
          </cell>
        </row>
        <row r="16619">
          <cell r="D16619" t="str">
            <v>1429585</v>
          </cell>
          <cell r="J16619" t="str">
            <v>Y</v>
          </cell>
        </row>
        <row r="16620">
          <cell r="D16620" t="str">
            <v>1429585</v>
          </cell>
          <cell r="J16620" t="str">
            <v>Y</v>
          </cell>
        </row>
        <row r="16621">
          <cell r="D16621" t="str">
            <v>1429585</v>
          </cell>
          <cell r="J16621" t="str">
            <v>Y</v>
          </cell>
        </row>
        <row r="16622">
          <cell r="D16622" t="str">
            <v>1429585</v>
          </cell>
          <cell r="J16622" t="str">
            <v>Y</v>
          </cell>
        </row>
        <row r="16623">
          <cell r="D16623" t="str">
            <v>1429585</v>
          </cell>
          <cell r="J16623" t="str">
            <v>Y</v>
          </cell>
        </row>
        <row r="16624">
          <cell r="D16624" t="str">
            <v>1429585</v>
          </cell>
          <cell r="J16624" t="str">
            <v>Y</v>
          </cell>
        </row>
        <row r="16625">
          <cell r="D16625" t="str">
            <v>1429585</v>
          </cell>
          <cell r="J16625" t="str">
            <v>Y</v>
          </cell>
        </row>
        <row r="16626">
          <cell r="D16626" t="str">
            <v>1429585</v>
          </cell>
          <cell r="J16626" t="str">
            <v>Y</v>
          </cell>
        </row>
        <row r="16627">
          <cell r="D16627" t="str">
            <v>1429585</v>
          </cell>
          <cell r="J16627" t="str">
            <v>N</v>
          </cell>
        </row>
        <row r="16628">
          <cell r="D16628" t="str">
            <v>1429585</v>
          </cell>
          <cell r="J16628" t="str">
            <v>N</v>
          </cell>
        </row>
        <row r="16629">
          <cell r="D16629" t="str">
            <v>1429585</v>
          </cell>
          <cell r="J16629" t="str">
            <v>N</v>
          </cell>
        </row>
        <row r="16630">
          <cell r="D16630" t="str">
            <v>1429585</v>
          </cell>
          <cell r="J16630" t="str">
            <v>N</v>
          </cell>
        </row>
        <row r="16631">
          <cell r="D16631" t="str">
            <v>1429585</v>
          </cell>
          <cell r="J16631" t="str">
            <v>N</v>
          </cell>
        </row>
        <row r="16632">
          <cell r="D16632" t="str">
            <v>1429585</v>
          </cell>
          <cell r="J16632" t="str">
            <v>N</v>
          </cell>
        </row>
        <row r="16633">
          <cell r="D16633" t="str">
            <v>1429585</v>
          </cell>
          <cell r="J16633" t="str">
            <v>N</v>
          </cell>
        </row>
        <row r="16634">
          <cell r="D16634" t="str">
            <v>1429585</v>
          </cell>
          <cell r="J16634" t="str">
            <v>N</v>
          </cell>
        </row>
        <row r="16635">
          <cell r="D16635" t="str">
            <v>1429585</v>
          </cell>
          <cell r="J16635" t="str">
            <v>N</v>
          </cell>
        </row>
        <row r="16636">
          <cell r="D16636" t="str">
            <v>1429585</v>
          </cell>
          <cell r="J16636" t="str">
            <v>N</v>
          </cell>
        </row>
        <row r="16637">
          <cell r="D16637" t="str">
            <v>1429585</v>
          </cell>
          <cell r="J16637" t="str">
            <v>N</v>
          </cell>
        </row>
        <row r="16638">
          <cell r="D16638" t="str">
            <v>1429585</v>
          </cell>
          <cell r="J16638" t="str">
            <v>N</v>
          </cell>
        </row>
        <row r="16639">
          <cell r="D16639" t="str">
            <v>1429585</v>
          </cell>
          <cell r="J16639" t="str">
            <v>N</v>
          </cell>
        </row>
        <row r="16640">
          <cell r="D16640" t="str">
            <v>1429585</v>
          </cell>
          <cell r="J16640" t="str">
            <v>N</v>
          </cell>
        </row>
        <row r="16641">
          <cell r="D16641" t="str">
            <v>1429585</v>
          </cell>
          <cell r="J16641" t="str">
            <v>N</v>
          </cell>
        </row>
        <row r="16642">
          <cell r="D16642" t="str">
            <v>1429585</v>
          </cell>
          <cell r="J16642" t="str">
            <v>N</v>
          </cell>
        </row>
        <row r="16643">
          <cell r="D16643" t="str">
            <v>1429585</v>
          </cell>
          <cell r="J16643" t="str">
            <v>N</v>
          </cell>
        </row>
        <row r="16644">
          <cell r="D16644" t="str">
            <v>1429585</v>
          </cell>
          <cell r="J16644" t="str">
            <v>N</v>
          </cell>
        </row>
        <row r="16645">
          <cell r="D16645" t="str">
            <v>1429585</v>
          </cell>
          <cell r="J16645" t="str">
            <v>N</v>
          </cell>
        </row>
        <row r="16646">
          <cell r="D16646" t="str">
            <v>1429585</v>
          </cell>
          <cell r="J16646" t="str">
            <v>N</v>
          </cell>
        </row>
        <row r="16647">
          <cell r="D16647" t="str">
            <v>1429585</v>
          </cell>
          <cell r="J16647" t="str">
            <v>N</v>
          </cell>
        </row>
        <row r="16648">
          <cell r="D16648" t="str">
            <v>1429585</v>
          </cell>
          <cell r="J16648" t="str">
            <v>N</v>
          </cell>
        </row>
        <row r="16649">
          <cell r="D16649" t="str">
            <v>1429585</v>
          </cell>
          <cell r="J16649" t="str">
            <v>N</v>
          </cell>
        </row>
        <row r="16650">
          <cell r="D16650" t="str">
            <v>1429585</v>
          </cell>
          <cell r="J16650" t="str">
            <v>N</v>
          </cell>
        </row>
        <row r="16651">
          <cell r="D16651" t="str">
            <v>1429585</v>
          </cell>
          <cell r="J16651" t="str">
            <v>N</v>
          </cell>
        </row>
        <row r="16652">
          <cell r="D16652" t="str">
            <v>1429585</v>
          </cell>
          <cell r="J16652" t="str">
            <v>Y</v>
          </cell>
        </row>
        <row r="16653">
          <cell r="D16653" t="str">
            <v>1429585</v>
          </cell>
          <cell r="J16653" t="str">
            <v>Y</v>
          </cell>
        </row>
        <row r="16654">
          <cell r="D16654" t="str">
            <v>1429585</v>
          </cell>
          <cell r="J16654" t="str">
            <v>Y</v>
          </cell>
        </row>
        <row r="16655">
          <cell r="D16655" t="str">
            <v>1429585</v>
          </cell>
          <cell r="J16655" t="str">
            <v>Y</v>
          </cell>
        </row>
        <row r="16656">
          <cell r="D16656" t="str">
            <v>1429585</v>
          </cell>
          <cell r="J16656" t="str">
            <v>Y</v>
          </cell>
        </row>
        <row r="16657">
          <cell r="D16657" t="str">
            <v>1429585</v>
          </cell>
          <cell r="J16657" t="str">
            <v>Y</v>
          </cell>
        </row>
        <row r="16658">
          <cell r="D16658" t="str">
            <v>1429585</v>
          </cell>
          <cell r="J16658" t="str">
            <v>Y</v>
          </cell>
        </row>
        <row r="16659">
          <cell r="D16659" t="str">
            <v>1429585</v>
          </cell>
          <cell r="J16659" t="str">
            <v>Y</v>
          </cell>
        </row>
        <row r="16660">
          <cell r="D16660" t="str">
            <v>1429585</v>
          </cell>
          <cell r="J16660" t="str">
            <v>Y</v>
          </cell>
        </row>
        <row r="16661">
          <cell r="D16661" t="str">
            <v>1429585</v>
          </cell>
          <cell r="J16661" t="str">
            <v>Y</v>
          </cell>
        </row>
        <row r="16662">
          <cell r="D16662" t="str">
            <v>1429585</v>
          </cell>
          <cell r="J16662" t="str">
            <v>Y</v>
          </cell>
        </row>
        <row r="16663">
          <cell r="D16663" t="str">
            <v>1429585</v>
          </cell>
          <cell r="J16663" t="str">
            <v>N</v>
          </cell>
        </row>
        <row r="16664">
          <cell r="D16664" t="str">
            <v>1429585</v>
          </cell>
          <cell r="J16664" t="str">
            <v>N</v>
          </cell>
        </row>
        <row r="16665">
          <cell r="D16665" t="str">
            <v>1429585</v>
          </cell>
          <cell r="J16665" t="str">
            <v>N</v>
          </cell>
        </row>
        <row r="16666">
          <cell r="D16666" t="str">
            <v>1429585</v>
          </cell>
          <cell r="J16666" t="str">
            <v>N</v>
          </cell>
        </row>
        <row r="16667">
          <cell r="D16667" t="str">
            <v>1429585</v>
          </cell>
          <cell r="J16667" t="str">
            <v>N</v>
          </cell>
        </row>
        <row r="16668">
          <cell r="D16668" t="str">
            <v>1429585</v>
          </cell>
          <cell r="J16668" t="str">
            <v>N</v>
          </cell>
        </row>
        <row r="16669">
          <cell r="D16669" t="str">
            <v>1429585</v>
          </cell>
          <cell r="J16669" t="str">
            <v>N</v>
          </cell>
        </row>
        <row r="16670">
          <cell r="D16670" t="str">
            <v>1429585</v>
          </cell>
          <cell r="J16670" t="str">
            <v>N</v>
          </cell>
        </row>
        <row r="16671">
          <cell r="D16671" t="str">
            <v>1429585</v>
          </cell>
          <cell r="J16671" t="str">
            <v>N</v>
          </cell>
        </row>
        <row r="16672">
          <cell r="D16672" t="str">
            <v>1429585</v>
          </cell>
          <cell r="J16672" t="str">
            <v>N</v>
          </cell>
        </row>
        <row r="16673">
          <cell r="D16673" t="str">
            <v>1429585</v>
          </cell>
          <cell r="J16673" t="str">
            <v>N</v>
          </cell>
        </row>
        <row r="16674">
          <cell r="D16674" t="str">
            <v>1429585</v>
          </cell>
          <cell r="J16674" t="str">
            <v>N</v>
          </cell>
        </row>
        <row r="16675">
          <cell r="D16675" t="str">
            <v>1429585</v>
          </cell>
          <cell r="J16675" t="str">
            <v>N</v>
          </cell>
        </row>
        <row r="16676">
          <cell r="D16676" t="str">
            <v>1429585</v>
          </cell>
          <cell r="J16676" t="str">
            <v>N</v>
          </cell>
        </row>
        <row r="16677">
          <cell r="D16677" t="str">
            <v>1429585</v>
          </cell>
          <cell r="J16677" t="str">
            <v>N</v>
          </cell>
        </row>
        <row r="16678">
          <cell r="D16678" t="str">
            <v>1429585</v>
          </cell>
          <cell r="J16678" t="str">
            <v>N</v>
          </cell>
        </row>
        <row r="16679">
          <cell r="D16679" t="str">
            <v>1429585</v>
          </cell>
          <cell r="J16679" t="str">
            <v>N</v>
          </cell>
        </row>
        <row r="16680">
          <cell r="D16680" t="str">
            <v>1429585</v>
          </cell>
          <cell r="J16680" t="str">
            <v>N</v>
          </cell>
        </row>
        <row r="16681">
          <cell r="D16681" t="str">
            <v>1429585</v>
          </cell>
          <cell r="J16681" t="str">
            <v>N</v>
          </cell>
        </row>
        <row r="16682">
          <cell r="D16682" t="str">
            <v>1429585</v>
          </cell>
          <cell r="J16682" t="str">
            <v>N</v>
          </cell>
        </row>
        <row r="16683">
          <cell r="D16683" t="str">
            <v>1429585</v>
          </cell>
          <cell r="J16683" t="str">
            <v>Y</v>
          </cell>
        </row>
        <row r="16684">
          <cell r="D16684" t="str">
            <v>1429585</v>
          </cell>
          <cell r="J16684" t="str">
            <v>Y</v>
          </cell>
        </row>
        <row r="16685">
          <cell r="D16685" t="str">
            <v>1429585</v>
          </cell>
          <cell r="J16685" t="str">
            <v>Y</v>
          </cell>
        </row>
        <row r="16686">
          <cell r="D16686" t="str">
            <v>1429585</v>
          </cell>
          <cell r="J16686" t="str">
            <v>Y</v>
          </cell>
        </row>
        <row r="16687">
          <cell r="D16687" t="str">
            <v>1429585</v>
          </cell>
          <cell r="J16687" t="str">
            <v>Y</v>
          </cell>
        </row>
        <row r="16688">
          <cell r="D16688" t="str">
            <v>1429585</v>
          </cell>
          <cell r="J16688" t="str">
            <v>Y</v>
          </cell>
        </row>
        <row r="16689">
          <cell r="D16689" t="str">
            <v>1429585</v>
          </cell>
          <cell r="J16689" t="str">
            <v>Y</v>
          </cell>
        </row>
        <row r="16690">
          <cell r="D16690" t="str">
            <v>1429585</v>
          </cell>
          <cell r="J16690" t="str">
            <v>Y</v>
          </cell>
        </row>
        <row r="16691">
          <cell r="D16691" t="str">
            <v>1429585</v>
          </cell>
          <cell r="J16691" t="str">
            <v>Y</v>
          </cell>
        </row>
        <row r="16692">
          <cell r="D16692" t="str">
            <v>1429585</v>
          </cell>
          <cell r="J16692" t="str">
            <v>Y</v>
          </cell>
        </row>
        <row r="16693">
          <cell r="D16693" t="str">
            <v>1429585</v>
          </cell>
          <cell r="J16693" t="str">
            <v>Y</v>
          </cell>
        </row>
        <row r="16694">
          <cell r="D16694" t="str">
            <v>1429585</v>
          </cell>
          <cell r="J16694" t="str">
            <v>N</v>
          </cell>
        </row>
        <row r="16695">
          <cell r="D16695" t="str">
            <v>1429585</v>
          </cell>
          <cell r="J16695" t="str">
            <v>N</v>
          </cell>
        </row>
        <row r="16696">
          <cell r="D16696" t="str">
            <v>1430241</v>
          </cell>
          <cell r="J16696" t="str">
            <v>N</v>
          </cell>
        </row>
        <row r="16697">
          <cell r="D16697" t="str">
            <v>1430241</v>
          </cell>
          <cell r="J16697" t="str">
            <v>N</v>
          </cell>
        </row>
        <row r="16698">
          <cell r="D16698" t="str">
            <v>1430241</v>
          </cell>
          <cell r="J16698" t="str">
            <v>N</v>
          </cell>
        </row>
        <row r="16699">
          <cell r="D16699" t="str">
            <v>1430241</v>
          </cell>
          <cell r="J16699" t="str">
            <v>N</v>
          </cell>
        </row>
        <row r="16700">
          <cell r="D16700" t="str">
            <v>1430241</v>
          </cell>
          <cell r="J16700" t="str">
            <v>N</v>
          </cell>
        </row>
        <row r="16701">
          <cell r="D16701" t="str">
            <v>1430241</v>
          </cell>
          <cell r="J16701" t="str">
            <v>N</v>
          </cell>
        </row>
        <row r="16702">
          <cell r="D16702" t="str">
            <v>1430241</v>
          </cell>
          <cell r="J16702" t="str">
            <v>N</v>
          </cell>
        </row>
        <row r="16703">
          <cell r="D16703" t="str">
            <v>1430241</v>
          </cell>
          <cell r="J16703" t="str">
            <v>N</v>
          </cell>
        </row>
        <row r="16704">
          <cell r="D16704" t="str">
            <v>1430241</v>
          </cell>
          <cell r="J16704" t="str">
            <v>N</v>
          </cell>
        </row>
        <row r="16705">
          <cell r="D16705" t="str">
            <v>1430241</v>
          </cell>
          <cell r="J16705" t="str">
            <v>N</v>
          </cell>
        </row>
        <row r="16706">
          <cell r="D16706" t="str">
            <v>1430241</v>
          </cell>
          <cell r="J16706" t="str">
            <v>N</v>
          </cell>
        </row>
        <row r="16707">
          <cell r="D16707" t="str">
            <v>1430241</v>
          </cell>
          <cell r="J16707" t="str">
            <v>N</v>
          </cell>
        </row>
        <row r="16708">
          <cell r="D16708" t="str">
            <v>1430241</v>
          </cell>
          <cell r="J16708" t="str">
            <v>N</v>
          </cell>
        </row>
        <row r="16709">
          <cell r="D16709" t="str">
            <v>1430241</v>
          </cell>
          <cell r="J16709" t="str">
            <v>N</v>
          </cell>
        </row>
        <row r="16710">
          <cell r="D16710" t="str">
            <v>1430241</v>
          </cell>
          <cell r="J16710" t="str">
            <v>N</v>
          </cell>
        </row>
        <row r="16711">
          <cell r="D16711" t="str">
            <v>1430241</v>
          </cell>
          <cell r="J16711" t="str">
            <v>N</v>
          </cell>
        </row>
        <row r="16712">
          <cell r="D16712" t="str">
            <v>1430241</v>
          </cell>
          <cell r="J16712" t="str">
            <v>N</v>
          </cell>
        </row>
        <row r="16713">
          <cell r="D16713" t="str">
            <v>1430241</v>
          </cell>
          <cell r="J16713" t="str">
            <v>N</v>
          </cell>
        </row>
        <row r="16714">
          <cell r="D16714" t="str">
            <v>1430241</v>
          </cell>
          <cell r="J16714" t="str">
            <v>N</v>
          </cell>
        </row>
        <row r="16715">
          <cell r="D16715" t="str">
            <v>1430241</v>
          </cell>
          <cell r="J16715" t="str">
            <v>N</v>
          </cell>
        </row>
        <row r="16716">
          <cell r="D16716" t="str">
            <v>1430241</v>
          </cell>
          <cell r="J16716" t="str">
            <v>N</v>
          </cell>
        </row>
        <row r="16717">
          <cell r="D16717" t="str">
            <v>1430241</v>
          </cell>
          <cell r="J16717" t="str">
            <v>N</v>
          </cell>
        </row>
        <row r="16718">
          <cell r="D16718" t="str">
            <v>1430241</v>
          </cell>
          <cell r="J16718" t="str">
            <v>N</v>
          </cell>
        </row>
        <row r="16719">
          <cell r="D16719" t="str">
            <v>1430241</v>
          </cell>
          <cell r="J16719" t="str">
            <v>N</v>
          </cell>
        </row>
        <row r="16720">
          <cell r="D16720" t="str">
            <v>1430241</v>
          </cell>
          <cell r="J16720" t="str">
            <v>N</v>
          </cell>
        </row>
        <row r="16721">
          <cell r="D16721" t="str">
            <v>1430241</v>
          </cell>
          <cell r="J16721" t="str">
            <v>N</v>
          </cell>
        </row>
        <row r="16722">
          <cell r="D16722" t="str">
            <v>1430241</v>
          </cell>
          <cell r="J16722" t="str">
            <v>N</v>
          </cell>
        </row>
        <row r="16723">
          <cell r="D16723" t="str">
            <v>1430241</v>
          </cell>
          <cell r="J16723" t="str">
            <v>N</v>
          </cell>
        </row>
        <row r="16724">
          <cell r="D16724" t="str">
            <v>1430241</v>
          </cell>
          <cell r="J16724" t="str">
            <v>N</v>
          </cell>
        </row>
        <row r="16725">
          <cell r="D16725" t="str">
            <v>1430241</v>
          </cell>
          <cell r="J16725" t="str">
            <v>N</v>
          </cell>
        </row>
        <row r="16726">
          <cell r="D16726" t="str">
            <v>1430241</v>
          </cell>
          <cell r="J16726" t="str">
            <v>N</v>
          </cell>
        </row>
        <row r="16727">
          <cell r="D16727" t="str">
            <v>1430241</v>
          </cell>
          <cell r="J16727" t="str">
            <v>N</v>
          </cell>
        </row>
        <row r="16728">
          <cell r="D16728" t="str">
            <v>1430241</v>
          </cell>
          <cell r="J16728" t="str">
            <v>N</v>
          </cell>
        </row>
        <row r="16729">
          <cell r="D16729" t="str">
            <v>1430241</v>
          </cell>
          <cell r="J16729" t="str">
            <v>N</v>
          </cell>
        </row>
        <row r="16730">
          <cell r="D16730" t="str">
            <v>1430241</v>
          </cell>
          <cell r="J16730" t="str">
            <v>N</v>
          </cell>
        </row>
        <row r="16731">
          <cell r="D16731" t="str">
            <v>1430241</v>
          </cell>
          <cell r="J16731" t="str">
            <v>N</v>
          </cell>
        </row>
        <row r="16732">
          <cell r="D16732" t="str">
            <v>1430241</v>
          </cell>
          <cell r="J16732" t="str">
            <v>N</v>
          </cell>
        </row>
        <row r="16733">
          <cell r="D16733" t="str">
            <v>1430241</v>
          </cell>
          <cell r="J16733" t="str">
            <v>N</v>
          </cell>
        </row>
        <row r="16734">
          <cell r="D16734" t="str">
            <v>1430241</v>
          </cell>
          <cell r="J16734" t="str">
            <v>N</v>
          </cell>
        </row>
        <row r="16735">
          <cell r="D16735" t="str">
            <v>1430241</v>
          </cell>
          <cell r="J16735" t="str">
            <v>N</v>
          </cell>
        </row>
        <row r="16736">
          <cell r="D16736" t="str">
            <v>1430241</v>
          </cell>
          <cell r="J16736" t="str">
            <v>N</v>
          </cell>
        </row>
        <row r="16737">
          <cell r="D16737" t="str">
            <v>1430241</v>
          </cell>
          <cell r="J16737" t="str">
            <v>N</v>
          </cell>
        </row>
        <row r="16738">
          <cell r="D16738" t="str">
            <v>1430241</v>
          </cell>
          <cell r="J16738" t="str">
            <v>N</v>
          </cell>
        </row>
        <row r="16739">
          <cell r="D16739" t="str">
            <v>1430241</v>
          </cell>
          <cell r="J16739" t="str">
            <v>N</v>
          </cell>
        </row>
        <row r="16740">
          <cell r="D16740" t="str">
            <v>1430241</v>
          </cell>
          <cell r="J16740" t="str">
            <v>N</v>
          </cell>
        </row>
        <row r="16741">
          <cell r="D16741" t="str">
            <v>1430241</v>
          </cell>
          <cell r="J16741" t="str">
            <v>N</v>
          </cell>
        </row>
        <row r="16742">
          <cell r="D16742" t="str">
            <v>1430241</v>
          </cell>
          <cell r="J16742" t="str">
            <v>N</v>
          </cell>
        </row>
        <row r="16743">
          <cell r="D16743" t="str">
            <v>1430241</v>
          </cell>
          <cell r="J16743" t="str">
            <v>N</v>
          </cell>
        </row>
        <row r="16744">
          <cell r="D16744" t="str">
            <v>1430241</v>
          </cell>
          <cell r="J16744" t="str">
            <v>N</v>
          </cell>
        </row>
        <row r="16745">
          <cell r="D16745" t="str">
            <v>1430241</v>
          </cell>
          <cell r="J16745" t="str">
            <v>N</v>
          </cell>
        </row>
        <row r="16746">
          <cell r="D16746" t="str">
            <v>1430241</v>
          </cell>
          <cell r="J16746" t="str">
            <v>N</v>
          </cell>
        </row>
        <row r="16747">
          <cell r="D16747" t="str">
            <v>1430241</v>
          </cell>
          <cell r="J16747" t="str">
            <v>N</v>
          </cell>
        </row>
        <row r="16748">
          <cell r="D16748" t="str">
            <v>1430241</v>
          </cell>
          <cell r="J16748" t="str">
            <v>N</v>
          </cell>
        </row>
        <row r="16749">
          <cell r="D16749" t="str">
            <v>1430241</v>
          </cell>
          <cell r="J16749" t="str">
            <v>N</v>
          </cell>
        </row>
        <row r="16750">
          <cell r="D16750" t="str">
            <v>1430241</v>
          </cell>
          <cell r="J16750" t="str">
            <v>N</v>
          </cell>
        </row>
        <row r="16751">
          <cell r="D16751" t="str">
            <v>1430241</v>
          </cell>
          <cell r="J16751" t="str">
            <v>N</v>
          </cell>
        </row>
        <row r="16752">
          <cell r="D16752" t="str">
            <v>1430241</v>
          </cell>
          <cell r="J16752" t="str">
            <v>N</v>
          </cell>
        </row>
        <row r="16753">
          <cell r="D16753" t="str">
            <v>1430241</v>
          </cell>
          <cell r="J16753" t="str">
            <v>N</v>
          </cell>
        </row>
        <row r="16754">
          <cell r="D16754" t="str">
            <v>1430241</v>
          </cell>
          <cell r="J16754" t="str">
            <v>N</v>
          </cell>
        </row>
        <row r="16755">
          <cell r="D16755" t="str">
            <v>1430241</v>
          </cell>
          <cell r="J16755" t="str">
            <v>N</v>
          </cell>
        </row>
        <row r="16756">
          <cell r="D16756" t="str">
            <v>1430241</v>
          </cell>
          <cell r="J16756" t="str">
            <v>N</v>
          </cell>
        </row>
        <row r="16757">
          <cell r="D16757" t="str">
            <v>1430241</v>
          </cell>
          <cell r="J16757" t="str">
            <v>N</v>
          </cell>
        </row>
        <row r="16758">
          <cell r="D16758" t="str">
            <v>1430241</v>
          </cell>
          <cell r="J16758" t="str">
            <v>N</v>
          </cell>
        </row>
        <row r="16759">
          <cell r="D16759" t="str">
            <v>1430241</v>
          </cell>
          <cell r="J16759" t="str">
            <v>N</v>
          </cell>
        </row>
        <row r="16760">
          <cell r="D16760" t="str">
            <v>1430241</v>
          </cell>
          <cell r="J16760" t="str">
            <v>N</v>
          </cell>
        </row>
        <row r="16761">
          <cell r="D16761" t="str">
            <v>1430241</v>
          </cell>
          <cell r="J16761" t="str">
            <v>N</v>
          </cell>
        </row>
        <row r="16762">
          <cell r="D16762" t="str">
            <v>1430241</v>
          </cell>
          <cell r="J16762" t="str">
            <v>N</v>
          </cell>
        </row>
        <row r="16763">
          <cell r="D16763" t="str">
            <v>1430241</v>
          </cell>
          <cell r="J16763" t="str">
            <v>N</v>
          </cell>
        </row>
        <row r="16764">
          <cell r="D16764" t="str">
            <v>1430241</v>
          </cell>
          <cell r="J16764" t="str">
            <v>N</v>
          </cell>
        </row>
        <row r="16765">
          <cell r="D16765" t="str">
            <v>1430241</v>
          </cell>
          <cell r="J16765" t="str">
            <v>N</v>
          </cell>
        </row>
        <row r="16766">
          <cell r="D16766" t="str">
            <v>1430241</v>
          </cell>
          <cell r="J16766" t="str">
            <v>N</v>
          </cell>
        </row>
        <row r="16767">
          <cell r="D16767" t="str">
            <v>1430241</v>
          </cell>
          <cell r="J16767" t="str">
            <v>N</v>
          </cell>
        </row>
        <row r="16768">
          <cell r="D16768" t="str">
            <v>1430241</v>
          </cell>
          <cell r="J16768" t="str">
            <v>N</v>
          </cell>
        </row>
        <row r="16769">
          <cell r="D16769" t="str">
            <v>1430241</v>
          </cell>
          <cell r="J16769" t="str">
            <v>N</v>
          </cell>
        </row>
        <row r="16770">
          <cell r="D16770" t="str">
            <v>1430241</v>
          </cell>
          <cell r="J16770" t="str">
            <v>N</v>
          </cell>
        </row>
        <row r="16771">
          <cell r="D16771" t="str">
            <v>1430241</v>
          </cell>
          <cell r="J16771" t="str">
            <v>N</v>
          </cell>
        </row>
        <row r="16772">
          <cell r="D16772" t="str">
            <v>1430241</v>
          </cell>
          <cell r="J16772" t="str">
            <v>N</v>
          </cell>
        </row>
        <row r="16773">
          <cell r="D16773" t="str">
            <v>1430241</v>
          </cell>
          <cell r="J16773" t="str">
            <v>N</v>
          </cell>
        </row>
        <row r="16774">
          <cell r="D16774" t="str">
            <v>1430241</v>
          </cell>
          <cell r="J16774" t="str">
            <v>N</v>
          </cell>
        </row>
        <row r="16775">
          <cell r="D16775" t="str">
            <v>1430241</v>
          </cell>
          <cell r="J16775" t="str">
            <v>N</v>
          </cell>
        </row>
        <row r="16776">
          <cell r="D16776" t="str">
            <v>1430241</v>
          </cell>
          <cell r="J16776" t="str">
            <v>N</v>
          </cell>
        </row>
        <row r="16777">
          <cell r="D16777" t="str">
            <v>1430241</v>
          </cell>
          <cell r="J16777" t="str">
            <v>N</v>
          </cell>
        </row>
        <row r="16778">
          <cell r="D16778" t="str">
            <v>1430241</v>
          </cell>
          <cell r="J16778" t="str">
            <v>N</v>
          </cell>
        </row>
        <row r="16779">
          <cell r="D16779" t="str">
            <v>1430241</v>
          </cell>
          <cell r="J16779" t="str">
            <v>N</v>
          </cell>
        </row>
        <row r="16780">
          <cell r="D16780" t="str">
            <v>1430241</v>
          </cell>
          <cell r="J16780" t="str">
            <v>N</v>
          </cell>
        </row>
        <row r="16781">
          <cell r="D16781" t="str">
            <v>1430241</v>
          </cell>
          <cell r="J16781" t="str">
            <v>N</v>
          </cell>
        </row>
        <row r="16782">
          <cell r="D16782" t="str">
            <v>1430241</v>
          </cell>
          <cell r="J16782" t="str">
            <v>N</v>
          </cell>
        </row>
        <row r="16783">
          <cell r="D16783" t="str">
            <v>1430241</v>
          </cell>
          <cell r="J16783" t="str">
            <v>N</v>
          </cell>
        </row>
        <row r="16784">
          <cell r="D16784" t="str">
            <v>1430241</v>
          </cell>
          <cell r="J16784" t="str">
            <v>N</v>
          </cell>
        </row>
        <row r="16785">
          <cell r="D16785" t="str">
            <v>1430241</v>
          </cell>
          <cell r="J16785" t="str">
            <v>N</v>
          </cell>
        </row>
        <row r="16786">
          <cell r="D16786" t="str">
            <v>1430241</v>
          </cell>
          <cell r="J16786" t="str">
            <v>N</v>
          </cell>
        </row>
        <row r="16787">
          <cell r="D16787" t="str">
            <v>1430241</v>
          </cell>
          <cell r="J16787" t="str">
            <v>N</v>
          </cell>
        </row>
        <row r="16788">
          <cell r="D16788" t="str">
            <v>1430241</v>
          </cell>
          <cell r="J16788" t="str">
            <v>N</v>
          </cell>
        </row>
        <row r="16789">
          <cell r="D16789" t="str">
            <v>1430241</v>
          </cell>
          <cell r="J16789" t="str">
            <v>N</v>
          </cell>
        </row>
        <row r="16790">
          <cell r="D16790" t="str">
            <v>1430241</v>
          </cell>
          <cell r="J16790" t="str">
            <v>N</v>
          </cell>
        </row>
        <row r="16791">
          <cell r="D16791" t="str">
            <v>1430241</v>
          </cell>
          <cell r="J16791" t="str">
            <v>N</v>
          </cell>
        </row>
        <row r="16792">
          <cell r="D16792" t="str">
            <v>1430241</v>
          </cell>
          <cell r="J16792" t="str">
            <v>N</v>
          </cell>
        </row>
        <row r="16793">
          <cell r="D16793" t="str">
            <v>1432422</v>
          </cell>
          <cell r="J16793" t="str">
            <v>N</v>
          </cell>
        </row>
        <row r="16794">
          <cell r="D16794" t="str">
            <v>1432422</v>
          </cell>
          <cell r="J16794" t="str">
            <v>N</v>
          </cell>
        </row>
        <row r="16795">
          <cell r="D16795" t="str">
            <v>1432422</v>
          </cell>
          <cell r="J16795" t="str">
            <v>N</v>
          </cell>
        </row>
        <row r="16796">
          <cell r="D16796" t="str">
            <v>1432422</v>
          </cell>
          <cell r="J16796" t="str">
            <v>N</v>
          </cell>
        </row>
        <row r="16797">
          <cell r="D16797" t="str">
            <v>1432422</v>
          </cell>
          <cell r="J16797" t="str">
            <v>N</v>
          </cell>
        </row>
        <row r="16798">
          <cell r="D16798" t="str">
            <v>1432422</v>
          </cell>
          <cell r="J16798" t="str">
            <v>N</v>
          </cell>
        </row>
        <row r="16799">
          <cell r="D16799" t="str">
            <v>1432422</v>
          </cell>
          <cell r="J16799" t="str">
            <v>N</v>
          </cell>
        </row>
        <row r="16800">
          <cell r="D16800" t="str">
            <v>1432422</v>
          </cell>
          <cell r="J16800" t="str">
            <v>N</v>
          </cell>
        </row>
        <row r="16801">
          <cell r="D16801" t="str">
            <v>1432422</v>
          </cell>
          <cell r="J16801" t="str">
            <v>N</v>
          </cell>
        </row>
        <row r="16802">
          <cell r="D16802" t="str">
            <v>1432422</v>
          </cell>
          <cell r="J16802" t="str">
            <v>Y</v>
          </cell>
        </row>
        <row r="16803">
          <cell r="D16803" t="str">
            <v>1432422</v>
          </cell>
          <cell r="J16803" t="str">
            <v>Y</v>
          </cell>
        </row>
        <row r="16804">
          <cell r="D16804" t="str">
            <v>1432422</v>
          </cell>
          <cell r="J16804" t="str">
            <v>Y</v>
          </cell>
        </row>
        <row r="16805">
          <cell r="D16805" t="str">
            <v>1432422</v>
          </cell>
          <cell r="J16805" t="str">
            <v>Y</v>
          </cell>
        </row>
        <row r="16806">
          <cell r="D16806" t="str">
            <v>1432422</v>
          </cell>
          <cell r="J16806" t="str">
            <v>Y</v>
          </cell>
        </row>
        <row r="16807">
          <cell r="D16807" t="str">
            <v>1432422</v>
          </cell>
          <cell r="J16807" t="str">
            <v>Y</v>
          </cell>
        </row>
        <row r="16808">
          <cell r="D16808" t="str">
            <v>1432422</v>
          </cell>
          <cell r="J16808" t="str">
            <v>Y</v>
          </cell>
        </row>
        <row r="16809">
          <cell r="D16809" t="str">
            <v>1432422</v>
          </cell>
          <cell r="J16809" t="str">
            <v>Y</v>
          </cell>
        </row>
        <row r="16810">
          <cell r="D16810" t="str">
            <v>1432422</v>
          </cell>
          <cell r="J16810" t="str">
            <v>Y</v>
          </cell>
        </row>
        <row r="16811">
          <cell r="D16811" t="str">
            <v>1432422</v>
          </cell>
          <cell r="J16811" t="str">
            <v>Y</v>
          </cell>
        </row>
        <row r="16812">
          <cell r="D16812" t="str">
            <v>1432422</v>
          </cell>
          <cell r="J16812" t="str">
            <v>Y</v>
          </cell>
        </row>
        <row r="16813">
          <cell r="D16813" t="str">
            <v>1432422</v>
          </cell>
          <cell r="J16813" t="str">
            <v>Y</v>
          </cell>
        </row>
        <row r="16814">
          <cell r="D16814" t="str">
            <v>1432422</v>
          </cell>
          <cell r="J16814" t="str">
            <v>Y</v>
          </cell>
        </row>
        <row r="16815">
          <cell r="D16815" t="str">
            <v>1432422</v>
          </cell>
          <cell r="J16815" t="str">
            <v>Y</v>
          </cell>
        </row>
        <row r="16816">
          <cell r="D16816" t="str">
            <v>1432422</v>
          </cell>
          <cell r="J16816" t="str">
            <v>Y</v>
          </cell>
        </row>
        <row r="16817">
          <cell r="D16817" t="str">
            <v>1432422</v>
          </cell>
          <cell r="J16817" t="str">
            <v>Y</v>
          </cell>
        </row>
        <row r="16818">
          <cell r="D16818" t="str">
            <v>1432422</v>
          </cell>
          <cell r="J16818" t="str">
            <v>Y</v>
          </cell>
        </row>
        <row r="16819">
          <cell r="D16819" t="str">
            <v>1432483</v>
          </cell>
          <cell r="J16819" t="str">
            <v>N</v>
          </cell>
        </row>
        <row r="16820">
          <cell r="D16820" t="str">
            <v>1432483</v>
          </cell>
          <cell r="J16820" t="str">
            <v>N</v>
          </cell>
        </row>
        <row r="16821">
          <cell r="D16821" t="str">
            <v>1432483</v>
          </cell>
          <cell r="J16821" t="str">
            <v>N</v>
          </cell>
        </row>
        <row r="16822">
          <cell r="D16822" t="str">
            <v>1432483</v>
          </cell>
          <cell r="J16822" t="str">
            <v>N</v>
          </cell>
        </row>
        <row r="16823">
          <cell r="D16823" t="str">
            <v>1432483</v>
          </cell>
          <cell r="J16823" t="str">
            <v>N</v>
          </cell>
        </row>
        <row r="16824">
          <cell r="D16824" t="str">
            <v>1432483</v>
          </cell>
          <cell r="J16824" t="str">
            <v>N</v>
          </cell>
        </row>
        <row r="16825">
          <cell r="D16825" t="str">
            <v>1432483</v>
          </cell>
          <cell r="J16825" t="str">
            <v>N</v>
          </cell>
        </row>
        <row r="16826">
          <cell r="D16826" t="str">
            <v>1432483</v>
          </cell>
          <cell r="J16826" t="str">
            <v>N</v>
          </cell>
        </row>
        <row r="16827">
          <cell r="D16827" t="str">
            <v>1432483</v>
          </cell>
          <cell r="J16827" t="str">
            <v>N</v>
          </cell>
        </row>
        <row r="16828">
          <cell r="D16828" t="str">
            <v>1432483</v>
          </cell>
          <cell r="J16828" t="str">
            <v>N</v>
          </cell>
        </row>
        <row r="16829">
          <cell r="D16829" t="str">
            <v>1432483</v>
          </cell>
          <cell r="J16829" t="str">
            <v>N</v>
          </cell>
        </row>
        <row r="16830">
          <cell r="D16830" t="str">
            <v>1432483</v>
          </cell>
          <cell r="J16830" t="str">
            <v>N</v>
          </cell>
        </row>
        <row r="16831">
          <cell r="D16831" t="str">
            <v>1432483</v>
          </cell>
          <cell r="J16831" t="str">
            <v>N</v>
          </cell>
        </row>
        <row r="16832">
          <cell r="D16832" t="str">
            <v>1432483</v>
          </cell>
          <cell r="J16832" t="str">
            <v>N</v>
          </cell>
        </row>
        <row r="16833">
          <cell r="D16833" t="str">
            <v>1432483</v>
          </cell>
          <cell r="J16833" t="str">
            <v>N</v>
          </cell>
        </row>
        <row r="16834">
          <cell r="D16834" t="str">
            <v>1432483</v>
          </cell>
          <cell r="J16834" t="str">
            <v>N</v>
          </cell>
        </row>
        <row r="16835">
          <cell r="D16835" t="str">
            <v>1432483</v>
          </cell>
          <cell r="J16835" t="str">
            <v>N</v>
          </cell>
        </row>
        <row r="16836">
          <cell r="D16836" t="str">
            <v>1432483</v>
          </cell>
          <cell r="J16836" t="str">
            <v>N</v>
          </cell>
        </row>
        <row r="16837">
          <cell r="D16837" t="str">
            <v>1432483</v>
          </cell>
          <cell r="J16837" t="str">
            <v>N</v>
          </cell>
        </row>
        <row r="16838">
          <cell r="D16838" t="str">
            <v>1432483</v>
          </cell>
          <cell r="J16838" t="str">
            <v>N</v>
          </cell>
        </row>
        <row r="16839">
          <cell r="D16839" t="str">
            <v>1432483</v>
          </cell>
          <cell r="J16839" t="str">
            <v>N</v>
          </cell>
        </row>
        <row r="16840">
          <cell r="D16840" t="str">
            <v>1432483</v>
          </cell>
          <cell r="J16840" t="str">
            <v>N</v>
          </cell>
        </row>
        <row r="16841">
          <cell r="D16841" t="str">
            <v>1432483</v>
          </cell>
          <cell r="J16841" t="str">
            <v>N</v>
          </cell>
        </row>
        <row r="16842">
          <cell r="D16842" t="str">
            <v>1432483</v>
          </cell>
          <cell r="J16842" t="str">
            <v>N</v>
          </cell>
        </row>
        <row r="16843">
          <cell r="D16843" t="str">
            <v>1432483</v>
          </cell>
          <cell r="J16843" t="str">
            <v>N</v>
          </cell>
        </row>
        <row r="16844">
          <cell r="D16844" t="str">
            <v>1432483</v>
          </cell>
          <cell r="J16844" t="str">
            <v>N</v>
          </cell>
        </row>
        <row r="16845">
          <cell r="D16845" t="str">
            <v>1432483</v>
          </cell>
          <cell r="J16845" t="str">
            <v>N</v>
          </cell>
        </row>
        <row r="16846">
          <cell r="D16846" t="str">
            <v>1432483</v>
          </cell>
          <cell r="J16846" t="str">
            <v>N</v>
          </cell>
        </row>
        <row r="16847">
          <cell r="D16847" t="str">
            <v>1432483</v>
          </cell>
          <cell r="J16847" t="str">
            <v>N</v>
          </cell>
        </row>
        <row r="16848">
          <cell r="D16848" t="str">
            <v>1432483</v>
          </cell>
          <cell r="J16848" t="str">
            <v>N</v>
          </cell>
        </row>
        <row r="16849">
          <cell r="D16849" t="str">
            <v>1432483</v>
          </cell>
          <cell r="J16849" t="str">
            <v>N</v>
          </cell>
        </row>
        <row r="16850">
          <cell r="D16850" t="str">
            <v>1432483</v>
          </cell>
          <cell r="J16850" t="str">
            <v>N</v>
          </cell>
        </row>
        <row r="16851">
          <cell r="D16851" t="str">
            <v>1432483</v>
          </cell>
          <cell r="J16851" t="str">
            <v>N</v>
          </cell>
        </row>
        <row r="16852">
          <cell r="D16852" t="str">
            <v>1432483</v>
          </cell>
          <cell r="J16852" t="str">
            <v>N</v>
          </cell>
        </row>
        <row r="16853">
          <cell r="D16853" t="str">
            <v>1432483</v>
          </cell>
          <cell r="J16853" t="str">
            <v>N</v>
          </cell>
        </row>
        <row r="16854">
          <cell r="D16854" t="str">
            <v>1433667</v>
          </cell>
          <cell r="J16854" t="str">
            <v>N</v>
          </cell>
        </row>
        <row r="16855">
          <cell r="D16855" t="str">
            <v>1433667</v>
          </cell>
          <cell r="J16855" t="str">
            <v>N</v>
          </cell>
        </row>
        <row r="16856">
          <cell r="D16856" t="str">
            <v>1433667</v>
          </cell>
          <cell r="J16856" t="str">
            <v>N</v>
          </cell>
        </row>
        <row r="16857">
          <cell r="D16857" t="str">
            <v>1433667</v>
          </cell>
          <cell r="J16857" t="str">
            <v>N</v>
          </cell>
        </row>
        <row r="16858">
          <cell r="D16858" t="str">
            <v>1433667</v>
          </cell>
          <cell r="J16858" t="str">
            <v>N</v>
          </cell>
        </row>
        <row r="16859">
          <cell r="D16859" t="str">
            <v>1433667</v>
          </cell>
          <cell r="J16859" t="str">
            <v>N</v>
          </cell>
        </row>
        <row r="16860">
          <cell r="D16860" t="str">
            <v>1433667</v>
          </cell>
          <cell r="J16860" t="str">
            <v>N</v>
          </cell>
        </row>
        <row r="16861">
          <cell r="D16861" t="str">
            <v>1433667</v>
          </cell>
          <cell r="J16861" t="str">
            <v>N</v>
          </cell>
        </row>
        <row r="16862">
          <cell r="D16862" t="str">
            <v>1433667</v>
          </cell>
          <cell r="J16862" t="str">
            <v>N</v>
          </cell>
        </row>
        <row r="16863">
          <cell r="D16863" t="str">
            <v>1433667</v>
          </cell>
          <cell r="J16863" t="str">
            <v>N</v>
          </cell>
        </row>
        <row r="16864">
          <cell r="D16864" t="str">
            <v>1433667</v>
          </cell>
          <cell r="J16864" t="str">
            <v>N</v>
          </cell>
        </row>
        <row r="16865">
          <cell r="D16865" t="str">
            <v>1433667</v>
          </cell>
          <cell r="J16865" t="str">
            <v>N</v>
          </cell>
        </row>
        <row r="16866">
          <cell r="D16866" t="str">
            <v>1433667</v>
          </cell>
          <cell r="J16866" t="str">
            <v>N</v>
          </cell>
        </row>
        <row r="16867">
          <cell r="D16867" t="str">
            <v>1433668</v>
          </cell>
          <cell r="J16867" t="str">
            <v>N</v>
          </cell>
        </row>
        <row r="16868">
          <cell r="D16868" t="str">
            <v>1433668</v>
          </cell>
          <cell r="J16868" t="str">
            <v>N</v>
          </cell>
        </row>
        <row r="16869">
          <cell r="D16869" t="str">
            <v>1433668</v>
          </cell>
          <cell r="J16869" t="str">
            <v>N</v>
          </cell>
        </row>
        <row r="16870">
          <cell r="D16870" t="str">
            <v>1433668</v>
          </cell>
          <cell r="J16870" t="str">
            <v>N</v>
          </cell>
        </row>
        <row r="16871">
          <cell r="D16871" t="str">
            <v>1433668</v>
          </cell>
          <cell r="J16871" t="str">
            <v>N</v>
          </cell>
        </row>
        <row r="16872">
          <cell r="D16872" t="str">
            <v>1433668</v>
          </cell>
          <cell r="J16872" t="str">
            <v>N</v>
          </cell>
        </row>
        <row r="16873">
          <cell r="D16873" t="str">
            <v>1433668</v>
          </cell>
          <cell r="J16873" t="str">
            <v>N</v>
          </cell>
        </row>
        <row r="16874">
          <cell r="D16874" t="str">
            <v>1433668</v>
          </cell>
          <cell r="J16874" t="str">
            <v>N</v>
          </cell>
        </row>
        <row r="16875">
          <cell r="D16875" t="str">
            <v>1433668</v>
          </cell>
          <cell r="J16875" t="str">
            <v>N</v>
          </cell>
        </row>
        <row r="16876">
          <cell r="D16876" t="str">
            <v>1433668</v>
          </cell>
          <cell r="J16876" t="str">
            <v>N</v>
          </cell>
        </row>
        <row r="16877">
          <cell r="D16877" t="str">
            <v>1433668</v>
          </cell>
          <cell r="J16877" t="str">
            <v>N</v>
          </cell>
        </row>
        <row r="16878">
          <cell r="D16878" t="str">
            <v>1433668</v>
          </cell>
          <cell r="J16878" t="str">
            <v>N</v>
          </cell>
        </row>
        <row r="16879">
          <cell r="D16879" t="str">
            <v>1433668</v>
          </cell>
          <cell r="J16879" t="str">
            <v>N</v>
          </cell>
        </row>
        <row r="16880">
          <cell r="D16880" t="str">
            <v>1433668</v>
          </cell>
          <cell r="J16880" t="str">
            <v>N</v>
          </cell>
        </row>
        <row r="16881">
          <cell r="D16881" t="str">
            <v>1433668</v>
          </cell>
          <cell r="J16881" t="str">
            <v>N</v>
          </cell>
        </row>
        <row r="16882">
          <cell r="D16882" t="str">
            <v>1433668</v>
          </cell>
          <cell r="J16882" t="str">
            <v>N</v>
          </cell>
        </row>
        <row r="16883">
          <cell r="D16883" t="str">
            <v>1434093</v>
          </cell>
          <cell r="J16883" t="str">
            <v>N</v>
          </cell>
        </row>
        <row r="16884">
          <cell r="D16884" t="str">
            <v>1434093</v>
          </cell>
          <cell r="J16884" t="str">
            <v>N</v>
          </cell>
        </row>
        <row r="16885">
          <cell r="D16885" t="str">
            <v>1434093</v>
          </cell>
          <cell r="J16885" t="str">
            <v>N</v>
          </cell>
        </row>
        <row r="16886">
          <cell r="D16886" t="str">
            <v>1434093</v>
          </cell>
          <cell r="J16886" t="str">
            <v>N</v>
          </cell>
        </row>
        <row r="16887">
          <cell r="D16887" t="str">
            <v>1434093</v>
          </cell>
          <cell r="J16887" t="str">
            <v>N</v>
          </cell>
        </row>
        <row r="16888">
          <cell r="D16888" t="str">
            <v>1434093</v>
          </cell>
          <cell r="J16888" t="str">
            <v>N</v>
          </cell>
        </row>
        <row r="16889">
          <cell r="D16889" t="str">
            <v>1434093</v>
          </cell>
          <cell r="J16889" t="str">
            <v>N</v>
          </cell>
        </row>
        <row r="16890">
          <cell r="D16890" t="str">
            <v>1434093</v>
          </cell>
          <cell r="J16890" t="str">
            <v>N</v>
          </cell>
        </row>
        <row r="16891">
          <cell r="D16891" t="str">
            <v>1434693</v>
          </cell>
          <cell r="J16891" t="str">
            <v>Y</v>
          </cell>
        </row>
        <row r="16892">
          <cell r="D16892" t="str">
            <v>1434693</v>
          </cell>
          <cell r="J16892" t="str">
            <v>Y</v>
          </cell>
        </row>
        <row r="16893">
          <cell r="D16893" t="str">
            <v>1434693</v>
          </cell>
          <cell r="J16893" t="str">
            <v>Y</v>
          </cell>
        </row>
        <row r="16894">
          <cell r="D16894" t="str">
            <v>1434693</v>
          </cell>
          <cell r="J16894" t="str">
            <v>Y</v>
          </cell>
        </row>
        <row r="16895">
          <cell r="D16895" t="str">
            <v>1434693</v>
          </cell>
          <cell r="J16895" t="str">
            <v>Y</v>
          </cell>
        </row>
        <row r="16896">
          <cell r="D16896" t="str">
            <v>1434693</v>
          </cell>
          <cell r="J16896" t="str">
            <v>Y</v>
          </cell>
        </row>
        <row r="16897">
          <cell r="D16897" t="str">
            <v>1434693</v>
          </cell>
          <cell r="J16897" t="str">
            <v>Y</v>
          </cell>
        </row>
        <row r="16898">
          <cell r="D16898" t="str">
            <v>1434693</v>
          </cell>
          <cell r="J16898" t="str">
            <v>Y</v>
          </cell>
        </row>
        <row r="16899">
          <cell r="D16899" t="str">
            <v>1434693</v>
          </cell>
          <cell r="J16899" t="str">
            <v>Y</v>
          </cell>
        </row>
        <row r="16900">
          <cell r="D16900" t="str">
            <v>1434693</v>
          </cell>
          <cell r="J16900" t="str">
            <v>Y</v>
          </cell>
        </row>
        <row r="16901">
          <cell r="D16901" t="str">
            <v>1434693</v>
          </cell>
          <cell r="J16901" t="str">
            <v>Y</v>
          </cell>
        </row>
        <row r="16902">
          <cell r="D16902" t="str">
            <v>1434693</v>
          </cell>
          <cell r="J16902" t="str">
            <v>Y</v>
          </cell>
        </row>
        <row r="16903">
          <cell r="D16903" t="str">
            <v>1434693</v>
          </cell>
          <cell r="J16903" t="str">
            <v>Y</v>
          </cell>
        </row>
        <row r="16904">
          <cell r="D16904" t="str">
            <v>1434693</v>
          </cell>
          <cell r="J16904" t="str">
            <v>Y</v>
          </cell>
        </row>
        <row r="16905">
          <cell r="D16905" t="str">
            <v>1434693</v>
          </cell>
          <cell r="J16905" t="str">
            <v>Y</v>
          </cell>
        </row>
        <row r="16906">
          <cell r="D16906" t="str">
            <v>1434693</v>
          </cell>
          <cell r="J16906" t="str">
            <v>Y</v>
          </cell>
        </row>
        <row r="16907">
          <cell r="D16907" t="str">
            <v>1434693</v>
          </cell>
          <cell r="J16907" t="str">
            <v>Y</v>
          </cell>
        </row>
        <row r="16908">
          <cell r="D16908" t="str">
            <v>1434693</v>
          </cell>
          <cell r="J16908" t="str">
            <v>Y</v>
          </cell>
        </row>
        <row r="16909">
          <cell r="D16909" t="str">
            <v>1434693</v>
          </cell>
          <cell r="J16909" t="str">
            <v>Y</v>
          </cell>
        </row>
        <row r="16910">
          <cell r="D16910" t="str">
            <v>1435968</v>
          </cell>
          <cell r="J16910" t="str">
            <v>N</v>
          </cell>
        </row>
        <row r="16911">
          <cell r="D16911" t="str">
            <v>1435968</v>
          </cell>
          <cell r="J16911" t="str">
            <v>N</v>
          </cell>
        </row>
        <row r="16912">
          <cell r="D16912" t="str">
            <v>1435968</v>
          </cell>
          <cell r="J16912" t="str">
            <v>N</v>
          </cell>
        </row>
        <row r="16913">
          <cell r="D16913" t="str">
            <v>1435968</v>
          </cell>
          <cell r="J16913" t="str">
            <v>N</v>
          </cell>
        </row>
        <row r="16914">
          <cell r="D16914" t="str">
            <v>1435968</v>
          </cell>
          <cell r="J16914" t="str">
            <v>N</v>
          </cell>
        </row>
        <row r="16915">
          <cell r="D16915" t="str">
            <v>1438709</v>
          </cell>
          <cell r="J16915" t="str">
            <v>Y</v>
          </cell>
        </row>
        <row r="16916">
          <cell r="D16916" t="str">
            <v>1438709</v>
          </cell>
          <cell r="J16916" t="str">
            <v>Y</v>
          </cell>
        </row>
        <row r="16917">
          <cell r="D16917" t="str">
            <v>1438709</v>
          </cell>
          <cell r="J16917" t="str">
            <v>Y</v>
          </cell>
        </row>
        <row r="16918">
          <cell r="D16918" t="str">
            <v>1438709</v>
          </cell>
          <cell r="J16918" t="str">
            <v>Y</v>
          </cell>
        </row>
        <row r="16919">
          <cell r="D16919" t="str">
            <v>1438709</v>
          </cell>
          <cell r="J16919" t="str">
            <v>Y</v>
          </cell>
        </row>
        <row r="16920">
          <cell r="D16920" t="str">
            <v>1438709</v>
          </cell>
          <cell r="J16920" t="str">
            <v>Y</v>
          </cell>
        </row>
        <row r="16921">
          <cell r="D16921" t="str">
            <v>1438709</v>
          </cell>
          <cell r="J16921" t="str">
            <v>Y</v>
          </cell>
        </row>
        <row r="16922">
          <cell r="D16922" t="str">
            <v>1438709</v>
          </cell>
          <cell r="J16922" t="str">
            <v>Y</v>
          </cell>
        </row>
        <row r="16923">
          <cell r="D16923" t="str">
            <v>1438709</v>
          </cell>
          <cell r="J16923" t="str">
            <v>Y</v>
          </cell>
        </row>
        <row r="16924">
          <cell r="D16924" t="str">
            <v>1438709</v>
          </cell>
          <cell r="J16924" t="str">
            <v>Y</v>
          </cell>
        </row>
        <row r="16925">
          <cell r="D16925" t="str">
            <v>1438709</v>
          </cell>
          <cell r="J16925" t="str">
            <v>Y</v>
          </cell>
        </row>
        <row r="16926">
          <cell r="D16926" t="str">
            <v>1438709</v>
          </cell>
          <cell r="J16926" t="str">
            <v>Y</v>
          </cell>
        </row>
        <row r="16927">
          <cell r="D16927" t="str">
            <v>1438709</v>
          </cell>
          <cell r="J16927" t="str">
            <v>Y</v>
          </cell>
        </row>
        <row r="16928">
          <cell r="D16928" t="str">
            <v>1438709</v>
          </cell>
          <cell r="J16928" t="str">
            <v>Y</v>
          </cell>
        </row>
        <row r="16929">
          <cell r="D16929" t="str">
            <v>1438709</v>
          </cell>
          <cell r="J16929" t="str">
            <v>Y</v>
          </cell>
        </row>
        <row r="16930">
          <cell r="D16930" t="str">
            <v>1438709</v>
          </cell>
          <cell r="J16930" t="str">
            <v>Y</v>
          </cell>
        </row>
        <row r="16931">
          <cell r="D16931" t="str">
            <v>1438709</v>
          </cell>
          <cell r="J16931" t="str">
            <v>Y</v>
          </cell>
        </row>
        <row r="16932">
          <cell r="D16932" t="str">
            <v>1438709</v>
          </cell>
          <cell r="J16932" t="str">
            <v>Y</v>
          </cell>
        </row>
        <row r="16933">
          <cell r="D16933" t="str">
            <v>1438709</v>
          </cell>
          <cell r="J16933" t="str">
            <v>Y</v>
          </cell>
        </row>
        <row r="16934">
          <cell r="D16934" t="str">
            <v>1438709</v>
          </cell>
          <cell r="J16934" t="str">
            <v>Y</v>
          </cell>
        </row>
        <row r="16935">
          <cell r="D16935" t="str">
            <v>1438709</v>
          </cell>
          <cell r="J16935" t="str">
            <v>Y</v>
          </cell>
        </row>
        <row r="16936">
          <cell r="D16936" t="str">
            <v>1438709</v>
          </cell>
          <cell r="J16936" t="str">
            <v>Y</v>
          </cell>
        </row>
        <row r="16937">
          <cell r="D16937" t="str">
            <v>1438709</v>
          </cell>
          <cell r="J16937" t="str">
            <v>Y</v>
          </cell>
        </row>
        <row r="16938">
          <cell r="D16938" t="str">
            <v>1438709</v>
          </cell>
          <cell r="J16938" t="str">
            <v>Y</v>
          </cell>
        </row>
        <row r="16939">
          <cell r="D16939" t="str">
            <v>1438709</v>
          </cell>
          <cell r="J16939" t="str">
            <v>Y</v>
          </cell>
        </row>
        <row r="16940">
          <cell r="D16940" t="str">
            <v>1438709</v>
          </cell>
          <cell r="J16940" t="str">
            <v>Y</v>
          </cell>
        </row>
        <row r="16941">
          <cell r="D16941" t="str">
            <v>1438709</v>
          </cell>
          <cell r="J16941" t="str">
            <v>Y</v>
          </cell>
        </row>
        <row r="16942">
          <cell r="D16942" t="str">
            <v>1438709</v>
          </cell>
          <cell r="J16942" t="str">
            <v>Y</v>
          </cell>
        </row>
        <row r="16943">
          <cell r="D16943" t="str">
            <v>1438709</v>
          </cell>
          <cell r="J16943" t="str">
            <v>Y</v>
          </cell>
        </row>
        <row r="16944">
          <cell r="D16944" t="str">
            <v>1438709</v>
          </cell>
          <cell r="J16944" t="str">
            <v>Y</v>
          </cell>
        </row>
        <row r="16945">
          <cell r="D16945" t="str">
            <v>1438709</v>
          </cell>
          <cell r="J16945" t="str">
            <v>Y</v>
          </cell>
        </row>
        <row r="16946">
          <cell r="D16946" t="str">
            <v>1438709</v>
          </cell>
          <cell r="J16946" t="str">
            <v>Y</v>
          </cell>
        </row>
        <row r="16947">
          <cell r="D16947" t="str">
            <v>1438709</v>
          </cell>
          <cell r="J16947" t="str">
            <v>Y</v>
          </cell>
        </row>
        <row r="16948">
          <cell r="D16948" t="str">
            <v>1438709</v>
          </cell>
          <cell r="J16948" t="str">
            <v>Y</v>
          </cell>
        </row>
        <row r="16949">
          <cell r="D16949" t="str">
            <v>1438709</v>
          </cell>
          <cell r="J16949" t="str">
            <v>Y</v>
          </cell>
        </row>
        <row r="16950">
          <cell r="D16950" t="str">
            <v>1438709</v>
          </cell>
          <cell r="J16950" t="str">
            <v>Y</v>
          </cell>
        </row>
        <row r="16951">
          <cell r="D16951" t="str">
            <v>1438709</v>
          </cell>
          <cell r="J16951" t="str">
            <v>Y</v>
          </cell>
        </row>
        <row r="16952">
          <cell r="D16952" t="str">
            <v>1438709</v>
          </cell>
          <cell r="J16952" t="str">
            <v>Y</v>
          </cell>
        </row>
        <row r="16953">
          <cell r="D16953" t="str">
            <v>1438709</v>
          </cell>
          <cell r="J16953" t="str">
            <v>Y</v>
          </cell>
        </row>
        <row r="16954">
          <cell r="D16954" t="str">
            <v>1438709</v>
          </cell>
          <cell r="J16954" t="str">
            <v>Y</v>
          </cell>
        </row>
        <row r="16955">
          <cell r="D16955" t="str">
            <v>1438709</v>
          </cell>
          <cell r="J16955" t="str">
            <v>Y</v>
          </cell>
        </row>
        <row r="16956">
          <cell r="D16956" t="str">
            <v>1438709</v>
          </cell>
          <cell r="J16956" t="str">
            <v>Y</v>
          </cell>
        </row>
        <row r="16957">
          <cell r="D16957" t="str">
            <v>1438709</v>
          </cell>
          <cell r="J16957" t="str">
            <v>Y</v>
          </cell>
        </row>
        <row r="16958">
          <cell r="D16958" t="str">
            <v>1438709</v>
          </cell>
          <cell r="J16958" t="str">
            <v>Y</v>
          </cell>
        </row>
        <row r="16959">
          <cell r="D16959" t="str">
            <v>1438709</v>
          </cell>
          <cell r="J16959" t="str">
            <v>Y</v>
          </cell>
        </row>
        <row r="16960">
          <cell r="D16960" t="str">
            <v>1438709</v>
          </cell>
          <cell r="J16960" t="str">
            <v>Y</v>
          </cell>
        </row>
        <row r="16961">
          <cell r="D16961" t="str">
            <v>1438709</v>
          </cell>
          <cell r="J16961" t="str">
            <v>Y</v>
          </cell>
        </row>
        <row r="16962">
          <cell r="D16962" t="str">
            <v>1438709</v>
          </cell>
          <cell r="J16962" t="str">
            <v>Y</v>
          </cell>
        </row>
        <row r="16963">
          <cell r="D16963" t="str">
            <v>1438709</v>
          </cell>
          <cell r="J16963" t="str">
            <v>Y</v>
          </cell>
        </row>
        <row r="16964">
          <cell r="D16964" t="str">
            <v>1438709</v>
          </cell>
          <cell r="J16964" t="str">
            <v>Y</v>
          </cell>
        </row>
        <row r="16965">
          <cell r="D16965" t="str">
            <v>1438807</v>
          </cell>
          <cell r="J16965" t="str">
            <v>N</v>
          </cell>
        </row>
        <row r="16966">
          <cell r="D16966" t="str">
            <v>1438807</v>
          </cell>
          <cell r="J16966" t="str">
            <v>N</v>
          </cell>
        </row>
        <row r="16967">
          <cell r="D16967" t="str">
            <v>1438807</v>
          </cell>
          <cell r="J16967" t="str">
            <v>N</v>
          </cell>
        </row>
        <row r="16968">
          <cell r="D16968" t="str">
            <v>1438807</v>
          </cell>
          <cell r="J16968" t="str">
            <v>N</v>
          </cell>
        </row>
        <row r="16969">
          <cell r="D16969" t="str">
            <v>1438807</v>
          </cell>
          <cell r="J16969" t="str">
            <v>N</v>
          </cell>
        </row>
        <row r="16970">
          <cell r="D16970" t="str">
            <v>1438807</v>
          </cell>
          <cell r="J16970" t="str">
            <v>N</v>
          </cell>
        </row>
        <row r="16971">
          <cell r="D16971" t="str">
            <v>1438807</v>
          </cell>
          <cell r="J16971" t="str">
            <v>N</v>
          </cell>
        </row>
        <row r="16972">
          <cell r="D16972" t="str">
            <v>1438807</v>
          </cell>
          <cell r="J16972" t="str">
            <v>N</v>
          </cell>
        </row>
        <row r="16973">
          <cell r="D16973" t="str">
            <v>1438807</v>
          </cell>
          <cell r="J16973" t="str">
            <v>Y</v>
          </cell>
        </row>
        <row r="16974">
          <cell r="D16974" t="str">
            <v>1438807</v>
          </cell>
          <cell r="J16974" t="str">
            <v>Y</v>
          </cell>
        </row>
        <row r="16975">
          <cell r="D16975" t="str">
            <v>1438807</v>
          </cell>
          <cell r="J16975" t="str">
            <v>Y</v>
          </cell>
        </row>
        <row r="16976">
          <cell r="D16976" t="str">
            <v>1438807</v>
          </cell>
          <cell r="J16976" t="str">
            <v>Y</v>
          </cell>
        </row>
        <row r="16977">
          <cell r="D16977" t="str">
            <v>1438807</v>
          </cell>
          <cell r="J16977" t="str">
            <v>Y</v>
          </cell>
        </row>
        <row r="16978">
          <cell r="D16978" t="str">
            <v>1438807</v>
          </cell>
          <cell r="J16978" t="str">
            <v>Y</v>
          </cell>
        </row>
        <row r="16979">
          <cell r="D16979" t="str">
            <v>1438807</v>
          </cell>
          <cell r="J16979" t="str">
            <v>Y</v>
          </cell>
        </row>
        <row r="16980">
          <cell r="D16980" t="str">
            <v>1438807</v>
          </cell>
          <cell r="J16980" t="str">
            <v>Y</v>
          </cell>
        </row>
        <row r="16981">
          <cell r="D16981" t="str">
            <v>1438807</v>
          </cell>
          <cell r="J16981" t="str">
            <v>Y</v>
          </cell>
        </row>
        <row r="16982">
          <cell r="D16982" t="str">
            <v>1438807</v>
          </cell>
          <cell r="J16982" t="str">
            <v>Y</v>
          </cell>
        </row>
        <row r="16983">
          <cell r="D16983" t="str">
            <v>1438807</v>
          </cell>
          <cell r="J16983" t="str">
            <v>Y</v>
          </cell>
        </row>
        <row r="16984">
          <cell r="D16984" t="str">
            <v>1438807</v>
          </cell>
          <cell r="J16984" t="str">
            <v>Y</v>
          </cell>
        </row>
        <row r="16985">
          <cell r="D16985" t="str">
            <v>1438807</v>
          </cell>
          <cell r="J16985" t="str">
            <v>Y</v>
          </cell>
        </row>
        <row r="16986">
          <cell r="D16986" t="str">
            <v>1438807</v>
          </cell>
          <cell r="J16986" t="str">
            <v>Y</v>
          </cell>
        </row>
        <row r="16987">
          <cell r="D16987" t="str">
            <v>1438807</v>
          </cell>
          <cell r="J16987" t="str">
            <v>N</v>
          </cell>
        </row>
        <row r="16988">
          <cell r="D16988" t="str">
            <v>1438807</v>
          </cell>
          <cell r="J16988" t="str">
            <v>N</v>
          </cell>
        </row>
        <row r="16989">
          <cell r="D16989" t="str">
            <v>1438807</v>
          </cell>
          <cell r="J16989" t="str">
            <v>N</v>
          </cell>
        </row>
        <row r="16990">
          <cell r="D16990" t="str">
            <v>1438807</v>
          </cell>
          <cell r="J16990" t="str">
            <v>N</v>
          </cell>
        </row>
        <row r="16991">
          <cell r="D16991" t="str">
            <v>1438807</v>
          </cell>
          <cell r="J16991" t="str">
            <v>N</v>
          </cell>
        </row>
        <row r="16992">
          <cell r="D16992" t="str">
            <v>1438807</v>
          </cell>
          <cell r="J16992" t="str">
            <v>N</v>
          </cell>
        </row>
        <row r="16993">
          <cell r="D16993" t="str">
            <v>1438807</v>
          </cell>
          <cell r="J16993" t="str">
            <v>N</v>
          </cell>
        </row>
        <row r="16994">
          <cell r="D16994" t="str">
            <v>1438807</v>
          </cell>
          <cell r="J16994" t="str">
            <v>N</v>
          </cell>
        </row>
        <row r="16995">
          <cell r="D16995" t="str">
            <v>1438807</v>
          </cell>
          <cell r="J16995" t="str">
            <v>N</v>
          </cell>
        </row>
        <row r="16996">
          <cell r="D16996" t="str">
            <v>1438807</v>
          </cell>
          <cell r="J16996" t="str">
            <v>N</v>
          </cell>
        </row>
        <row r="16997">
          <cell r="D16997" t="str">
            <v>1438807</v>
          </cell>
          <cell r="J16997" t="str">
            <v>N</v>
          </cell>
        </row>
        <row r="16998">
          <cell r="D16998" t="str">
            <v>1438807</v>
          </cell>
          <cell r="J16998" t="str">
            <v>N</v>
          </cell>
        </row>
        <row r="16999">
          <cell r="D16999" t="str">
            <v>1438807</v>
          </cell>
          <cell r="J16999" t="str">
            <v>N</v>
          </cell>
        </row>
        <row r="17000">
          <cell r="D17000" t="str">
            <v>1438807</v>
          </cell>
          <cell r="J17000" t="str">
            <v>N</v>
          </cell>
        </row>
        <row r="17001">
          <cell r="D17001" t="str">
            <v>1438807</v>
          </cell>
          <cell r="J17001" t="str">
            <v>N</v>
          </cell>
        </row>
        <row r="17002">
          <cell r="D17002" t="str">
            <v>1438807</v>
          </cell>
          <cell r="J17002" t="str">
            <v>N</v>
          </cell>
        </row>
        <row r="17003">
          <cell r="D17003" t="str">
            <v>1438807</v>
          </cell>
          <cell r="J17003" t="str">
            <v>N</v>
          </cell>
        </row>
        <row r="17004">
          <cell r="D17004" t="str">
            <v>1438807</v>
          </cell>
          <cell r="J17004" t="str">
            <v>Y</v>
          </cell>
        </row>
        <row r="17005">
          <cell r="D17005" t="str">
            <v>1438807</v>
          </cell>
          <cell r="J17005" t="str">
            <v>Y</v>
          </cell>
        </row>
        <row r="17006">
          <cell r="D17006" t="str">
            <v>1438807</v>
          </cell>
          <cell r="J17006" t="str">
            <v>Y</v>
          </cell>
        </row>
        <row r="17007">
          <cell r="D17007" t="str">
            <v>1438807</v>
          </cell>
          <cell r="J17007" t="str">
            <v>Y</v>
          </cell>
        </row>
        <row r="17008">
          <cell r="D17008" t="str">
            <v>1438807</v>
          </cell>
          <cell r="J17008" t="str">
            <v>Y</v>
          </cell>
        </row>
        <row r="17009">
          <cell r="D17009" t="str">
            <v>1438807</v>
          </cell>
          <cell r="J17009" t="str">
            <v>Y</v>
          </cell>
        </row>
        <row r="17010">
          <cell r="D17010" t="str">
            <v>1438807</v>
          </cell>
          <cell r="J17010" t="str">
            <v>Y</v>
          </cell>
        </row>
        <row r="17011">
          <cell r="D17011" t="str">
            <v>1438807</v>
          </cell>
          <cell r="J17011" t="str">
            <v>Y</v>
          </cell>
        </row>
        <row r="17012">
          <cell r="D17012" t="str">
            <v>1438807</v>
          </cell>
          <cell r="J17012" t="str">
            <v>Y</v>
          </cell>
        </row>
        <row r="17013">
          <cell r="D17013" t="str">
            <v>1438807</v>
          </cell>
          <cell r="J17013" t="str">
            <v>Y</v>
          </cell>
        </row>
        <row r="17014">
          <cell r="D17014" t="str">
            <v>1438807</v>
          </cell>
          <cell r="J17014" t="str">
            <v>Y</v>
          </cell>
        </row>
        <row r="17015">
          <cell r="D17015" t="str">
            <v>1438807</v>
          </cell>
          <cell r="J17015" t="str">
            <v>Y</v>
          </cell>
        </row>
        <row r="17016">
          <cell r="D17016" t="str">
            <v>1438807</v>
          </cell>
          <cell r="J17016" t="str">
            <v>Y</v>
          </cell>
        </row>
        <row r="17017">
          <cell r="D17017" t="str">
            <v>1438807</v>
          </cell>
          <cell r="J17017" t="str">
            <v>Y</v>
          </cell>
        </row>
        <row r="17018">
          <cell r="D17018" t="str">
            <v>1438807</v>
          </cell>
          <cell r="J17018" t="str">
            <v>N</v>
          </cell>
        </row>
        <row r="17019">
          <cell r="D17019" t="str">
            <v>1438807</v>
          </cell>
          <cell r="J17019" t="str">
            <v>N</v>
          </cell>
        </row>
        <row r="17020">
          <cell r="D17020" t="str">
            <v>1438807</v>
          </cell>
          <cell r="J17020" t="str">
            <v>N</v>
          </cell>
        </row>
        <row r="17021">
          <cell r="D17021" t="str">
            <v>1438807</v>
          </cell>
          <cell r="J17021" t="str">
            <v>N</v>
          </cell>
        </row>
        <row r="17022">
          <cell r="D17022" t="str">
            <v>1438807</v>
          </cell>
          <cell r="J17022" t="str">
            <v>N</v>
          </cell>
        </row>
        <row r="17023">
          <cell r="D17023" t="str">
            <v>1438807</v>
          </cell>
          <cell r="J17023" t="str">
            <v>N</v>
          </cell>
        </row>
        <row r="17024">
          <cell r="D17024" t="str">
            <v>1438807</v>
          </cell>
          <cell r="J17024" t="str">
            <v>N</v>
          </cell>
        </row>
        <row r="17025">
          <cell r="D17025" t="str">
            <v>1438807</v>
          </cell>
          <cell r="J17025" t="str">
            <v>N</v>
          </cell>
        </row>
        <row r="17026">
          <cell r="D17026" t="str">
            <v>1438807</v>
          </cell>
          <cell r="J17026" t="str">
            <v>N</v>
          </cell>
        </row>
        <row r="17027">
          <cell r="D17027" t="str">
            <v>1438807</v>
          </cell>
          <cell r="J17027" t="str">
            <v>N</v>
          </cell>
        </row>
        <row r="17028">
          <cell r="D17028" t="str">
            <v>1438807</v>
          </cell>
          <cell r="J17028" t="str">
            <v>N</v>
          </cell>
        </row>
        <row r="17029">
          <cell r="D17029" t="str">
            <v>1438807</v>
          </cell>
          <cell r="J17029" t="str">
            <v>N</v>
          </cell>
        </row>
        <row r="17030">
          <cell r="D17030" t="str">
            <v>1438807</v>
          </cell>
          <cell r="J17030" t="str">
            <v>N</v>
          </cell>
        </row>
        <row r="17031">
          <cell r="D17031" t="str">
            <v>1438807</v>
          </cell>
          <cell r="J17031" t="str">
            <v>N</v>
          </cell>
        </row>
        <row r="17032">
          <cell r="D17032" t="str">
            <v>1438807</v>
          </cell>
          <cell r="J17032" t="str">
            <v>N</v>
          </cell>
        </row>
        <row r="17033">
          <cell r="D17033" t="str">
            <v>1438807</v>
          </cell>
          <cell r="J17033" t="str">
            <v>N</v>
          </cell>
        </row>
        <row r="17034">
          <cell r="D17034" t="str">
            <v>1438807</v>
          </cell>
          <cell r="J17034" t="str">
            <v>N</v>
          </cell>
        </row>
        <row r="17035">
          <cell r="D17035" t="str">
            <v>1438807</v>
          </cell>
          <cell r="J17035" t="str">
            <v>Y</v>
          </cell>
        </row>
        <row r="17036">
          <cell r="D17036" t="str">
            <v>1438807</v>
          </cell>
          <cell r="J17036" t="str">
            <v>Y</v>
          </cell>
        </row>
        <row r="17037">
          <cell r="D17037" t="str">
            <v>1438807</v>
          </cell>
          <cell r="J17037" t="str">
            <v>Y</v>
          </cell>
        </row>
        <row r="17038">
          <cell r="D17038" t="str">
            <v>1438807</v>
          </cell>
          <cell r="J17038" t="str">
            <v>Y</v>
          </cell>
        </row>
        <row r="17039">
          <cell r="D17039" t="str">
            <v>1438807</v>
          </cell>
          <cell r="J17039" t="str">
            <v>Y</v>
          </cell>
        </row>
        <row r="17040">
          <cell r="D17040" t="str">
            <v>1438807</v>
          </cell>
          <cell r="J17040" t="str">
            <v>Y</v>
          </cell>
        </row>
        <row r="17041">
          <cell r="D17041" t="str">
            <v>1438807</v>
          </cell>
          <cell r="J17041" t="str">
            <v>Y</v>
          </cell>
        </row>
        <row r="17042">
          <cell r="D17042" t="str">
            <v>1438807</v>
          </cell>
          <cell r="J17042" t="str">
            <v>Y</v>
          </cell>
        </row>
        <row r="17043">
          <cell r="D17043" t="str">
            <v>1438807</v>
          </cell>
          <cell r="J17043" t="str">
            <v>Y</v>
          </cell>
        </row>
        <row r="17044">
          <cell r="D17044" t="str">
            <v>1438807</v>
          </cell>
          <cell r="J17044" t="str">
            <v>Y</v>
          </cell>
        </row>
        <row r="17045">
          <cell r="D17045" t="str">
            <v>1438807</v>
          </cell>
          <cell r="J17045" t="str">
            <v>Y</v>
          </cell>
        </row>
        <row r="17046">
          <cell r="D17046" t="str">
            <v>1438807</v>
          </cell>
          <cell r="J17046" t="str">
            <v>Y</v>
          </cell>
        </row>
        <row r="17047">
          <cell r="D17047" t="str">
            <v>1438807</v>
          </cell>
          <cell r="J17047" t="str">
            <v>N</v>
          </cell>
        </row>
        <row r="17048">
          <cell r="D17048" t="str">
            <v>1438807</v>
          </cell>
          <cell r="J17048" t="str">
            <v>N</v>
          </cell>
        </row>
        <row r="17049">
          <cell r="D17049" t="str">
            <v>1438807</v>
          </cell>
          <cell r="J17049" t="str">
            <v>N</v>
          </cell>
        </row>
        <row r="17050">
          <cell r="D17050" t="str">
            <v>1438807</v>
          </cell>
          <cell r="J17050" t="str">
            <v>N</v>
          </cell>
        </row>
        <row r="17051">
          <cell r="D17051" t="str">
            <v>1438807</v>
          </cell>
          <cell r="J17051" t="str">
            <v>N</v>
          </cell>
        </row>
        <row r="17052">
          <cell r="D17052" t="str">
            <v>1438807</v>
          </cell>
          <cell r="J17052" t="str">
            <v>N</v>
          </cell>
        </row>
        <row r="17053">
          <cell r="D17053" t="str">
            <v>1438807</v>
          </cell>
          <cell r="J17053" t="str">
            <v>N</v>
          </cell>
        </row>
        <row r="17054">
          <cell r="D17054" t="str">
            <v>1438807</v>
          </cell>
          <cell r="J17054" t="str">
            <v>N</v>
          </cell>
        </row>
        <row r="17055">
          <cell r="D17055" t="str">
            <v>1438807</v>
          </cell>
          <cell r="J17055" t="str">
            <v>N</v>
          </cell>
        </row>
        <row r="17056">
          <cell r="D17056" t="str">
            <v>1438807</v>
          </cell>
          <cell r="J17056" t="str">
            <v>N</v>
          </cell>
        </row>
        <row r="17057">
          <cell r="D17057" t="str">
            <v>1438807</v>
          </cell>
          <cell r="J17057" t="str">
            <v>N</v>
          </cell>
        </row>
        <row r="17058">
          <cell r="D17058" t="str">
            <v>1438807</v>
          </cell>
          <cell r="J17058" t="str">
            <v>N</v>
          </cell>
        </row>
        <row r="17059">
          <cell r="D17059" t="str">
            <v>1438807</v>
          </cell>
          <cell r="J17059" t="str">
            <v>N</v>
          </cell>
        </row>
        <row r="17060">
          <cell r="D17060" t="str">
            <v>1438807</v>
          </cell>
          <cell r="J17060" t="str">
            <v>N</v>
          </cell>
        </row>
        <row r="17061">
          <cell r="D17061" t="str">
            <v>1438807</v>
          </cell>
          <cell r="J17061" t="str">
            <v>N</v>
          </cell>
        </row>
        <row r="17062">
          <cell r="D17062" t="str">
            <v>1438807</v>
          </cell>
          <cell r="J17062" t="str">
            <v>N</v>
          </cell>
        </row>
        <row r="17063">
          <cell r="D17063" t="str">
            <v>1438807</v>
          </cell>
          <cell r="J17063" t="str">
            <v>N</v>
          </cell>
        </row>
        <row r="17064">
          <cell r="D17064" t="str">
            <v>1438807</v>
          </cell>
          <cell r="J17064" t="str">
            <v>Y</v>
          </cell>
        </row>
        <row r="17065">
          <cell r="D17065" t="str">
            <v>1438807</v>
          </cell>
          <cell r="J17065" t="str">
            <v>Y</v>
          </cell>
        </row>
        <row r="17066">
          <cell r="D17066" t="str">
            <v>1438807</v>
          </cell>
          <cell r="J17066" t="str">
            <v>Y</v>
          </cell>
        </row>
        <row r="17067">
          <cell r="D17067" t="str">
            <v>1438807</v>
          </cell>
          <cell r="J17067" t="str">
            <v>Y</v>
          </cell>
        </row>
        <row r="17068">
          <cell r="D17068" t="str">
            <v>1438807</v>
          </cell>
          <cell r="J17068" t="str">
            <v>Y</v>
          </cell>
        </row>
        <row r="17069">
          <cell r="D17069" t="str">
            <v>1438807</v>
          </cell>
          <cell r="J17069" t="str">
            <v>Y</v>
          </cell>
        </row>
        <row r="17070">
          <cell r="D17070" t="str">
            <v>1438807</v>
          </cell>
          <cell r="J17070" t="str">
            <v>Y</v>
          </cell>
        </row>
        <row r="17071">
          <cell r="D17071" t="str">
            <v>1438807</v>
          </cell>
          <cell r="J17071" t="str">
            <v>Y</v>
          </cell>
        </row>
        <row r="17072">
          <cell r="D17072" t="str">
            <v>1438807</v>
          </cell>
          <cell r="J17072" t="str">
            <v>Y</v>
          </cell>
        </row>
        <row r="17073">
          <cell r="D17073" t="str">
            <v>1438807</v>
          </cell>
          <cell r="J17073" t="str">
            <v>Y</v>
          </cell>
        </row>
        <row r="17074">
          <cell r="D17074" t="str">
            <v>1438807</v>
          </cell>
          <cell r="J17074" t="str">
            <v>Y</v>
          </cell>
        </row>
        <row r="17075">
          <cell r="D17075" t="str">
            <v>1438807</v>
          </cell>
          <cell r="J17075" t="str">
            <v>Y</v>
          </cell>
        </row>
        <row r="17076">
          <cell r="D17076" t="str">
            <v>1438807</v>
          </cell>
          <cell r="J17076" t="str">
            <v>Y</v>
          </cell>
        </row>
        <row r="17077">
          <cell r="D17077" t="str">
            <v>1438807</v>
          </cell>
          <cell r="J17077" t="str">
            <v>Y</v>
          </cell>
        </row>
        <row r="17078">
          <cell r="D17078" t="str">
            <v>1438807</v>
          </cell>
          <cell r="J17078" t="str">
            <v>N</v>
          </cell>
        </row>
        <row r="17079">
          <cell r="D17079" t="str">
            <v>1438807</v>
          </cell>
          <cell r="J17079" t="str">
            <v>N</v>
          </cell>
        </row>
        <row r="17080">
          <cell r="D17080" t="str">
            <v>1438807</v>
          </cell>
          <cell r="J17080" t="str">
            <v>N</v>
          </cell>
        </row>
        <row r="17081">
          <cell r="D17081" t="str">
            <v>1438807</v>
          </cell>
          <cell r="J17081" t="str">
            <v>N</v>
          </cell>
        </row>
        <row r="17082">
          <cell r="D17082" t="str">
            <v>1438807</v>
          </cell>
          <cell r="J17082" t="str">
            <v>N</v>
          </cell>
        </row>
        <row r="17083">
          <cell r="D17083" t="str">
            <v>1438807</v>
          </cell>
          <cell r="J17083" t="str">
            <v>N</v>
          </cell>
        </row>
        <row r="17084">
          <cell r="D17084" t="str">
            <v>1438807</v>
          </cell>
          <cell r="J17084" t="str">
            <v>N</v>
          </cell>
        </row>
        <row r="17085">
          <cell r="D17085" t="str">
            <v>1438807</v>
          </cell>
          <cell r="J17085" t="str">
            <v>N</v>
          </cell>
        </row>
        <row r="17086">
          <cell r="D17086" t="str">
            <v>1438807</v>
          </cell>
          <cell r="J17086" t="str">
            <v>N</v>
          </cell>
        </row>
        <row r="17087">
          <cell r="D17087" t="str">
            <v>1438830</v>
          </cell>
          <cell r="J17087" t="str">
            <v>Y</v>
          </cell>
        </row>
        <row r="17088">
          <cell r="D17088" t="str">
            <v>1438830</v>
          </cell>
          <cell r="J17088" t="str">
            <v>Y</v>
          </cell>
        </row>
        <row r="17089">
          <cell r="D17089" t="str">
            <v>1438830</v>
          </cell>
          <cell r="J17089" t="str">
            <v>Y</v>
          </cell>
        </row>
        <row r="17090">
          <cell r="D17090" t="str">
            <v>1438830</v>
          </cell>
          <cell r="J17090" t="str">
            <v>Y</v>
          </cell>
        </row>
        <row r="17091">
          <cell r="D17091" t="str">
            <v>1438830</v>
          </cell>
          <cell r="J17091" t="str">
            <v>Y</v>
          </cell>
        </row>
        <row r="17092">
          <cell r="D17092" t="str">
            <v>1438830</v>
          </cell>
          <cell r="J17092" t="str">
            <v>Y</v>
          </cell>
        </row>
        <row r="17093">
          <cell r="D17093" t="str">
            <v>1438830</v>
          </cell>
          <cell r="J17093" t="str">
            <v>Y</v>
          </cell>
        </row>
        <row r="17094">
          <cell r="D17094" t="str">
            <v>1438830</v>
          </cell>
          <cell r="J17094" t="str">
            <v>Y</v>
          </cell>
        </row>
        <row r="17095">
          <cell r="D17095" t="str">
            <v>1438830</v>
          </cell>
          <cell r="J17095" t="str">
            <v>Y</v>
          </cell>
        </row>
        <row r="17096">
          <cell r="D17096" t="str">
            <v>1438830</v>
          </cell>
          <cell r="J17096" t="str">
            <v>Y</v>
          </cell>
        </row>
        <row r="17097">
          <cell r="D17097" t="str">
            <v>1438830</v>
          </cell>
          <cell r="J17097" t="str">
            <v>Y</v>
          </cell>
        </row>
        <row r="17098">
          <cell r="D17098" t="str">
            <v>1438830</v>
          </cell>
          <cell r="J17098" t="str">
            <v>Y</v>
          </cell>
        </row>
        <row r="17099">
          <cell r="D17099" t="str">
            <v>1438830</v>
          </cell>
          <cell r="J17099" t="str">
            <v>Y</v>
          </cell>
        </row>
        <row r="17100">
          <cell r="D17100" t="str">
            <v>1438830</v>
          </cell>
          <cell r="J17100" t="str">
            <v>Y</v>
          </cell>
        </row>
        <row r="17101">
          <cell r="D17101" t="str">
            <v>1438830</v>
          </cell>
          <cell r="J17101" t="str">
            <v>Y</v>
          </cell>
        </row>
        <row r="17102">
          <cell r="D17102" t="str">
            <v>1438830</v>
          </cell>
          <cell r="J17102" t="str">
            <v>Y</v>
          </cell>
        </row>
        <row r="17103">
          <cell r="D17103" t="str">
            <v>1438830</v>
          </cell>
          <cell r="J17103" t="str">
            <v>Y</v>
          </cell>
        </row>
        <row r="17104">
          <cell r="D17104" t="str">
            <v>1438830</v>
          </cell>
          <cell r="J17104" t="str">
            <v>Y</v>
          </cell>
        </row>
        <row r="17105">
          <cell r="D17105" t="str">
            <v>1438830</v>
          </cell>
          <cell r="J17105" t="str">
            <v>Y</v>
          </cell>
        </row>
        <row r="17106">
          <cell r="D17106" t="str">
            <v>1438830</v>
          </cell>
          <cell r="J17106" t="str">
            <v>Y</v>
          </cell>
        </row>
        <row r="17107">
          <cell r="D17107" t="str">
            <v>1438830</v>
          </cell>
          <cell r="J17107" t="str">
            <v>Y</v>
          </cell>
        </row>
        <row r="17108">
          <cell r="D17108" t="str">
            <v>1438830</v>
          </cell>
          <cell r="J17108" t="str">
            <v>Y</v>
          </cell>
        </row>
        <row r="17109">
          <cell r="D17109" t="str">
            <v>1438830</v>
          </cell>
          <cell r="J17109" t="str">
            <v>N</v>
          </cell>
        </row>
        <row r="17110">
          <cell r="D17110" t="str">
            <v>1438830</v>
          </cell>
          <cell r="J17110" t="str">
            <v>N</v>
          </cell>
        </row>
        <row r="17111">
          <cell r="D17111" t="str">
            <v>1438830</v>
          </cell>
          <cell r="J17111" t="str">
            <v>N</v>
          </cell>
        </row>
        <row r="17112">
          <cell r="D17112" t="str">
            <v>1438830</v>
          </cell>
          <cell r="J17112" t="str">
            <v>N</v>
          </cell>
        </row>
        <row r="17113">
          <cell r="D17113" t="str">
            <v>1438830</v>
          </cell>
          <cell r="J17113" t="str">
            <v>N</v>
          </cell>
        </row>
        <row r="17114">
          <cell r="D17114" t="str">
            <v>1438830</v>
          </cell>
          <cell r="J17114" t="str">
            <v>N</v>
          </cell>
        </row>
        <row r="17115">
          <cell r="D17115" t="str">
            <v>1438830</v>
          </cell>
          <cell r="J17115" t="str">
            <v>N</v>
          </cell>
        </row>
        <row r="17116">
          <cell r="D17116" t="str">
            <v>1438830</v>
          </cell>
          <cell r="J17116" t="str">
            <v>N</v>
          </cell>
        </row>
        <row r="17117">
          <cell r="D17117" t="str">
            <v>1438830</v>
          </cell>
          <cell r="J17117" t="str">
            <v>N</v>
          </cell>
        </row>
        <row r="17118">
          <cell r="D17118" t="str">
            <v>1438830</v>
          </cell>
          <cell r="J17118" t="str">
            <v>Y</v>
          </cell>
        </row>
        <row r="17119">
          <cell r="D17119" t="str">
            <v>1438830</v>
          </cell>
          <cell r="J17119" t="str">
            <v>Y</v>
          </cell>
        </row>
        <row r="17120">
          <cell r="D17120" t="str">
            <v>1438830</v>
          </cell>
          <cell r="J17120" t="str">
            <v>Y</v>
          </cell>
        </row>
        <row r="17121">
          <cell r="D17121" t="str">
            <v>1438830</v>
          </cell>
          <cell r="J17121" t="str">
            <v>Y</v>
          </cell>
        </row>
        <row r="17122">
          <cell r="D17122" t="str">
            <v>1438830</v>
          </cell>
          <cell r="J17122" t="str">
            <v>Y</v>
          </cell>
        </row>
        <row r="17123">
          <cell r="D17123" t="str">
            <v>1438830</v>
          </cell>
          <cell r="J17123" t="str">
            <v>Y</v>
          </cell>
        </row>
        <row r="17124">
          <cell r="D17124" t="str">
            <v>1438830</v>
          </cell>
          <cell r="J17124" t="str">
            <v>Y</v>
          </cell>
        </row>
        <row r="17125">
          <cell r="D17125" t="str">
            <v>1438830</v>
          </cell>
          <cell r="J17125" t="str">
            <v>Y</v>
          </cell>
        </row>
        <row r="17126">
          <cell r="D17126" t="str">
            <v>1438830</v>
          </cell>
          <cell r="J17126" t="str">
            <v>Y</v>
          </cell>
        </row>
        <row r="17127">
          <cell r="D17127" t="str">
            <v>1438830</v>
          </cell>
          <cell r="J17127" t="str">
            <v>Y</v>
          </cell>
        </row>
        <row r="17128">
          <cell r="D17128" t="str">
            <v>1438830</v>
          </cell>
          <cell r="J17128" t="str">
            <v>Y</v>
          </cell>
        </row>
        <row r="17129">
          <cell r="D17129" t="str">
            <v>1438830</v>
          </cell>
          <cell r="J17129" t="str">
            <v>Y</v>
          </cell>
        </row>
        <row r="17130">
          <cell r="D17130" t="str">
            <v>1438830</v>
          </cell>
          <cell r="J17130" t="str">
            <v>Y</v>
          </cell>
        </row>
        <row r="17131">
          <cell r="D17131" t="str">
            <v>1438830</v>
          </cell>
          <cell r="J17131" t="str">
            <v>Y</v>
          </cell>
        </row>
        <row r="17132">
          <cell r="D17132" t="str">
            <v>1438830</v>
          </cell>
          <cell r="J17132" t="str">
            <v>Y</v>
          </cell>
        </row>
        <row r="17133">
          <cell r="D17133" t="str">
            <v>1438830</v>
          </cell>
          <cell r="J17133" t="str">
            <v>Y</v>
          </cell>
        </row>
        <row r="17134">
          <cell r="D17134" t="str">
            <v>1438830</v>
          </cell>
          <cell r="J17134" t="str">
            <v>Y</v>
          </cell>
        </row>
        <row r="17135">
          <cell r="D17135" t="str">
            <v>1438830</v>
          </cell>
          <cell r="J17135" t="str">
            <v>Y</v>
          </cell>
        </row>
        <row r="17136">
          <cell r="D17136" t="str">
            <v>1438830</v>
          </cell>
          <cell r="J17136" t="str">
            <v>Y</v>
          </cell>
        </row>
        <row r="17137">
          <cell r="D17137" t="str">
            <v>1438830</v>
          </cell>
          <cell r="J17137" t="str">
            <v>Y</v>
          </cell>
        </row>
        <row r="17138">
          <cell r="D17138" t="str">
            <v>1438830</v>
          </cell>
          <cell r="J17138" t="str">
            <v>N</v>
          </cell>
        </row>
        <row r="17139">
          <cell r="D17139" t="str">
            <v>1438830</v>
          </cell>
          <cell r="J17139" t="str">
            <v>N</v>
          </cell>
        </row>
        <row r="17140">
          <cell r="D17140" t="str">
            <v>1438830</v>
          </cell>
          <cell r="J17140" t="str">
            <v>N</v>
          </cell>
        </row>
        <row r="17141">
          <cell r="D17141" t="str">
            <v>1438830</v>
          </cell>
          <cell r="J17141" t="str">
            <v>N</v>
          </cell>
        </row>
        <row r="17142">
          <cell r="D17142" t="str">
            <v>1438830</v>
          </cell>
          <cell r="J17142" t="str">
            <v>N</v>
          </cell>
        </row>
        <row r="17143">
          <cell r="D17143" t="str">
            <v>1438830</v>
          </cell>
          <cell r="J17143" t="str">
            <v>N</v>
          </cell>
        </row>
        <row r="17144">
          <cell r="D17144" t="str">
            <v>1438830</v>
          </cell>
          <cell r="J17144" t="str">
            <v>N</v>
          </cell>
        </row>
        <row r="17145">
          <cell r="D17145" t="str">
            <v>1438830</v>
          </cell>
          <cell r="J17145" t="str">
            <v>N</v>
          </cell>
        </row>
        <row r="17146">
          <cell r="D17146" t="str">
            <v>1438830</v>
          </cell>
          <cell r="J17146" t="str">
            <v>N</v>
          </cell>
        </row>
        <row r="17147">
          <cell r="D17147" t="str">
            <v>1438830</v>
          </cell>
          <cell r="J17147" t="str">
            <v>Y</v>
          </cell>
        </row>
        <row r="17148">
          <cell r="D17148" t="str">
            <v>1438830</v>
          </cell>
          <cell r="J17148" t="str">
            <v>Y</v>
          </cell>
        </row>
        <row r="17149">
          <cell r="D17149" t="str">
            <v>1438830</v>
          </cell>
          <cell r="J17149" t="str">
            <v>Y</v>
          </cell>
        </row>
        <row r="17150">
          <cell r="D17150" t="str">
            <v>1438830</v>
          </cell>
          <cell r="J17150" t="str">
            <v>Y</v>
          </cell>
        </row>
        <row r="17151">
          <cell r="D17151" t="str">
            <v>1438830</v>
          </cell>
          <cell r="J17151" t="str">
            <v>Y</v>
          </cell>
        </row>
        <row r="17152">
          <cell r="D17152" t="str">
            <v>1438830</v>
          </cell>
          <cell r="J17152" t="str">
            <v>Y</v>
          </cell>
        </row>
        <row r="17153">
          <cell r="D17153" t="str">
            <v>1438830</v>
          </cell>
          <cell r="J17153" t="str">
            <v>Y</v>
          </cell>
        </row>
        <row r="17154">
          <cell r="D17154" t="str">
            <v>1438830</v>
          </cell>
          <cell r="J17154" t="str">
            <v>Y</v>
          </cell>
        </row>
        <row r="17155">
          <cell r="D17155" t="str">
            <v>1438830</v>
          </cell>
          <cell r="J17155" t="str">
            <v>Y</v>
          </cell>
        </row>
        <row r="17156">
          <cell r="D17156" t="str">
            <v>1438830</v>
          </cell>
          <cell r="J17156" t="str">
            <v>Y</v>
          </cell>
        </row>
        <row r="17157">
          <cell r="D17157" t="str">
            <v>1438830</v>
          </cell>
          <cell r="J17157" t="str">
            <v>Y</v>
          </cell>
        </row>
        <row r="17158">
          <cell r="D17158" t="str">
            <v>1438830</v>
          </cell>
          <cell r="J17158" t="str">
            <v>Y</v>
          </cell>
        </row>
        <row r="17159">
          <cell r="D17159" t="str">
            <v>1438830</v>
          </cell>
          <cell r="J17159" t="str">
            <v>Y</v>
          </cell>
        </row>
        <row r="17160">
          <cell r="D17160" t="str">
            <v>1438830</v>
          </cell>
          <cell r="J17160" t="str">
            <v>Y</v>
          </cell>
        </row>
        <row r="17161">
          <cell r="D17161" t="str">
            <v>1438830</v>
          </cell>
          <cell r="J17161" t="str">
            <v>Y</v>
          </cell>
        </row>
        <row r="17162">
          <cell r="D17162" t="str">
            <v>1438830</v>
          </cell>
          <cell r="J17162" t="str">
            <v>Y</v>
          </cell>
        </row>
        <row r="17163">
          <cell r="D17163" t="str">
            <v>1438830</v>
          </cell>
          <cell r="J17163" t="str">
            <v>Y</v>
          </cell>
        </row>
        <row r="17164">
          <cell r="D17164" t="str">
            <v>1438830</v>
          </cell>
          <cell r="J17164" t="str">
            <v>Y</v>
          </cell>
        </row>
        <row r="17165">
          <cell r="D17165" t="str">
            <v>1438830</v>
          </cell>
          <cell r="J17165" t="str">
            <v>Y</v>
          </cell>
        </row>
        <row r="17166">
          <cell r="D17166" t="str">
            <v>1438830</v>
          </cell>
          <cell r="J17166" t="str">
            <v>Y</v>
          </cell>
        </row>
        <row r="17167">
          <cell r="D17167" t="str">
            <v>1438830</v>
          </cell>
          <cell r="J17167" t="str">
            <v>Y</v>
          </cell>
        </row>
        <row r="17168">
          <cell r="D17168" t="str">
            <v>1438830</v>
          </cell>
          <cell r="J17168" t="str">
            <v>Y</v>
          </cell>
        </row>
        <row r="17169">
          <cell r="D17169" t="str">
            <v>1438830</v>
          </cell>
          <cell r="J17169" t="str">
            <v>N</v>
          </cell>
        </row>
        <row r="17170">
          <cell r="D17170" t="str">
            <v>1438830</v>
          </cell>
          <cell r="J17170" t="str">
            <v>N</v>
          </cell>
        </row>
        <row r="17171">
          <cell r="D17171" t="str">
            <v>1438830</v>
          </cell>
          <cell r="J17171" t="str">
            <v>N</v>
          </cell>
        </row>
        <row r="17172">
          <cell r="D17172" t="str">
            <v>1438830</v>
          </cell>
          <cell r="J17172" t="str">
            <v>N</v>
          </cell>
        </row>
        <row r="17173">
          <cell r="D17173" t="str">
            <v>1438830</v>
          </cell>
          <cell r="J17173" t="str">
            <v>N</v>
          </cell>
        </row>
        <row r="17174">
          <cell r="D17174" t="str">
            <v>1438830</v>
          </cell>
          <cell r="J17174" t="str">
            <v>N</v>
          </cell>
        </row>
        <row r="17175">
          <cell r="D17175" t="str">
            <v>1438830</v>
          </cell>
          <cell r="J17175" t="str">
            <v>N</v>
          </cell>
        </row>
        <row r="17176">
          <cell r="D17176" t="str">
            <v>1438830</v>
          </cell>
          <cell r="J17176" t="str">
            <v>N</v>
          </cell>
        </row>
        <row r="17177">
          <cell r="D17177" t="str">
            <v>1438830</v>
          </cell>
          <cell r="J17177" t="str">
            <v>N</v>
          </cell>
        </row>
        <row r="17178">
          <cell r="D17178" t="str">
            <v>1438831</v>
          </cell>
          <cell r="J17178" t="str">
            <v>N</v>
          </cell>
        </row>
        <row r="17179">
          <cell r="D17179" t="str">
            <v>1438831</v>
          </cell>
          <cell r="J17179" t="str">
            <v>N</v>
          </cell>
        </row>
        <row r="17180">
          <cell r="D17180" t="str">
            <v>1438831</v>
          </cell>
          <cell r="J17180" t="str">
            <v>N</v>
          </cell>
        </row>
        <row r="17181">
          <cell r="D17181" t="str">
            <v>1438831</v>
          </cell>
          <cell r="J17181" t="str">
            <v>N</v>
          </cell>
        </row>
        <row r="17182">
          <cell r="D17182" t="str">
            <v>1438831</v>
          </cell>
          <cell r="J17182" t="str">
            <v>N</v>
          </cell>
        </row>
        <row r="17183">
          <cell r="D17183" t="str">
            <v>1438831</v>
          </cell>
          <cell r="J17183" t="str">
            <v>N</v>
          </cell>
        </row>
        <row r="17184">
          <cell r="D17184" t="str">
            <v>1438831</v>
          </cell>
          <cell r="J17184" t="str">
            <v>N</v>
          </cell>
        </row>
        <row r="17185">
          <cell r="D17185" t="str">
            <v>1438831</v>
          </cell>
          <cell r="J17185" t="str">
            <v>N</v>
          </cell>
        </row>
        <row r="17186">
          <cell r="D17186" t="str">
            <v>1438831</v>
          </cell>
          <cell r="J17186" t="str">
            <v>Y</v>
          </cell>
        </row>
        <row r="17187">
          <cell r="D17187" t="str">
            <v>1438831</v>
          </cell>
          <cell r="J17187" t="str">
            <v>Y</v>
          </cell>
        </row>
        <row r="17188">
          <cell r="D17188" t="str">
            <v>1438831</v>
          </cell>
          <cell r="J17188" t="str">
            <v>Y</v>
          </cell>
        </row>
        <row r="17189">
          <cell r="D17189" t="str">
            <v>1438831</v>
          </cell>
          <cell r="J17189" t="str">
            <v>Y</v>
          </cell>
        </row>
        <row r="17190">
          <cell r="D17190" t="str">
            <v>1438831</v>
          </cell>
          <cell r="J17190" t="str">
            <v>Y</v>
          </cell>
        </row>
        <row r="17191">
          <cell r="D17191" t="str">
            <v>1438831</v>
          </cell>
          <cell r="J17191" t="str">
            <v>Y</v>
          </cell>
        </row>
        <row r="17192">
          <cell r="D17192" t="str">
            <v>1438831</v>
          </cell>
          <cell r="J17192" t="str">
            <v>Y</v>
          </cell>
        </row>
        <row r="17193">
          <cell r="D17193" t="str">
            <v>1438831</v>
          </cell>
          <cell r="J17193" t="str">
            <v>Y</v>
          </cell>
        </row>
        <row r="17194">
          <cell r="D17194" t="str">
            <v>1438831</v>
          </cell>
          <cell r="J17194" t="str">
            <v>Y</v>
          </cell>
        </row>
        <row r="17195">
          <cell r="D17195" t="str">
            <v>1438831</v>
          </cell>
          <cell r="J17195" t="str">
            <v>Y</v>
          </cell>
        </row>
        <row r="17196">
          <cell r="D17196" t="str">
            <v>1438831</v>
          </cell>
          <cell r="J17196" t="str">
            <v>Y</v>
          </cell>
        </row>
        <row r="17197">
          <cell r="D17197" t="str">
            <v>1438831</v>
          </cell>
          <cell r="J17197" t="str">
            <v>Y</v>
          </cell>
        </row>
        <row r="17198">
          <cell r="D17198" t="str">
            <v>1438831</v>
          </cell>
          <cell r="J17198" t="str">
            <v>Y</v>
          </cell>
        </row>
        <row r="17199">
          <cell r="D17199" t="str">
            <v>1438831</v>
          </cell>
          <cell r="J17199" t="str">
            <v>Y</v>
          </cell>
        </row>
        <row r="17200">
          <cell r="D17200" t="str">
            <v>1438831</v>
          </cell>
          <cell r="J17200" t="str">
            <v>N</v>
          </cell>
        </row>
        <row r="17201">
          <cell r="D17201" t="str">
            <v>1438831</v>
          </cell>
          <cell r="J17201" t="str">
            <v>N</v>
          </cell>
        </row>
        <row r="17202">
          <cell r="D17202" t="str">
            <v>1438831</v>
          </cell>
          <cell r="J17202" t="str">
            <v>N</v>
          </cell>
        </row>
        <row r="17203">
          <cell r="D17203" t="str">
            <v>1438831</v>
          </cell>
          <cell r="J17203" t="str">
            <v>N</v>
          </cell>
        </row>
        <row r="17204">
          <cell r="D17204" t="str">
            <v>1438831</v>
          </cell>
          <cell r="J17204" t="str">
            <v>N</v>
          </cell>
        </row>
        <row r="17205">
          <cell r="D17205" t="str">
            <v>1438831</v>
          </cell>
          <cell r="J17205" t="str">
            <v>N</v>
          </cell>
        </row>
        <row r="17206">
          <cell r="D17206" t="str">
            <v>1438831</v>
          </cell>
          <cell r="J17206" t="str">
            <v>N</v>
          </cell>
        </row>
        <row r="17207">
          <cell r="D17207" t="str">
            <v>1438831</v>
          </cell>
          <cell r="J17207" t="str">
            <v>N</v>
          </cell>
        </row>
        <row r="17208">
          <cell r="D17208" t="str">
            <v>1438831</v>
          </cell>
          <cell r="J17208" t="str">
            <v>N</v>
          </cell>
        </row>
        <row r="17209">
          <cell r="D17209" t="str">
            <v>1439362</v>
          </cell>
          <cell r="J17209" t="str">
            <v>Y</v>
          </cell>
        </row>
        <row r="17210">
          <cell r="D17210" t="str">
            <v>1439362</v>
          </cell>
          <cell r="J17210" t="str">
            <v>Y</v>
          </cell>
        </row>
        <row r="17211">
          <cell r="D17211" t="str">
            <v>1439362</v>
          </cell>
          <cell r="J17211" t="str">
            <v>Y</v>
          </cell>
        </row>
        <row r="17212">
          <cell r="D17212" t="str">
            <v>1439362</v>
          </cell>
          <cell r="J17212" t="str">
            <v>Y</v>
          </cell>
        </row>
        <row r="17213">
          <cell r="D17213" t="str">
            <v>1439362</v>
          </cell>
          <cell r="J17213" t="str">
            <v>Y</v>
          </cell>
        </row>
        <row r="17214">
          <cell r="D17214" t="str">
            <v>1439362</v>
          </cell>
          <cell r="J17214" t="str">
            <v>Y</v>
          </cell>
        </row>
        <row r="17215">
          <cell r="D17215" t="str">
            <v>1439362</v>
          </cell>
          <cell r="J17215" t="str">
            <v>Y</v>
          </cell>
        </row>
        <row r="17216">
          <cell r="D17216" t="str">
            <v>1439362</v>
          </cell>
          <cell r="J17216" t="str">
            <v>Y</v>
          </cell>
        </row>
        <row r="17217">
          <cell r="D17217" t="str">
            <v>1439362</v>
          </cell>
          <cell r="J17217" t="str">
            <v>Y</v>
          </cell>
        </row>
        <row r="17218">
          <cell r="D17218" t="str">
            <v>1439362</v>
          </cell>
          <cell r="J17218" t="str">
            <v>Y</v>
          </cell>
        </row>
        <row r="17219">
          <cell r="D17219" t="str">
            <v>1439362</v>
          </cell>
          <cell r="J17219" t="str">
            <v>Y</v>
          </cell>
        </row>
        <row r="17220">
          <cell r="D17220" t="str">
            <v>1439362</v>
          </cell>
          <cell r="J17220" t="str">
            <v>Y</v>
          </cell>
        </row>
        <row r="17221">
          <cell r="D17221" t="str">
            <v>1439362</v>
          </cell>
          <cell r="J17221" t="str">
            <v>Y</v>
          </cell>
        </row>
        <row r="17222">
          <cell r="D17222" t="str">
            <v>1439362</v>
          </cell>
          <cell r="J17222" t="str">
            <v>Y</v>
          </cell>
        </row>
        <row r="17223">
          <cell r="D17223" t="str">
            <v>1439362</v>
          </cell>
          <cell r="J17223" t="str">
            <v>Y</v>
          </cell>
        </row>
        <row r="17224">
          <cell r="D17224" t="str">
            <v>1439362</v>
          </cell>
          <cell r="J17224" t="str">
            <v>Y</v>
          </cell>
        </row>
        <row r="17225">
          <cell r="D17225" t="str">
            <v>1439362</v>
          </cell>
          <cell r="J17225" t="str">
            <v>Y</v>
          </cell>
        </row>
        <row r="17226">
          <cell r="D17226" t="str">
            <v>1439362</v>
          </cell>
          <cell r="J17226" t="str">
            <v>Y</v>
          </cell>
        </row>
        <row r="17227">
          <cell r="D17227" t="str">
            <v>1439362</v>
          </cell>
          <cell r="J17227" t="str">
            <v>Y</v>
          </cell>
        </row>
        <row r="17228">
          <cell r="D17228" t="str">
            <v>1439362</v>
          </cell>
          <cell r="J17228" t="str">
            <v>Y</v>
          </cell>
        </row>
        <row r="17229">
          <cell r="D17229" t="str">
            <v>1439362</v>
          </cell>
          <cell r="J17229" t="str">
            <v>Y</v>
          </cell>
        </row>
        <row r="17230">
          <cell r="D17230" t="str">
            <v>1439362</v>
          </cell>
          <cell r="J17230" t="str">
            <v>Y</v>
          </cell>
        </row>
        <row r="17231">
          <cell r="D17231" t="str">
            <v>1439362</v>
          </cell>
          <cell r="J17231" t="str">
            <v>Y</v>
          </cell>
        </row>
        <row r="17232">
          <cell r="D17232" t="str">
            <v>1439362</v>
          </cell>
          <cell r="J17232" t="str">
            <v>Y</v>
          </cell>
        </row>
        <row r="17233">
          <cell r="D17233" t="str">
            <v>1439362</v>
          </cell>
          <cell r="J17233" t="str">
            <v>Y</v>
          </cell>
        </row>
        <row r="17234">
          <cell r="D17234" t="str">
            <v>1439362</v>
          </cell>
          <cell r="J17234" t="str">
            <v>Y</v>
          </cell>
        </row>
        <row r="17235">
          <cell r="D17235" t="str">
            <v>1439362</v>
          </cell>
          <cell r="J17235" t="str">
            <v>Y</v>
          </cell>
        </row>
        <row r="17236">
          <cell r="D17236" t="str">
            <v>1439362</v>
          </cell>
          <cell r="J17236" t="str">
            <v>Y</v>
          </cell>
        </row>
        <row r="17237">
          <cell r="D17237" t="str">
            <v>1439362</v>
          </cell>
          <cell r="J17237" t="str">
            <v>Y</v>
          </cell>
        </row>
        <row r="17238">
          <cell r="D17238" t="str">
            <v>1439362</v>
          </cell>
          <cell r="J17238" t="str">
            <v>Y</v>
          </cell>
        </row>
        <row r="17239">
          <cell r="D17239" t="str">
            <v>1439362</v>
          </cell>
          <cell r="J17239" t="str">
            <v>Y</v>
          </cell>
        </row>
        <row r="17240">
          <cell r="D17240" t="str">
            <v>1439362</v>
          </cell>
          <cell r="J17240" t="str">
            <v>Y</v>
          </cell>
        </row>
        <row r="17241">
          <cell r="D17241" t="str">
            <v>1439362</v>
          </cell>
          <cell r="J17241" t="str">
            <v>Y</v>
          </cell>
        </row>
        <row r="17242">
          <cell r="D17242" t="str">
            <v>1439362</v>
          </cell>
          <cell r="J17242" t="str">
            <v>Y</v>
          </cell>
        </row>
        <row r="17243">
          <cell r="D17243" t="str">
            <v>1439362</v>
          </cell>
          <cell r="J17243" t="str">
            <v>Y</v>
          </cell>
        </row>
        <row r="17244">
          <cell r="D17244" t="str">
            <v>1439362</v>
          </cell>
          <cell r="J17244" t="str">
            <v>Y</v>
          </cell>
        </row>
        <row r="17245">
          <cell r="D17245" t="str">
            <v>1439362</v>
          </cell>
          <cell r="J17245" t="str">
            <v>Y</v>
          </cell>
        </row>
        <row r="17246">
          <cell r="D17246" t="str">
            <v>1439362</v>
          </cell>
          <cell r="J17246" t="str">
            <v>Y</v>
          </cell>
        </row>
        <row r="17247">
          <cell r="D17247" t="str">
            <v>1439362</v>
          </cell>
          <cell r="J17247" t="str">
            <v>Y</v>
          </cell>
        </row>
        <row r="17248">
          <cell r="D17248" t="str">
            <v>1439362</v>
          </cell>
          <cell r="J17248" t="str">
            <v>Y</v>
          </cell>
        </row>
        <row r="17249">
          <cell r="D17249" t="str">
            <v>1439362</v>
          </cell>
          <cell r="J17249" t="str">
            <v>Y</v>
          </cell>
        </row>
        <row r="17250">
          <cell r="D17250" t="str">
            <v>1439362</v>
          </cell>
          <cell r="J17250" t="str">
            <v>Y</v>
          </cell>
        </row>
        <row r="17251">
          <cell r="D17251" t="str">
            <v>1439362</v>
          </cell>
          <cell r="J17251" t="str">
            <v>Y</v>
          </cell>
        </row>
        <row r="17252">
          <cell r="D17252" t="str">
            <v>1439362</v>
          </cell>
          <cell r="J17252" t="str">
            <v>Y</v>
          </cell>
        </row>
        <row r="17253">
          <cell r="D17253" t="str">
            <v>1439362</v>
          </cell>
          <cell r="J17253" t="str">
            <v>Y</v>
          </cell>
        </row>
        <row r="17254">
          <cell r="D17254" t="str">
            <v>1439362</v>
          </cell>
          <cell r="J17254" t="str">
            <v>Y</v>
          </cell>
        </row>
        <row r="17255">
          <cell r="D17255" t="str">
            <v>1439362</v>
          </cell>
          <cell r="J17255" t="str">
            <v>Y</v>
          </cell>
        </row>
        <row r="17256">
          <cell r="D17256" t="str">
            <v>1439362</v>
          </cell>
          <cell r="J17256" t="str">
            <v>Y</v>
          </cell>
        </row>
        <row r="17257">
          <cell r="D17257" t="str">
            <v>1439362</v>
          </cell>
          <cell r="J17257" t="str">
            <v>Y</v>
          </cell>
        </row>
        <row r="17258">
          <cell r="D17258" t="str">
            <v>1439362</v>
          </cell>
          <cell r="J17258" t="str">
            <v>Y</v>
          </cell>
        </row>
        <row r="17259">
          <cell r="D17259" t="str">
            <v>1439362</v>
          </cell>
          <cell r="J17259" t="str">
            <v>Y</v>
          </cell>
        </row>
        <row r="17260">
          <cell r="D17260" t="str">
            <v>1439362</v>
          </cell>
          <cell r="J17260" t="str">
            <v>Y</v>
          </cell>
        </row>
        <row r="17261">
          <cell r="D17261" t="str">
            <v>1439362</v>
          </cell>
          <cell r="J17261" t="str">
            <v>Y</v>
          </cell>
        </row>
        <row r="17262">
          <cell r="D17262" t="str">
            <v>1439362</v>
          </cell>
          <cell r="J17262" t="str">
            <v>Y</v>
          </cell>
        </row>
        <row r="17263">
          <cell r="D17263" t="str">
            <v>1439362</v>
          </cell>
          <cell r="J17263" t="str">
            <v>Y</v>
          </cell>
        </row>
        <row r="17264">
          <cell r="D17264" t="str">
            <v>1439788</v>
          </cell>
          <cell r="J17264" t="str">
            <v>Y</v>
          </cell>
        </row>
        <row r="17265">
          <cell r="D17265" t="str">
            <v>1439788</v>
          </cell>
          <cell r="J17265" t="str">
            <v>Y</v>
          </cell>
        </row>
        <row r="17266">
          <cell r="D17266" t="str">
            <v>1439788</v>
          </cell>
          <cell r="J17266" t="str">
            <v>Y</v>
          </cell>
        </row>
        <row r="17267">
          <cell r="D17267" t="str">
            <v>1439788</v>
          </cell>
          <cell r="J17267" t="str">
            <v>Y</v>
          </cell>
        </row>
        <row r="17268">
          <cell r="D17268" t="str">
            <v>1439788</v>
          </cell>
          <cell r="J17268" t="str">
            <v>Y</v>
          </cell>
        </row>
        <row r="17269">
          <cell r="D17269" t="str">
            <v>1439788</v>
          </cell>
          <cell r="J17269" t="str">
            <v>Y</v>
          </cell>
        </row>
        <row r="17270">
          <cell r="D17270" t="str">
            <v>1439788</v>
          </cell>
          <cell r="J17270" t="str">
            <v>Y</v>
          </cell>
        </row>
        <row r="17271">
          <cell r="D17271" t="str">
            <v>1439788</v>
          </cell>
          <cell r="J17271" t="str">
            <v>Y</v>
          </cell>
        </row>
        <row r="17272">
          <cell r="D17272" t="str">
            <v>1439788</v>
          </cell>
          <cell r="J17272" t="str">
            <v>Y</v>
          </cell>
        </row>
        <row r="17273">
          <cell r="D17273" t="str">
            <v>1439788</v>
          </cell>
          <cell r="J17273" t="str">
            <v>Y</v>
          </cell>
        </row>
        <row r="17274">
          <cell r="D17274" t="str">
            <v>1439788</v>
          </cell>
          <cell r="J17274" t="str">
            <v>Y</v>
          </cell>
        </row>
        <row r="17275">
          <cell r="D17275" t="str">
            <v>1439788</v>
          </cell>
          <cell r="J17275" t="str">
            <v>Y</v>
          </cell>
        </row>
        <row r="17276">
          <cell r="D17276" t="str">
            <v>1439788</v>
          </cell>
          <cell r="J17276" t="str">
            <v>Y</v>
          </cell>
        </row>
        <row r="17277">
          <cell r="D17277" t="str">
            <v>1439788</v>
          </cell>
          <cell r="J17277" t="str">
            <v>Y</v>
          </cell>
        </row>
        <row r="17278">
          <cell r="D17278" t="str">
            <v>1439788</v>
          </cell>
          <cell r="J17278" t="str">
            <v>Y</v>
          </cell>
        </row>
        <row r="17279">
          <cell r="D17279" t="str">
            <v>1439788</v>
          </cell>
          <cell r="J17279" t="str">
            <v>Y</v>
          </cell>
        </row>
        <row r="17280">
          <cell r="D17280" t="str">
            <v>1439788</v>
          </cell>
          <cell r="J17280" t="str">
            <v>Y</v>
          </cell>
        </row>
        <row r="17281">
          <cell r="D17281" t="str">
            <v>1439788</v>
          </cell>
          <cell r="J17281" t="str">
            <v>Y</v>
          </cell>
        </row>
        <row r="17282">
          <cell r="D17282" t="str">
            <v>1439788</v>
          </cell>
          <cell r="J17282" t="str">
            <v>Y</v>
          </cell>
        </row>
        <row r="17283">
          <cell r="D17283" t="str">
            <v>1439788</v>
          </cell>
          <cell r="J17283" t="str">
            <v>Y</v>
          </cell>
        </row>
        <row r="17284">
          <cell r="D17284" t="str">
            <v>1439788</v>
          </cell>
          <cell r="J17284" t="str">
            <v>Y</v>
          </cell>
        </row>
        <row r="17285">
          <cell r="D17285" t="str">
            <v>1439879</v>
          </cell>
          <cell r="J17285" t="str">
            <v>Y</v>
          </cell>
        </row>
        <row r="17286">
          <cell r="D17286" t="str">
            <v>1439879</v>
          </cell>
          <cell r="J17286" t="str">
            <v>Y</v>
          </cell>
        </row>
        <row r="17287">
          <cell r="D17287" t="str">
            <v>1439879</v>
          </cell>
          <cell r="J17287" t="str">
            <v>Y</v>
          </cell>
        </row>
        <row r="17288">
          <cell r="D17288" t="str">
            <v>1439879</v>
          </cell>
          <cell r="J17288" t="str">
            <v>Y</v>
          </cell>
        </row>
        <row r="17289">
          <cell r="D17289" t="str">
            <v>1439879</v>
          </cell>
          <cell r="J17289" t="str">
            <v>Y</v>
          </cell>
        </row>
        <row r="17290">
          <cell r="D17290" t="str">
            <v>1439879</v>
          </cell>
          <cell r="J17290" t="str">
            <v>Y</v>
          </cell>
        </row>
        <row r="17291">
          <cell r="D17291" t="str">
            <v>1439879</v>
          </cell>
          <cell r="J17291" t="str">
            <v>Y</v>
          </cell>
        </row>
        <row r="17292">
          <cell r="D17292" t="str">
            <v>1439879</v>
          </cell>
          <cell r="J17292" t="str">
            <v>Y</v>
          </cell>
        </row>
        <row r="17293">
          <cell r="D17293" t="str">
            <v>1439879</v>
          </cell>
          <cell r="J17293" t="str">
            <v>Y</v>
          </cell>
        </row>
        <row r="17294">
          <cell r="D17294" t="str">
            <v>1439879</v>
          </cell>
          <cell r="J17294" t="str">
            <v>Y</v>
          </cell>
        </row>
        <row r="17295">
          <cell r="D17295" t="str">
            <v>1439879</v>
          </cell>
          <cell r="J17295" t="str">
            <v>Y</v>
          </cell>
        </row>
        <row r="17296">
          <cell r="D17296" t="str">
            <v>1439879</v>
          </cell>
          <cell r="J17296" t="str">
            <v>Y</v>
          </cell>
        </row>
        <row r="17297">
          <cell r="D17297" t="str">
            <v>1439879</v>
          </cell>
          <cell r="J17297" t="str">
            <v>Y</v>
          </cell>
        </row>
        <row r="17298">
          <cell r="D17298" t="str">
            <v>1439879</v>
          </cell>
          <cell r="J17298" t="str">
            <v>Y</v>
          </cell>
        </row>
        <row r="17299">
          <cell r="D17299" t="str">
            <v>1439879</v>
          </cell>
          <cell r="J17299" t="str">
            <v>Y</v>
          </cell>
        </row>
        <row r="17300">
          <cell r="D17300" t="str">
            <v>1439879</v>
          </cell>
          <cell r="J17300" t="str">
            <v>Y</v>
          </cell>
        </row>
        <row r="17301">
          <cell r="D17301" t="str">
            <v>1439879</v>
          </cell>
          <cell r="J17301" t="str">
            <v>Y</v>
          </cell>
        </row>
        <row r="17302">
          <cell r="D17302" t="str">
            <v>1439879</v>
          </cell>
          <cell r="J17302" t="str">
            <v>Y</v>
          </cell>
        </row>
        <row r="17303">
          <cell r="D17303" t="str">
            <v>1439879</v>
          </cell>
          <cell r="J17303" t="str">
            <v>Y</v>
          </cell>
        </row>
        <row r="17304">
          <cell r="D17304" t="str">
            <v>1439879</v>
          </cell>
          <cell r="J17304" t="str">
            <v>Y</v>
          </cell>
        </row>
        <row r="17305">
          <cell r="D17305" t="str">
            <v>1439879</v>
          </cell>
          <cell r="J17305" t="str">
            <v>Y</v>
          </cell>
        </row>
        <row r="17306">
          <cell r="D17306" t="str">
            <v>1439879</v>
          </cell>
          <cell r="J17306" t="str">
            <v>Y</v>
          </cell>
        </row>
        <row r="17307">
          <cell r="D17307" t="str">
            <v>1439879</v>
          </cell>
          <cell r="J17307" t="str">
            <v>Y</v>
          </cell>
        </row>
        <row r="17308">
          <cell r="D17308" t="str">
            <v>1439879</v>
          </cell>
          <cell r="J17308" t="str">
            <v>Y</v>
          </cell>
        </row>
        <row r="17309">
          <cell r="D17309" t="str">
            <v>1439879</v>
          </cell>
          <cell r="J17309" t="str">
            <v>Y</v>
          </cell>
        </row>
        <row r="17310">
          <cell r="D17310" t="str">
            <v>1439879</v>
          </cell>
          <cell r="J17310" t="str">
            <v>Y</v>
          </cell>
        </row>
        <row r="17311">
          <cell r="D17311" t="str">
            <v>1439879</v>
          </cell>
          <cell r="J17311" t="str">
            <v>Y</v>
          </cell>
        </row>
        <row r="17312">
          <cell r="D17312" t="str">
            <v>1439879</v>
          </cell>
          <cell r="J17312" t="str">
            <v>Y</v>
          </cell>
        </row>
        <row r="17313">
          <cell r="D17313" t="str">
            <v>1439879</v>
          </cell>
          <cell r="J17313" t="str">
            <v>Y</v>
          </cell>
        </row>
        <row r="17314">
          <cell r="D17314" t="str">
            <v>1439879</v>
          </cell>
          <cell r="J17314" t="str">
            <v>Y</v>
          </cell>
        </row>
        <row r="17315">
          <cell r="D17315" t="str">
            <v>1439879</v>
          </cell>
          <cell r="J17315" t="str">
            <v>Y</v>
          </cell>
        </row>
        <row r="17316">
          <cell r="D17316" t="str">
            <v>1439879</v>
          </cell>
          <cell r="J17316" t="str">
            <v>Y</v>
          </cell>
        </row>
        <row r="17317">
          <cell r="D17317" t="str">
            <v>1439879</v>
          </cell>
          <cell r="J17317" t="str">
            <v>Y</v>
          </cell>
        </row>
        <row r="17318">
          <cell r="D17318" t="str">
            <v>1439879</v>
          </cell>
          <cell r="J17318" t="str">
            <v>Y</v>
          </cell>
        </row>
        <row r="17319">
          <cell r="D17319" t="str">
            <v>1439879</v>
          </cell>
          <cell r="J17319" t="str">
            <v>Y</v>
          </cell>
        </row>
        <row r="17320">
          <cell r="D17320" t="str">
            <v>1439879</v>
          </cell>
          <cell r="J17320" t="str">
            <v>Y</v>
          </cell>
        </row>
        <row r="17321">
          <cell r="D17321" t="str">
            <v>1439879</v>
          </cell>
          <cell r="J17321" t="str">
            <v>Y</v>
          </cell>
        </row>
        <row r="17322">
          <cell r="D17322" t="str">
            <v>1439879</v>
          </cell>
          <cell r="J17322" t="str">
            <v>Y</v>
          </cell>
        </row>
        <row r="17323">
          <cell r="D17323" t="str">
            <v>1439879</v>
          </cell>
          <cell r="J17323" t="str">
            <v>Y</v>
          </cell>
        </row>
        <row r="17324">
          <cell r="D17324" t="str">
            <v>1439879</v>
          </cell>
          <cell r="J17324" t="str">
            <v>Y</v>
          </cell>
        </row>
        <row r="17325">
          <cell r="D17325" t="str">
            <v>1439879</v>
          </cell>
          <cell r="J17325" t="str">
            <v>Y</v>
          </cell>
        </row>
        <row r="17326">
          <cell r="D17326" t="str">
            <v>1439879</v>
          </cell>
          <cell r="J17326" t="str">
            <v>Y</v>
          </cell>
        </row>
        <row r="17327">
          <cell r="D17327" t="str">
            <v>1439879</v>
          </cell>
          <cell r="J17327" t="str">
            <v>Y</v>
          </cell>
        </row>
        <row r="17328">
          <cell r="D17328" t="str">
            <v>1439879</v>
          </cell>
          <cell r="J17328" t="str">
            <v>Y</v>
          </cell>
        </row>
        <row r="17329">
          <cell r="D17329" t="str">
            <v>1439879</v>
          </cell>
          <cell r="J17329" t="str">
            <v>Y</v>
          </cell>
        </row>
        <row r="17330">
          <cell r="D17330" t="str">
            <v>1439879</v>
          </cell>
          <cell r="J17330" t="str">
            <v>Y</v>
          </cell>
        </row>
        <row r="17331">
          <cell r="D17331" t="str">
            <v>1439879</v>
          </cell>
          <cell r="J17331" t="str">
            <v>Y</v>
          </cell>
        </row>
        <row r="17332">
          <cell r="D17332" t="str">
            <v>1439879</v>
          </cell>
          <cell r="J17332" t="str">
            <v>Y</v>
          </cell>
        </row>
        <row r="17333">
          <cell r="D17333" t="str">
            <v>1439879</v>
          </cell>
          <cell r="J17333" t="str">
            <v>Y</v>
          </cell>
        </row>
        <row r="17334">
          <cell r="D17334" t="str">
            <v>1439879</v>
          </cell>
          <cell r="J17334" t="str">
            <v>Y</v>
          </cell>
        </row>
        <row r="17335">
          <cell r="D17335" t="str">
            <v>1439879</v>
          </cell>
          <cell r="J17335" t="str">
            <v>Y</v>
          </cell>
        </row>
        <row r="17336">
          <cell r="D17336" t="str">
            <v>1439879</v>
          </cell>
          <cell r="J17336" t="str">
            <v>Y</v>
          </cell>
        </row>
        <row r="17337">
          <cell r="D17337" t="str">
            <v>1439879</v>
          </cell>
          <cell r="J17337" t="str">
            <v>Y</v>
          </cell>
        </row>
        <row r="17338">
          <cell r="D17338" t="str">
            <v>1439879</v>
          </cell>
          <cell r="J17338" t="str">
            <v>Y</v>
          </cell>
        </row>
        <row r="17339">
          <cell r="D17339" t="str">
            <v>1439879</v>
          </cell>
          <cell r="J17339" t="str">
            <v>Y</v>
          </cell>
        </row>
        <row r="17340">
          <cell r="D17340" t="str">
            <v>1439879</v>
          </cell>
          <cell r="J17340" t="str">
            <v>Y</v>
          </cell>
        </row>
        <row r="17341">
          <cell r="D17341" t="str">
            <v>1439879</v>
          </cell>
          <cell r="J17341" t="str">
            <v>Y</v>
          </cell>
        </row>
        <row r="17342">
          <cell r="D17342" t="str">
            <v>1439879</v>
          </cell>
          <cell r="J17342" t="str">
            <v>Y</v>
          </cell>
        </row>
        <row r="17343">
          <cell r="D17343" t="str">
            <v>1439879</v>
          </cell>
          <cell r="J17343" t="str">
            <v>Y</v>
          </cell>
        </row>
        <row r="17344">
          <cell r="D17344" t="str">
            <v>1439879</v>
          </cell>
          <cell r="J17344" t="str">
            <v>Y</v>
          </cell>
        </row>
        <row r="17345">
          <cell r="D17345" t="str">
            <v>1439879</v>
          </cell>
          <cell r="J17345" t="str">
            <v>Y</v>
          </cell>
        </row>
        <row r="17346">
          <cell r="D17346" t="str">
            <v>1439879</v>
          </cell>
          <cell r="J17346" t="str">
            <v>Y</v>
          </cell>
        </row>
        <row r="17347">
          <cell r="D17347" t="str">
            <v>1439879</v>
          </cell>
          <cell r="J17347" t="str">
            <v>Y</v>
          </cell>
        </row>
        <row r="17348">
          <cell r="D17348" t="str">
            <v>1439879</v>
          </cell>
          <cell r="J17348" t="str">
            <v>Y</v>
          </cell>
        </row>
        <row r="17349">
          <cell r="D17349" t="str">
            <v>1439879</v>
          </cell>
          <cell r="J17349" t="str">
            <v>Y</v>
          </cell>
        </row>
        <row r="17350">
          <cell r="D17350" t="str">
            <v>1439879</v>
          </cell>
          <cell r="J17350" t="str">
            <v>Y</v>
          </cell>
        </row>
        <row r="17351">
          <cell r="D17351" t="str">
            <v>1439879</v>
          </cell>
          <cell r="J17351" t="str">
            <v>Y</v>
          </cell>
        </row>
        <row r="17352">
          <cell r="D17352" t="str">
            <v>1439879</v>
          </cell>
          <cell r="J17352" t="str">
            <v>Y</v>
          </cell>
        </row>
        <row r="17353">
          <cell r="D17353" t="str">
            <v>1439879</v>
          </cell>
          <cell r="J17353" t="str">
            <v>Y</v>
          </cell>
        </row>
        <row r="17354">
          <cell r="D17354" t="str">
            <v>1439879</v>
          </cell>
          <cell r="J17354" t="str">
            <v>Y</v>
          </cell>
        </row>
        <row r="17355">
          <cell r="D17355" t="str">
            <v>1439879</v>
          </cell>
          <cell r="J17355" t="str">
            <v>Y</v>
          </cell>
        </row>
        <row r="17356">
          <cell r="D17356" t="str">
            <v>1439879</v>
          </cell>
          <cell r="J17356" t="str">
            <v>Y</v>
          </cell>
        </row>
        <row r="17357">
          <cell r="D17357" t="str">
            <v>1439879</v>
          </cell>
          <cell r="J17357" t="str">
            <v>Y</v>
          </cell>
        </row>
        <row r="17358">
          <cell r="D17358" t="str">
            <v>1439879</v>
          </cell>
          <cell r="J17358" t="str">
            <v>Y</v>
          </cell>
        </row>
        <row r="17359">
          <cell r="D17359" t="str">
            <v>1439879</v>
          </cell>
          <cell r="J17359" t="str">
            <v>Y</v>
          </cell>
        </row>
        <row r="17360">
          <cell r="D17360" t="str">
            <v>1439879</v>
          </cell>
          <cell r="J17360" t="str">
            <v>Y</v>
          </cell>
        </row>
        <row r="17361">
          <cell r="D17361" t="str">
            <v>1439879</v>
          </cell>
          <cell r="J17361" t="str">
            <v>Y</v>
          </cell>
        </row>
        <row r="17362">
          <cell r="D17362" t="str">
            <v>1439879</v>
          </cell>
          <cell r="J17362" t="str">
            <v>Y</v>
          </cell>
        </row>
        <row r="17363">
          <cell r="D17363" t="str">
            <v>1439879</v>
          </cell>
          <cell r="J17363" t="str">
            <v>Y</v>
          </cell>
        </row>
        <row r="17364">
          <cell r="D17364" t="str">
            <v>1439879</v>
          </cell>
          <cell r="J17364" t="str">
            <v>Y</v>
          </cell>
        </row>
        <row r="17365">
          <cell r="D17365" t="str">
            <v>1439879</v>
          </cell>
          <cell r="J17365" t="str">
            <v>Y</v>
          </cell>
        </row>
        <row r="17366">
          <cell r="D17366" t="str">
            <v>1439879</v>
          </cell>
          <cell r="J17366" t="str">
            <v>Y</v>
          </cell>
        </row>
        <row r="17367">
          <cell r="D17367" t="str">
            <v>1439879</v>
          </cell>
          <cell r="J17367" t="str">
            <v>Y</v>
          </cell>
        </row>
        <row r="17368">
          <cell r="D17368" t="str">
            <v>1439879</v>
          </cell>
          <cell r="J17368" t="str">
            <v>Y</v>
          </cell>
        </row>
        <row r="17369">
          <cell r="D17369" t="str">
            <v>1439879</v>
          </cell>
          <cell r="J17369" t="str">
            <v>Y</v>
          </cell>
        </row>
        <row r="17370">
          <cell r="D17370" t="str">
            <v>1439879</v>
          </cell>
          <cell r="J17370" t="str">
            <v>Y</v>
          </cell>
        </row>
        <row r="17371">
          <cell r="D17371" t="str">
            <v>1439879</v>
          </cell>
          <cell r="J17371" t="str">
            <v>Y</v>
          </cell>
        </row>
        <row r="17372">
          <cell r="D17372" t="str">
            <v>1439879</v>
          </cell>
          <cell r="J17372" t="str">
            <v>Y</v>
          </cell>
        </row>
        <row r="17373">
          <cell r="D17373" t="str">
            <v>1439879</v>
          </cell>
          <cell r="J17373" t="str">
            <v>Y</v>
          </cell>
        </row>
        <row r="17374">
          <cell r="D17374" t="str">
            <v>1439879</v>
          </cell>
          <cell r="J17374" t="str">
            <v>Y</v>
          </cell>
        </row>
        <row r="17375">
          <cell r="D17375" t="str">
            <v>1439879</v>
          </cell>
          <cell r="J17375" t="str">
            <v>Y</v>
          </cell>
        </row>
        <row r="17376">
          <cell r="D17376" t="str">
            <v>1439879</v>
          </cell>
          <cell r="J17376" t="str">
            <v>Y</v>
          </cell>
        </row>
        <row r="17377">
          <cell r="D17377" t="str">
            <v>1439879</v>
          </cell>
          <cell r="J17377" t="str">
            <v>Y</v>
          </cell>
        </row>
        <row r="17378">
          <cell r="D17378" t="str">
            <v>1439879</v>
          </cell>
          <cell r="J17378" t="str">
            <v>Y</v>
          </cell>
        </row>
        <row r="17379">
          <cell r="D17379" t="str">
            <v>1439879</v>
          </cell>
          <cell r="J17379" t="str">
            <v>Y</v>
          </cell>
        </row>
        <row r="17380">
          <cell r="D17380" t="str">
            <v>1439879</v>
          </cell>
          <cell r="J17380" t="str">
            <v>Y</v>
          </cell>
        </row>
        <row r="17381">
          <cell r="D17381" t="str">
            <v>1439879</v>
          </cell>
          <cell r="J17381" t="str">
            <v>Y</v>
          </cell>
        </row>
        <row r="17382">
          <cell r="D17382" t="str">
            <v>1439879</v>
          </cell>
          <cell r="J17382" t="str">
            <v>Y</v>
          </cell>
        </row>
        <row r="17383">
          <cell r="D17383" t="str">
            <v>1439879</v>
          </cell>
          <cell r="J17383" t="str">
            <v>Y</v>
          </cell>
        </row>
        <row r="17384">
          <cell r="D17384" t="str">
            <v>1439945</v>
          </cell>
          <cell r="J17384" t="str">
            <v>Y</v>
          </cell>
        </row>
        <row r="17385">
          <cell r="D17385" t="str">
            <v>1439945</v>
          </cell>
          <cell r="J17385" t="str">
            <v>Y</v>
          </cell>
        </row>
        <row r="17386">
          <cell r="D17386" t="str">
            <v>1439945</v>
          </cell>
          <cell r="J17386" t="str">
            <v>Y</v>
          </cell>
        </row>
        <row r="17387">
          <cell r="D17387" t="str">
            <v>1439945</v>
          </cell>
          <cell r="J17387" t="str">
            <v>Y</v>
          </cell>
        </row>
        <row r="17388">
          <cell r="D17388" t="str">
            <v>1439945</v>
          </cell>
          <cell r="J17388" t="str">
            <v>Y</v>
          </cell>
        </row>
        <row r="17389">
          <cell r="D17389" t="str">
            <v>1439945</v>
          </cell>
          <cell r="J17389" t="str">
            <v>Y</v>
          </cell>
        </row>
        <row r="17390">
          <cell r="D17390" t="str">
            <v>1439945</v>
          </cell>
          <cell r="J17390" t="str">
            <v>Y</v>
          </cell>
        </row>
        <row r="17391">
          <cell r="D17391" t="str">
            <v>1439945</v>
          </cell>
          <cell r="J17391" t="str">
            <v>Y</v>
          </cell>
        </row>
        <row r="17392">
          <cell r="D17392" t="str">
            <v>1439945</v>
          </cell>
          <cell r="J17392" t="str">
            <v>Y</v>
          </cell>
        </row>
        <row r="17393">
          <cell r="D17393" t="str">
            <v>1439945</v>
          </cell>
          <cell r="J17393" t="str">
            <v>Y</v>
          </cell>
        </row>
        <row r="17394">
          <cell r="D17394" t="str">
            <v>1439945</v>
          </cell>
          <cell r="J17394" t="str">
            <v>Y</v>
          </cell>
        </row>
        <row r="17395">
          <cell r="D17395" t="str">
            <v>1439945</v>
          </cell>
          <cell r="J17395" t="str">
            <v>Y</v>
          </cell>
        </row>
        <row r="17396">
          <cell r="D17396" t="str">
            <v>1439945</v>
          </cell>
          <cell r="J17396" t="str">
            <v>Y</v>
          </cell>
        </row>
        <row r="17397">
          <cell r="D17397" t="str">
            <v>1439946</v>
          </cell>
          <cell r="J17397" t="str">
            <v>Y</v>
          </cell>
        </row>
        <row r="17398">
          <cell r="D17398" t="str">
            <v>1439946</v>
          </cell>
          <cell r="J17398" t="str">
            <v>Y</v>
          </cell>
        </row>
        <row r="17399">
          <cell r="D17399" t="str">
            <v>1439946</v>
          </cell>
          <cell r="J17399" t="str">
            <v>Y</v>
          </cell>
        </row>
        <row r="17400">
          <cell r="D17400" t="str">
            <v>1439946</v>
          </cell>
          <cell r="J17400" t="str">
            <v>Y</v>
          </cell>
        </row>
        <row r="17401">
          <cell r="D17401" t="str">
            <v>1439946</v>
          </cell>
          <cell r="J17401" t="str">
            <v>Y</v>
          </cell>
        </row>
        <row r="17402">
          <cell r="D17402" t="str">
            <v>1439946</v>
          </cell>
          <cell r="J17402" t="str">
            <v>Y</v>
          </cell>
        </row>
        <row r="17403">
          <cell r="D17403" t="str">
            <v>1439946</v>
          </cell>
          <cell r="J17403" t="str">
            <v>Y</v>
          </cell>
        </row>
        <row r="17404">
          <cell r="D17404" t="str">
            <v>1439946</v>
          </cell>
          <cell r="J17404" t="str">
            <v>Y</v>
          </cell>
        </row>
        <row r="17405">
          <cell r="D17405" t="str">
            <v>1439946</v>
          </cell>
          <cell r="J17405" t="str">
            <v>Y</v>
          </cell>
        </row>
        <row r="17406">
          <cell r="D17406" t="str">
            <v>1439946</v>
          </cell>
          <cell r="J17406" t="str">
            <v>Y</v>
          </cell>
        </row>
        <row r="17407">
          <cell r="D17407" t="str">
            <v>1439946</v>
          </cell>
          <cell r="J17407" t="str">
            <v>Y</v>
          </cell>
        </row>
        <row r="17408">
          <cell r="D17408" t="str">
            <v>1439946</v>
          </cell>
          <cell r="J17408" t="str">
            <v>Y</v>
          </cell>
        </row>
        <row r="17409">
          <cell r="D17409" t="str">
            <v>1439946</v>
          </cell>
          <cell r="J17409" t="str">
            <v>Y</v>
          </cell>
        </row>
        <row r="17410">
          <cell r="D17410" t="str">
            <v>1439946</v>
          </cell>
          <cell r="J17410" t="str">
            <v>Y</v>
          </cell>
        </row>
        <row r="17411">
          <cell r="D17411" t="str">
            <v>1440022</v>
          </cell>
          <cell r="J17411" t="str">
            <v>N</v>
          </cell>
        </row>
        <row r="17412">
          <cell r="D17412" t="str">
            <v>1440022</v>
          </cell>
          <cell r="J17412" t="str">
            <v>N</v>
          </cell>
        </row>
        <row r="17413">
          <cell r="D17413" t="str">
            <v>1440022</v>
          </cell>
          <cell r="J17413" t="str">
            <v>N</v>
          </cell>
        </row>
        <row r="17414">
          <cell r="D17414" t="str">
            <v>1440022</v>
          </cell>
          <cell r="J17414" t="str">
            <v>N</v>
          </cell>
        </row>
        <row r="17415">
          <cell r="D17415" t="str">
            <v>1440022</v>
          </cell>
          <cell r="J17415" t="str">
            <v>N</v>
          </cell>
        </row>
        <row r="17416">
          <cell r="D17416" t="str">
            <v>1440022</v>
          </cell>
          <cell r="J17416" t="str">
            <v>N</v>
          </cell>
        </row>
        <row r="17417">
          <cell r="D17417" t="str">
            <v>1440022</v>
          </cell>
          <cell r="J17417" t="str">
            <v>N</v>
          </cell>
        </row>
        <row r="17418">
          <cell r="D17418" t="str">
            <v>1440022</v>
          </cell>
          <cell r="J17418" t="str">
            <v>N</v>
          </cell>
        </row>
        <row r="17419">
          <cell r="D17419" t="str">
            <v>1440022</v>
          </cell>
          <cell r="J17419" t="str">
            <v>Y</v>
          </cell>
        </row>
        <row r="17420">
          <cell r="D17420" t="str">
            <v>1440022</v>
          </cell>
          <cell r="J17420" t="str">
            <v>Y</v>
          </cell>
        </row>
        <row r="17421">
          <cell r="D17421" t="str">
            <v>1440022</v>
          </cell>
          <cell r="J17421" t="str">
            <v>Y</v>
          </cell>
        </row>
        <row r="17422">
          <cell r="D17422" t="str">
            <v>1440022</v>
          </cell>
          <cell r="J17422" t="str">
            <v>Y</v>
          </cell>
        </row>
        <row r="17423">
          <cell r="D17423" t="str">
            <v>1440022</v>
          </cell>
          <cell r="J17423" t="str">
            <v>Y</v>
          </cell>
        </row>
        <row r="17424">
          <cell r="D17424" t="str">
            <v>1440022</v>
          </cell>
          <cell r="J17424" t="str">
            <v>Y</v>
          </cell>
        </row>
        <row r="17425">
          <cell r="D17425" t="str">
            <v>1440022</v>
          </cell>
          <cell r="J17425" t="str">
            <v>Y</v>
          </cell>
        </row>
        <row r="17426">
          <cell r="D17426" t="str">
            <v>1440022</v>
          </cell>
          <cell r="J17426" t="str">
            <v>Y</v>
          </cell>
        </row>
        <row r="17427">
          <cell r="D17427" t="str">
            <v>1440022</v>
          </cell>
          <cell r="J17427" t="str">
            <v>Y</v>
          </cell>
        </row>
        <row r="17428">
          <cell r="D17428" t="str">
            <v>1440022</v>
          </cell>
          <cell r="J17428" t="str">
            <v>Y</v>
          </cell>
        </row>
        <row r="17429">
          <cell r="D17429" t="str">
            <v>1440022</v>
          </cell>
          <cell r="J17429" t="str">
            <v>Y</v>
          </cell>
        </row>
        <row r="17430">
          <cell r="D17430" t="str">
            <v>1440022</v>
          </cell>
          <cell r="J17430" t="str">
            <v>Y</v>
          </cell>
        </row>
        <row r="17431">
          <cell r="D17431" t="str">
            <v>1440022</v>
          </cell>
          <cell r="J17431" t="str">
            <v>Y</v>
          </cell>
        </row>
        <row r="17432">
          <cell r="D17432" t="str">
            <v>1440022</v>
          </cell>
          <cell r="J17432" t="str">
            <v>Y</v>
          </cell>
        </row>
        <row r="17433">
          <cell r="D17433" t="str">
            <v>1440022</v>
          </cell>
          <cell r="J17433" t="str">
            <v>Y</v>
          </cell>
        </row>
        <row r="17434">
          <cell r="D17434" t="str">
            <v>1440022</v>
          </cell>
          <cell r="J17434" t="str">
            <v>N</v>
          </cell>
        </row>
        <row r="17435">
          <cell r="D17435" t="str">
            <v>1440022</v>
          </cell>
          <cell r="J17435" t="str">
            <v>N</v>
          </cell>
        </row>
        <row r="17436">
          <cell r="D17436" t="str">
            <v>1440022</v>
          </cell>
          <cell r="J17436" t="str">
            <v>N</v>
          </cell>
        </row>
        <row r="17437">
          <cell r="D17437" t="str">
            <v>1440022</v>
          </cell>
          <cell r="J17437" t="str">
            <v>N</v>
          </cell>
        </row>
        <row r="17438">
          <cell r="D17438" t="str">
            <v>1440022</v>
          </cell>
          <cell r="J17438" t="str">
            <v>N</v>
          </cell>
        </row>
        <row r="17439">
          <cell r="D17439" t="str">
            <v>1440022</v>
          </cell>
          <cell r="J17439" t="str">
            <v>N</v>
          </cell>
        </row>
        <row r="17440">
          <cell r="D17440" t="str">
            <v>1440022</v>
          </cell>
          <cell r="J17440" t="str">
            <v>N</v>
          </cell>
        </row>
        <row r="17441">
          <cell r="D17441" t="str">
            <v>1440022</v>
          </cell>
          <cell r="J17441" t="str">
            <v>N</v>
          </cell>
        </row>
        <row r="17442">
          <cell r="D17442" t="str">
            <v>1440022</v>
          </cell>
          <cell r="J17442" t="str">
            <v>N</v>
          </cell>
        </row>
        <row r="17443">
          <cell r="D17443" t="str">
            <v>1440022</v>
          </cell>
          <cell r="J17443" t="str">
            <v>N</v>
          </cell>
        </row>
        <row r="17444">
          <cell r="D17444" t="str">
            <v>1440022</v>
          </cell>
          <cell r="J17444" t="str">
            <v>N</v>
          </cell>
        </row>
        <row r="17445">
          <cell r="D17445" t="str">
            <v>1440022</v>
          </cell>
          <cell r="J17445" t="str">
            <v>N</v>
          </cell>
        </row>
        <row r="17446">
          <cell r="D17446" t="str">
            <v>1440022</v>
          </cell>
          <cell r="J17446" t="str">
            <v>N</v>
          </cell>
        </row>
        <row r="17447">
          <cell r="D17447" t="str">
            <v>1440022</v>
          </cell>
          <cell r="J17447" t="str">
            <v>N</v>
          </cell>
        </row>
        <row r="17448">
          <cell r="D17448" t="str">
            <v>1440022</v>
          </cell>
          <cell r="J17448" t="str">
            <v>N</v>
          </cell>
        </row>
        <row r="17449">
          <cell r="D17449" t="str">
            <v>1440022</v>
          </cell>
          <cell r="J17449" t="str">
            <v>N</v>
          </cell>
        </row>
        <row r="17450">
          <cell r="D17450" t="str">
            <v>1440022</v>
          </cell>
          <cell r="J17450" t="str">
            <v>Y</v>
          </cell>
        </row>
        <row r="17451">
          <cell r="D17451" t="str">
            <v>1440022</v>
          </cell>
          <cell r="J17451" t="str">
            <v>Y</v>
          </cell>
        </row>
        <row r="17452">
          <cell r="D17452" t="str">
            <v>1440022</v>
          </cell>
          <cell r="J17452" t="str">
            <v>Y</v>
          </cell>
        </row>
        <row r="17453">
          <cell r="D17453" t="str">
            <v>1440022</v>
          </cell>
          <cell r="J17453" t="str">
            <v>Y</v>
          </cell>
        </row>
        <row r="17454">
          <cell r="D17454" t="str">
            <v>1440022</v>
          </cell>
          <cell r="J17454" t="str">
            <v>Y</v>
          </cell>
        </row>
        <row r="17455">
          <cell r="D17455" t="str">
            <v>1440022</v>
          </cell>
          <cell r="J17455" t="str">
            <v>Y</v>
          </cell>
        </row>
        <row r="17456">
          <cell r="D17456" t="str">
            <v>1440022</v>
          </cell>
          <cell r="J17456" t="str">
            <v>Y</v>
          </cell>
        </row>
        <row r="17457">
          <cell r="D17457" t="str">
            <v>1440022</v>
          </cell>
          <cell r="J17457" t="str">
            <v>Y</v>
          </cell>
        </row>
        <row r="17458">
          <cell r="D17458" t="str">
            <v>1440022</v>
          </cell>
          <cell r="J17458" t="str">
            <v>Y</v>
          </cell>
        </row>
        <row r="17459">
          <cell r="D17459" t="str">
            <v>1440022</v>
          </cell>
          <cell r="J17459" t="str">
            <v>Y</v>
          </cell>
        </row>
        <row r="17460">
          <cell r="D17460" t="str">
            <v>1440022</v>
          </cell>
          <cell r="J17460" t="str">
            <v>Y</v>
          </cell>
        </row>
        <row r="17461">
          <cell r="D17461" t="str">
            <v>1440022</v>
          </cell>
          <cell r="J17461" t="str">
            <v>Y</v>
          </cell>
        </row>
        <row r="17462">
          <cell r="D17462" t="str">
            <v>1440022</v>
          </cell>
          <cell r="J17462" t="str">
            <v>Y</v>
          </cell>
        </row>
        <row r="17463">
          <cell r="D17463" t="str">
            <v>1440022</v>
          </cell>
          <cell r="J17463" t="str">
            <v>Y</v>
          </cell>
        </row>
        <row r="17464">
          <cell r="D17464" t="str">
            <v>1440022</v>
          </cell>
          <cell r="J17464" t="str">
            <v>Y</v>
          </cell>
        </row>
        <row r="17465">
          <cell r="D17465" t="str">
            <v>1440022</v>
          </cell>
          <cell r="J17465" t="str">
            <v>N</v>
          </cell>
        </row>
        <row r="17466">
          <cell r="D17466" t="str">
            <v>1440022</v>
          </cell>
          <cell r="J17466" t="str">
            <v>N</v>
          </cell>
        </row>
        <row r="17467">
          <cell r="D17467" t="str">
            <v>1440022</v>
          </cell>
          <cell r="J17467" t="str">
            <v>N</v>
          </cell>
        </row>
        <row r="17468">
          <cell r="D17468" t="str">
            <v>1440022</v>
          </cell>
          <cell r="J17468" t="str">
            <v>N</v>
          </cell>
        </row>
        <row r="17469">
          <cell r="D17469" t="str">
            <v>1440022</v>
          </cell>
          <cell r="J17469" t="str">
            <v>N</v>
          </cell>
        </row>
        <row r="17470">
          <cell r="D17470" t="str">
            <v>1440022</v>
          </cell>
          <cell r="J17470" t="str">
            <v>N</v>
          </cell>
        </row>
        <row r="17471">
          <cell r="D17471" t="str">
            <v>1440022</v>
          </cell>
          <cell r="J17471" t="str">
            <v>N</v>
          </cell>
        </row>
        <row r="17472">
          <cell r="D17472" t="str">
            <v>1440022</v>
          </cell>
          <cell r="J17472" t="str">
            <v>N</v>
          </cell>
        </row>
        <row r="17473">
          <cell r="D17473" t="str">
            <v>1440022</v>
          </cell>
          <cell r="J17473" t="str">
            <v>N</v>
          </cell>
        </row>
        <row r="17474">
          <cell r="D17474" t="str">
            <v>1440022</v>
          </cell>
          <cell r="J17474" t="str">
            <v>N</v>
          </cell>
        </row>
        <row r="17475">
          <cell r="D17475" t="str">
            <v>1440022</v>
          </cell>
          <cell r="J17475" t="str">
            <v>N</v>
          </cell>
        </row>
        <row r="17476">
          <cell r="D17476" t="str">
            <v>1440022</v>
          </cell>
          <cell r="J17476" t="str">
            <v>N</v>
          </cell>
        </row>
        <row r="17477">
          <cell r="D17477" t="str">
            <v>1440022</v>
          </cell>
          <cell r="J17477" t="str">
            <v>N</v>
          </cell>
        </row>
        <row r="17478">
          <cell r="D17478" t="str">
            <v>1440022</v>
          </cell>
          <cell r="J17478" t="str">
            <v>N</v>
          </cell>
        </row>
        <row r="17479">
          <cell r="D17479" t="str">
            <v>1440022</v>
          </cell>
          <cell r="J17479" t="str">
            <v>N</v>
          </cell>
        </row>
        <row r="17480">
          <cell r="D17480" t="str">
            <v>1440022</v>
          </cell>
          <cell r="J17480" t="str">
            <v>N</v>
          </cell>
        </row>
        <row r="17481">
          <cell r="D17481" t="str">
            <v>1440022</v>
          </cell>
          <cell r="J17481" t="str">
            <v>Y</v>
          </cell>
        </row>
        <row r="17482">
          <cell r="D17482" t="str">
            <v>1440022</v>
          </cell>
          <cell r="J17482" t="str">
            <v>Y</v>
          </cell>
        </row>
        <row r="17483">
          <cell r="D17483" t="str">
            <v>1440022</v>
          </cell>
          <cell r="J17483" t="str">
            <v>Y</v>
          </cell>
        </row>
        <row r="17484">
          <cell r="D17484" t="str">
            <v>1440022</v>
          </cell>
          <cell r="J17484" t="str">
            <v>Y</v>
          </cell>
        </row>
        <row r="17485">
          <cell r="D17485" t="str">
            <v>1440022</v>
          </cell>
          <cell r="J17485" t="str">
            <v>Y</v>
          </cell>
        </row>
        <row r="17486">
          <cell r="D17486" t="str">
            <v>1440022</v>
          </cell>
          <cell r="J17486" t="str">
            <v>Y</v>
          </cell>
        </row>
        <row r="17487">
          <cell r="D17487" t="str">
            <v>1440022</v>
          </cell>
          <cell r="J17487" t="str">
            <v>Y</v>
          </cell>
        </row>
        <row r="17488">
          <cell r="D17488" t="str">
            <v>1440022</v>
          </cell>
          <cell r="J17488" t="str">
            <v>Y</v>
          </cell>
        </row>
        <row r="17489">
          <cell r="D17489" t="str">
            <v>1440022</v>
          </cell>
          <cell r="J17489" t="str">
            <v>Y</v>
          </cell>
        </row>
        <row r="17490">
          <cell r="D17490" t="str">
            <v>1440022</v>
          </cell>
          <cell r="J17490" t="str">
            <v>Y</v>
          </cell>
        </row>
        <row r="17491">
          <cell r="D17491" t="str">
            <v>1440022</v>
          </cell>
          <cell r="J17491" t="str">
            <v>Y</v>
          </cell>
        </row>
        <row r="17492">
          <cell r="D17492" t="str">
            <v>1440022</v>
          </cell>
          <cell r="J17492" t="str">
            <v>Y</v>
          </cell>
        </row>
        <row r="17493">
          <cell r="D17493" t="str">
            <v>1440022</v>
          </cell>
          <cell r="J17493" t="str">
            <v>Y</v>
          </cell>
        </row>
        <row r="17494">
          <cell r="D17494" t="str">
            <v>1440022</v>
          </cell>
          <cell r="J17494" t="str">
            <v>Y</v>
          </cell>
        </row>
        <row r="17495">
          <cell r="D17495" t="str">
            <v>1440022</v>
          </cell>
          <cell r="J17495" t="str">
            <v>Y</v>
          </cell>
        </row>
        <row r="17496">
          <cell r="D17496" t="str">
            <v>1440022</v>
          </cell>
          <cell r="J17496" t="str">
            <v>N</v>
          </cell>
        </row>
        <row r="17497">
          <cell r="D17497" t="str">
            <v>1440022</v>
          </cell>
          <cell r="J17497" t="str">
            <v>N</v>
          </cell>
        </row>
        <row r="17498">
          <cell r="D17498" t="str">
            <v>1440022</v>
          </cell>
          <cell r="J17498" t="str">
            <v>N</v>
          </cell>
        </row>
        <row r="17499">
          <cell r="D17499" t="str">
            <v>1440022</v>
          </cell>
          <cell r="J17499" t="str">
            <v>N</v>
          </cell>
        </row>
        <row r="17500">
          <cell r="D17500" t="str">
            <v>1440022</v>
          </cell>
          <cell r="J17500" t="str">
            <v>N</v>
          </cell>
        </row>
        <row r="17501">
          <cell r="D17501" t="str">
            <v>1440022</v>
          </cell>
          <cell r="J17501" t="str">
            <v>N</v>
          </cell>
        </row>
        <row r="17502">
          <cell r="D17502" t="str">
            <v>1440022</v>
          </cell>
          <cell r="J17502" t="str">
            <v>N</v>
          </cell>
        </row>
        <row r="17503">
          <cell r="D17503" t="str">
            <v>1440022</v>
          </cell>
          <cell r="J17503" t="str">
            <v>N</v>
          </cell>
        </row>
        <row r="17504">
          <cell r="D17504" t="str">
            <v>1440022</v>
          </cell>
          <cell r="J17504" t="str">
            <v>N</v>
          </cell>
        </row>
        <row r="17505">
          <cell r="D17505" t="str">
            <v>1440022</v>
          </cell>
          <cell r="J17505" t="str">
            <v>N</v>
          </cell>
        </row>
        <row r="17506">
          <cell r="D17506" t="str">
            <v>1440022</v>
          </cell>
          <cell r="J17506" t="str">
            <v>N</v>
          </cell>
        </row>
        <row r="17507">
          <cell r="D17507" t="str">
            <v>1440022</v>
          </cell>
          <cell r="J17507" t="str">
            <v>N</v>
          </cell>
        </row>
        <row r="17508">
          <cell r="D17508" t="str">
            <v>1440022</v>
          </cell>
          <cell r="J17508" t="str">
            <v>N</v>
          </cell>
        </row>
        <row r="17509">
          <cell r="D17509" t="str">
            <v>1440022</v>
          </cell>
          <cell r="J17509" t="str">
            <v>N</v>
          </cell>
        </row>
        <row r="17510">
          <cell r="D17510" t="str">
            <v>1440022</v>
          </cell>
          <cell r="J17510" t="str">
            <v>N</v>
          </cell>
        </row>
        <row r="17511">
          <cell r="D17511" t="str">
            <v>1440022</v>
          </cell>
          <cell r="J17511" t="str">
            <v>N</v>
          </cell>
        </row>
        <row r="17512">
          <cell r="D17512" t="str">
            <v>1440022</v>
          </cell>
          <cell r="J17512" t="str">
            <v>Y</v>
          </cell>
        </row>
        <row r="17513">
          <cell r="D17513" t="str">
            <v>1440022</v>
          </cell>
          <cell r="J17513" t="str">
            <v>Y</v>
          </cell>
        </row>
        <row r="17514">
          <cell r="D17514" t="str">
            <v>1440022</v>
          </cell>
          <cell r="J17514" t="str">
            <v>Y</v>
          </cell>
        </row>
        <row r="17515">
          <cell r="D17515" t="str">
            <v>1440022</v>
          </cell>
          <cell r="J17515" t="str">
            <v>Y</v>
          </cell>
        </row>
        <row r="17516">
          <cell r="D17516" t="str">
            <v>1440022</v>
          </cell>
          <cell r="J17516" t="str">
            <v>Y</v>
          </cell>
        </row>
        <row r="17517">
          <cell r="D17517" t="str">
            <v>1440022</v>
          </cell>
          <cell r="J17517" t="str">
            <v>Y</v>
          </cell>
        </row>
        <row r="17518">
          <cell r="D17518" t="str">
            <v>1440022</v>
          </cell>
          <cell r="J17518" t="str">
            <v>Y</v>
          </cell>
        </row>
        <row r="17519">
          <cell r="D17519" t="str">
            <v>1440022</v>
          </cell>
          <cell r="J17519" t="str">
            <v>Y</v>
          </cell>
        </row>
        <row r="17520">
          <cell r="D17520" t="str">
            <v>1440022</v>
          </cell>
          <cell r="J17520" t="str">
            <v>Y</v>
          </cell>
        </row>
        <row r="17521">
          <cell r="D17521" t="str">
            <v>1440022</v>
          </cell>
          <cell r="J17521" t="str">
            <v>Y</v>
          </cell>
        </row>
        <row r="17522">
          <cell r="D17522" t="str">
            <v>1440022</v>
          </cell>
          <cell r="J17522" t="str">
            <v>Y</v>
          </cell>
        </row>
        <row r="17523">
          <cell r="D17523" t="str">
            <v>1440022</v>
          </cell>
          <cell r="J17523" t="str">
            <v>Y</v>
          </cell>
        </row>
        <row r="17524">
          <cell r="D17524" t="str">
            <v>1440022</v>
          </cell>
          <cell r="J17524" t="str">
            <v>Y</v>
          </cell>
        </row>
        <row r="17525">
          <cell r="D17525" t="str">
            <v>1440022</v>
          </cell>
          <cell r="J17525" t="str">
            <v>Y</v>
          </cell>
        </row>
        <row r="17526">
          <cell r="D17526" t="str">
            <v>1440022</v>
          </cell>
          <cell r="J17526" t="str">
            <v>Y</v>
          </cell>
        </row>
        <row r="17527">
          <cell r="D17527" t="str">
            <v>1440022</v>
          </cell>
          <cell r="J17527" t="str">
            <v>N</v>
          </cell>
        </row>
        <row r="17528">
          <cell r="D17528" t="str">
            <v>1440022</v>
          </cell>
          <cell r="J17528" t="str">
            <v>N</v>
          </cell>
        </row>
        <row r="17529">
          <cell r="D17529" t="str">
            <v>1440022</v>
          </cell>
          <cell r="J17529" t="str">
            <v>N</v>
          </cell>
        </row>
        <row r="17530">
          <cell r="D17530" t="str">
            <v>1440022</v>
          </cell>
          <cell r="J17530" t="str">
            <v>N</v>
          </cell>
        </row>
        <row r="17531">
          <cell r="D17531" t="str">
            <v>1440022</v>
          </cell>
          <cell r="J17531" t="str">
            <v>N</v>
          </cell>
        </row>
        <row r="17532">
          <cell r="D17532" t="str">
            <v>1440022</v>
          </cell>
          <cell r="J17532" t="str">
            <v>N</v>
          </cell>
        </row>
        <row r="17533">
          <cell r="D17533" t="str">
            <v>1440022</v>
          </cell>
          <cell r="J17533" t="str">
            <v>N</v>
          </cell>
        </row>
        <row r="17534">
          <cell r="D17534" t="str">
            <v>1440022</v>
          </cell>
          <cell r="J17534" t="str">
            <v>N</v>
          </cell>
        </row>
        <row r="17535">
          <cell r="D17535" t="str">
            <v>1440022</v>
          </cell>
          <cell r="J17535" t="str">
            <v>N</v>
          </cell>
        </row>
        <row r="17536">
          <cell r="D17536" t="str">
            <v>1440022</v>
          </cell>
          <cell r="J17536" t="str">
            <v>N</v>
          </cell>
        </row>
        <row r="17537">
          <cell r="D17537" t="str">
            <v>1440022</v>
          </cell>
          <cell r="J17537" t="str">
            <v>N</v>
          </cell>
        </row>
        <row r="17538">
          <cell r="D17538" t="str">
            <v>1440022</v>
          </cell>
          <cell r="J17538" t="str">
            <v>N</v>
          </cell>
        </row>
        <row r="17539">
          <cell r="D17539" t="str">
            <v>1440022</v>
          </cell>
          <cell r="J17539" t="str">
            <v>N</v>
          </cell>
        </row>
        <row r="17540">
          <cell r="D17540" t="str">
            <v>1440022</v>
          </cell>
          <cell r="J17540" t="str">
            <v>N</v>
          </cell>
        </row>
        <row r="17541">
          <cell r="D17541" t="str">
            <v>1440022</v>
          </cell>
          <cell r="J17541" t="str">
            <v>N</v>
          </cell>
        </row>
        <row r="17542">
          <cell r="D17542" t="str">
            <v>1440022</v>
          </cell>
          <cell r="J17542" t="str">
            <v>N</v>
          </cell>
        </row>
        <row r="17543">
          <cell r="D17543" t="str">
            <v>1440022</v>
          </cell>
          <cell r="J17543" t="str">
            <v>Y</v>
          </cell>
        </row>
        <row r="17544">
          <cell r="D17544" t="str">
            <v>1440022</v>
          </cell>
          <cell r="J17544" t="str">
            <v>Y</v>
          </cell>
        </row>
        <row r="17545">
          <cell r="D17545" t="str">
            <v>1440022</v>
          </cell>
          <cell r="J17545" t="str">
            <v>Y</v>
          </cell>
        </row>
        <row r="17546">
          <cell r="D17546" t="str">
            <v>1440022</v>
          </cell>
          <cell r="J17546" t="str">
            <v>Y</v>
          </cell>
        </row>
        <row r="17547">
          <cell r="D17547" t="str">
            <v>1440022</v>
          </cell>
          <cell r="J17547" t="str">
            <v>Y</v>
          </cell>
        </row>
        <row r="17548">
          <cell r="D17548" t="str">
            <v>1440022</v>
          </cell>
          <cell r="J17548" t="str">
            <v>Y</v>
          </cell>
        </row>
        <row r="17549">
          <cell r="D17549" t="str">
            <v>1440022</v>
          </cell>
          <cell r="J17549" t="str">
            <v>Y</v>
          </cell>
        </row>
        <row r="17550">
          <cell r="D17550" t="str">
            <v>1440022</v>
          </cell>
          <cell r="J17550" t="str">
            <v>Y</v>
          </cell>
        </row>
        <row r="17551">
          <cell r="D17551" t="str">
            <v>1440022</v>
          </cell>
          <cell r="J17551" t="str">
            <v>Y</v>
          </cell>
        </row>
        <row r="17552">
          <cell r="D17552" t="str">
            <v>1440022</v>
          </cell>
          <cell r="J17552" t="str">
            <v>Y</v>
          </cell>
        </row>
        <row r="17553">
          <cell r="D17553" t="str">
            <v>1440022</v>
          </cell>
          <cell r="J17553" t="str">
            <v>Y</v>
          </cell>
        </row>
        <row r="17554">
          <cell r="D17554" t="str">
            <v>1440022</v>
          </cell>
          <cell r="J17554" t="str">
            <v>Y</v>
          </cell>
        </row>
        <row r="17555">
          <cell r="D17555" t="str">
            <v>1440022</v>
          </cell>
          <cell r="J17555" t="str">
            <v>Y</v>
          </cell>
        </row>
        <row r="17556">
          <cell r="D17556" t="str">
            <v>1440022</v>
          </cell>
          <cell r="J17556" t="str">
            <v>Y</v>
          </cell>
        </row>
        <row r="17557">
          <cell r="D17557" t="str">
            <v>1440022</v>
          </cell>
          <cell r="J17557" t="str">
            <v>Y</v>
          </cell>
        </row>
        <row r="17558">
          <cell r="D17558" t="str">
            <v>1440022</v>
          </cell>
          <cell r="J17558" t="str">
            <v>Y</v>
          </cell>
        </row>
        <row r="17559">
          <cell r="D17559" t="str">
            <v>1440022</v>
          </cell>
          <cell r="J17559" t="str">
            <v>N</v>
          </cell>
        </row>
        <row r="17560">
          <cell r="D17560" t="str">
            <v>1440022</v>
          </cell>
          <cell r="J17560" t="str">
            <v>N</v>
          </cell>
        </row>
        <row r="17561">
          <cell r="D17561" t="str">
            <v>1440022</v>
          </cell>
          <cell r="J17561" t="str">
            <v>N</v>
          </cell>
        </row>
        <row r="17562">
          <cell r="D17562" t="str">
            <v>1440022</v>
          </cell>
          <cell r="J17562" t="str">
            <v>N</v>
          </cell>
        </row>
        <row r="17563">
          <cell r="D17563" t="str">
            <v>1440022</v>
          </cell>
          <cell r="J17563" t="str">
            <v>N</v>
          </cell>
        </row>
        <row r="17564">
          <cell r="D17564" t="str">
            <v>1440022</v>
          </cell>
          <cell r="J17564" t="str">
            <v>N</v>
          </cell>
        </row>
        <row r="17565">
          <cell r="D17565" t="str">
            <v>1440022</v>
          </cell>
          <cell r="J17565" t="str">
            <v>N</v>
          </cell>
        </row>
        <row r="17566">
          <cell r="D17566" t="str">
            <v>1440022</v>
          </cell>
          <cell r="J17566" t="str">
            <v>N</v>
          </cell>
        </row>
        <row r="17567">
          <cell r="D17567" t="str">
            <v>1440022</v>
          </cell>
          <cell r="J17567" t="str">
            <v>N</v>
          </cell>
        </row>
        <row r="17568">
          <cell r="D17568" t="str">
            <v>1440022</v>
          </cell>
          <cell r="J17568" t="str">
            <v>N</v>
          </cell>
        </row>
        <row r="17569">
          <cell r="D17569" t="str">
            <v>1440022</v>
          </cell>
          <cell r="J17569" t="str">
            <v>N</v>
          </cell>
        </row>
        <row r="17570">
          <cell r="D17570" t="str">
            <v>1440022</v>
          </cell>
          <cell r="J17570" t="str">
            <v>N</v>
          </cell>
        </row>
        <row r="17571">
          <cell r="D17571" t="str">
            <v>1440022</v>
          </cell>
          <cell r="J17571" t="str">
            <v>N</v>
          </cell>
        </row>
        <row r="17572">
          <cell r="D17572" t="str">
            <v>1440022</v>
          </cell>
          <cell r="J17572" t="str">
            <v>N</v>
          </cell>
        </row>
        <row r="17573">
          <cell r="D17573" t="str">
            <v>1440022</v>
          </cell>
          <cell r="J17573" t="str">
            <v>N</v>
          </cell>
        </row>
        <row r="17574">
          <cell r="D17574" t="str">
            <v>1440022</v>
          </cell>
          <cell r="J17574" t="str">
            <v>N</v>
          </cell>
        </row>
        <row r="17575">
          <cell r="D17575" t="str">
            <v>1440022</v>
          </cell>
          <cell r="J17575" t="str">
            <v>Y</v>
          </cell>
        </row>
        <row r="17576">
          <cell r="D17576" t="str">
            <v>1440022</v>
          </cell>
          <cell r="J17576" t="str">
            <v>Y</v>
          </cell>
        </row>
        <row r="17577">
          <cell r="D17577" t="str">
            <v>1440022</v>
          </cell>
          <cell r="J17577" t="str">
            <v>Y</v>
          </cell>
        </row>
        <row r="17578">
          <cell r="D17578" t="str">
            <v>1440022</v>
          </cell>
          <cell r="J17578" t="str">
            <v>Y</v>
          </cell>
        </row>
        <row r="17579">
          <cell r="D17579" t="str">
            <v>1440022</v>
          </cell>
          <cell r="J17579" t="str">
            <v>Y</v>
          </cell>
        </row>
        <row r="17580">
          <cell r="D17580" t="str">
            <v>1440022</v>
          </cell>
          <cell r="J17580" t="str">
            <v>Y</v>
          </cell>
        </row>
        <row r="17581">
          <cell r="D17581" t="str">
            <v>1440022</v>
          </cell>
          <cell r="J17581" t="str">
            <v>Y</v>
          </cell>
        </row>
        <row r="17582">
          <cell r="D17582" t="str">
            <v>1440022</v>
          </cell>
          <cell r="J17582" t="str">
            <v>Y</v>
          </cell>
        </row>
        <row r="17583">
          <cell r="D17583" t="str">
            <v>1440022</v>
          </cell>
          <cell r="J17583" t="str">
            <v>Y</v>
          </cell>
        </row>
        <row r="17584">
          <cell r="D17584" t="str">
            <v>1440022</v>
          </cell>
          <cell r="J17584" t="str">
            <v>Y</v>
          </cell>
        </row>
        <row r="17585">
          <cell r="D17585" t="str">
            <v>1440022</v>
          </cell>
          <cell r="J17585" t="str">
            <v>Y</v>
          </cell>
        </row>
        <row r="17586">
          <cell r="D17586" t="str">
            <v>1440022</v>
          </cell>
          <cell r="J17586" t="str">
            <v>Y</v>
          </cell>
        </row>
        <row r="17587">
          <cell r="D17587" t="str">
            <v>1440022</v>
          </cell>
          <cell r="J17587" t="str">
            <v>Y</v>
          </cell>
        </row>
        <row r="17588">
          <cell r="D17588" t="str">
            <v>1440022</v>
          </cell>
          <cell r="J17588" t="str">
            <v>Y</v>
          </cell>
        </row>
        <row r="17589">
          <cell r="D17589" t="str">
            <v>1440022</v>
          </cell>
          <cell r="J17589" t="str">
            <v>Y</v>
          </cell>
        </row>
        <row r="17590">
          <cell r="D17590" t="str">
            <v>1440144</v>
          </cell>
          <cell r="J17590" t="str">
            <v>Y</v>
          </cell>
        </row>
        <row r="17591">
          <cell r="D17591" t="str">
            <v>1440144</v>
          </cell>
          <cell r="J17591" t="str">
            <v>Y</v>
          </cell>
        </row>
        <row r="17592">
          <cell r="D17592" t="str">
            <v>1440144</v>
          </cell>
          <cell r="J17592" t="str">
            <v>Y</v>
          </cell>
        </row>
        <row r="17593">
          <cell r="D17593" t="str">
            <v>1440144</v>
          </cell>
          <cell r="J17593" t="str">
            <v>Y</v>
          </cell>
        </row>
        <row r="17594">
          <cell r="D17594" t="str">
            <v>1440144</v>
          </cell>
          <cell r="J17594" t="str">
            <v>Y</v>
          </cell>
        </row>
        <row r="17595">
          <cell r="D17595" t="str">
            <v>1440144</v>
          </cell>
          <cell r="J17595" t="str">
            <v>Y</v>
          </cell>
        </row>
        <row r="17596">
          <cell r="D17596" t="str">
            <v>1440144</v>
          </cell>
          <cell r="J17596" t="str">
            <v>Y</v>
          </cell>
        </row>
        <row r="17597">
          <cell r="D17597" t="str">
            <v>1440144</v>
          </cell>
          <cell r="J17597" t="str">
            <v>Y</v>
          </cell>
        </row>
        <row r="17598">
          <cell r="D17598" t="str">
            <v>1440144</v>
          </cell>
          <cell r="J17598" t="str">
            <v>Y</v>
          </cell>
        </row>
        <row r="17599">
          <cell r="D17599" t="str">
            <v>1440144</v>
          </cell>
          <cell r="J17599" t="str">
            <v>Y</v>
          </cell>
        </row>
        <row r="17600">
          <cell r="D17600" t="str">
            <v>1440144</v>
          </cell>
          <cell r="J17600" t="str">
            <v>Y</v>
          </cell>
        </row>
        <row r="17601">
          <cell r="D17601" t="str">
            <v>1440144</v>
          </cell>
          <cell r="J17601" t="str">
            <v>Y</v>
          </cell>
        </row>
        <row r="17602">
          <cell r="D17602" t="str">
            <v>1440144</v>
          </cell>
          <cell r="J17602" t="str">
            <v>Y</v>
          </cell>
        </row>
        <row r="17603">
          <cell r="D17603" t="str">
            <v>1441796</v>
          </cell>
          <cell r="J17603" t="str">
            <v>N</v>
          </cell>
        </row>
        <row r="17604">
          <cell r="D17604" t="str">
            <v>1441796</v>
          </cell>
          <cell r="J17604" t="str">
            <v>N</v>
          </cell>
        </row>
        <row r="17605">
          <cell r="D17605" t="str">
            <v>1441796</v>
          </cell>
          <cell r="J17605" t="str">
            <v>N</v>
          </cell>
        </row>
        <row r="17606">
          <cell r="D17606" t="str">
            <v>1441796</v>
          </cell>
          <cell r="J17606" t="str">
            <v>N</v>
          </cell>
        </row>
        <row r="17607">
          <cell r="D17607" t="str">
            <v>1441796</v>
          </cell>
          <cell r="J17607" t="str">
            <v>N</v>
          </cell>
        </row>
        <row r="17608">
          <cell r="D17608" t="str">
            <v>1441796</v>
          </cell>
          <cell r="J17608" t="str">
            <v>N</v>
          </cell>
        </row>
        <row r="17609">
          <cell r="D17609" t="str">
            <v>1441796</v>
          </cell>
          <cell r="J17609" t="str">
            <v>N</v>
          </cell>
        </row>
        <row r="17610">
          <cell r="D17610" t="str">
            <v>1441796</v>
          </cell>
          <cell r="J17610" t="str">
            <v>N</v>
          </cell>
        </row>
        <row r="17611">
          <cell r="D17611" t="str">
            <v>1441796</v>
          </cell>
          <cell r="J17611" t="str">
            <v>N</v>
          </cell>
        </row>
        <row r="17612">
          <cell r="D17612" t="str">
            <v>1441796</v>
          </cell>
          <cell r="J17612" t="str">
            <v>N</v>
          </cell>
        </row>
        <row r="17613">
          <cell r="D17613" t="str">
            <v>1442181</v>
          </cell>
          <cell r="J17613" t="str">
            <v>N</v>
          </cell>
        </row>
        <row r="17614">
          <cell r="D17614" t="str">
            <v>1442181</v>
          </cell>
          <cell r="J17614" t="str">
            <v>N</v>
          </cell>
        </row>
        <row r="17615">
          <cell r="D17615" t="str">
            <v>1442181</v>
          </cell>
          <cell r="J17615" t="str">
            <v>N</v>
          </cell>
        </row>
        <row r="17616">
          <cell r="D17616" t="str">
            <v>1442181</v>
          </cell>
          <cell r="J17616" t="str">
            <v>N</v>
          </cell>
        </row>
        <row r="17617">
          <cell r="D17617" t="str">
            <v>1442181</v>
          </cell>
          <cell r="J17617" t="str">
            <v>Y</v>
          </cell>
        </row>
        <row r="17618">
          <cell r="D17618" t="str">
            <v>1442181</v>
          </cell>
          <cell r="J17618" t="str">
            <v>Y</v>
          </cell>
        </row>
        <row r="17619">
          <cell r="D17619" t="str">
            <v>1442181</v>
          </cell>
          <cell r="J17619" t="str">
            <v>Y</v>
          </cell>
        </row>
        <row r="17620">
          <cell r="D17620" t="str">
            <v>1442181</v>
          </cell>
          <cell r="J17620" t="str">
            <v>Y</v>
          </cell>
        </row>
        <row r="17621">
          <cell r="D17621" t="str">
            <v>1442181</v>
          </cell>
          <cell r="J17621" t="str">
            <v>Y</v>
          </cell>
        </row>
        <row r="17622">
          <cell r="D17622" t="str">
            <v>1442181</v>
          </cell>
          <cell r="J17622" t="str">
            <v>Y</v>
          </cell>
        </row>
        <row r="17623">
          <cell r="D17623" t="str">
            <v>1442181</v>
          </cell>
          <cell r="J17623" t="str">
            <v>Y</v>
          </cell>
        </row>
        <row r="17624">
          <cell r="D17624" t="str">
            <v>1442181</v>
          </cell>
          <cell r="J17624" t="str">
            <v>Y</v>
          </cell>
        </row>
        <row r="17625">
          <cell r="D17625" t="str">
            <v>1442181</v>
          </cell>
          <cell r="J17625" t="str">
            <v>Y</v>
          </cell>
        </row>
        <row r="17626">
          <cell r="D17626" t="str">
            <v>1442181</v>
          </cell>
          <cell r="J17626" t="str">
            <v>Y</v>
          </cell>
        </row>
        <row r="17627">
          <cell r="D17627" t="str">
            <v>1442181</v>
          </cell>
          <cell r="J17627" t="str">
            <v>Y</v>
          </cell>
        </row>
        <row r="17628">
          <cell r="D17628" t="str">
            <v>1442181</v>
          </cell>
          <cell r="J17628" t="str">
            <v>Y</v>
          </cell>
        </row>
        <row r="17629">
          <cell r="D17629" t="str">
            <v>1442181</v>
          </cell>
          <cell r="J17629" t="str">
            <v>Y</v>
          </cell>
        </row>
        <row r="17630">
          <cell r="D17630" t="str">
            <v>1442181</v>
          </cell>
          <cell r="J17630" t="str">
            <v>Y</v>
          </cell>
        </row>
        <row r="17631">
          <cell r="D17631" t="str">
            <v>1442181</v>
          </cell>
          <cell r="J17631" t="str">
            <v>N</v>
          </cell>
        </row>
        <row r="17632">
          <cell r="D17632" t="str">
            <v>1442181</v>
          </cell>
          <cell r="J17632" t="str">
            <v>N</v>
          </cell>
        </row>
        <row r="17633">
          <cell r="D17633" t="str">
            <v>1442181</v>
          </cell>
          <cell r="J17633" t="str">
            <v>N</v>
          </cell>
        </row>
        <row r="17634">
          <cell r="D17634" t="str">
            <v>1442181</v>
          </cell>
          <cell r="J17634" t="str">
            <v>N</v>
          </cell>
        </row>
        <row r="17635">
          <cell r="D17635" t="str">
            <v>1442181</v>
          </cell>
          <cell r="J17635" t="str">
            <v>Y</v>
          </cell>
        </row>
        <row r="17636">
          <cell r="D17636" t="str">
            <v>1442181</v>
          </cell>
          <cell r="J17636" t="str">
            <v>Y</v>
          </cell>
        </row>
        <row r="17637">
          <cell r="D17637" t="str">
            <v>1442181</v>
          </cell>
          <cell r="J17637" t="str">
            <v>Y</v>
          </cell>
        </row>
        <row r="17638">
          <cell r="D17638" t="str">
            <v>1442181</v>
          </cell>
          <cell r="J17638" t="str">
            <v>Y</v>
          </cell>
        </row>
        <row r="17639">
          <cell r="D17639" t="str">
            <v>1442181</v>
          </cell>
          <cell r="J17639" t="str">
            <v>Y</v>
          </cell>
        </row>
        <row r="17640">
          <cell r="D17640" t="str">
            <v>1442181</v>
          </cell>
          <cell r="J17640" t="str">
            <v>Y</v>
          </cell>
        </row>
        <row r="17641">
          <cell r="D17641" t="str">
            <v>1442181</v>
          </cell>
          <cell r="J17641" t="str">
            <v>Y</v>
          </cell>
        </row>
        <row r="17642">
          <cell r="D17642" t="str">
            <v>1442181</v>
          </cell>
          <cell r="J17642" t="str">
            <v>Y</v>
          </cell>
        </row>
        <row r="17643">
          <cell r="D17643" t="str">
            <v>1442181</v>
          </cell>
          <cell r="J17643" t="str">
            <v>Y</v>
          </cell>
        </row>
        <row r="17644">
          <cell r="D17644" t="str">
            <v>1442181</v>
          </cell>
          <cell r="J17644" t="str">
            <v>Y</v>
          </cell>
        </row>
        <row r="17645">
          <cell r="D17645" t="str">
            <v>1442181</v>
          </cell>
          <cell r="J17645" t="str">
            <v>Y</v>
          </cell>
        </row>
        <row r="17646">
          <cell r="D17646" t="str">
            <v>1442181</v>
          </cell>
          <cell r="J17646" t="str">
            <v>Y</v>
          </cell>
        </row>
        <row r="17647">
          <cell r="D17647" t="str">
            <v>1442181</v>
          </cell>
          <cell r="J17647" t="str">
            <v>N</v>
          </cell>
        </row>
        <row r="17648">
          <cell r="D17648" t="str">
            <v>1442181</v>
          </cell>
          <cell r="J17648" t="str">
            <v>N</v>
          </cell>
        </row>
        <row r="17649">
          <cell r="D17649" t="str">
            <v>1442181</v>
          </cell>
          <cell r="J17649" t="str">
            <v>N</v>
          </cell>
        </row>
        <row r="17650">
          <cell r="D17650" t="str">
            <v>1442181</v>
          </cell>
          <cell r="J17650" t="str">
            <v>N</v>
          </cell>
        </row>
        <row r="17651">
          <cell r="D17651" t="str">
            <v>1442181</v>
          </cell>
          <cell r="J17651" t="str">
            <v>Y</v>
          </cell>
        </row>
        <row r="17652">
          <cell r="D17652" t="str">
            <v>1442181</v>
          </cell>
          <cell r="J17652" t="str">
            <v>Y</v>
          </cell>
        </row>
        <row r="17653">
          <cell r="D17653" t="str">
            <v>1442181</v>
          </cell>
          <cell r="J17653" t="str">
            <v>Y</v>
          </cell>
        </row>
        <row r="17654">
          <cell r="D17654" t="str">
            <v>1442181</v>
          </cell>
          <cell r="J17654" t="str">
            <v>Y</v>
          </cell>
        </row>
        <row r="17655">
          <cell r="D17655" t="str">
            <v>1442181</v>
          </cell>
          <cell r="J17655" t="str">
            <v>Y</v>
          </cell>
        </row>
        <row r="17656">
          <cell r="D17656" t="str">
            <v>1442181</v>
          </cell>
          <cell r="J17656" t="str">
            <v>Y</v>
          </cell>
        </row>
        <row r="17657">
          <cell r="D17657" t="str">
            <v>1442181</v>
          </cell>
          <cell r="J17657" t="str">
            <v>Y</v>
          </cell>
        </row>
        <row r="17658">
          <cell r="D17658" t="str">
            <v>1442181</v>
          </cell>
          <cell r="J17658" t="str">
            <v>Y</v>
          </cell>
        </row>
        <row r="17659">
          <cell r="D17659" t="str">
            <v>1442181</v>
          </cell>
          <cell r="J17659" t="str">
            <v>Y</v>
          </cell>
        </row>
        <row r="17660">
          <cell r="D17660" t="str">
            <v>1442181</v>
          </cell>
          <cell r="J17660" t="str">
            <v>Y</v>
          </cell>
        </row>
        <row r="17661">
          <cell r="D17661" t="str">
            <v>1442181</v>
          </cell>
          <cell r="J17661" t="str">
            <v>Y</v>
          </cell>
        </row>
        <row r="17662">
          <cell r="D17662" t="str">
            <v>1442181</v>
          </cell>
          <cell r="J17662" t="str">
            <v>Y</v>
          </cell>
        </row>
        <row r="17663">
          <cell r="D17663" t="str">
            <v>1442181</v>
          </cell>
          <cell r="J17663" t="str">
            <v>Y</v>
          </cell>
        </row>
        <row r="17664">
          <cell r="D17664" t="str">
            <v>1442181</v>
          </cell>
          <cell r="J17664" t="str">
            <v>Y</v>
          </cell>
        </row>
        <row r="17665">
          <cell r="D17665" t="str">
            <v>1442351</v>
          </cell>
          <cell r="J17665" t="str">
            <v>N</v>
          </cell>
        </row>
        <row r="17666">
          <cell r="D17666" t="str">
            <v>1442351</v>
          </cell>
          <cell r="J17666" t="str">
            <v>N</v>
          </cell>
        </row>
        <row r="17667">
          <cell r="D17667" t="str">
            <v>1442351</v>
          </cell>
          <cell r="J17667" t="str">
            <v>N</v>
          </cell>
        </row>
        <row r="17668">
          <cell r="D17668" t="str">
            <v>1442351</v>
          </cell>
          <cell r="J17668" t="str">
            <v>N</v>
          </cell>
        </row>
        <row r="17669">
          <cell r="D17669" t="str">
            <v>1442351</v>
          </cell>
          <cell r="J17669" t="str">
            <v>N</v>
          </cell>
        </row>
        <row r="17670">
          <cell r="D17670" t="str">
            <v>1442351</v>
          </cell>
          <cell r="J17670" t="str">
            <v>N</v>
          </cell>
        </row>
        <row r="17671">
          <cell r="D17671" t="str">
            <v>1442351</v>
          </cell>
          <cell r="J17671" t="str">
            <v>Y</v>
          </cell>
        </row>
        <row r="17672">
          <cell r="D17672" t="str">
            <v>1443836</v>
          </cell>
          <cell r="J17672" t="str">
            <v>Y</v>
          </cell>
        </row>
        <row r="17673">
          <cell r="D17673" t="str">
            <v>1443836</v>
          </cell>
          <cell r="J17673" t="str">
            <v>Y</v>
          </cell>
        </row>
        <row r="17674">
          <cell r="D17674" t="str">
            <v>1443836</v>
          </cell>
          <cell r="J17674" t="str">
            <v>Y</v>
          </cell>
        </row>
        <row r="17675">
          <cell r="D17675" t="str">
            <v>1443836</v>
          </cell>
          <cell r="J17675" t="str">
            <v>Y</v>
          </cell>
        </row>
        <row r="17676">
          <cell r="D17676" t="str">
            <v>1443836</v>
          </cell>
          <cell r="J17676" t="str">
            <v>Y</v>
          </cell>
        </row>
        <row r="17677">
          <cell r="D17677" t="str">
            <v>1443836</v>
          </cell>
          <cell r="J17677" t="str">
            <v>Y</v>
          </cell>
        </row>
        <row r="17678">
          <cell r="D17678" t="str">
            <v>1443836</v>
          </cell>
          <cell r="J17678" t="str">
            <v>Y</v>
          </cell>
        </row>
        <row r="17679">
          <cell r="D17679" t="str">
            <v>1443836</v>
          </cell>
          <cell r="J17679" t="str">
            <v>Y</v>
          </cell>
        </row>
        <row r="17680">
          <cell r="D17680" t="str">
            <v>1443836</v>
          </cell>
          <cell r="J17680" t="str">
            <v>Y</v>
          </cell>
        </row>
        <row r="17681">
          <cell r="D17681" t="str">
            <v>1443836</v>
          </cell>
          <cell r="J17681" t="str">
            <v>Y</v>
          </cell>
        </row>
        <row r="17682">
          <cell r="D17682" t="str">
            <v>1443836</v>
          </cell>
          <cell r="J17682" t="str">
            <v>Y</v>
          </cell>
        </row>
        <row r="17683">
          <cell r="D17683" t="str">
            <v>1443836</v>
          </cell>
          <cell r="J17683" t="str">
            <v>Y</v>
          </cell>
        </row>
        <row r="17684">
          <cell r="D17684" t="str">
            <v>1443836</v>
          </cell>
          <cell r="J17684" t="str">
            <v>Y</v>
          </cell>
        </row>
        <row r="17685">
          <cell r="D17685" t="str">
            <v>1443836</v>
          </cell>
          <cell r="J17685" t="str">
            <v>Y</v>
          </cell>
        </row>
        <row r="17686">
          <cell r="D17686" t="str">
            <v>1443836</v>
          </cell>
          <cell r="J17686" t="str">
            <v>Y</v>
          </cell>
        </row>
        <row r="17687">
          <cell r="D17687" t="str">
            <v>1443836</v>
          </cell>
          <cell r="J17687" t="str">
            <v>Y</v>
          </cell>
        </row>
        <row r="17688">
          <cell r="D17688" t="str">
            <v>1443836</v>
          </cell>
          <cell r="J17688" t="str">
            <v>Y</v>
          </cell>
        </row>
        <row r="17689">
          <cell r="D17689" t="str">
            <v>1443836</v>
          </cell>
          <cell r="J17689" t="str">
            <v>Y</v>
          </cell>
        </row>
        <row r="17690">
          <cell r="D17690" t="str">
            <v>1443836</v>
          </cell>
          <cell r="J17690" t="str">
            <v>Y</v>
          </cell>
        </row>
        <row r="17691">
          <cell r="D17691" t="str">
            <v>1443836</v>
          </cell>
          <cell r="J17691" t="str">
            <v>Y</v>
          </cell>
        </row>
        <row r="17692">
          <cell r="D17692" t="str">
            <v>1443836</v>
          </cell>
          <cell r="J17692" t="str">
            <v>Y</v>
          </cell>
        </row>
        <row r="17693">
          <cell r="D17693" t="str">
            <v>1443836</v>
          </cell>
          <cell r="J17693" t="str">
            <v>Y</v>
          </cell>
        </row>
        <row r="17694">
          <cell r="D17694" t="str">
            <v>1443836</v>
          </cell>
          <cell r="J17694" t="str">
            <v>Y</v>
          </cell>
        </row>
        <row r="17695">
          <cell r="D17695" t="str">
            <v>1443836</v>
          </cell>
          <cell r="J17695" t="str">
            <v>Y</v>
          </cell>
        </row>
        <row r="17696">
          <cell r="D17696" t="str">
            <v>1443836</v>
          </cell>
          <cell r="J17696" t="str">
            <v>Y</v>
          </cell>
        </row>
        <row r="17697">
          <cell r="D17697" t="str">
            <v>1443836</v>
          </cell>
          <cell r="J17697" t="str">
            <v>Y</v>
          </cell>
        </row>
        <row r="17698">
          <cell r="D17698" t="str">
            <v>1443836</v>
          </cell>
          <cell r="J17698" t="str">
            <v>Y</v>
          </cell>
        </row>
        <row r="17699">
          <cell r="D17699" t="str">
            <v>1443836</v>
          </cell>
          <cell r="J17699" t="str">
            <v>Y</v>
          </cell>
        </row>
        <row r="17700">
          <cell r="D17700" t="str">
            <v>1444427</v>
          </cell>
          <cell r="J17700" t="str">
            <v>Y</v>
          </cell>
        </row>
        <row r="17701">
          <cell r="D17701" t="str">
            <v>1444427</v>
          </cell>
          <cell r="J17701" t="str">
            <v>Y</v>
          </cell>
        </row>
        <row r="17702">
          <cell r="D17702" t="str">
            <v>1444427</v>
          </cell>
          <cell r="J17702" t="str">
            <v>Y</v>
          </cell>
        </row>
        <row r="17703">
          <cell r="D17703" t="str">
            <v>1444427</v>
          </cell>
          <cell r="J17703" t="str">
            <v>Y</v>
          </cell>
        </row>
        <row r="17704">
          <cell r="D17704" t="str">
            <v>1444427</v>
          </cell>
          <cell r="J17704" t="str">
            <v>Y</v>
          </cell>
        </row>
        <row r="17705">
          <cell r="D17705" t="str">
            <v>1444427</v>
          </cell>
          <cell r="J17705" t="str">
            <v>Y</v>
          </cell>
        </row>
        <row r="17706">
          <cell r="D17706" t="str">
            <v>1444427</v>
          </cell>
          <cell r="J17706" t="str">
            <v>Y</v>
          </cell>
        </row>
        <row r="17707">
          <cell r="D17707" t="str">
            <v>1444427</v>
          </cell>
          <cell r="J17707" t="str">
            <v>N</v>
          </cell>
        </row>
        <row r="17708">
          <cell r="D17708" t="str">
            <v>1444427</v>
          </cell>
          <cell r="J17708" t="str">
            <v>N</v>
          </cell>
        </row>
        <row r="17709">
          <cell r="D17709" t="str">
            <v>1444427</v>
          </cell>
          <cell r="J17709" t="str">
            <v>N</v>
          </cell>
        </row>
        <row r="17710">
          <cell r="D17710" t="str">
            <v>1444956</v>
          </cell>
          <cell r="J17710" t="str">
            <v>Y</v>
          </cell>
        </row>
        <row r="17711">
          <cell r="D17711" t="str">
            <v>1444956</v>
          </cell>
          <cell r="J17711" t="str">
            <v>Y</v>
          </cell>
        </row>
        <row r="17712">
          <cell r="D17712" t="str">
            <v>1444956</v>
          </cell>
          <cell r="J17712" t="str">
            <v>Y</v>
          </cell>
        </row>
        <row r="17713">
          <cell r="D17713" t="str">
            <v>1444956</v>
          </cell>
          <cell r="J17713" t="str">
            <v>Y</v>
          </cell>
        </row>
        <row r="17714">
          <cell r="D17714" t="str">
            <v>1444956</v>
          </cell>
          <cell r="J17714" t="str">
            <v>Y</v>
          </cell>
        </row>
        <row r="17715">
          <cell r="D17715" t="str">
            <v>1444956</v>
          </cell>
          <cell r="J17715" t="str">
            <v>Y</v>
          </cell>
        </row>
        <row r="17716">
          <cell r="D17716" t="str">
            <v>1444956</v>
          </cell>
          <cell r="J17716" t="str">
            <v>Y</v>
          </cell>
        </row>
        <row r="17717">
          <cell r="D17717" t="str">
            <v>1444956</v>
          </cell>
          <cell r="J17717" t="str">
            <v>Y</v>
          </cell>
        </row>
        <row r="17718">
          <cell r="D17718" t="str">
            <v>1444956</v>
          </cell>
          <cell r="J17718" t="str">
            <v>Y</v>
          </cell>
        </row>
        <row r="17719">
          <cell r="D17719" t="str">
            <v>1444956</v>
          </cell>
          <cell r="J17719" t="str">
            <v>Y</v>
          </cell>
        </row>
        <row r="17720">
          <cell r="D17720" t="str">
            <v>1444956</v>
          </cell>
          <cell r="J17720" t="str">
            <v>Y</v>
          </cell>
        </row>
        <row r="17721">
          <cell r="D17721" t="str">
            <v>1444956</v>
          </cell>
          <cell r="J17721" t="str">
            <v>N</v>
          </cell>
        </row>
        <row r="17722">
          <cell r="D17722" t="str">
            <v>1444956</v>
          </cell>
          <cell r="J17722" t="str">
            <v>N</v>
          </cell>
        </row>
        <row r="17723">
          <cell r="D17723" t="str">
            <v>1444956</v>
          </cell>
          <cell r="J17723" t="str">
            <v>N</v>
          </cell>
        </row>
        <row r="17724">
          <cell r="D17724" t="str">
            <v>1444956</v>
          </cell>
          <cell r="J17724" t="str">
            <v>N</v>
          </cell>
        </row>
        <row r="17725">
          <cell r="D17725" t="str">
            <v>1444956</v>
          </cell>
          <cell r="J17725" t="str">
            <v>N</v>
          </cell>
        </row>
        <row r="17726">
          <cell r="D17726" t="str">
            <v>1444956</v>
          </cell>
          <cell r="J17726" t="str">
            <v>N</v>
          </cell>
        </row>
        <row r="17727">
          <cell r="D17727" t="str">
            <v>1444956</v>
          </cell>
          <cell r="J17727" t="str">
            <v>N</v>
          </cell>
        </row>
        <row r="17728">
          <cell r="D17728" t="str">
            <v>1444956</v>
          </cell>
          <cell r="J17728" t="str">
            <v>N</v>
          </cell>
        </row>
        <row r="17729">
          <cell r="D17729" t="str">
            <v>1444956</v>
          </cell>
          <cell r="J17729" t="str">
            <v>Y</v>
          </cell>
        </row>
        <row r="17730">
          <cell r="D17730" t="str">
            <v>1444956</v>
          </cell>
          <cell r="J17730" t="str">
            <v>Y</v>
          </cell>
        </row>
        <row r="17731">
          <cell r="D17731" t="str">
            <v>1444956</v>
          </cell>
          <cell r="J17731" t="str">
            <v>Y</v>
          </cell>
        </row>
        <row r="17732">
          <cell r="D17732" t="str">
            <v>1444956</v>
          </cell>
          <cell r="J17732" t="str">
            <v>Y</v>
          </cell>
        </row>
        <row r="17733">
          <cell r="D17733" t="str">
            <v>1444956</v>
          </cell>
          <cell r="J17733" t="str">
            <v>Y</v>
          </cell>
        </row>
        <row r="17734">
          <cell r="D17734" t="str">
            <v>1444956</v>
          </cell>
          <cell r="J17734" t="str">
            <v>Y</v>
          </cell>
        </row>
        <row r="17735">
          <cell r="D17735" t="str">
            <v>1444956</v>
          </cell>
          <cell r="J17735" t="str">
            <v>Y</v>
          </cell>
        </row>
        <row r="17736">
          <cell r="D17736" t="str">
            <v>1444956</v>
          </cell>
          <cell r="J17736" t="str">
            <v>Y</v>
          </cell>
        </row>
        <row r="17737">
          <cell r="D17737" t="str">
            <v>1444956</v>
          </cell>
          <cell r="J17737" t="str">
            <v>Y</v>
          </cell>
        </row>
        <row r="17738">
          <cell r="D17738" t="str">
            <v>1444956</v>
          </cell>
          <cell r="J17738" t="str">
            <v>Y</v>
          </cell>
        </row>
        <row r="17739">
          <cell r="D17739" t="str">
            <v>1444956</v>
          </cell>
          <cell r="J17739" t="str">
            <v>Y</v>
          </cell>
        </row>
        <row r="17740">
          <cell r="D17740" t="str">
            <v>1444956</v>
          </cell>
          <cell r="J17740" t="str">
            <v>Y</v>
          </cell>
        </row>
        <row r="17741">
          <cell r="D17741" t="str">
            <v>1444956</v>
          </cell>
          <cell r="J17741" t="str">
            <v>Y</v>
          </cell>
        </row>
        <row r="17742">
          <cell r="D17742" t="str">
            <v>1444956</v>
          </cell>
          <cell r="J17742" t="str">
            <v>Y</v>
          </cell>
        </row>
        <row r="17743">
          <cell r="D17743" t="str">
            <v>1444956</v>
          </cell>
          <cell r="J17743" t="str">
            <v>Y</v>
          </cell>
        </row>
        <row r="17744">
          <cell r="D17744" t="str">
            <v>1444956</v>
          </cell>
          <cell r="J17744" t="str">
            <v>Y</v>
          </cell>
        </row>
        <row r="17745">
          <cell r="D17745" t="str">
            <v>1444956</v>
          </cell>
          <cell r="J17745" t="str">
            <v>Y</v>
          </cell>
        </row>
        <row r="17746">
          <cell r="D17746" t="str">
            <v>1444956</v>
          </cell>
          <cell r="J17746" t="str">
            <v>Y</v>
          </cell>
        </row>
        <row r="17747">
          <cell r="D17747" t="str">
            <v>1444956</v>
          </cell>
          <cell r="J17747" t="str">
            <v>Y</v>
          </cell>
        </row>
        <row r="17748">
          <cell r="D17748" t="str">
            <v>1444956</v>
          </cell>
          <cell r="J17748" t="str">
            <v>Y</v>
          </cell>
        </row>
        <row r="17749">
          <cell r="D17749" t="str">
            <v>1444956</v>
          </cell>
          <cell r="J17749" t="str">
            <v>N</v>
          </cell>
        </row>
        <row r="17750">
          <cell r="D17750" t="str">
            <v>1444956</v>
          </cell>
          <cell r="J17750" t="str">
            <v>N</v>
          </cell>
        </row>
        <row r="17751">
          <cell r="D17751" t="str">
            <v>1444956</v>
          </cell>
          <cell r="J17751" t="str">
            <v>N</v>
          </cell>
        </row>
        <row r="17752">
          <cell r="D17752" t="str">
            <v>1444956</v>
          </cell>
          <cell r="J17752" t="str">
            <v>N</v>
          </cell>
        </row>
        <row r="17753">
          <cell r="D17753" t="str">
            <v>1444956</v>
          </cell>
          <cell r="J17753" t="str">
            <v>N</v>
          </cell>
        </row>
        <row r="17754">
          <cell r="D17754" t="str">
            <v>1444956</v>
          </cell>
          <cell r="J17754" t="str">
            <v>N</v>
          </cell>
        </row>
        <row r="17755">
          <cell r="D17755" t="str">
            <v>1444956</v>
          </cell>
          <cell r="J17755" t="str">
            <v>Y</v>
          </cell>
        </row>
        <row r="17756">
          <cell r="D17756" t="str">
            <v>1444956</v>
          </cell>
          <cell r="J17756" t="str">
            <v>Y</v>
          </cell>
        </row>
        <row r="17757">
          <cell r="D17757" t="str">
            <v>1444956</v>
          </cell>
          <cell r="J17757" t="str">
            <v>Y</v>
          </cell>
        </row>
        <row r="17758">
          <cell r="D17758" t="str">
            <v>1444956</v>
          </cell>
          <cell r="J17758" t="str">
            <v>Y</v>
          </cell>
        </row>
        <row r="17759">
          <cell r="D17759" t="str">
            <v>1444956</v>
          </cell>
          <cell r="J17759" t="str">
            <v>Y</v>
          </cell>
        </row>
        <row r="17760">
          <cell r="D17760" t="str">
            <v>1444956</v>
          </cell>
          <cell r="J17760" t="str">
            <v>Y</v>
          </cell>
        </row>
        <row r="17761">
          <cell r="D17761" t="str">
            <v>1444956</v>
          </cell>
          <cell r="J17761" t="str">
            <v>Y</v>
          </cell>
        </row>
        <row r="17762">
          <cell r="D17762" t="str">
            <v>1444956</v>
          </cell>
          <cell r="J17762" t="str">
            <v>Y</v>
          </cell>
        </row>
        <row r="17763">
          <cell r="D17763" t="str">
            <v>1444956</v>
          </cell>
          <cell r="J17763" t="str">
            <v>Y</v>
          </cell>
        </row>
        <row r="17764">
          <cell r="D17764" t="str">
            <v>1444956</v>
          </cell>
          <cell r="J17764" t="str">
            <v>Y</v>
          </cell>
        </row>
        <row r="17765">
          <cell r="D17765" t="str">
            <v>1444956</v>
          </cell>
          <cell r="J17765" t="str">
            <v>Y</v>
          </cell>
        </row>
        <row r="17766">
          <cell r="D17766" t="str">
            <v>1444956</v>
          </cell>
          <cell r="J17766" t="str">
            <v>Y</v>
          </cell>
        </row>
        <row r="17767">
          <cell r="D17767" t="str">
            <v>1444956</v>
          </cell>
          <cell r="J17767" t="str">
            <v>Y</v>
          </cell>
        </row>
        <row r="17768">
          <cell r="D17768" t="str">
            <v>1444956</v>
          </cell>
          <cell r="J17768" t="str">
            <v>Y</v>
          </cell>
        </row>
        <row r="17769">
          <cell r="D17769" t="str">
            <v>1444956</v>
          </cell>
          <cell r="J17769" t="str">
            <v>Y</v>
          </cell>
        </row>
        <row r="17770">
          <cell r="D17770" t="str">
            <v>1444956</v>
          </cell>
          <cell r="J17770" t="str">
            <v>Y</v>
          </cell>
        </row>
        <row r="17771">
          <cell r="D17771" t="str">
            <v>1444956</v>
          </cell>
          <cell r="J17771" t="str">
            <v>Y</v>
          </cell>
        </row>
        <row r="17772">
          <cell r="D17772" t="str">
            <v>1444956</v>
          </cell>
          <cell r="J17772" t="str">
            <v>Y</v>
          </cell>
        </row>
        <row r="17773">
          <cell r="D17773" t="str">
            <v>1444956</v>
          </cell>
          <cell r="J17773" t="str">
            <v>Y</v>
          </cell>
        </row>
        <row r="17774">
          <cell r="D17774" t="str">
            <v>1444956</v>
          </cell>
          <cell r="J17774" t="str">
            <v>Y</v>
          </cell>
        </row>
        <row r="17775">
          <cell r="D17775" t="str">
            <v>1444956</v>
          </cell>
          <cell r="J17775" t="str">
            <v>N</v>
          </cell>
        </row>
        <row r="17776">
          <cell r="D17776" t="str">
            <v>1444956</v>
          </cell>
          <cell r="J17776" t="str">
            <v>N</v>
          </cell>
        </row>
        <row r="17777">
          <cell r="D17777" t="str">
            <v>1444956</v>
          </cell>
          <cell r="J17777" t="str">
            <v>N</v>
          </cell>
        </row>
        <row r="17778">
          <cell r="D17778" t="str">
            <v>1444956</v>
          </cell>
          <cell r="J17778" t="str">
            <v>N</v>
          </cell>
        </row>
        <row r="17779">
          <cell r="D17779" t="str">
            <v>1444956</v>
          </cell>
          <cell r="J17779" t="str">
            <v>N</v>
          </cell>
        </row>
        <row r="17780">
          <cell r="D17780" t="str">
            <v>1444956</v>
          </cell>
          <cell r="J17780" t="str">
            <v>N</v>
          </cell>
        </row>
        <row r="17781">
          <cell r="D17781" t="str">
            <v>1444956</v>
          </cell>
          <cell r="J17781" t="str">
            <v>N</v>
          </cell>
        </row>
        <row r="17782">
          <cell r="D17782" t="str">
            <v>1444956</v>
          </cell>
          <cell r="J17782" t="str">
            <v>N</v>
          </cell>
        </row>
        <row r="17783">
          <cell r="D17783" t="str">
            <v>1444956</v>
          </cell>
          <cell r="J17783" t="str">
            <v>Y</v>
          </cell>
        </row>
        <row r="17784">
          <cell r="D17784" t="str">
            <v>1444956</v>
          </cell>
          <cell r="J17784" t="str">
            <v>Y</v>
          </cell>
        </row>
        <row r="17785">
          <cell r="D17785" t="str">
            <v>1444956</v>
          </cell>
          <cell r="J17785" t="str">
            <v>Y</v>
          </cell>
        </row>
        <row r="17786">
          <cell r="D17786" t="str">
            <v>1444956</v>
          </cell>
          <cell r="J17786" t="str">
            <v>Y</v>
          </cell>
        </row>
        <row r="17787">
          <cell r="D17787" t="str">
            <v>1444956</v>
          </cell>
          <cell r="J17787" t="str">
            <v>Y</v>
          </cell>
        </row>
        <row r="17788">
          <cell r="D17788" t="str">
            <v>1444956</v>
          </cell>
          <cell r="J17788" t="str">
            <v>Y</v>
          </cell>
        </row>
        <row r="17789">
          <cell r="D17789" t="str">
            <v>1444956</v>
          </cell>
          <cell r="J17789" t="str">
            <v>Y</v>
          </cell>
        </row>
        <row r="17790">
          <cell r="D17790" t="str">
            <v>1444956</v>
          </cell>
          <cell r="J17790" t="str">
            <v>Y</v>
          </cell>
        </row>
        <row r="17791">
          <cell r="D17791" t="str">
            <v>1444956</v>
          </cell>
          <cell r="J17791" t="str">
            <v>Y</v>
          </cell>
        </row>
        <row r="17792">
          <cell r="D17792" t="str">
            <v>1444957</v>
          </cell>
          <cell r="J17792" t="str">
            <v>Y</v>
          </cell>
        </row>
        <row r="17793">
          <cell r="D17793" t="str">
            <v>1444957</v>
          </cell>
          <cell r="J17793" t="str">
            <v>Y</v>
          </cell>
        </row>
        <row r="17794">
          <cell r="D17794" t="str">
            <v>1444957</v>
          </cell>
          <cell r="J17794" t="str">
            <v>Y</v>
          </cell>
        </row>
        <row r="17795">
          <cell r="D17795" t="str">
            <v>1444957</v>
          </cell>
          <cell r="J17795" t="str">
            <v>Y</v>
          </cell>
        </row>
        <row r="17796">
          <cell r="D17796" t="str">
            <v>1444957</v>
          </cell>
          <cell r="J17796" t="str">
            <v>Y</v>
          </cell>
        </row>
        <row r="17797">
          <cell r="D17797" t="str">
            <v>1444957</v>
          </cell>
          <cell r="J17797" t="str">
            <v>Y</v>
          </cell>
        </row>
        <row r="17798">
          <cell r="D17798" t="str">
            <v>1444957</v>
          </cell>
          <cell r="J17798" t="str">
            <v>Y</v>
          </cell>
        </row>
        <row r="17799">
          <cell r="D17799" t="str">
            <v>1444957</v>
          </cell>
          <cell r="J17799" t="str">
            <v>N</v>
          </cell>
        </row>
        <row r="17800">
          <cell r="D17800" t="str">
            <v>1444957</v>
          </cell>
          <cell r="J17800" t="str">
            <v>N</v>
          </cell>
        </row>
        <row r="17801">
          <cell r="D17801" t="str">
            <v>1444957</v>
          </cell>
          <cell r="J17801" t="str">
            <v>N</v>
          </cell>
        </row>
        <row r="17802">
          <cell r="D17802" t="str">
            <v>1444957</v>
          </cell>
          <cell r="J17802" t="str">
            <v>N</v>
          </cell>
        </row>
        <row r="17803">
          <cell r="D17803" t="str">
            <v>1444957</v>
          </cell>
          <cell r="J17803" t="str">
            <v>N</v>
          </cell>
        </row>
        <row r="17804">
          <cell r="D17804" t="str">
            <v>1444957</v>
          </cell>
          <cell r="J17804" t="str">
            <v>N</v>
          </cell>
        </row>
        <row r="17805">
          <cell r="D17805" t="str">
            <v>1444957</v>
          </cell>
          <cell r="J17805" t="str">
            <v>N</v>
          </cell>
        </row>
        <row r="17806">
          <cell r="D17806" t="str">
            <v>1444957</v>
          </cell>
          <cell r="J17806" t="str">
            <v>N</v>
          </cell>
        </row>
        <row r="17807">
          <cell r="D17807" t="str">
            <v>1444957</v>
          </cell>
          <cell r="J17807" t="str">
            <v>N</v>
          </cell>
        </row>
        <row r="17808">
          <cell r="D17808" t="str">
            <v>1444957</v>
          </cell>
          <cell r="J17808" t="str">
            <v>N</v>
          </cell>
        </row>
        <row r="17809">
          <cell r="D17809" t="str">
            <v>1444957</v>
          </cell>
          <cell r="J17809" t="str">
            <v>N</v>
          </cell>
        </row>
        <row r="17810">
          <cell r="D17810" t="str">
            <v>1444957</v>
          </cell>
          <cell r="J17810" t="str">
            <v>Y</v>
          </cell>
        </row>
        <row r="17811">
          <cell r="D17811" t="str">
            <v>1444957</v>
          </cell>
          <cell r="J17811" t="str">
            <v>Y</v>
          </cell>
        </row>
        <row r="17812">
          <cell r="D17812" t="str">
            <v>1444957</v>
          </cell>
          <cell r="J17812" t="str">
            <v>Y</v>
          </cell>
        </row>
        <row r="17813">
          <cell r="D17813" t="str">
            <v>1444957</v>
          </cell>
          <cell r="J17813" t="str">
            <v>Y</v>
          </cell>
        </row>
        <row r="17814">
          <cell r="D17814" t="str">
            <v>1444957</v>
          </cell>
          <cell r="J17814" t="str">
            <v>Y</v>
          </cell>
        </row>
        <row r="17815">
          <cell r="D17815" t="str">
            <v>1444957</v>
          </cell>
          <cell r="J17815" t="str">
            <v>Y</v>
          </cell>
        </row>
        <row r="17816">
          <cell r="D17816" t="str">
            <v>1444957</v>
          </cell>
          <cell r="J17816" t="str">
            <v>Y</v>
          </cell>
        </row>
        <row r="17817">
          <cell r="D17817" t="str">
            <v>1444957</v>
          </cell>
          <cell r="J17817" t="str">
            <v>Y</v>
          </cell>
        </row>
        <row r="17818">
          <cell r="D17818" t="str">
            <v>1444957</v>
          </cell>
          <cell r="J17818" t="str">
            <v>Y</v>
          </cell>
        </row>
        <row r="17819">
          <cell r="D17819" t="str">
            <v>1444957</v>
          </cell>
          <cell r="J17819" t="str">
            <v>Y</v>
          </cell>
        </row>
        <row r="17820">
          <cell r="D17820" t="str">
            <v>1444957</v>
          </cell>
          <cell r="J17820" t="str">
            <v>Y</v>
          </cell>
        </row>
        <row r="17821">
          <cell r="D17821" t="str">
            <v>1444957</v>
          </cell>
          <cell r="J17821" t="str">
            <v>Y</v>
          </cell>
        </row>
        <row r="17822">
          <cell r="D17822" t="str">
            <v>1444957</v>
          </cell>
          <cell r="J17822" t="str">
            <v>Y</v>
          </cell>
        </row>
        <row r="17823">
          <cell r="D17823" t="str">
            <v>1444957</v>
          </cell>
          <cell r="J17823" t="str">
            <v>Y</v>
          </cell>
        </row>
        <row r="17824">
          <cell r="D17824" t="str">
            <v>1444957</v>
          </cell>
          <cell r="J17824" t="str">
            <v>Y</v>
          </cell>
        </row>
        <row r="17825">
          <cell r="D17825" t="str">
            <v>1444957</v>
          </cell>
          <cell r="J17825" t="str">
            <v>Y</v>
          </cell>
        </row>
        <row r="17826">
          <cell r="D17826" t="str">
            <v>1444957</v>
          </cell>
          <cell r="J17826" t="str">
            <v>Y</v>
          </cell>
        </row>
        <row r="17827">
          <cell r="D17827" t="str">
            <v>1444957</v>
          </cell>
          <cell r="J17827" t="str">
            <v>N</v>
          </cell>
        </row>
        <row r="17828">
          <cell r="D17828" t="str">
            <v>1444957</v>
          </cell>
          <cell r="J17828" t="str">
            <v>N</v>
          </cell>
        </row>
        <row r="17829">
          <cell r="D17829" t="str">
            <v>1444957</v>
          </cell>
          <cell r="J17829" t="str">
            <v>N</v>
          </cell>
        </row>
        <row r="17830">
          <cell r="D17830" t="str">
            <v>1444957</v>
          </cell>
          <cell r="J17830" t="str">
            <v>N</v>
          </cell>
        </row>
        <row r="17831">
          <cell r="D17831" t="str">
            <v>1444957</v>
          </cell>
          <cell r="J17831" t="str">
            <v>N</v>
          </cell>
        </row>
        <row r="17832">
          <cell r="D17832" t="str">
            <v>1444957</v>
          </cell>
          <cell r="J17832" t="str">
            <v>N</v>
          </cell>
        </row>
        <row r="17833">
          <cell r="D17833" t="str">
            <v>1444957</v>
          </cell>
          <cell r="J17833" t="str">
            <v>N</v>
          </cell>
        </row>
        <row r="17834">
          <cell r="D17834" t="str">
            <v>1444957</v>
          </cell>
          <cell r="J17834" t="str">
            <v>N</v>
          </cell>
        </row>
        <row r="17835">
          <cell r="D17835" t="str">
            <v>1444957</v>
          </cell>
          <cell r="J17835" t="str">
            <v>N</v>
          </cell>
        </row>
        <row r="17836">
          <cell r="D17836" t="str">
            <v>1444957</v>
          </cell>
          <cell r="J17836" t="str">
            <v>Y</v>
          </cell>
        </row>
        <row r="17837">
          <cell r="D17837" t="str">
            <v>1444957</v>
          </cell>
          <cell r="J17837" t="str">
            <v>Y</v>
          </cell>
        </row>
        <row r="17838">
          <cell r="D17838" t="str">
            <v>1444957</v>
          </cell>
          <cell r="J17838" t="str">
            <v>Y</v>
          </cell>
        </row>
        <row r="17839">
          <cell r="D17839" t="str">
            <v>1444957</v>
          </cell>
          <cell r="J17839" t="str">
            <v>Y</v>
          </cell>
        </row>
        <row r="17840">
          <cell r="D17840" t="str">
            <v>1444957</v>
          </cell>
          <cell r="J17840" t="str">
            <v>Y</v>
          </cell>
        </row>
        <row r="17841">
          <cell r="D17841" t="str">
            <v>1444957</v>
          </cell>
          <cell r="J17841" t="str">
            <v>Y</v>
          </cell>
        </row>
        <row r="17842">
          <cell r="D17842" t="str">
            <v>1444957</v>
          </cell>
          <cell r="J17842" t="str">
            <v>Y</v>
          </cell>
        </row>
        <row r="17843">
          <cell r="D17843" t="str">
            <v>1444957</v>
          </cell>
          <cell r="J17843" t="str">
            <v>Y</v>
          </cell>
        </row>
        <row r="17844">
          <cell r="D17844" t="str">
            <v>1444957</v>
          </cell>
          <cell r="J17844" t="str">
            <v>Y</v>
          </cell>
        </row>
        <row r="17845">
          <cell r="D17845" t="str">
            <v>1444957</v>
          </cell>
          <cell r="J17845" t="str">
            <v>Y</v>
          </cell>
        </row>
        <row r="17846">
          <cell r="D17846" t="str">
            <v>1444957</v>
          </cell>
          <cell r="J17846" t="str">
            <v>Y</v>
          </cell>
        </row>
        <row r="17847">
          <cell r="D17847" t="str">
            <v>1444957</v>
          </cell>
          <cell r="J17847" t="str">
            <v>Y</v>
          </cell>
        </row>
        <row r="17848">
          <cell r="D17848" t="str">
            <v>1444957</v>
          </cell>
          <cell r="J17848" t="str">
            <v>Y</v>
          </cell>
        </row>
        <row r="17849">
          <cell r="D17849" t="str">
            <v>1444957</v>
          </cell>
          <cell r="J17849" t="str">
            <v>Y</v>
          </cell>
        </row>
        <row r="17850">
          <cell r="D17850" t="str">
            <v>1444957</v>
          </cell>
          <cell r="J17850" t="str">
            <v>Y</v>
          </cell>
        </row>
        <row r="17851">
          <cell r="D17851" t="str">
            <v>1444957</v>
          </cell>
          <cell r="J17851" t="str">
            <v>Y</v>
          </cell>
        </row>
        <row r="17852">
          <cell r="D17852" t="str">
            <v>1444957</v>
          </cell>
          <cell r="J17852" t="str">
            <v>Y</v>
          </cell>
        </row>
        <row r="17853">
          <cell r="D17853" t="str">
            <v>1444957</v>
          </cell>
          <cell r="J17853" t="str">
            <v>N</v>
          </cell>
        </row>
        <row r="17854">
          <cell r="D17854" t="str">
            <v>1444957</v>
          </cell>
          <cell r="J17854" t="str">
            <v>N</v>
          </cell>
        </row>
        <row r="17855">
          <cell r="D17855" t="str">
            <v>1444957</v>
          </cell>
          <cell r="J17855" t="str">
            <v>N</v>
          </cell>
        </row>
        <row r="17856">
          <cell r="D17856" t="str">
            <v>1444957</v>
          </cell>
          <cell r="J17856" t="str">
            <v>N</v>
          </cell>
        </row>
        <row r="17857">
          <cell r="D17857" t="str">
            <v>1444957</v>
          </cell>
          <cell r="J17857" t="str">
            <v>N</v>
          </cell>
        </row>
        <row r="17858">
          <cell r="D17858" t="str">
            <v>1444957</v>
          </cell>
          <cell r="J17858" t="str">
            <v>N</v>
          </cell>
        </row>
        <row r="17859">
          <cell r="D17859" t="str">
            <v>1444957</v>
          </cell>
          <cell r="J17859" t="str">
            <v>N</v>
          </cell>
        </row>
        <row r="17860">
          <cell r="D17860" t="str">
            <v>1444957</v>
          </cell>
          <cell r="J17860" t="str">
            <v>N</v>
          </cell>
        </row>
        <row r="17861">
          <cell r="D17861" t="str">
            <v>1444957</v>
          </cell>
          <cell r="J17861" t="str">
            <v>N</v>
          </cell>
        </row>
        <row r="17862">
          <cell r="D17862" t="str">
            <v>1444957</v>
          </cell>
          <cell r="J17862" t="str">
            <v>N</v>
          </cell>
        </row>
        <row r="17863">
          <cell r="D17863" t="str">
            <v>1444957</v>
          </cell>
          <cell r="J17863" t="str">
            <v>N</v>
          </cell>
        </row>
        <row r="17864">
          <cell r="D17864" t="str">
            <v>1444957</v>
          </cell>
          <cell r="J17864" t="str">
            <v>Y</v>
          </cell>
        </row>
        <row r="17865">
          <cell r="D17865" t="str">
            <v>1444957</v>
          </cell>
          <cell r="J17865" t="str">
            <v>Y</v>
          </cell>
        </row>
        <row r="17866">
          <cell r="D17866" t="str">
            <v>1444957</v>
          </cell>
          <cell r="J17866" t="str">
            <v>Y</v>
          </cell>
        </row>
        <row r="17867">
          <cell r="D17867" t="str">
            <v>1444957</v>
          </cell>
          <cell r="J17867" t="str">
            <v>Y</v>
          </cell>
        </row>
        <row r="17868">
          <cell r="D17868" t="str">
            <v>1444957</v>
          </cell>
          <cell r="J17868" t="str">
            <v>Y</v>
          </cell>
        </row>
        <row r="17869">
          <cell r="D17869" t="str">
            <v>1444957</v>
          </cell>
          <cell r="J17869" t="str">
            <v>Y</v>
          </cell>
        </row>
        <row r="17870">
          <cell r="D17870" t="str">
            <v>1444957</v>
          </cell>
          <cell r="J17870" t="str">
            <v>Y</v>
          </cell>
        </row>
        <row r="17871">
          <cell r="D17871" t="str">
            <v>1444957</v>
          </cell>
          <cell r="J17871" t="str">
            <v>Y</v>
          </cell>
        </row>
        <row r="17872">
          <cell r="D17872" t="str">
            <v>1444957</v>
          </cell>
          <cell r="J17872" t="str">
            <v>Y</v>
          </cell>
        </row>
        <row r="17873">
          <cell r="D17873" t="str">
            <v>1444957</v>
          </cell>
          <cell r="J17873" t="str">
            <v>Y</v>
          </cell>
        </row>
        <row r="17874">
          <cell r="D17874" t="str">
            <v>1444958</v>
          </cell>
          <cell r="J17874" t="str">
            <v>N</v>
          </cell>
        </row>
        <row r="17875">
          <cell r="D17875" t="str">
            <v>1444958</v>
          </cell>
          <cell r="J17875" t="str">
            <v>N</v>
          </cell>
        </row>
        <row r="17876">
          <cell r="D17876" t="str">
            <v>1444958</v>
          </cell>
          <cell r="J17876" t="str">
            <v>N</v>
          </cell>
        </row>
        <row r="17877">
          <cell r="D17877" t="str">
            <v>1444958</v>
          </cell>
          <cell r="J17877" t="str">
            <v>N</v>
          </cell>
        </row>
        <row r="17878">
          <cell r="D17878" t="str">
            <v>1444958</v>
          </cell>
          <cell r="J17878" t="str">
            <v>N</v>
          </cell>
        </row>
        <row r="17879">
          <cell r="D17879" t="str">
            <v>1444958</v>
          </cell>
          <cell r="J17879" t="str">
            <v>N</v>
          </cell>
        </row>
        <row r="17880">
          <cell r="D17880" t="str">
            <v>1444958</v>
          </cell>
          <cell r="J17880" t="str">
            <v>N</v>
          </cell>
        </row>
        <row r="17881">
          <cell r="D17881" t="str">
            <v>1444958</v>
          </cell>
          <cell r="J17881" t="str">
            <v>N</v>
          </cell>
        </row>
        <row r="17882">
          <cell r="D17882" t="str">
            <v>1444958</v>
          </cell>
          <cell r="J17882" t="str">
            <v>N</v>
          </cell>
        </row>
        <row r="17883">
          <cell r="D17883" t="str">
            <v>1444958</v>
          </cell>
          <cell r="J17883" t="str">
            <v>N</v>
          </cell>
        </row>
        <row r="17884">
          <cell r="D17884" t="str">
            <v>1444958</v>
          </cell>
          <cell r="J17884" t="str">
            <v>N</v>
          </cell>
        </row>
        <row r="17885">
          <cell r="D17885" t="str">
            <v>1444958</v>
          </cell>
          <cell r="J17885" t="str">
            <v>N</v>
          </cell>
        </row>
        <row r="17886">
          <cell r="D17886" t="str">
            <v>1444958</v>
          </cell>
          <cell r="J17886" t="str">
            <v>N</v>
          </cell>
        </row>
        <row r="17887">
          <cell r="D17887" t="str">
            <v>1444958</v>
          </cell>
          <cell r="J17887" t="str">
            <v>N</v>
          </cell>
        </row>
        <row r="17888">
          <cell r="D17888" t="str">
            <v>1444958</v>
          </cell>
          <cell r="J17888" t="str">
            <v>N</v>
          </cell>
        </row>
        <row r="17889">
          <cell r="D17889" t="str">
            <v>1444958</v>
          </cell>
          <cell r="J17889" t="str">
            <v>N</v>
          </cell>
        </row>
        <row r="17890">
          <cell r="D17890" t="str">
            <v>1444958</v>
          </cell>
          <cell r="J17890" t="str">
            <v>N</v>
          </cell>
        </row>
        <row r="17891">
          <cell r="D17891" t="str">
            <v>1444958</v>
          </cell>
          <cell r="J17891" t="str">
            <v>N</v>
          </cell>
        </row>
        <row r="17892">
          <cell r="D17892" t="str">
            <v>1444958</v>
          </cell>
          <cell r="J17892" t="str">
            <v>N</v>
          </cell>
        </row>
        <row r="17893">
          <cell r="D17893" t="str">
            <v>1444958</v>
          </cell>
          <cell r="J17893" t="str">
            <v>N</v>
          </cell>
        </row>
        <row r="17894">
          <cell r="D17894" t="str">
            <v>1444958</v>
          </cell>
          <cell r="J17894" t="str">
            <v>N</v>
          </cell>
        </row>
        <row r="17895">
          <cell r="D17895" t="str">
            <v>1444958</v>
          </cell>
          <cell r="J17895" t="str">
            <v>N</v>
          </cell>
        </row>
        <row r="17896">
          <cell r="D17896" t="str">
            <v>1444958</v>
          </cell>
          <cell r="J17896" t="str">
            <v>N</v>
          </cell>
        </row>
        <row r="17897">
          <cell r="D17897" t="str">
            <v>1444958</v>
          </cell>
          <cell r="J17897" t="str">
            <v>N</v>
          </cell>
        </row>
        <row r="17898">
          <cell r="D17898" t="str">
            <v>1444958</v>
          </cell>
          <cell r="J17898" t="str">
            <v>N</v>
          </cell>
        </row>
        <row r="17899">
          <cell r="D17899" t="str">
            <v>1444958</v>
          </cell>
          <cell r="J17899" t="str">
            <v>N</v>
          </cell>
        </row>
        <row r="17900">
          <cell r="D17900" t="str">
            <v>1444958</v>
          </cell>
          <cell r="J17900" t="str">
            <v>Y</v>
          </cell>
        </row>
        <row r="17901">
          <cell r="D17901" t="str">
            <v>1444958</v>
          </cell>
          <cell r="J17901" t="str">
            <v>Y</v>
          </cell>
        </row>
        <row r="17902">
          <cell r="D17902" t="str">
            <v>1444958</v>
          </cell>
          <cell r="J17902" t="str">
            <v>Y</v>
          </cell>
        </row>
        <row r="17903">
          <cell r="D17903" t="str">
            <v>1444958</v>
          </cell>
          <cell r="J17903" t="str">
            <v>Y</v>
          </cell>
        </row>
        <row r="17904">
          <cell r="D17904" t="str">
            <v>1444958</v>
          </cell>
          <cell r="J17904" t="str">
            <v>Y</v>
          </cell>
        </row>
        <row r="17905">
          <cell r="D17905" t="str">
            <v>1444958</v>
          </cell>
          <cell r="J17905" t="str">
            <v>Y</v>
          </cell>
        </row>
        <row r="17906">
          <cell r="D17906" t="str">
            <v>1444958</v>
          </cell>
          <cell r="J17906" t="str">
            <v>Y</v>
          </cell>
        </row>
        <row r="17907">
          <cell r="D17907" t="str">
            <v>1444958</v>
          </cell>
          <cell r="J17907" t="str">
            <v>Y</v>
          </cell>
        </row>
        <row r="17908">
          <cell r="D17908" t="str">
            <v>1444958</v>
          </cell>
          <cell r="J17908" t="str">
            <v>Y</v>
          </cell>
        </row>
        <row r="17909">
          <cell r="D17909" t="str">
            <v>1444958</v>
          </cell>
          <cell r="J17909" t="str">
            <v>N</v>
          </cell>
        </row>
        <row r="17910">
          <cell r="D17910" t="str">
            <v>1444958</v>
          </cell>
          <cell r="J17910" t="str">
            <v>N</v>
          </cell>
        </row>
        <row r="17911">
          <cell r="D17911" t="str">
            <v>1444958</v>
          </cell>
          <cell r="J17911" t="str">
            <v>N</v>
          </cell>
        </row>
        <row r="17912">
          <cell r="D17912" t="str">
            <v>1444958</v>
          </cell>
          <cell r="J17912" t="str">
            <v>N</v>
          </cell>
        </row>
        <row r="17913">
          <cell r="D17913" t="str">
            <v>1444958</v>
          </cell>
          <cell r="J17913" t="str">
            <v>N</v>
          </cell>
        </row>
        <row r="17914">
          <cell r="D17914" t="str">
            <v>1444958</v>
          </cell>
          <cell r="J17914" t="str">
            <v>N</v>
          </cell>
        </row>
        <row r="17915">
          <cell r="D17915" t="str">
            <v>1444958</v>
          </cell>
          <cell r="J17915" t="str">
            <v>N</v>
          </cell>
        </row>
        <row r="17916">
          <cell r="D17916" t="str">
            <v>1444958</v>
          </cell>
          <cell r="J17916" t="str">
            <v>N</v>
          </cell>
        </row>
        <row r="17917">
          <cell r="D17917" t="str">
            <v>1444958</v>
          </cell>
          <cell r="J17917" t="str">
            <v>N</v>
          </cell>
        </row>
        <row r="17918">
          <cell r="D17918" t="str">
            <v>1444958</v>
          </cell>
          <cell r="J17918" t="str">
            <v>N</v>
          </cell>
        </row>
        <row r="17919">
          <cell r="D17919" t="str">
            <v>1444958</v>
          </cell>
          <cell r="J17919" t="str">
            <v>N</v>
          </cell>
        </row>
        <row r="17920">
          <cell r="D17920" t="str">
            <v>1444958</v>
          </cell>
          <cell r="J17920" t="str">
            <v>N</v>
          </cell>
        </row>
        <row r="17921">
          <cell r="D17921" t="str">
            <v>1444958</v>
          </cell>
          <cell r="J17921" t="str">
            <v>N</v>
          </cell>
        </row>
        <row r="17922">
          <cell r="D17922" t="str">
            <v>1444958</v>
          </cell>
          <cell r="J17922" t="str">
            <v>N</v>
          </cell>
        </row>
        <row r="17923">
          <cell r="D17923" t="str">
            <v>1444958</v>
          </cell>
          <cell r="J17923" t="str">
            <v>N</v>
          </cell>
        </row>
        <row r="17924">
          <cell r="D17924" t="str">
            <v>1444958</v>
          </cell>
          <cell r="J17924" t="str">
            <v>N</v>
          </cell>
        </row>
        <row r="17925">
          <cell r="D17925" t="str">
            <v>1444958</v>
          </cell>
          <cell r="J17925" t="str">
            <v>N</v>
          </cell>
        </row>
        <row r="17926">
          <cell r="D17926" t="str">
            <v>1444958</v>
          </cell>
          <cell r="J17926" t="str">
            <v>Y</v>
          </cell>
        </row>
        <row r="17927">
          <cell r="D17927" t="str">
            <v>1444958</v>
          </cell>
          <cell r="J17927" t="str">
            <v>Y</v>
          </cell>
        </row>
        <row r="17928">
          <cell r="D17928" t="str">
            <v>1444958</v>
          </cell>
          <cell r="J17928" t="str">
            <v>Y</v>
          </cell>
        </row>
        <row r="17929">
          <cell r="D17929" t="str">
            <v>1444958</v>
          </cell>
          <cell r="J17929" t="str">
            <v>Y</v>
          </cell>
        </row>
        <row r="17930">
          <cell r="D17930" t="str">
            <v>1444958</v>
          </cell>
          <cell r="J17930" t="str">
            <v>Y</v>
          </cell>
        </row>
        <row r="17931">
          <cell r="D17931" t="str">
            <v>1444958</v>
          </cell>
          <cell r="J17931" t="str">
            <v>Y</v>
          </cell>
        </row>
        <row r="17932">
          <cell r="D17932" t="str">
            <v>1444958</v>
          </cell>
          <cell r="J17932" t="str">
            <v>Y</v>
          </cell>
        </row>
        <row r="17933">
          <cell r="D17933" t="str">
            <v>1444958</v>
          </cell>
          <cell r="J17933" t="str">
            <v>Y</v>
          </cell>
        </row>
        <row r="17934">
          <cell r="D17934" t="str">
            <v>1444958</v>
          </cell>
          <cell r="J17934" t="str">
            <v>Y</v>
          </cell>
        </row>
        <row r="17935">
          <cell r="D17935" t="str">
            <v>1444958</v>
          </cell>
          <cell r="J17935" t="str">
            <v>N</v>
          </cell>
        </row>
        <row r="17936">
          <cell r="D17936" t="str">
            <v>1444958</v>
          </cell>
          <cell r="J17936" t="str">
            <v>N</v>
          </cell>
        </row>
        <row r="17937">
          <cell r="D17937" t="str">
            <v>1444958</v>
          </cell>
          <cell r="J17937" t="str">
            <v>N</v>
          </cell>
        </row>
        <row r="17938">
          <cell r="D17938" t="str">
            <v>1444958</v>
          </cell>
          <cell r="J17938" t="str">
            <v>N</v>
          </cell>
        </row>
        <row r="17939">
          <cell r="D17939" t="str">
            <v>1444958</v>
          </cell>
          <cell r="J17939" t="str">
            <v>N</v>
          </cell>
        </row>
        <row r="17940">
          <cell r="D17940" t="str">
            <v>1444958</v>
          </cell>
          <cell r="J17940" t="str">
            <v>N</v>
          </cell>
        </row>
        <row r="17941">
          <cell r="D17941" t="str">
            <v>1444958</v>
          </cell>
          <cell r="J17941" t="str">
            <v>N</v>
          </cell>
        </row>
        <row r="17942">
          <cell r="D17942" t="str">
            <v>1444958</v>
          </cell>
          <cell r="J17942" t="str">
            <v>N</v>
          </cell>
        </row>
        <row r="17943">
          <cell r="D17943" t="str">
            <v>1444958</v>
          </cell>
          <cell r="J17943" t="str">
            <v>N</v>
          </cell>
        </row>
        <row r="17944">
          <cell r="D17944" t="str">
            <v>1444958</v>
          </cell>
          <cell r="J17944" t="str">
            <v>N</v>
          </cell>
        </row>
        <row r="17945">
          <cell r="D17945" t="str">
            <v>1444958</v>
          </cell>
          <cell r="J17945" t="str">
            <v>N</v>
          </cell>
        </row>
        <row r="17946">
          <cell r="D17946" t="str">
            <v>1444958</v>
          </cell>
          <cell r="J17946" t="str">
            <v>N</v>
          </cell>
        </row>
        <row r="17947">
          <cell r="D17947" t="str">
            <v>1444958</v>
          </cell>
          <cell r="J17947" t="str">
            <v>N</v>
          </cell>
        </row>
        <row r="17948">
          <cell r="D17948" t="str">
            <v>1444958</v>
          </cell>
          <cell r="J17948" t="str">
            <v>N</v>
          </cell>
        </row>
        <row r="17949">
          <cell r="D17949" t="str">
            <v>1444958</v>
          </cell>
          <cell r="J17949" t="str">
            <v>N</v>
          </cell>
        </row>
        <row r="17950">
          <cell r="D17950" t="str">
            <v>1444958</v>
          </cell>
          <cell r="J17950" t="str">
            <v>N</v>
          </cell>
        </row>
        <row r="17951">
          <cell r="D17951" t="str">
            <v>1444958</v>
          </cell>
          <cell r="J17951" t="str">
            <v>N</v>
          </cell>
        </row>
        <row r="17952">
          <cell r="D17952" t="str">
            <v>1444958</v>
          </cell>
          <cell r="J17952" t="str">
            <v>N</v>
          </cell>
        </row>
        <row r="17953">
          <cell r="D17953" t="str">
            <v>1444958</v>
          </cell>
          <cell r="J17953" t="str">
            <v>N</v>
          </cell>
        </row>
        <row r="17954">
          <cell r="D17954" t="str">
            <v>1444958</v>
          </cell>
          <cell r="J17954" t="str">
            <v>Y</v>
          </cell>
        </row>
        <row r="17955">
          <cell r="D17955" t="str">
            <v>1444958</v>
          </cell>
          <cell r="J17955" t="str">
            <v>Y</v>
          </cell>
        </row>
        <row r="17956">
          <cell r="D17956" t="str">
            <v>1444958</v>
          </cell>
          <cell r="J17956" t="str">
            <v>Y</v>
          </cell>
        </row>
        <row r="17957">
          <cell r="D17957" t="str">
            <v>1444958</v>
          </cell>
          <cell r="J17957" t="str">
            <v>Y</v>
          </cell>
        </row>
        <row r="17958">
          <cell r="D17958" t="str">
            <v>1444958</v>
          </cell>
          <cell r="J17958" t="str">
            <v>Y</v>
          </cell>
        </row>
        <row r="17959">
          <cell r="D17959" t="str">
            <v>1444958</v>
          </cell>
          <cell r="J17959" t="str">
            <v>Y</v>
          </cell>
        </row>
        <row r="17960">
          <cell r="D17960" t="str">
            <v>1444958</v>
          </cell>
          <cell r="J17960" t="str">
            <v>Y</v>
          </cell>
        </row>
        <row r="17961">
          <cell r="D17961" t="str">
            <v>1444958</v>
          </cell>
          <cell r="J17961" t="str">
            <v>Y</v>
          </cell>
        </row>
        <row r="17962">
          <cell r="D17962" t="str">
            <v>1444958</v>
          </cell>
          <cell r="J17962" t="str">
            <v>Y</v>
          </cell>
        </row>
        <row r="17963">
          <cell r="D17963" t="str">
            <v>1445948</v>
          </cell>
          <cell r="J17963" t="str">
            <v>N</v>
          </cell>
        </row>
        <row r="17964">
          <cell r="D17964" t="str">
            <v>1445948</v>
          </cell>
          <cell r="J17964" t="str">
            <v>N</v>
          </cell>
        </row>
        <row r="17965">
          <cell r="D17965" t="str">
            <v>1445948</v>
          </cell>
          <cell r="J17965" t="str">
            <v>N</v>
          </cell>
        </row>
        <row r="17966">
          <cell r="D17966" t="str">
            <v>1445948</v>
          </cell>
          <cell r="J17966" t="str">
            <v>Y</v>
          </cell>
        </row>
        <row r="17967">
          <cell r="D17967" t="str">
            <v>1445948</v>
          </cell>
          <cell r="J17967" t="str">
            <v>Y</v>
          </cell>
        </row>
        <row r="17968">
          <cell r="D17968" t="str">
            <v>1445948</v>
          </cell>
          <cell r="J17968" t="str">
            <v>Y</v>
          </cell>
        </row>
        <row r="17969">
          <cell r="D17969" t="str">
            <v>1445948</v>
          </cell>
          <cell r="J17969" t="str">
            <v>Y</v>
          </cell>
        </row>
        <row r="17970">
          <cell r="D17970" t="str">
            <v>1445948</v>
          </cell>
          <cell r="J17970" t="str">
            <v>Y</v>
          </cell>
        </row>
        <row r="17971">
          <cell r="D17971" t="str">
            <v>1445948</v>
          </cell>
          <cell r="J17971" t="str">
            <v>Y</v>
          </cell>
        </row>
        <row r="17972">
          <cell r="D17972" t="str">
            <v>1445948</v>
          </cell>
          <cell r="J17972" t="str">
            <v>Y</v>
          </cell>
        </row>
        <row r="17973">
          <cell r="D17973" t="str">
            <v>1445948</v>
          </cell>
          <cell r="J17973" t="str">
            <v>Y</v>
          </cell>
        </row>
        <row r="17974">
          <cell r="D17974" t="str">
            <v>1445948</v>
          </cell>
          <cell r="J17974" t="str">
            <v>N</v>
          </cell>
        </row>
        <row r="17975">
          <cell r="D17975" t="str">
            <v>1445948</v>
          </cell>
          <cell r="J17975" t="str">
            <v>Y</v>
          </cell>
        </row>
        <row r="17976">
          <cell r="D17976" t="str">
            <v>1445948</v>
          </cell>
          <cell r="J17976" t="str">
            <v>Y</v>
          </cell>
        </row>
        <row r="17977">
          <cell r="D17977" t="str">
            <v>1445948</v>
          </cell>
          <cell r="J17977" t="str">
            <v>Y</v>
          </cell>
        </row>
        <row r="17978">
          <cell r="D17978" t="str">
            <v>1445948</v>
          </cell>
          <cell r="J17978" t="str">
            <v>Y</v>
          </cell>
        </row>
        <row r="17979">
          <cell r="D17979" t="str">
            <v>1445948</v>
          </cell>
          <cell r="J17979" t="str">
            <v>Y</v>
          </cell>
        </row>
        <row r="17980">
          <cell r="D17980" t="str">
            <v>1445948</v>
          </cell>
          <cell r="J17980" t="str">
            <v>Y</v>
          </cell>
        </row>
        <row r="17981">
          <cell r="D17981" t="str">
            <v>1445948</v>
          </cell>
          <cell r="J17981" t="str">
            <v>Y</v>
          </cell>
        </row>
        <row r="17982">
          <cell r="D17982" t="str">
            <v>1445948</v>
          </cell>
          <cell r="J17982" t="str">
            <v>Y</v>
          </cell>
        </row>
        <row r="17983">
          <cell r="D17983" t="str">
            <v>1445948</v>
          </cell>
          <cell r="J17983" t="str">
            <v>N</v>
          </cell>
        </row>
        <row r="17984">
          <cell r="D17984" t="str">
            <v>1445953</v>
          </cell>
          <cell r="J17984" t="str">
            <v>Y</v>
          </cell>
        </row>
        <row r="17985">
          <cell r="D17985" t="str">
            <v>1445953</v>
          </cell>
          <cell r="J17985" t="str">
            <v>Y</v>
          </cell>
        </row>
        <row r="17986">
          <cell r="D17986" t="str">
            <v>1445953</v>
          </cell>
          <cell r="J17986" t="str">
            <v>Y</v>
          </cell>
        </row>
        <row r="17987">
          <cell r="D17987" t="str">
            <v>1445953</v>
          </cell>
          <cell r="J17987" t="str">
            <v>Y</v>
          </cell>
        </row>
        <row r="17988">
          <cell r="D17988" t="str">
            <v>1445953</v>
          </cell>
          <cell r="J17988" t="str">
            <v>Y</v>
          </cell>
        </row>
        <row r="17989">
          <cell r="D17989" t="str">
            <v>1445953</v>
          </cell>
          <cell r="J17989" t="str">
            <v>Y</v>
          </cell>
        </row>
        <row r="17990">
          <cell r="D17990" t="str">
            <v>1445953</v>
          </cell>
          <cell r="J17990" t="str">
            <v>Y</v>
          </cell>
        </row>
        <row r="17991">
          <cell r="D17991" t="str">
            <v>1445953</v>
          </cell>
          <cell r="J17991" t="str">
            <v>Y</v>
          </cell>
        </row>
        <row r="17992">
          <cell r="D17992" t="str">
            <v>1445953</v>
          </cell>
          <cell r="J17992" t="str">
            <v>Y</v>
          </cell>
        </row>
        <row r="17993">
          <cell r="D17993" t="str">
            <v>1445953</v>
          </cell>
          <cell r="J17993" t="str">
            <v>Y</v>
          </cell>
        </row>
        <row r="17994">
          <cell r="D17994" t="str">
            <v>1445953</v>
          </cell>
          <cell r="J17994" t="str">
            <v>Y</v>
          </cell>
        </row>
        <row r="17995">
          <cell r="D17995" t="str">
            <v>1445953</v>
          </cell>
          <cell r="J17995" t="str">
            <v>Y</v>
          </cell>
        </row>
        <row r="17996">
          <cell r="D17996" t="str">
            <v>1445953</v>
          </cell>
          <cell r="J17996" t="str">
            <v>Y</v>
          </cell>
        </row>
        <row r="17997">
          <cell r="D17997" t="str">
            <v>1445953</v>
          </cell>
          <cell r="J17997" t="str">
            <v>Y</v>
          </cell>
        </row>
        <row r="17998">
          <cell r="D17998" t="str">
            <v>1446676</v>
          </cell>
          <cell r="J17998" t="str">
            <v>N</v>
          </cell>
        </row>
        <row r="17999">
          <cell r="D17999" t="str">
            <v>1446676</v>
          </cell>
          <cell r="J17999" t="str">
            <v>N</v>
          </cell>
        </row>
        <row r="18000">
          <cell r="D18000" t="str">
            <v>1446676</v>
          </cell>
          <cell r="J18000" t="str">
            <v>N</v>
          </cell>
        </row>
        <row r="18001">
          <cell r="D18001" t="str">
            <v>1447628</v>
          </cell>
          <cell r="J18001" t="str">
            <v>Y</v>
          </cell>
        </row>
        <row r="18002">
          <cell r="D18002" t="str">
            <v>1447628</v>
          </cell>
          <cell r="J18002" t="str">
            <v>Y</v>
          </cell>
        </row>
        <row r="18003">
          <cell r="D18003" t="str">
            <v>1447628</v>
          </cell>
          <cell r="J18003" t="str">
            <v>Y</v>
          </cell>
        </row>
        <row r="18004">
          <cell r="D18004" t="str">
            <v>1447628</v>
          </cell>
          <cell r="J18004" t="str">
            <v>Y</v>
          </cell>
        </row>
        <row r="18005">
          <cell r="D18005" t="str">
            <v>1447628</v>
          </cell>
          <cell r="J18005" t="str">
            <v>Y</v>
          </cell>
        </row>
        <row r="18006">
          <cell r="D18006" t="str">
            <v>1447628</v>
          </cell>
          <cell r="J18006" t="str">
            <v>Y</v>
          </cell>
        </row>
        <row r="18007">
          <cell r="D18007" t="str">
            <v>1448623</v>
          </cell>
          <cell r="J18007" t="str">
            <v>N</v>
          </cell>
        </row>
        <row r="18008">
          <cell r="D18008" t="str">
            <v>1448623</v>
          </cell>
          <cell r="J18008" t="str">
            <v>N</v>
          </cell>
        </row>
        <row r="18009">
          <cell r="D18009" t="str">
            <v>1448623</v>
          </cell>
          <cell r="J18009" t="str">
            <v>N</v>
          </cell>
        </row>
        <row r="18010">
          <cell r="D18010" t="str">
            <v>1448623</v>
          </cell>
          <cell r="J18010" t="str">
            <v>N</v>
          </cell>
        </row>
        <row r="18011">
          <cell r="D18011" t="str">
            <v>1448623</v>
          </cell>
          <cell r="J18011" t="str">
            <v>N</v>
          </cell>
        </row>
        <row r="18012">
          <cell r="D18012" t="str">
            <v>1448623</v>
          </cell>
          <cell r="J18012" t="str">
            <v>N</v>
          </cell>
        </row>
        <row r="18013">
          <cell r="D18013" t="str">
            <v>1448623</v>
          </cell>
          <cell r="J18013" t="str">
            <v>N</v>
          </cell>
        </row>
        <row r="18014">
          <cell r="D18014" t="str">
            <v>1448623</v>
          </cell>
          <cell r="J18014" t="str">
            <v>N</v>
          </cell>
        </row>
        <row r="18015">
          <cell r="D18015" t="str">
            <v>1448623</v>
          </cell>
          <cell r="J18015" t="str">
            <v>N</v>
          </cell>
        </row>
        <row r="18016">
          <cell r="D18016" t="str">
            <v>1448623</v>
          </cell>
          <cell r="J18016" t="str">
            <v>N</v>
          </cell>
        </row>
        <row r="18017">
          <cell r="D18017" t="str">
            <v>1448623</v>
          </cell>
          <cell r="J18017" t="str">
            <v>N</v>
          </cell>
        </row>
        <row r="18018">
          <cell r="D18018" t="str">
            <v>1448623</v>
          </cell>
          <cell r="J18018" t="str">
            <v>N</v>
          </cell>
        </row>
        <row r="18019">
          <cell r="D18019" t="str">
            <v>1448623</v>
          </cell>
          <cell r="J18019" t="str">
            <v>N</v>
          </cell>
        </row>
        <row r="18020">
          <cell r="D18020" t="str">
            <v>1448623</v>
          </cell>
          <cell r="J18020" t="str">
            <v>N</v>
          </cell>
        </row>
        <row r="18021">
          <cell r="D18021" t="str">
            <v>1448623</v>
          </cell>
          <cell r="J18021" t="str">
            <v>N</v>
          </cell>
        </row>
        <row r="18022">
          <cell r="D18022" t="str">
            <v>1448623</v>
          </cell>
          <cell r="J18022" t="str">
            <v>N</v>
          </cell>
        </row>
        <row r="18023">
          <cell r="D18023" t="str">
            <v>1448623</v>
          </cell>
          <cell r="J18023" t="str">
            <v>N</v>
          </cell>
        </row>
        <row r="18024">
          <cell r="D18024" t="str">
            <v>1448623</v>
          </cell>
          <cell r="J18024" t="str">
            <v>N</v>
          </cell>
        </row>
        <row r="18025">
          <cell r="D18025" t="str">
            <v>1448623</v>
          </cell>
          <cell r="J18025" t="str">
            <v>N</v>
          </cell>
        </row>
        <row r="18026">
          <cell r="D18026" t="str">
            <v>1448623</v>
          </cell>
          <cell r="J18026" t="str">
            <v>N</v>
          </cell>
        </row>
        <row r="18027">
          <cell r="D18027" t="str">
            <v>1448623</v>
          </cell>
          <cell r="J18027" t="str">
            <v>N</v>
          </cell>
        </row>
        <row r="18028">
          <cell r="D18028" t="str">
            <v>1448623</v>
          </cell>
          <cell r="J18028" t="str">
            <v>N</v>
          </cell>
        </row>
        <row r="18029">
          <cell r="D18029" t="str">
            <v>1448623</v>
          </cell>
          <cell r="J18029" t="str">
            <v>N</v>
          </cell>
        </row>
        <row r="18030">
          <cell r="D18030" t="str">
            <v>1448623</v>
          </cell>
          <cell r="J18030" t="str">
            <v>N</v>
          </cell>
        </row>
        <row r="18031">
          <cell r="D18031" t="str">
            <v>1448623</v>
          </cell>
          <cell r="J18031" t="str">
            <v>N</v>
          </cell>
        </row>
        <row r="18032">
          <cell r="D18032" t="str">
            <v>1448623</v>
          </cell>
          <cell r="J18032" t="str">
            <v>N</v>
          </cell>
        </row>
        <row r="18033">
          <cell r="D18033" t="str">
            <v>1448623</v>
          </cell>
          <cell r="J18033" t="str">
            <v>N</v>
          </cell>
        </row>
        <row r="18034">
          <cell r="D18034" t="str">
            <v>1448623</v>
          </cell>
          <cell r="J18034" t="str">
            <v>N</v>
          </cell>
        </row>
        <row r="18035">
          <cell r="D18035" t="str">
            <v>1448623</v>
          </cell>
          <cell r="J18035" t="str">
            <v>N</v>
          </cell>
        </row>
        <row r="18036">
          <cell r="D18036" t="str">
            <v>1448623</v>
          </cell>
          <cell r="J18036" t="str">
            <v>N</v>
          </cell>
        </row>
        <row r="18037">
          <cell r="D18037" t="str">
            <v>1448623</v>
          </cell>
          <cell r="J18037" t="str">
            <v>N</v>
          </cell>
        </row>
        <row r="18038">
          <cell r="D18038" t="str">
            <v>1448623</v>
          </cell>
          <cell r="J18038" t="str">
            <v>N</v>
          </cell>
        </row>
        <row r="18039">
          <cell r="D18039" t="str">
            <v>1448623</v>
          </cell>
          <cell r="J18039" t="str">
            <v>N</v>
          </cell>
        </row>
        <row r="18040">
          <cell r="D18040" t="str">
            <v>1448623</v>
          </cell>
          <cell r="J18040" t="str">
            <v>N</v>
          </cell>
        </row>
        <row r="18041">
          <cell r="D18041" t="str">
            <v>1448623</v>
          </cell>
          <cell r="J18041" t="str">
            <v>N</v>
          </cell>
        </row>
        <row r="18042">
          <cell r="D18042" t="str">
            <v>1448623</v>
          </cell>
          <cell r="J18042" t="str">
            <v>N</v>
          </cell>
        </row>
        <row r="18043">
          <cell r="D18043" t="str">
            <v>1448623</v>
          </cell>
          <cell r="J18043" t="str">
            <v>N</v>
          </cell>
        </row>
        <row r="18044">
          <cell r="D18044" t="str">
            <v>1448623</v>
          </cell>
          <cell r="J18044" t="str">
            <v>N</v>
          </cell>
        </row>
        <row r="18045">
          <cell r="D18045" t="str">
            <v>1448623</v>
          </cell>
          <cell r="J18045" t="str">
            <v>N</v>
          </cell>
        </row>
        <row r="18046">
          <cell r="D18046" t="str">
            <v>1449735</v>
          </cell>
          <cell r="J18046" t="str">
            <v>Y</v>
          </cell>
        </row>
        <row r="18047">
          <cell r="D18047" t="str">
            <v>1449735</v>
          </cell>
          <cell r="J18047" t="str">
            <v>Y</v>
          </cell>
        </row>
        <row r="18048">
          <cell r="D18048" t="str">
            <v>1449735</v>
          </cell>
          <cell r="J18048" t="str">
            <v>Y</v>
          </cell>
        </row>
        <row r="18049">
          <cell r="D18049" t="str">
            <v>1449735</v>
          </cell>
          <cell r="J18049" t="str">
            <v>Y</v>
          </cell>
        </row>
        <row r="18050">
          <cell r="D18050" t="str">
            <v>1449735</v>
          </cell>
          <cell r="J18050" t="str">
            <v>Y</v>
          </cell>
        </row>
        <row r="18051">
          <cell r="D18051" t="str">
            <v>1449735</v>
          </cell>
          <cell r="J18051" t="str">
            <v>Y</v>
          </cell>
        </row>
        <row r="18052">
          <cell r="D18052" t="str">
            <v>1449735</v>
          </cell>
          <cell r="J18052" t="str">
            <v>Y</v>
          </cell>
        </row>
        <row r="18053">
          <cell r="D18053" t="str">
            <v>1449735</v>
          </cell>
          <cell r="J18053" t="str">
            <v>Y</v>
          </cell>
        </row>
        <row r="18054">
          <cell r="D18054" t="str">
            <v>1449735</v>
          </cell>
          <cell r="J18054" t="str">
            <v>Y</v>
          </cell>
        </row>
        <row r="18055">
          <cell r="D18055" t="str">
            <v>1449735</v>
          </cell>
          <cell r="J18055" t="str">
            <v>Y</v>
          </cell>
        </row>
        <row r="18056">
          <cell r="D18056" t="str">
            <v>1449735</v>
          </cell>
          <cell r="J18056" t="str">
            <v>Y</v>
          </cell>
        </row>
        <row r="18057">
          <cell r="D18057" t="str">
            <v>1449735</v>
          </cell>
          <cell r="J18057" t="str">
            <v>Y</v>
          </cell>
        </row>
        <row r="18058">
          <cell r="D18058" t="str">
            <v>1449735</v>
          </cell>
          <cell r="J18058" t="str">
            <v>Y</v>
          </cell>
        </row>
        <row r="18059">
          <cell r="D18059" t="str">
            <v>1449735</v>
          </cell>
          <cell r="J18059" t="str">
            <v>Y</v>
          </cell>
        </row>
        <row r="18060">
          <cell r="D18060" t="str">
            <v>1449735</v>
          </cell>
          <cell r="J18060" t="str">
            <v>Y</v>
          </cell>
        </row>
        <row r="18061">
          <cell r="D18061" t="str">
            <v>1449735</v>
          </cell>
          <cell r="J18061" t="str">
            <v>Y</v>
          </cell>
        </row>
        <row r="18062">
          <cell r="D18062" t="str">
            <v>1449735</v>
          </cell>
          <cell r="J18062" t="str">
            <v>Y</v>
          </cell>
        </row>
        <row r="18063">
          <cell r="D18063" t="str">
            <v>1449735</v>
          </cell>
          <cell r="J18063" t="str">
            <v>Y</v>
          </cell>
        </row>
        <row r="18064">
          <cell r="D18064" t="str">
            <v>1449735</v>
          </cell>
          <cell r="J18064" t="str">
            <v>Y</v>
          </cell>
        </row>
        <row r="18065">
          <cell r="D18065" t="str">
            <v>1449735</v>
          </cell>
          <cell r="J18065" t="str">
            <v>Y</v>
          </cell>
        </row>
        <row r="18066">
          <cell r="D18066" t="str">
            <v>1449735</v>
          </cell>
          <cell r="J18066" t="str">
            <v>Y</v>
          </cell>
        </row>
        <row r="18067">
          <cell r="D18067" t="str">
            <v>1449735</v>
          </cell>
          <cell r="J18067" t="str">
            <v>Y</v>
          </cell>
        </row>
        <row r="18068">
          <cell r="D18068" t="str">
            <v>1449735</v>
          </cell>
          <cell r="J18068" t="str">
            <v>Y</v>
          </cell>
        </row>
        <row r="18069">
          <cell r="D18069" t="str">
            <v>1449735</v>
          </cell>
          <cell r="J18069" t="str">
            <v>Y</v>
          </cell>
        </row>
        <row r="18070">
          <cell r="D18070" t="str">
            <v>1449735</v>
          </cell>
          <cell r="J18070" t="str">
            <v>Y</v>
          </cell>
        </row>
        <row r="18071">
          <cell r="D18071" t="str">
            <v>1449735</v>
          </cell>
          <cell r="J18071" t="str">
            <v>Y</v>
          </cell>
        </row>
        <row r="18072">
          <cell r="D18072" t="str">
            <v>1449735</v>
          </cell>
          <cell r="J18072" t="str">
            <v>Y</v>
          </cell>
        </row>
        <row r="18073">
          <cell r="D18073" t="str">
            <v>1449735</v>
          </cell>
          <cell r="J18073" t="str">
            <v>Y</v>
          </cell>
        </row>
        <row r="18074">
          <cell r="D18074" t="str">
            <v>1449735</v>
          </cell>
          <cell r="J18074" t="str">
            <v>Y</v>
          </cell>
        </row>
        <row r="18075">
          <cell r="D18075" t="str">
            <v>1449735</v>
          </cell>
          <cell r="J18075" t="str">
            <v>Y</v>
          </cell>
        </row>
        <row r="18076">
          <cell r="D18076" t="str">
            <v>1449735</v>
          </cell>
          <cell r="J18076" t="str">
            <v>Y</v>
          </cell>
        </row>
        <row r="18077">
          <cell r="D18077" t="str">
            <v>1449735</v>
          </cell>
          <cell r="J18077" t="str">
            <v>Y</v>
          </cell>
        </row>
        <row r="18078">
          <cell r="D18078" t="str">
            <v>1449735</v>
          </cell>
          <cell r="J18078" t="str">
            <v>Y</v>
          </cell>
        </row>
        <row r="18079">
          <cell r="D18079" t="str">
            <v>1449735</v>
          </cell>
          <cell r="J18079" t="str">
            <v>Y</v>
          </cell>
        </row>
        <row r="18080">
          <cell r="D18080" t="str">
            <v>1449735</v>
          </cell>
          <cell r="J18080" t="str">
            <v>Y</v>
          </cell>
        </row>
        <row r="18081">
          <cell r="D18081" t="str">
            <v>1449735</v>
          </cell>
          <cell r="J18081" t="str">
            <v>Y</v>
          </cell>
        </row>
        <row r="18082">
          <cell r="D18082" t="str">
            <v>1449735</v>
          </cell>
          <cell r="J18082" t="str">
            <v>Y</v>
          </cell>
        </row>
        <row r="18083">
          <cell r="D18083" t="str">
            <v>1449735</v>
          </cell>
          <cell r="J18083" t="str">
            <v>Y</v>
          </cell>
        </row>
        <row r="18084">
          <cell r="D18084" t="str">
            <v>1449735</v>
          </cell>
          <cell r="J18084" t="str">
            <v>Y</v>
          </cell>
        </row>
        <row r="18085">
          <cell r="D18085" t="str">
            <v>1449735</v>
          </cell>
          <cell r="J18085" t="str">
            <v>Y</v>
          </cell>
        </row>
        <row r="18086">
          <cell r="D18086" t="str">
            <v>1449735</v>
          </cell>
          <cell r="J18086" t="str">
            <v>Y</v>
          </cell>
        </row>
        <row r="18087">
          <cell r="D18087" t="str">
            <v>1449735</v>
          </cell>
          <cell r="J18087" t="str">
            <v>Y</v>
          </cell>
        </row>
        <row r="18088">
          <cell r="D18088" t="str">
            <v>1449735</v>
          </cell>
          <cell r="J18088" t="str">
            <v>Y</v>
          </cell>
        </row>
        <row r="18089">
          <cell r="D18089" t="str">
            <v>1449735</v>
          </cell>
          <cell r="J18089" t="str">
            <v>Y</v>
          </cell>
        </row>
        <row r="18090">
          <cell r="D18090" t="str">
            <v>1449735</v>
          </cell>
          <cell r="J18090" t="str">
            <v>Y</v>
          </cell>
        </row>
        <row r="18091">
          <cell r="D18091" t="str">
            <v>1449735</v>
          </cell>
          <cell r="J18091" t="str">
            <v>Y</v>
          </cell>
        </row>
        <row r="18092">
          <cell r="D18092" t="str">
            <v>1449735</v>
          </cell>
          <cell r="J18092" t="str">
            <v>Y</v>
          </cell>
        </row>
        <row r="18093">
          <cell r="D18093" t="str">
            <v>1449735</v>
          </cell>
          <cell r="J18093" t="str">
            <v>Y</v>
          </cell>
        </row>
        <row r="18094">
          <cell r="D18094" t="str">
            <v>1449735</v>
          </cell>
          <cell r="J18094" t="str">
            <v>Y</v>
          </cell>
        </row>
        <row r="18095">
          <cell r="D18095" t="str">
            <v>1449735</v>
          </cell>
          <cell r="J18095" t="str">
            <v>Y</v>
          </cell>
        </row>
        <row r="18096">
          <cell r="D18096" t="str">
            <v>1449735</v>
          </cell>
          <cell r="J18096" t="str">
            <v>Y</v>
          </cell>
        </row>
        <row r="18097">
          <cell r="D18097" t="str">
            <v>1449735</v>
          </cell>
          <cell r="J18097" t="str">
            <v>Y</v>
          </cell>
        </row>
        <row r="18098">
          <cell r="D18098" t="str">
            <v>1449735</v>
          </cell>
          <cell r="J18098" t="str">
            <v>Y</v>
          </cell>
        </row>
        <row r="18099">
          <cell r="D18099" t="str">
            <v>1449735</v>
          </cell>
          <cell r="J18099" t="str">
            <v>Y</v>
          </cell>
        </row>
        <row r="18100">
          <cell r="D18100" t="str">
            <v>1449735</v>
          </cell>
          <cell r="J18100" t="str">
            <v>Y</v>
          </cell>
        </row>
        <row r="18101">
          <cell r="D18101" t="str">
            <v>1449735</v>
          </cell>
          <cell r="J18101" t="str">
            <v>Y</v>
          </cell>
        </row>
        <row r="18102">
          <cell r="D18102" t="str">
            <v>1449735</v>
          </cell>
          <cell r="J18102" t="str">
            <v>Y</v>
          </cell>
        </row>
        <row r="18103">
          <cell r="D18103" t="str">
            <v>1449735</v>
          </cell>
          <cell r="J18103" t="str">
            <v>Y</v>
          </cell>
        </row>
        <row r="18104">
          <cell r="D18104" t="str">
            <v>1449735</v>
          </cell>
          <cell r="J18104" t="str">
            <v>Y</v>
          </cell>
        </row>
        <row r="18105">
          <cell r="D18105" t="str">
            <v>1449735</v>
          </cell>
          <cell r="J18105" t="str">
            <v>Y</v>
          </cell>
        </row>
        <row r="18106">
          <cell r="D18106" t="str">
            <v>1449735</v>
          </cell>
          <cell r="J18106" t="str">
            <v>Y</v>
          </cell>
        </row>
        <row r="18107">
          <cell r="D18107" t="str">
            <v>1449735</v>
          </cell>
          <cell r="J18107" t="str">
            <v>Y</v>
          </cell>
        </row>
        <row r="18108">
          <cell r="D18108" t="str">
            <v>1449735</v>
          </cell>
          <cell r="J18108" t="str">
            <v>Y</v>
          </cell>
        </row>
        <row r="18109">
          <cell r="D18109" t="str">
            <v>1449735</v>
          </cell>
          <cell r="J18109" t="str">
            <v>Y</v>
          </cell>
        </row>
        <row r="18110">
          <cell r="D18110" t="str">
            <v>1449735</v>
          </cell>
          <cell r="J18110" t="str">
            <v>Y</v>
          </cell>
        </row>
        <row r="18111">
          <cell r="D18111" t="str">
            <v>1449735</v>
          </cell>
          <cell r="J18111" t="str">
            <v>Y</v>
          </cell>
        </row>
        <row r="18112">
          <cell r="D18112" t="str">
            <v>1449735</v>
          </cell>
          <cell r="J18112" t="str">
            <v>Y</v>
          </cell>
        </row>
        <row r="18113">
          <cell r="D18113" t="str">
            <v>1449735</v>
          </cell>
          <cell r="J18113" t="str">
            <v>Y</v>
          </cell>
        </row>
        <row r="18114">
          <cell r="D18114" t="str">
            <v>1449735</v>
          </cell>
          <cell r="J18114" t="str">
            <v>Y</v>
          </cell>
        </row>
        <row r="18115">
          <cell r="D18115" t="str">
            <v>1449735</v>
          </cell>
          <cell r="J18115" t="str">
            <v>Y</v>
          </cell>
        </row>
        <row r="18116">
          <cell r="D18116" t="str">
            <v>1449735</v>
          </cell>
          <cell r="J18116" t="str">
            <v>Y</v>
          </cell>
        </row>
        <row r="18117">
          <cell r="D18117" t="str">
            <v>1449735</v>
          </cell>
          <cell r="J18117" t="str">
            <v>Y</v>
          </cell>
        </row>
        <row r="18118">
          <cell r="D18118" t="str">
            <v>1449735</v>
          </cell>
          <cell r="J18118" t="str">
            <v>Y</v>
          </cell>
        </row>
        <row r="18119">
          <cell r="D18119" t="str">
            <v>1449735</v>
          </cell>
          <cell r="J18119" t="str">
            <v>Y</v>
          </cell>
        </row>
        <row r="18120">
          <cell r="D18120" t="str">
            <v>1449735</v>
          </cell>
          <cell r="J18120" t="str">
            <v>Y</v>
          </cell>
        </row>
        <row r="18121">
          <cell r="D18121" t="str">
            <v>1449735</v>
          </cell>
          <cell r="J18121" t="str">
            <v>Y</v>
          </cell>
        </row>
        <row r="18122">
          <cell r="D18122" t="str">
            <v>1449735</v>
          </cell>
          <cell r="J18122" t="str">
            <v>Y</v>
          </cell>
        </row>
        <row r="18123">
          <cell r="D18123" t="str">
            <v>1449735</v>
          </cell>
          <cell r="J18123" t="str">
            <v>Y</v>
          </cell>
        </row>
        <row r="18124">
          <cell r="D18124" t="str">
            <v>1449735</v>
          </cell>
          <cell r="J18124" t="str">
            <v>Y</v>
          </cell>
        </row>
        <row r="18125">
          <cell r="D18125" t="str">
            <v>1449735</v>
          </cell>
          <cell r="J18125" t="str">
            <v>Y</v>
          </cell>
        </row>
        <row r="18126">
          <cell r="D18126" t="str">
            <v>1449735</v>
          </cell>
          <cell r="J18126" t="str">
            <v>Y</v>
          </cell>
        </row>
        <row r="18127">
          <cell r="D18127" t="str">
            <v>1449735</v>
          </cell>
          <cell r="J18127" t="str">
            <v>Y</v>
          </cell>
        </row>
        <row r="18128">
          <cell r="D18128" t="str">
            <v>1449735</v>
          </cell>
          <cell r="J18128" t="str">
            <v>Y</v>
          </cell>
        </row>
        <row r="18129">
          <cell r="D18129" t="str">
            <v>1449735</v>
          </cell>
          <cell r="J18129" t="str">
            <v>Y</v>
          </cell>
        </row>
        <row r="18130">
          <cell r="D18130" t="str">
            <v>1449735</v>
          </cell>
          <cell r="J18130" t="str">
            <v>Y</v>
          </cell>
        </row>
        <row r="18131">
          <cell r="D18131" t="str">
            <v>1449735</v>
          </cell>
          <cell r="J18131" t="str">
            <v>Y</v>
          </cell>
        </row>
        <row r="18132">
          <cell r="D18132" t="str">
            <v>1449735</v>
          </cell>
          <cell r="J18132" t="str">
            <v>Y</v>
          </cell>
        </row>
        <row r="18133">
          <cell r="D18133" t="str">
            <v>1449735</v>
          </cell>
          <cell r="J18133" t="str">
            <v>Y</v>
          </cell>
        </row>
        <row r="18134">
          <cell r="D18134" t="str">
            <v>1449735</v>
          </cell>
          <cell r="J18134" t="str">
            <v>Y</v>
          </cell>
        </row>
        <row r="18135">
          <cell r="D18135" t="str">
            <v>1449735</v>
          </cell>
          <cell r="J18135" t="str">
            <v>Y</v>
          </cell>
        </row>
        <row r="18136">
          <cell r="D18136" t="str">
            <v>1449735</v>
          </cell>
          <cell r="J18136" t="str">
            <v>Y</v>
          </cell>
        </row>
        <row r="18137">
          <cell r="D18137" t="str">
            <v>1449735</v>
          </cell>
          <cell r="J18137" t="str">
            <v>Y</v>
          </cell>
        </row>
        <row r="18138">
          <cell r="D18138" t="str">
            <v>1449735</v>
          </cell>
          <cell r="J18138" t="str">
            <v>Y</v>
          </cell>
        </row>
        <row r="18139">
          <cell r="D18139" t="str">
            <v>1449735</v>
          </cell>
          <cell r="J18139" t="str">
            <v>Y</v>
          </cell>
        </row>
        <row r="18140">
          <cell r="D18140" t="str">
            <v>1449735</v>
          </cell>
          <cell r="J18140" t="str">
            <v>Y</v>
          </cell>
        </row>
        <row r="18141">
          <cell r="D18141" t="str">
            <v>1449735</v>
          </cell>
          <cell r="J18141" t="str">
            <v>Y</v>
          </cell>
        </row>
        <row r="18142">
          <cell r="D18142" t="str">
            <v>1449735</v>
          </cell>
          <cell r="J18142" t="str">
            <v>Y</v>
          </cell>
        </row>
        <row r="18143">
          <cell r="D18143" t="str">
            <v>1449735</v>
          </cell>
          <cell r="J18143" t="str">
            <v>Y</v>
          </cell>
        </row>
        <row r="18144">
          <cell r="D18144" t="str">
            <v>1449881</v>
          </cell>
          <cell r="J18144" t="str">
            <v>N</v>
          </cell>
        </row>
        <row r="18145">
          <cell r="D18145" t="str">
            <v>1449881</v>
          </cell>
          <cell r="J18145" t="str">
            <v>N</v>
          </cell>
        </row>
        <row r="18146">
          <cell r="D18146" t="str">
            <v>1449881</v>
          </cell>
          <cell r="J18146" t="str">
            <v>N</v>
          </cell>
        </row>
        <row r="18147">
          <cell r="D18147" t="str">
            <v>1449881</v>
          </cell>
          <cell r="J18147" t="str">
            <v>N</v>
          </cell>
        </row>
        <row r="18148">
          <cell r="D18148" t="str">
            <v>1449881</v>
          </cell>
          <cell r="J18148" t="str">
            <v>N</v>
          </cell>
        </row>
        <row r="18149">
          <cell r="D18149" t="str">
            <v>1449881</v>
          </cell>
          <cell r="J18149" t="str">
            <v>N</v>
          </cell>
        </row>
        <row r="18150">
          <cell r="D18150" t="str">
            <v>1449881</v>
          </cell>
          <cell r="J18150" t="str">
            <v>N</v>
          </cell>
        </row>
        <row r="18151">
          <cell r="D18151" t="str">
            <v>1449881</v>
          </cell>
          <cell r="J18151" t="str">
            <v>N</v>
          </cell>
        </row>
        <row r="18152">
          <cell r="D18152" t="str">
            <v>1449881</v>
          </cell>
          <cell r="J18152" t="str">
            <v>Y</v>
          </cell>
        </row>
        <row r="18153">
          <cell r="D18153" t="str">
            <v>1449881</v>
          </cell>
          <cell r="J18153" t="str">
            <v>Y</v>
          </cell>
        </row>
        <row r="18154">
          <cell r="D18154" t="str">
            <v>1449881</v>
          </cell>
          <cell r="J18154" t="str">
            <v>Y</v>
          </cell>
        </row>
        <row r="18155">
          <cell r="D18155" t="str">
            <v>1449881</v>
          </cell>
          <cell r="J18155" t="str">
            <v>Y</v>
          </cell>
        </row>
        <row r="18156">
          <cell r="D18156" t="str">
            <v>1449881</v>
          </cell>
          <cell r="J18156" t="str">
            <v>Y</v>
          </cell>
        </row>
        <row r="18157">
          <cell r="D18157" t="str">
            <v>1449881</v>
          </cell>
          <cell r="J18157" t="str">
            <v>Y</v>
          </cell>
        </row>
        <row r="18158">
          <cell r="D18158" t="str">
            <v>1449881</v>
          </cell>
          <cell r="J18158" t="str">
            <v>Y</v>
          </cell>
        </row>
        <row r="18159">
          <cell r="D18159" t="str">
            <v>1449881</v>
          </cell>
          <cell r="J18159" t="str">
            <v>Y</v>
          </cell>
        </row>
        <row r="18160">
          <cell r="D18160" t="str">
            <v>1449881</v>
          </cell>
          <cell r="J18160" t="str">
            <v>Y</v>
          </cell>
        </row>
        <row r="18161">
          <cell r="D18161" t="str">
            <v>1449881</v>
          </cell>
          <cell r="J18161" t="str">
            <v>Y</v>
          </cell>
        </row>
        <row r="18162">
          <cell r="D18162" t="str">
            <v>1449881</v>
          </cell>
          <cell r="J18162" t="str">
            <v>Y</v>
          </cell>
        </row>
        <row r="18163">
          <cell r="D18163" t="str">
            <v>1449881</v>
          </cell>
          <cell r="J18163" t="str">
            <v>Y</v>
          </cell>
        </row>
        <row r="18164">
          <cell r="D18164" t="str">
            <v>1452589</v>
          </cell>
          <cell r="J18164" t="str">
            <v>Y</v>
          </cell>
        </row>
        <row r="18165">
          <cell r="D18165" t="str">
            <v>1452589</v>
          </cell>
          <cell r="J18165" t="str">
            <v>Y</v>
          </cell>
        </row>
        <row r="18166">
          <cell r="D18166" t="str">
            <v>1452589</v>
          </cell>
          <cell r="J18166" t="str">
            <v>Y</v>
          </cell>
        </row>
        <row r="18167">
          <cell r="D18167" t="str">
            <v>1452589</v>
          </cell>
          <cell r="J18167" t="str">
            <v>Y</v>
          </cell>
        </row>
        <row r="18168">
          <cell r="D18168" t="str">
            <v>1452589</v>
          </cell>
          <cell r="J18168" t="str">
            <v>Y</v>
          </cell>
        </row>
        <row r="18169">
          <cell r="D18169" t="str">
            <v>1452589</v>
          </cell>
          <cell r="J18169" t="str">
            <v>Y</v>
          </cell>
        </row>
        <row r="18170">
          <cell r="D18170" t="str">
            <v>1452589</v>
          </cell>
          <cell r="J18170" t="str">
            <v>Y</v>
          </cell>
        </row>
        <row r="18171">
          <cell r="D18171" t="str">
            <v>1452589</v>
          </cell>
          <cell r="J18171" t="str">
            <v>Y</v>
          </cell>
        </row>
        <row r="18172">
          <cell r="D18172" t="str">
            <v>1452589</v>
          </cell>
          <cell r="J18172" t="str">
            <v>Y</v>
          </cell>
        </row>
        <row r="18173">
          <cell r="D18173" t="str">
            <v>1452589</v>
          </cell>
          <cell r="J18173" t="str">
            <v>Y</v>
          </cell>
        </row>
        <row r="18174">
          <cell r="D18174" t="str">
            <v>1452589</v>
          </cell>
          <cell r="J18174" t="str">
            <v>Y</v>
          </cell>
        </row>
        <row r="18175">
          <cell r="D18175" t="str">
            <v>1452589</v>
          </cell>
          <cell r="J18175" t="str">
            <v>Y</v>
          </cell>
        </row>
        <row r="18176">
          <cell r="D18176" t="str">
            <v>1452589</v>
          </cell>
          <cell r="J18176" t="str">
            <v>Y</v>
          </cell>
        </row>
        <row r="18177">
          <cell r="D18177" t="str">
            <v>1452589</v>
          </cell>
          <cell r="J18177" t="str">
            <v>Y</v>
          </cell>
        </row>
        <row r="18178">
          <cell r="D18178" t="str">
            <v>1452589</v>
          </cell>
          <cell r="J18178" t="str">
            <v>Y</v>
          </cell>
        </row>
        <row r="18179">
          <cell r="D18179" t="str">
            <v>1452589</v>
          </cell>
          <cell r="J18179" t="str">
            <v>Y</v>
          </cell>
        </row>
        <row r="18180">
          <cell r="D18180" t="str">
            <v>1452589</v>
          </cell>
          <cell r="J18180" t="str">
            <v>Y</v>
          </cell>
        </row>
        <row r="18181">
          <cell r="D18181" t="str">
            <v>1452589</v>
          </cell>
          <cell r="J18181" t="str">
            <v>Y</v>
          </cell>
        </row>
        <row r="18182">
          <cell r="D18182" t="str">
            <v>1452589</v>
          </cell>
          <cell r="J18182" t="str">
            <v>Y</v>
          </cell>
        </row>
        <row r="18183">
          <cell r="D18183" t="str">
            <v>1452589</v>
          </cell>
          <cell r="J18183" t="str">
            <v>Y</v>
          </cell>
        </row>
        <row r="18184">
          <cell r="D18184" t="str">
            <v>1452589</v>
          </cell>
          <cell r="J18184" t="str">
            <v>Y</v>
          </cell>
        </row>
        <row r="18185">
          <cell r="D18185" t="str">
            <v>1452589</v>
          </cell>
          <cell r="J18185" t="str">
            <v>Y</v>
          </cell>
        </row>
        <row r="18186">
          <cell r="D18186" t="str">
            <v>1452589</v>
          </cell>
          <cell r="J18186" t="str">
            <v>Y</v>
          </cell>
        </row>
        <row r="18187">
          <cell r="D18187" t="str">
            <v>1452589</v>
          </cell>
          <cell r="J18187" t="str">
            <v>Y</v>
          </cell>
        </row>
        <row r="18188">
          <cell r="D18188" t="str">
            <v>1452589</v>
          </cell>
          <cell r="J18188" t="str">
            <v>Y</v>
          </cell>
        </row>
        <row r="18189">
          <cell r="D18189" t="str">
            <v>1452589</v>
          </cell>
          <cell r="J18189" t="str">
            <v>Y</v>
          </cell>
        </row>
        <row r="18190">
          <cell r="D18190" t="str">
            <v>1452589</v>
          </cell>
          <cell r="J18190" t="str">
            <v>Y</v>
          </cell>
        </row>
        <row r="18191">
          <cell r="D18191" t="str">
            <v>1452589</v>
          </cell>
          <cell r="J18191" t="str">
            <v>Y</v>
          </cell>
        </row>
        <row r="18192">
          <cell r="D18192" t="str">
            <v>1452589</v>
          </cell>
          <cell r="J18192" t="str">
            <v>Y</v>
          </cell>
        </row>
        <row r="18193">
          <cell r="D18193" t="str">
            <v>1452589</v>
          </cell>
          <cell r="J18193" t="str">
            <v>Y</v>
          </cell>
        </row>
        <row r="18194">
          <cell r="D18194" t="str">
            <v>1452589</v>
          </cell>
          <cell r="J18194" t="str">
            <v>Y</v>
          </cell>
        </row>
        <row r="18195">
          <cell r="D18195" t="str">
            <v>1452589</v>
          </cell>
          <cell r="J18195" t="str">
            <v>Y</v>
          </cell>
        </row>
        <row r="18196">
          <cell r="D18196" t="str">
            <v>1452589</v>
          </cell>
          <cell r="J18196" t="str">
            <v>Y</v>
          </cell>
        </row>
        <row r="18197">
          <cell r="D18197" t="str">
            <v>1452589</v>
          </cell>
          <cell r="J18197" t="str">
            <v>Y</v>
          </cell>
        </row>
        <row r="18198">
          <cell r="D18198" t="str">
            <v>1452589</v>
          </cell>
          <cell r="J18198" t="str">
            <v>Y</v>
          </cell>
        </row>
        <row r="18199">
          <cell r="D18199" t="str">
            <v>1452589</v>
          </cell>
          <cell r="J18199" t="str">
            <v>Y</v>
          </cell>
        </row>
        <row r="18200">
          <cell r="D18200" t="str">
            <v>1452589</v>
          </cell>
          <cell r="J18200" t="str">
            <v>Y</v>
          </cell>
        </row>
        <row r="18201">
          <cell r="D18201" t="str">
            <v>1452589</v>
          </cell>
          <cell r="J18201" t="str">
            <v>Y</v>
          </cell>
        </row>
        <row r="18202">
          <cell r="D18202" t="str">
            <v>1452589</v>
          </cell>
          <cell r="J18202" t="str">
            <v>Y</v>
          </cell>
        </row>
        <row r="18203">
          <cell r="D18203" t="str">
            <v>1452589</v>
          </cell>
          <cell r="J18203" t="str">
            <v>Y</v>
          </cell>
        </row>
        <row r="18204">
          <cell r="D18204" t="str">
            <v>1452589</v>
          </cell>
          <cell r="J18204" t="str">
            <v>Y</v>
          </cell>
        </row>
        <row r="18205">
          <cell r="D18205" t="str">
            <v>1452589</v>
          </cell>
          <cell r="J18205" t="str">
            <v>Y</v>
          </cell>
        </row>
        <row r="18206">
          <cell r="D18206" t="str">
            <v>1452589</v>
          </cell>
          <cell r="J18206" t="str">
            <v>Y</v>
          </cell>
        </row>
        <row r="18207">
          <cell r="D18207" t="str">
            <v>1452589</v>
          </cell>
          <cell r="J18207" t="str">
            <v>Y</v>
          </cell>
        </row>
        <row r="18208">
          <cell r="D18208" t="str">
            <v>1452589</v>
          </cell>
          <cell r="J18208" t="str">
            <v>Y</v>
          </cell>
        </row>
        <row r="18209">
          <cell r="D18209" t="str">
            <v>1452589</v>
          </cell>
          <cell r="J18209" t="str">
            <v>Y</v>
          </cell>
        </row>
        <row r="18210">
          <cell r="D18210" t="str">
            <v>1453210</v>
          </cell>
          <cell r="J18210" t="str">
            <v>N</v>
          </cell>
        </row>
        <row r="18211">
          <cell r="D18211" t="str">
            <v>1453210</v>
          </cell>
          <cell r="J18211" t="str">
            <v>N</v>
          </cell>
        </row>
        <row r="18212">
          <cell r="D18212" t="str">
            <v>1453210</v>
          </cell>
          <cell r="J18212" t="str">
            <v>N</v>
          </cell>
        </row>
        <row r="18213">
          <cell r="D18213" t="str">
            <v>1453210</v>
          </cell>
          <cell r="J18213" t="str">
            <v>N</v>
          </cell>
        </row>
        <row r="18214">
          <cell r="D18214" t="str">
            <v>1453210</v>
          </cell>
          <cell r="J18214" t="str">
            <v>N</v>
          </cell>
        </row>
        <row r="18215">
          <cell r="D18215" t="str">
            <v>1453210</v>
          </cell>
          <cell r="J18215" t="str">
            <v>N</v>
          </cell>
        </row>
        <row r="18216">
          <cell r="D18216" t="str">
            <v>1453210</v>
          </cell>
          <cell r="J18216" t="str">
            <v>N</v>
          </cell>
        </row>
        <row r="18217">
          <cell r="D18217" t="str">
            <v>1453210</v>
          </cell>
          <cell r="J18217" t="str">
            <v>N</v>
          </cell>
        </row>
        <row r="18218">
          <cell r="D18218" t="str">
            <v>1453210</v>
          </cell>
          <cell r="J18218" t="str">
            <v>N</v>
          </cell>
        </row>
        <row r="18219">
          <cell r="D18219" t="str">
            <v>1453210</v>
          </cell>
          <cell r="J18219" t="str">
            <v>N</v>
          </cell>
        </row>
        <row r="18220">
          <cell r="D18220" t="str">
            <v>1453210</v>
          </cell>
          <cell r="J18220" t="str">
            <v>N</v>
          </cell>
        </row>
        <row r="18221">
          <cell r="D18221" t="str">
            <v>1453210</v>
          </cell>
          <cell r="J18221" t="str">
            <v>N</v>
          </cell>
        </row>
        <row r="18222">
          <cell r="D18222" t="str">
            <v>1453210</v>
          </cell>
          <cell r="J18222" t="str">
            <v>N</v>
          </cell>
        </row>
        <row r="18223">
          <cell r="D18223" t="str">
            <v>1453210</v>
          </cell>
          <cell r="J18223" t="str">
            <v>N</v>
          </cell>
        </row>
        <row r="18224">
          <cell r="D18224" t="str">
            <v>1453210</v>
          </cell>
          <cell r="J18224" t="str">
            <v>N</v>
          </cell>
        </row>
        <row r="18225">
          <cell r="D18225" t="str">
            <v>1453210</v>
          </cell>
          <cell r="J18225" t="str">
            <v>N</v>
          </cell>
        </row>
        <row r="18226">
          <cell r="D18226" t="str">
            <v>1453210</v>
          </cell>
          <cell r="J18226" t="str">
            <v>Y</v>
          </cell>
        </row>
        <row r="18227">
          <cell r="D18227" t="str">
            <v>1453210</v>
          </cell>
          <cell r="J18227" t="str">
            <v>Y</v>
          </cell>
        </row>
        <row r="18228">
          <cell r="D18228" t="str">
            <v>1453210</v>
          </cell>
          <cell r="J18228" t="str">
            <v>Y</v>
          </cell>
        </row>
        <row r="18229">
          <cell r="D18229" t="str">
            <v>1453210</v>
          </cell>
          <cell r="J18229" t="str">
            <v>Y</v>
          </cell>
        </row>
        <row r="18230">
          <cell r="D18230" t="str">
            <v>1453210</v>
          </cell>
          <cell r="J18230" t="str">
            <v>Y</v>
          </cell>
        </row>
        <row r="18231">
          <cell r="D18231" t="str">
            <v>1453210</v>
          </cell>
          <cell r="J18231" t="str">
            <v>Y</v>
          </cell>
        </row>
        <row r="18232">
          <cell r="D18232" t="str">
            <v>1453210</v>
          </cell>
          <cell r="J18232" t="str">
            <v>Y</v>
          </cell>
        </row>
        <row r="18233">
          <cell r="D18233" t="str">
            <v>1453210</v>
          </cell>
          <cell r="J18233" t="str">
            <v>N</v>
          </cell>
        </row>
        <row r="18234">
          <cell r="D18234" t="str">
            <v>1453210</v>
          </cell>
          <cell r="J18234" t="str">
            <v>N</v>
          </cell>
        </row>
        <row r="18235">
          <cell r="D18235" t="str">
            <v>1453210</v>
          </cell>
          <cell r="J18235" t="str">
            <v>N</v>
          </cell>
        </row>
        <row r="18236">
          <cell r="D18236" t="str">
            <v>1453210</v>
          </cell>
          <cell r="J18236" t="str">
            <v>N</v>
          </cell>
        </row>
        <row r="18237">
          <cell r="D18237" t="str">
            <v>1453210</v>
          </cell>
          <cell r="J18237" t="str">
            <v>N</v>
          </cell>
        </row>
        <row r="18238">
          <cell r="D18238" t="str">
            <v>1453210</v>
          </cell>
          <cell r="J18238" t="str">
            <v>N</v>
          </cell>
        </row>
        <row r="18239">
          <cell r="D18239" t="str">
            <v>1453210</v>
          </cell>
          <cell r="J18239" t="str">
            <v>N</v>
          </cell>
        </row>
        <row r="18240">
          <cell r="D18240" t="str">
            <v>1453210</v>
          </cell>
          <cell r="J18240" t="str">
            <v>N</v>
          </cell>
        </row>
        <row r="18241">
          <cell r="D18241" t="str">
            <v>1453210</v>
          </cell>
          <cell r="J18241" t="str">
            <v>N</v>
          </cell>
        </row>
        <row r="18242">
          <cell r="D18242" t="str">
            <v>1453210</v>
          </cell>
          <cell r="J18242" t="str">
            <v>N</v>
          </cell>
        </row>
        <row r="18243">
          <cell r="D18243" t="str">
            <v>1453210</v>
          </cell>
          <cell r="J18243" t="str">
            <v>N</v>
          </cell>
        </row>
        <row r="18244">
          <cell r="D18244" t="str">
            <v>1453210</v>
          </cell>
          <cell r="J18244" t="str">
            <v>N</v>
          </cell>
        </row>
        <row r="18245">
          <cell r="D18245" t="str">
            <v>1453210</v>
          </cell>
          <cell r="J18245" t="str">
            <v>N</v>
          </cell>
        </row>
        <row r="18246">
          <cell r="D18246" t="str">
            <v>1453210</v>
          </cell>
          <cell r="J18246" t="str">
            <v>N</v>
          </cell>
        </row>
        <row r="18247">
          <cell r="D18247" t="str">
            <v>1453210</v>
          </cell>
          <cell r="J18247" t="str">
            <v>N</v>
          </cell>
        </row>
        <row r="18248">
          <cell r="D18248" t="str">
            <v>1453210</v>
          </cell>
          <cell r="J18248" t="str">
            <v>N</v>
          </cell>
        </row>
        <row r="18249">
          <cell r="D18249" t="str">
            <v>1453210</v>
          </cell>
          <cell r="J18249" t="str">
            <v>N</v>
          </cell>
        </row>
        <row r="18250">
          <cell r="D18250" t="str">
            <v>1453210</v>
          </cell>
          <cell r="J18250" t="str">
            <v>N</v>
          </cell>
        </row>
        <row r="18251">
          <cell r="D18251" t="str">
            <v>1453210</v>
          </cell>
          <cell r="J18251" t="str">
            <v>N</v>
          </cell>
        </row>
        <row r="18252">
          <cell r="D18252" t="str">
            <v>1453210</v>
          </cell>
          <cell r="J18252" t="str">
            <v>N</v>
          </cell>
        </row>
        <row r="18253">
          <cell r="D18253" t="str">
            <v>1453210</v>
          </cell>
          <cell r="J18253" t="str">
            <v>N</v>
          </cell>
        </row>
        <row r="18254">
          <cell r="D18254" t="str">
            <v>1453210</v>
          </cell>
          <cell r="J18254" t="str">
            <v>N</v>
          </cell>
        </row>
        <row r="18255">
          <cell r="D18255" t="str">
            <v>1453210</v>
          </cell>
          <cell r="J18255" t="str">
            <v>N</v>
          </cell>
        </row>
        <row r="18256">
          <cell r="D18256" t="str">
            <v>1453210</v>
          </cell>
          <cell r="J18256" t="str">
            <v>N</v>
          </cell>
        </row>
        <row r="18257">
          <cell r="D18257" t="str">
            <v>1453210</v>
          </cell>
          <cell r="J18257" t="str">
            <v>N</v>
          </cell>
        </row>
        <row r="18258">
          <cell r="D18258" t="str">
            <v>1453210</v>
          </cell>
          <cell r="J18258" t="str">
            <v>N</v>
          </cell>
        </row>
        <row r="18259">
          <cell r="D18259" t="str">
            <v>1453210</v>
          </cell>
          <cell r="J18259" t="str">
            <v>N</v>
          </cell>
        </row>
        <row r="18260">
          <cell r="D18260" t="str">
            <v>1453210</v>
          </cell>
          <cell r="J18260" t="str">
            <v>N</v>
          </cell>
        </row>
        <row r="18261">
          <cell r="D18261" t="str">
            <v>1453210</v>
          </cell>
          <cell r="J18261" t="str">
            <v>N</v>
          </cell>
        </row>
        <row r="18262">
          <cell r="D18262" t="str">
            <v>1453210</v>
          </cell>
          <cell r="J18262" t="str">
            <v>N</v>
          </cell>
        </row>
        <row r="18263">
          <cell r="D18263" t="str">
            <v>1453210</v>
          </cell>
          <cell r="J18263" t="str">
            <v>N</v>
          </cell>
        </row>
        <row r="18264">
          <cell r="D18264" t="str">
            <v>1453210</v>
          </cell>
          <cell r="J18264" t="str">
            <v>N</v>
          </cell>
        </row>
        <row r="18265">
          <cell r="D18265" t="str">
            <v>1453210</v>
          </cell>
          <cell r="J18265" t="str">
            <v>N</v>
          </cell>
        </row>
        <row r="18266">
          <cell r="D18266" t="str">
            <v>1453210</v>
          </cell>
          <cell r="J18266" t="str">
            <v>N</v>
          </cell>
        </row>
        <row r="18267">
          <cell r="D18267" t="str">
            <v>1453210</v>
          </cell>
          <cell r="J18267" t="str">
            <v>N</v>
          </cell>
        </row>
        <row r="18268">
          <cell r="D18268" t="str">
            <v>1453210</v>
          </cell>
          <cell r="J18268" t="str">
            <v>N</v>
          </cell>
        </row>
        <row r="18269">
          <cell r="D18269" t="str">
            <v>1453210</v>
          </cell>
          <cell r="J18269" t="str">
            <v>N</v>
          </cell>
        </row>
        <row r="18270">
          <cell r="D18270" t="str">
            <v>1453318</v>
          </cell>
          <cell r="J18270" t="str">
            <v>Y</v>
          </cell>
        </row>
        <row r="18271">
          <cell r="D18271" t="str">
            <v>1453318</v>
          </cell>
          <cell r="J18271" t="str">
            <v>Y</v>
          </cell>
        </row>
        <row r="18272">
          <cell r="D18272" t="str">
            <v>1453318</v>
          </cell>
          <cell r="J18272" t="str">
            <v>Y</v>
          </cell>
        </row>
        <row r="18273">
          <cell r="D18273" t="str">
            <v>1453318</v>
          </cell>
          <cell r="J18273" t="str">
            <v>Y</v>
          </cell>
        </row>
        <row r="18274">
          <cell r="D18274" t="str">
            <v>1453318</v>
          </cell>
          <cell r="J18274" t="str">
            <v>Y</v>
          </cell>
        </row>
        <row r="18275">
          <cell r="D18275" t="str">
            <v>1453318</v>
          </cell>
          <cell r="J18275" t="str">
            <v>Y</v>
          </cell>
        </row>
        <row r="18276">
          <cell r="D18276" t="str">
            <v>1453318</v>
          </cell>
          <cell r="J18276" t="str">
            <v>Y</v>
          </cell>
        </row>
        <row r="18277">
          <cell r="D18277" t="str">
            <v>1453318</v>
          </cell>
          <cell r="J18277" t="str">
            <v>Y</v>
          </cell>
        </row>
        <row r="18278">
          <cell r="D18278" t="str">
            <v>1453318</v>
          </cell>
          <cell r="J18278" t="str">
            <v>Y</v>
          </cell>
        </row>
        <row r="18279">
          <cell r="D18279" t="str">
            <v>1453318</v>
          </cell>
          <cell r="J18279" t="str">
            <v>Y</v>
          </cell>
        </row>
        <row r="18280">
          <cell r="D18280" t="str">
            <v>1453318</v>
          </cell>
          <cell r="J18280" t="str">
            <v>Y</v>
          </cell>
        </row>
        <row r="18281">
          <cell r="D18281" t="str">
            <v>1453318</v>
          </cell>
          <cell r="J18281" t="str">
            <v>Y</v>
          </cell>
        </row>
        <row r="18282">
          <cell r="D18282" t="str">
            <v>1453318</v>
          </cell>
          <cell r="J18282" t="str">
            <v>Y</v>
          </cell>
        </row>
        <row r="18283">
          <cell r="D18283" t="str">
            <v>1453318</v>
          </cell>
          <cell r="J18283" t="str">
            <v>Y</v>
          </cell>
        </row>
        <row r="18284">
          <cell r="D18284" t="str">
            <v>1453318</v>
          </cell>
          <cell r="J18284" t="str">
            <v>Y</v>
          </cell>
        </row>
        <row r="18285">
          <cell r="D18285" t="str">
            <v>1453318</v>
          </cell>
          <cell r="J18285" t="str">
            <v>Y</v>
          </cell>
        </row>
        <row r="18286">
          <cell r="D18286" t="str">
            <v>1453318</v>
          </cell>
          <cell r="J18286" t="str">
            <v>Y</v>
          </cell>
        </row>
        <row r="18287">
          <cell r="D18287" t="str">
            <v>1453318</v>
          </cell>
          <cell r="J18287" t="str">
            <v>Y</v>
          </cell>
        </row>
        <row r="18288">
          <cell r="D18288" t="str">
            <v>1453318</v>
          </cell>
          <cell r="J18288" t="str">
            <v>Y</v>
          </cell>
        </row>
        <row r="18289">
          <cell r="D18289" t="str">
            <v>1453318</v>
          </cell>
          <cell r="J18289" t="str">
            <v>Y</v>
          </cell>
        </row>
        <row r="18290">
          <cell r="D18290" t="str">
            <v>1453318</v>
          </cell>
          <cell r="J18290" t="str">
            <v>Y</v>
          </cell>
        </row>
        <row r="18291">
          <cell r="D18291" t="str">
            <v>1453318</v>
          </cell>
          <cell r="J18291" t="str">
            <v>Y</v>
          </cell>
        </row>
        <row r="18292">
          <cell r="D18292" t="str">
            <v>1453318</v>
          </cell>
          <cell r="J18292" t="str">
            <v>Y</v>
          </cell>
        </row>
        <row r="18293">
          <cell r="D18293" t="str">
            <v>1453370</v>
          </cell>
          <cell r="J18293" t="str">
            <v>Y</v>
          </cell>
        </row>
        <row r="18294">
          <cell r="D18294" t="str">
            <v>1453370</v>
          </cell>
          <cell r="J18294" t="str">
            <v>Y</v>
          </cell>
        </row>
        <row r="18295">
          <cell r="D18295" t="str">
            <v>1453370</v>
          </cell>
          <cell r="J18295" t="str">
            <v>Y</v>
          </cell>
        </row>
        <row r="18296">
          <cell r="D18296" t="str">
            <v>1453370</v>
          </cell>
          <cell r="J18296" t="str">
            <v>Y</v>
          </cell>
        </row>
        <row r="18297">
          <cell r="D18297" t="str">
            <v>1453370</v>
          </cell>
          <cell r="J18297" t="str">
            <v>Y</v>
          </cell>
        </row>
        <row r="18298">
          <cell r="D18298" t="str">
            <v>1453370</v>
          </cell>
          <cell r="J18298" t="str">
            <v>Y</v>
          </cell>
        </row>
        <row r="18299">
          <cell r="D18299" t="str">
            <v>1453370</v>
          </cell>
          <cell r="J18299" t="str">
            <v>Y</v>
          </cell>
        </row>
        <row r="18300">
          <cell r="D18300" t="str">
            <v>1453370</v>
          </cell>
          <cell r="J18300" t="str">
            <v>Y</v>
          </cell>
        </row>
        <row r="18301">
          <cell r="D18301" t="str">
            <v>1453370</v>
          </cell>
          <cell r="J18301" t="str">
            <v>Y</v>
          </cell>
        </row>
        <row r="18302">
          <cell r="D18302" t="str">
            <v>1453370</v>
          </cell>
          <cell r="J18302" t="str">
            <v>Y</v>
          </cell>
        </row>
        <row r="18303">
          <cell r="D18303" t="str">
            <v>1453370</v>
          </cell>
          <cell r="J18303" t="str">
            <v>Y</v>
          </cell>
        </row>
        <row r="18304">
          <cell r="D18304" t="str">
            <v>1453370</v>
          </cell>
          <cell r="J18304" t="str">
            <v>Y</v>
          </cell>
        </row>
        <row r="18305">
          <cell r="D18305" t="str">
            <v>1453370</v>
          </cell>
          <cell r="J18305" t="str">
            <v>Y</v>
          </cell>
        </row>
        <row r="18306">
          <cell r="D18306" t="str">
            <v>1453370</v>
          </cell>
          <cell r="J18306" t="str">
            <v>Y</v>
          </cell>
        </row>
        <row r="18307">
          <cell r="D18307" t="str">
            <v>1453370</v>
          </cell>
          <cell r="J18307" t="str">
            <v>Y</v>
          </cell>
        </row>
        <row r="18308">
          <cell r="D18308" t="str">
            <v>1453370</v>
          </cell>
          <cell r="J18308" t="str">
            <v>Y</v>
          </cell>
        </row>
        <row r="18309">
          <cell r="D18309" t="str">
            <v>1453370</v>
          </cell>
          <cell r="J18309" t="str">
            <v>Y</v>
          </cell>
        </row>
        <row r="18310">
          <cell r="D18310" t="str">
            <v>1453370</v>
          </cell>
          <cell r="J18310" t="str">
            <v>Y</v>
          </cell>
        </row>
        <row r="18311">
          <cell r="D18311" t="str">
            <v>1453370</v>
          </cell>
          <cell r="J18311" t="str">
            <v>Y</v>
          </cell>
        </row>
        <row r="18312">
          <cell r="D18312" t="str">
            <v>1453370</v>
          </cell>
          <cell r="J18312" t="str">
            <v>Y</v>
          </cell>
        </row>
        <row r="18313">
          <cell r="D18313" t="str">
            <v>1453370</v>
          </cell>
          <cell r="J18313" t="str">
            <v>Y</v>
          </cell>
        </row>
        <row r="18314">
          <cell r="D18314" t="str">
            <v>1453370</v>
          </cell>
          <cell r="J18314" t="str">
            <v>Y</v>
          </cell>
        </row>
        <row r="18315">
          <cell r="D18315" t="str">
            <v>1453370</v>
          </cell>
          <cell r="J18315" t="str">
            <v>Y</v>
          </cell>
        </row>
        <row r="18316">
          <cell r="D18316" t="str">
            <v>1453370</v>
          </cell>
          <cell r="J18316" t="str">
            <v>Y</v>
          </cell>
        </row>
        <row r="18317">
          <cell r="D18317" t="str">
            <v>1453370</v>
          </cell>
          <cell r="J18317" t="str">
            <v>Y</v>
          </cell>
        </row>
        <row r="18318">
          <cell r="D18318" t="str">
            <v>1453370</v>
          </cell>
          <cell r="J18318" t="str">
            <v>Y</v>
          </cell>
        </row>
        <row r="18319">
          <cell r="D18319" t="str">
            <v>1453370</v>
          </cell>
          <cell r="J18319" t="str">
            <v>Y</v>
          </cell>
        </row>
        <row r="18320">
          <cell r="D18320" t="str">
            <v>1453370</v>
          </cell>
          <cell r="J18320" t="str">
            <v>Y</v>
          </cell>
        </row>
        <row r="18321">
          <cell r="D18321" t="str">
            <v>1453370</v>
          </cell>
          <cell r="J18321" t="str">
            <v>Y</v>
          </cell>
        </row>
        <row r="18322">
          <cell r="D18322" t="str">
            <v>1453370</v>
          </cell>
          <cell r="J18322" t="str">
            <v>Y</v>
          </cell>
        </row>
        <row r="18323">
          <cell r="D18323" t="str">
            <v>1453370</v>
          </cell>
          <cell r="J18323" t="str">
            <v>Y</v>
          </cell>
        </row>
        <row r="18324">
          <cell r="D18324" t="str">
            <v>1453370</v>
          </cell>
          <cell r="J18324" t="str">
            <v>Y</v>
          </cell>
        </row>
        <row r="18325">
          <cell r="D18325" t="str">
            <v>1453370</v>
          </cell>
          <cell r="J18325" t="str">
            <v>Y</v>
          </cell>
        </row>
        <row r="18326">
          <cell r="D18326" t="str">
            <v>1453370</v>
          </cell>
          <cell r="J18326" t="str">
            <v>Y</v>
          </cell>
        </row>
        <row r="18327">
          <cell r="D18327" t="str">
            <v>1453370</v>
          </cell>
          <cell r="J18327" t="str">
            <v>Y</v>
          </cell>
        </row>
        <row r="18328">
          <cell r="D18328" t="str">
            <v>1453370</v>
          </cell>
          <cell r="J18328" t="str">
            <v>Y</v>
          </cell>
        </row>
        <row r="18329">
          <cell r="D18329" t="str">
            <v>1453370</v>
          </cell>
          <cell r="J18329" t="str">
            <v>Y</v>
          </cell>
        </row>
        <row r="18330">
          <cell r="D18330" t="str">
            <v>1453370</v>
          </cell>
          <cell r="J18330" t="str">
            <v>Y</v>
          </cell>
        </row>
        <row r="18331">
          <cell r="D18331" t="str">
            <v>1453370</v>
          </cell>
          <cell r="J18331" t="str">
            <v>Y</v>
          </cell>
        </row>
        <row r="18332">
          <cell r="D18332" t="str">
            <v>1453370</v>
          </cell>
          <cell r="J18332" t="str">
            <v>Y</v>
          </cell>
        </row>
        <row r="18333">
          <cell r="D18333" t="str">
            <v>1453370</v>
          </cell>
          <cell r="J18333" t="str">
            <v>Y</v>
          </cell>
        </row>
        <row r="18334">
          <cell r="D18334" t="str">
            <v>1453370</v>
          </cell>
          <cell r="J18334" t="str">
            <v>Y</v>
          </cell>
        </row>
        <row r="18335">
          <cell r="D18335" t="str">
            <v>1453370</v>
          </cell>
          <cell r="J18335" t="str">
            <v>Y</v>
          </cell>
        </row>
        <row r="18336">
          <cell r="D18336" t="str">
            <v>1453370</v>
          </cell>
          <cell r="J18336" t="str">
            <v>Y</v>
          </cell>
        </row>
        <row r="18337">
          <cell r="D18337" t="str">
            <v>1453370</v>
          </cell>
          <cell r="J18337" t="str">
            <v>Y</v>
          </cell>
        </row>
        <row r="18338">
          <cell r="D18338" t="str">
            <v>1453370</v>
          </cell>
          <cell r="J18338" t="str">
            <v>Y</v>
          </cell>
        </row>
        <row r="18339">
          <cell r="D18339" t="str">
            <v>1453370</v>
          </cell>
          <cell r="J18339" t="str">
            <v>Y</v>
          </cell>
        </row>
        <row r="18340">
          <cell r="D18340" t="str">
            <v>1453370</v>
          </cell>
          <cell r="J18340" t="str">
            <v>Y</v>
          </cell>
        </row>
        <row r="18341">
          <cell r="D18341" t="str">
            <v>1453370</v>
          </cell>
          <cell r="J18341" t="str">
            <v>Y</v>
          </cell>
        </row>
        <row r="18342">
          <cell r="D18342" t="str">
            <v>1453370</v>
          </cell>
          <cell r="J18342" t="str">
            <v>Y</v>
          </cell>
        </row>
        <row r="18343">
          <cell r="D18343" t="str">
            <v>1453370</v>
          </cell>
          <cell r="J18343" t="str">
            <v>Y</v>
          </cell>
        </row>
        <row r="18344">
          <cell r="D18344" t="str">
            <v>1453370</v>
          </cell>
          <cell r="J18344" t="str">
            <v>Y</v>
          </cell>
        </row>
        <row r="18345">
          <cell r="D18345" t="str">
            <v>1453370</v>
          </cell>
          <cell r="J18345" t="str">
            <v>Y</v>
          </cell>
        </row>
        <row r="18346">
          <cell r="D18346" t="str">
            <v>1453370</v>
          </cell>
          <cell r="J18346" t="str">
            <v>Y</v>
          </cell>
        </row>
        <row r="18347">
          <cell r="D18347" t="str">
            <v>1453370</v>
          </cell>
          <cell r="J18347" t="str">
            <v>Y</v>
          </cell>
        </row>
        <row r="18348">
          <cell r="D18348" t="str">
            <v>1453370</v>
          </cell>
          <cell r="J18348" t="str">
            <v>Y</v>
          </cell>
        </row>
        <row r="18349">
          <cell r="D18349" t="str">
            <v>1453370</v>
          </cell>
          <cell r="J18349" t="str">
            <v>Y</v>
          </cell>
        </row>
        <row r="18350">
          <cell r="D18350" t="str">
            <v>1453370</v>
          </cell>
          <cell r="J18350" t="str">
            <v>Y</v>
          </cell>
        </row>
        <row r="18351">
          <cell r="D18351" t="str">
            <v>1453370</v>
          </cell>
          <cell r="J18351" t="str">
            <v>Y</v>
          </cell>
        </row>
        <row r="18352">
          <cell r="D18352" t="str">
            <v>1453370</v>
          </cell>
          <cell r="J18352" t="str">
            <v>Y</v>
          </cell>
        </row>
        <row r="18353">
          <cell r="D18353" t="str">
            <v>1453370</v>
          </cell>
          <cell r="J18353" t="str">
            <v>Y</v>
          </cell>
        </row>
        <row r="18354">
          <cell r="D18354" t="str">
            <v>1453370</v>
          </cell>
          <cell r="J18354" t="str">
            <v>Y</v>
          </cell>
        </row>
        <row r="18355">
          <cell r="D18355" t="str">
            <v>1453370</v>
          </cell>
          <cell r="J18355" t="str">
            <v>Y</v>
          </cell>
        </row>
        <row r="18356">
          <cell r="D18356" t="str">
            <v>1453370</v>
          </cell>
          <cell r="J18356" t="str">
            <v>Y</v>
          </cell>
        </row>
        <row r="18357">
          <cell r="D18357" t="str">
            <v>1453370</v>
          </cell>
          <cell r="J18357" t="str">
            <v>Y</v>
          </cell>
        </row>
        <row r="18358">
          <cell r="D18358" t="str">
            <v>1453370</v>
          </cell>
          <cell r="J18358" t="str">
            <v>Y</v>
          </cell>
        </row>
        <row r="18359">
          <cell r="D18359" t="str">
            <v>1453370</v>
          </cell>
          <cell r="J18359" t="str">
            <v>Y</v>
          </cell>
        </row>
        <row r="18360">
          <cell r="D18360" t="str">
            <v>1453370</v>
          </cell>
          <cell r="J18360" t="str">
            <v>Y</v>
          </cell>
        </row>
        <row r="18361">
          <cell r="D18361" t="str">
            <v>1453370</v>
          </cell>
          <cell r="J18361" t="str">
            <v>Y</v>
          </cell>
        </row>
        <row r="18362">
          <cell r="D18362" t="str">
            <v>1453370</v>
          </cell>
          <cell r="J18362" t="str">
            <v>Y</v>
          </cell>
        </row>
        <row r="18363">
          <cell r="D18363" t="str">
            <v>1453370</v>
          </cell>
          <cell r="J18363" t="str">
            <v>Y</v>
          </cell>
        </row>
        <row r="18364">
          <cell r="D18364" t="str">
            <v>1453370</v>
          </cell>
          <cell r="J18364" t="str">
            <v>Y</v>
          </cell>
        </row>
        <row r="18365">
          <cell r="D18365" t="str">
            <v>1453370</v>
          </cell>
          <cell r="J18365" t="str">
            <v>Y</v>
          </cell>
        </row>
        <row r="18366">
          <cell r="D18366" t="str">
            <v>1453370</v>
          </cell>
          <cell r="J18366" t="str">
            <v>Y</v>
          </cell>
        </row>
        <row r="18367">
          <cell r="D18367" t="str">
            <v>1453370</v>
          </cell>
          <cell r="J18367" t="str">
            <v>Y</v>
          </cell>
        </row>
        <row r="18368">
          <cell r="D18368" t="str">
            <v>1453370</v>
          </cell>
          <cell r="J18368" t="str">
            <v>Y</v>
          </cell>
        </row>
        <row r="18369">
          <cell r="D18369" t="str">
            <v>1453370</v>
          </cell>
          <cell r="J18369" t="str">
            <v>Y</v>
          </cell>
        </row>
        <row r="18370">
          <cell r="D18370" t="str">
            <v>1453370</v>
          </cell>
          <cell r="J18370" t="str">
            <v>Y</v>
          </cell>
        </row>
        <row r="18371">
          <cell r="D18371" t="str">
            <v>1453370</v>
          </cell>
          <cell r="J18371" t="str">
            <v>Y</v>
          </cell>
        </row>
        <row r="18372">
          <cell r="D18372" t="str">
            <v>1453370</v>
          </cell>
          <cell r="J18372" t="str">
            <v>Y</v>
          </cell>
        </row>
        <row r="18373">
          <cell r="D18373" t="str">
            <v>1453370</v>
          </cell>
          <cell r="J18373" t="str">
            <v>Y</v>
          </cell>
        </row>
        <row r="18374">
          <cell r="D18374" t="str">
            <v>1453370</v>
          </cell>
          <cell r="J18374" t="str">
            <v>Y</v>
          </cell>
        </row>
        <row r="18375">
          <cell r="D18375" t="str">
            <v>1453370</v>
          </cell>
          <cell r="J18375" t="str">
            <v>Y</v>
          </cell>
        </row>
        <row r="18376">
          <cell r="D18376" t="str">
            <v>1453370</v>
          </cell>
          <cell r="J18376" t="str">
            <v>Y</v>
          </cell>
        </row>
        <row r="18377">
          <cell r="D18377" t="str">
            <v>1453370</v>
          </cell>
          <cell r="J18377" t="str">
            <v>Y</v>
          </cell>
        </row>
        <row r="18378">
          <cell r="D18378" t="str">
            <v>1453370</v>
          </cell>
          <cell r="J18378" t="str">
            <v>Y</v>
          </cell>
        </row>
        <row r="18379">
          <cell r="D18379" t="str">
            <v>1453370</v>
          </cell>
          <cell r="J18379" t="str">
            <v>Y</v>
          </cell>
        </row>
        <row r="18380">
          <cell r="D18380" t="str">
            <v>1453370</v>
          </cell>
          <cell r="J18380" t="str">
            <v>Y</v>
          </cell>
        </row>
        <row r="18381">
          <cell r="D18381" t="str">
            <v>1453370</v>
          </cell>
          <cell r="J18381" t="str">
            <v>Y</v>
          </cell>
        </row>
        <row r="18382">
          <cell r="D18382" t="str">
            <v>1453370</v>
          </cell>
          <cell r="J18382" t="str">
            <v>Y</v>
          </cell>
        </row>
        <row r="18383">
          <cell r="D18383" t="str">
            <v>1453370</v>
          </cell>
          <cell r="J18383" t="str">
            <v>Y</v>
          </cell>
        </row>
        <row r="18384">
          <cell r="D18384" t="str">
            <v>1453370</v>
          </cell>
          <cell r="J18384" t="str">
            <v>Y</v>
          </cell>
        </row>
        <row r="18385">
          <cell r="D18385" t="str">
            <v>1453370</v>
          </cell>
          <cell r="J18385" t="str">
            <v>Y</v>
          </cell>
        </row>
        <row r="18386">
          <cell r="D18386" t="str">
            <v>1453370</v>
          </cell>
          <cell r="J18386" t="str">
            <v>Y</v>
          </cell>
        </row>
        <row r="18387">
          <cell r="D18387" t="str">
            <v>1453370</v>
          </cell>
          <cell r="J18387" t="str">
            <v>Y</v>
          </cell>
        </row>
        <row r="18388">
          <cell r="D18388" t="str">
            <v>1453370</v>
          </cell>
          <cell r="J18388" t="str">
            <v>Y</v>
          </cell>
        </row>
        <row r="18389">
          <cell r="D18389" t="str">
            <v>1453370</v>
          </cell>
          <cell r="J18389" t="str">
            <v>Y</v>
          </cell>
        </row>
        <row r="18390">
          <cell r="D18390" t="str">
            <v>1453370</v>
          </cell>
          <cell r="J18390" t="str">
            <v>Y</v>
          </cell>
        </row>
        <row r="18391">
          <cell r="D18391" t="str">
            <v>1453370</v>
          </cell>
          <cell r="J18391" t="str">
            <v>Y</v>
          </cell>
        </row>
        <row r="18392">
          <cell r="D18392" t="str">
            <v>1453370</v>
          </cell>
          <cell r="J18392" t="str">
            <v>Y</v>
          </cell>
        </row>
        <row r="18393">
          <cell r="D18393" t="str">
            <v>1453370</v>
          </cell>
          <cell r="J18393" t="str">
            <v>Y</v>
          </cell>
        </row>
        <row r="18394">
          <cell r="D18394" t="str">
            <v>1453370</v>
          </cell>
          <cell r="J18394" t="str">
            <v>Y</v>
          </cell>
        </row>
        <row r="18395">
          <cell r="D18395" t="str">
            <v>1453370</v>
          </cell>
          <cell r="J18395" t="str">
            <v>Y</v>
          </cell>
        </row>
        <row r="18396">
          <cell r="D18396" t="str">
            <v>1453370</v>
          </cell>
          <cell r="J18396" t="str">
            <v>Y</v>
          </cell>
        </row>
        <row r="18397">
          <cell r="D18397" t="str">
            <v>1453370</v>
          </cell>
          <cell r="J18397" t="str">
            <v>Y</v>
          </cell>
        </row>
        <row r="18398">
          <cell r="D18398" t="str">
            <v>1453370</v>
          </cell>
          <cell r="J18398" t="str">
            <v>Y</v>
          </cell>
        </row>
        <row r="18399">
          <cell r="D18399" t="str">
            <v>1453370</v>
          </cell>
          <cell r="J18399" t="str">
            <v>Y</v>
          </cell>
        </row>
        <row r="18400">
          <cell r="D18400" t="str">
            <v>1453370</v>
          </cell>
          <cell r="J18400" t="str">
            <v>Y</v>
          </cell>
        </row>
        <row r="18401">
          <cell r="D18401" t="str">
            <v>1453370</v>
          </cell>
          <cell r="J18401" t="str">
            <v>Y</v>
          </cell>
        </row>
        <row r="18402">
          <cell r="D18402" t="str">
            <v>1453370</v>
          </cell>
          <cell r="J18402" t="str">
            <v>Y</v>
          </cell>
        </row>
        <row r="18403">
          <cell r="D18403" t="str">
            <v>1453370</v>
          </cell>
          <cell r="J18403" t="str">
            <v>Y</v>
          </cell>
        </row>
        <row r="18404">
          <cell r="D18404" t="str">
            <v>1453370</v>
          </cell>
          <cell r="J18404" t="str">
            <v>Y</v>
          </cell>
        </row>
        <row r="18405">
          <cell r="D18405" t="str">
            <v>1453370</v>
          </cell>
          <cell r="J18405" t="str">
            <v>Y</v>
          </cell>
        </row>
        <row r="18406">
          <cell r="D18406" t="str">
            <v>1453370</v>
          </cell>
          <cell r="J18406" t="str">
            <v>Y</v>
          </cell>
        </row>
        <row r="18407">
          <cell r="D18407" t="str">
            <v>1453370</v>
          </cell>
          <cell r="J18407" t="str">
            <v>Y</v>
          </cell>
        </row>
        <row r="18408">
          <cell r="D18408" t="str">
            <v>1453370</v>
          </cell>
          <cell r="J18408" t="str">
            <v>Y</v>
          </cell>
        </row>
        <row r="18409">
          <cell r="D18409" t="str">
            <v>1453370</v>
          </cell>
          <cell r="J18409" t="str">
            <v>Y</v>
          </cell>
        </row>
        <row r="18410">
          <cell r="D18410" t="str">
            <v>1453370</v>
          </cell>
          <cell r="J18410" t="str">
            <v>Y</v>
          </cell>
        </row>
        <row r="18411">
          <cell r="D18411" t="str">
            <v>1453370</v>
          </cell>
          <cell r="J18411" t="str">
            <v>Y</v>
          </cell>
        </row>
        <row r="18412">
          <cell r="D18412" t="str">
            <v>1453370</v>
          </cell>
          <cell r="J18412" t="str">
            <v>Y</v>
          </cell>
        </row>
        <row r="18413">
          <cell r="D18413" t="str">
            <v>1453370</v>
          </cell>
          <cell r="J18413" t="str">
            <v>Y</v>
          </cell>
        </row>
        <row r="18414">
          <cell r="D18414" t="str">
            <v>1453370</v>
          </cell>
          <cell r="J18414" t="str">
            <v>Y</v>
          </cell>
        </row>
        <row r="18415">
          <cell r="D18415" t="str">
            <v>1453370</v>
          </cell>
          <cell r="J18415" t="str">
            <v>Y</v>
          </cell>
        </row>
        <row r="18416">
          <cell r="D18416" t="str">
            <v>1453370</v>
          </cell>
          <cell r="J18416" t="str">
            <v>Y</v>
          </cell>
        </row>
        <row r="18417">
          <cell r="D18417" t="str">
            <v>1453370</v>
          </cell>
          <cell r="J18417" t="str">
            <v>Y</v>
          </cell>
        </row>
        <row r="18418">
          <cell r="D18418" t="str">
            <v>1453370</v>
          </cell>
          <cell r="J18418" t="str">
            <v>Y</v>
          </cell>
        </row>
        <row r="18419">
          <cell r="D18419" t="str">
            <v>1453370</v>
          </cell>
          <cell r="J18419" t="str">
            <v>Y</v>
          </cell>
        </row>
        <row r="18420">
          <cell r="D18420" t="str">
            <v>1453370</v>
          </cell>
          <cell r="J18420" t="str">
            <v>Y</v>
          </cell>
        </row>
        <row r="18421">
          <cell r="D18421" t="str">
            <v>1453370</v>
          </cell>
          <cell r="J18421" t="str">
            <v>Y</v>
          </cell>
        </row>
        <row r="18422">
          <cell r="D18422" t="str">
            <v>1453370</v>
          </cell>
          <cell r="J18422" t="str">
            <v>Y</v>
          </cell>
        </row>
        <row r="18423">
          <cell r="D18423" t="str">
            <v>1453630</v>
          </cell>
          <cell r="J18423" t="str">
            <v>Y</v>
          </cell>
        </row>
        <row r="18424">
          <cell r="D18424" t="str">
            <v>1453630</v>
          </cell>
          <cell r="J18424" t="str">
            <v>Y</v>
          </cell>
        </row>
        <row r="18425">
          <cell r="D18425" t="str">
            <v>1453630</v>
          </cell>
          <cell r="J18425" t="str">
            <v>Y</v>
          </cell>
        </row>
        <row r="18426">
          <cell r="D18426" t="str">
            <v>1453630</v>
          </cell>
          <cell r="J18426" t="str">
            <v>Y</v>
          </cell>
        </row>
        <row r="18427">
          <cell r="D18427" t="str">
            <v>1453630</v>
          </cell>
          <cell r="J18427" t="str">
            <v>Y</v>
          </cell>
        </row>
        <row r="18428">
          <cell r="D18428" t="str">
            <v>1453630</v>
          </cell>
          <cell r="J18428" t="str">
            <v>Y</v>
          </cell>
        </row>
        <row r="18429">
          <cell r="D18429" t="str">
            <v>1453630</v>
          </cell>
          <cell r="J18429" t="str">
            <v>Y</v>
          </cell>
        </row>
        <row r="18430">
          <cell r="D18430" t="str">
            <v>1453630</v>
          </cell>
          <cell r="J18430" t="str">
            <v>Y</v>
          </cell>
        </row>
        <row r="18431">
          <cell r="D18431" t="str">
            <v>1453630</v>
          </cell>
          <cell r="J18431" t="str">
            <v>N</v>
          </cell>
        </row>
        <row r="18432">
          <cell r="D18432" t="str">
            <v>1453630</v>
          </cell>
          <cell r="J18432" t="str">
            <v>N</v>
          </cell>
        </row>
        <row r="18433">
          <cell r="D18433" t="str">
            <v>1453630</v>
          </cell>
          <cell r="J18433" t="str">
            <v>N</v>
          </cell>
        </row>
        <row r="18434">
          <cell r="D18434" t="str">
            <v>1453630</v>
          </cell>
          <cell r="J18434" t="str">
            <v>N</v>
          </cell>
        </row>
        <row r="18435">
          <cell r="D18435" t="str">
            <v>1453630</v>
          </cell>
          <cell r="J18435" t="str">
            <v>N</v>
          </cell>
        </row>
        <row r="18436">
          <cell r="D18436" t="str">
            <v>1453630</v>
          </cell>
          <cell r="J18436" t="str">
            <v>N</v>
          </cell>
        </row>
        <row r="18437">
          <cell r="D18437" t="str">
            <v>1453630</v>
          </cell>
          <cell r="J18437" t="str">
            <v>N</v>
          </cell>
        </row>
        <row r="18438">
          <cell r="D18438" t="str">
            <v>1453630</v>
          </cell>
          <cell r="J18438" t="str">
            <v>N</v>
          </cell>
        </row>
        <row r="18439">
          <cell r="D18439" t="str">
            <v>1453630</v>
          </cell>
          <cell r="J18439" t="str">
            <v>Y</v>
          </cell>
        </row>
        <row r="18440">
          <cell r="D18440" t="str">
            <v>1453630</v>
          </cell>
          <cell r="J18440" t="str">
            <v>Y</v>
          </cell>
        </row>
        <row r="18441">
          <cell r="D18441" t="str">
            <v>1453630</v>
          </cell>
          <cell r="J18441" t="str">
            <v>Y</v>
          </cell>
        </row>
        <row r="18442">
          <cell r="D18442" t="str">
            <v>1453630</v>
          </cell>
          <cell r="J18442" t="str">
            <v>Y</v>
          </cell>
        </row>
        <row r="18443">
          <cell r="D18443" t="str">
            <v>1453630</v>
          </cell>
          <cell r="J18443" t="str">
            <v>Y</v>
          </cell>
        </row>
        <row r="18444">
          <cell r="D18444" t="str">
            <v>1453630</v>
          </cell>
          <cell r="J18444" t="str">
            <v>Y</v>
          </cell>
        </row>
        <row r="18445">
          <cell r="D18445" t="str">
            <v>1453630</v>
          </cell>
          <cell r="J18445" t="str">
            <v>Y</v>
          </cell>
        </row>
        <row r="18446">
          <cell r="D18446" t="str">
            <v>1453630</v>
          </cell>
          <cell r="J18446" t="str">
            <v>Y</v>
          </cell>
        </row>
        <row r="18447">
          <cell r="D18447" t="str">
            <v>1453630</v>
          </cell>
          <cell r="J18447" t="str">
            <v>Y</v>
          </cell>
        </row>
        <row r="18448">
          <cell r="D18448" t="str">
            <v>1453630</v>
          </cell>
          <cell r="J18448" t="str">
            <v>Y</v>
          </cell>
        </row>
        <row r="18449">
          <cell r="D18449" t="str">
            <v>1453630</v>
          </cell>
          <cell r="J18449" t="str">
            <v>Y</v>
          </cell>
        </row>
        <row r="18450">
          <cell r="D18450" t="str">
            <v>1453630</v>
          </cell>
          <cell r="J18450" t="str">
            <v>Y</v>
          </cell>
        </row>
        <row r="18451">
          <cell r="D18451" t="str">
            <v>1453630</v>
          </cell>
          <cell r="J18451" t="str">
            <v>Y</v>
          </cell>
        </row>
        <row r="18452">
          <cell r="D18452" t="str">
            <v>1453630</v>
          </cell>
          <cell r="J18452" t="str">
            <v>Y</v>
          </cell>
        </row>
        <row r="18453">
          <cell r="D18453" t="str">
            <v>1453630</v>
          </cell>
          <cell r="J18453" t="str">
            <v>Y</v>
          </cell>
        </row>
        <row r="18454">
          <cell r="D18454" t="str">
            <v>1453630</v>
          </cell>
          <cell r="J18454" t="str">
            <v>N</v>
          </cell>
        </row>
        <row r="18455">
          <cell r="D18455" t="str">
            <v>1453630</v>
          </cell>
          <cell r="J18455" t="str">
            <v>N</v>
          </cell>
        </row>
        <row r="18456">
          <cell r="D18456" t="str">
            <v>1453630</v>
          </cell>
          <cell r="J18456" t="str">
            <v>N</v>
          </cell>
        </row>
        <row r="18457">
          <cell r="D18457" t="str">
            <v>1453630</v>
          </cell>
          <cell r="J18457" t="str">
            <v>Y</v>
          </cell>
        </row>
        <row r="18458">
          <cell r="D18458" t="str">
            <v>1453630</v>
          </cell>
          <cell r="J18458" t="str">
            <v>Y</v>
          </cell>
        </row>
        <row r="18459">
          <cell r="D18459" t="str">
            <v>1453630</v>
          </cell>
          <cell r="J18459" t="str">
            <v>Y</v>
          </cell>
        </row>
        <row r="18460">
          <cell r="D18460" t="str">
            <v>1453630</v>
          </cell>
          <cell r="J18460" t="str">
            <v>Y</v>
          </cell>
        </row>
        <row r="18461">
          <cell r="D18461" t="str">
            <v>1453630</v>
          </cell>
          <cell r="J18461" t="str">
            <v>Y</v>
          </cell>
        </row>
        <row r="18462">
          <cell r="D18462" t="str">
            <v>1453630</v>
          </cell>
          <cell r="J18462" t="str">
            <v>Y</v>
          </cell>
        </row>
        <row r="18463">
          <cell r="D18463" t="str">
            <v>1453630</v>
          </cell>
          <cell r="J18463" t="str">
            <v>Y</v>
          </cell>
        </row>
        <row r="18464">
          <cell r="D18464" t="str">
            <v>1453630</v>
          </cell>
          <cell r="J18464" t="str">
            <v>Y</v>
          </cell>
        </row>
        <row r="18465">
          <cell r="D18465" t="str">
            <v>1453630</v>
          </cell>
          <cell r="J18465" t="str">
            <v>N</v>
          </cell>
        </row>
        <row r="18466">
          <cell r="D18466" t="str">
            <v>1453630</v>
          </cell>
          <cell r="J18466" t="str">
            <v>N</v>
          </cell>
        </row>
        <row r="18467">
          <cell r="D18467" t="str">
            <v>1453630</v>
          </cell>
          <cell r="J18467" t="str">
            <v>N</v>
          </cell>
        </row>
        <row r="18468">
          <cell r="D18468" t="str">
            <v>1453630</v>
          </cell>
          <cell r="J18468" t="str">
            <v>N</v>
          </cell>
        </row>
        <row r="18469">
          <cell r="D18469" t="str">
            <v>1453630</v>
          </cell>
          <cell r="J18469" t="str">
            <v>N</v>
          </cell>
        </row>
        <row r="18470">
          <cell r="D18470" t="str">
            <v>1453630</v>
          </cell>
          <cell r="J18470" t="str">
            <v>N</v>
          </cell>
        </row>
        <row r="18471">
          <cell r="D18471" t="str">
            <v>1453630</v>
          </cell>
          <cell r="J18471" t="str">
            <v>N</v>
          </cell>
        </row>
        <row r="18472">
          <cell r="D18472" t="str">
            <v>1453630</v>
          </cell>
          <cell r="J18472" t="str">
            <v>N</v>
          </cell>
        </row>
        <row r="18473">
          <cell r="D18473" t="str">
            <v>1453630</v>
          </cell>
          <cell r="J18473" t="str">
            <v>Y</v>
          </cell>
        </row>
        <row r="18474">
          <cell r="D18474" t="str">
            <v>1453630</v>
          </cell>
          <cell r="J18474" t="str">
            <v>Y</v>
          </cell>
        </row>
        <row r="18475">
          <cell r="D18475" t="str">
            <v>1453630</v>
          </cell>
          <cell r="J18475" t="str">
            <v>Y</v>
          </cell>
        </row>
        <row r="18476">
          <cell r="D18476" t="str">
            <v>1453630</v>
          </cell>
          <cell r="J18476" t="str">
            <v>Y</v>
          </cell>
        </row>
        <row r="18477">
          <cell r="D18477" t="str">
            <v>1453630</v>
          </cell>
          <cell r="J18477" t="str">
            <v>Y</v>
          </cell>
        </row>
        <row r="18478">
          <cell r="D18478" t="str">
            <v>1453630</v>
          </cell>
          <cell r="J18478" t="str">
            <v>Y</v>
          </cell>
        </row>
        <row r="18479">
          <cell r="D18479" t="str">
            <v>1453630</v>
          </cell>
          <cell r="J18479" t="str">
            <v>Y</v>
          </cell>
        </row>
        <row r="18480">
          <cell r="D18480" t="str">
            <v>1453630</v>
          </cell>
          <cell r="J18480" t="str">
            <v>Y</v>
          </cell>
        </row>
        <row r="18481">
          <cell r="D18481" t="str">
            <v>1453630</v>
          </cell>
          <cell r="J18481" t="str">
            <v>Y</v>
          </cell>
        </row>
        <row r="18482">
          <cell r="D18482" t="str">
            <v>1453630</v>
          </cell>
          <cell r="J18482" t="str">
            <v>Y</v>
          </cell>
        </row>
        <row r="18483">
          <cell r="D18483" t="str">
            <v>1453630</v>
          </cell>
          <cell r="J18483" t="str">
            <v>Y</v>
          </cell>
        </row>
        <row r="18484">
          <cell r="D18484" t="str">
            <v>1453630</v>
          </cell>
          <cell r="J18484" t="str">
            <v>Y</v>
          </cell>
        </row>
        <row r="18485">
          <cell r="D18485" t="str">
            <v>1453630</v>
          </cell>
          <cell r="J18485" t="str">
            <v>Y</v>
          </cell>
        </row>
        <row r="18486">
          <cell r="D18486" t="str">
            <v>1453630</v>
          </cell>
          <cell r="J18486" t="str">
            <v>Y</v>
          </cell>
        </row>
        <row r="18487">
          <cell r="D18487" t="str">
            <v>1453630</v>
          </cell>
          <cell r="J18487" t="str">
            <v>Y</v>
          </cell>
        </row>
        <row r="18488">
          <cell r="D18488" t="str">
            <v>1453630</v>
          </cell>
          <cell r="J18488" t="str">
            <v>N</v>
          </cell>
        </row>
        <row r="18489">
          <cell r="D18489" t="str">
            <v>1453630</v>
          </cell>
          <cell r="J18489" t="str">
            <v>N</v>
          </cell>
        </row>
        <row r="18490">
          <cell r="D18490" t="str">
            <v>1453630</v>
          </cell>
          <cell r="J18490" t="str">
            <v>N</v>
          </cell>
        </row>
        <row r="18491">
          <cell r="D18491" t="str">
            <v>1453630</v>
          </cell>
          <cell r="J18491" t="str">
            <v>N</v>
          </cell>
        </row>
        <row r="18492">
          <cell r="D18492" t="str">
            <v>1453630</v>
          </cell>
          <cell r="J18492" t="str">
            <v>N</v>
          </cell>
        </row>
        <row r="18493">
          <cell r="D18493" t="str">
            <v>1453630</v>
          </cell>
          <cell r="J18493" t="str">
            <v>N</v>
          </cell>
        </row>
        <row r="18494">
          <cell r="D18494" t="str">
            <v>1453630</v>
          </cell>
          <cell r="J18494" t="str">
            <v>N</v>
          </cell>
        </row>
        <row r="18495">
          <cell r="D18495" t="str">
            <v>1453630</v>
          </cell>
          <cell r="J18495" t="str">
            <v>N</v>
          </cell>
        </row>
        <row r="18496">
          <cell r="D18496" t="str">
            <v>1453630</v>
          </cell>
          <cell r="J18496" t="str">
            <v>Y</v>
          </cell>
        </row>
        <row r="18497">
          <cell r="D18497" t="str">
            <v>1453630</v>
          </cell>
          <cell r="J18497" t="str">
            <v>Y</v>
          </cell>
        </row>
        <row r="18498">
          <cell r="D18498" t="str">
            <v>1453630</v>
          </cell>
          <cell r="J18498" t="str">
            <v>Y</v>
          </cell>
        </row>
        <row r="18499">
          <cell r="D18499" t="str">
            <v>1453630</v>
          </cell>
          <cell r="J18499" t="str">
            <v>Y</v>
          </cell>
        </row>
        <row r="18500">
          <cell r="D18500" t="str">
            <v>1453630</v>
          </cell>
          <cell r="J18500" t="str">
            <v>Y</v>
          </cell>
        </row>
        <row r="18501">
          <cell r="D18501" t="str">
            <v>1453630</v>
          </cell>
          <cell r="J18501" t="str">
            <v>Y</v>
          </cell>
        </row>
        <row r="18502">
          <cell r="D18502" t="str">
            <v>1453630</v>
          </cell>
          <cell r="J18502" t="str">
            <v>Y</v>
          </cell>
        </row>
        <row r="18503">
          <cell r="D18503" t="str">
            <v>1453630</v>
          </cell>
          <cell r="J18503" t="str">
            <v>Y</v>
          </cell>
        </row>
        <row r="18504">
          <cell r="D18504" t="str">
            <v>1453630</v>
          </cell>
          <cell r="J18504" t="str">
            <v>Y</v>
          </cell>
        </row>
        <row r="18505">
          <cell r="D18505" t="str">
            <v>1453630</v>
          </cell>
          <cell r="J18505" t="str">
            <v>Y</v>
          </cell>
        </row>
        <row r="18506">
          <cell r="D18506" t="str">
            <v>1453630</v>
          </cell>
          <cell r="J18506" t="str">
            <v>Y</v>
          </cell>
        </row>
        <row r="18507">
          <cell r="D18507" t="str">
            <v>1453630</v>
          </cell>
          <cell r="J18507" t="str">
            <v>Y</v>
          </cell>
        </row>
        <row r="18508">
          <cell r="D18508" t="str">
            <v>1453630</v>
          </cell>
          <cell r="J18508" t="str">
            <v>Y</v>
          </cell>
        </row>
        <row r="18509">
          <cell r="D18509" t="str">
            <v>1453630</v>
          </cell>
          <cell r="J18509" t="str">
            <v>Y</v>
          </cell>
        </row>
        <row r="18510">
          <cell r="D18510" t="str">
            <v>1453630</v>
          </cell>
          <cell r="J18510" t="str">
            <v>Y</v>
          </cell>
        </row>
        <row r="18511">
          <cell r="D18511" t="str">
            <v>1453630</v>
          </cell>
          <cell r="J18511" t="str">
            <v>N</v>
          </cell>
        </row>
        <row r="18512">
          <cell r="D18512" t="str">
            <v>1453630</v>
          </cell>
          <cell r="J18512" t="str">
            <v>N</v>
          </cell>
        </row>
        <row r="18513">
          <cell r="D18513" t="str">
            <v>1453630</v>
          </cell>
          <cell r="J18513" t="str">
            <v>N</v>
          </cell>
        </row>
        <row r="18514">
          <cell r="D18514" t="str">
            <v>1453630</v>
          </cell>
          <cell r="J18514" t="str">
            <v>N</v>
          </cell>
        </row>
        <row r="18515">
          <cell r="D18515" t="str">
            <v>1453630</v>
          </cell>
          <cell r="J18515" t="str">
            <v>N</v>
          </cell>
        </row>
        <row r="18516">
          <cell r="D18516" t="str">
            <v>1453630</v>
          </cell>
          <cell r="J18516" t="str">
            <v>N</v>
          </cell>
        </row>
        <row r="18517">
          <cell r="D18517" t="str">
            <v>1453630</v>
          </cell>
          <cell r="J18517" t="str">
            <v>N</v>
          </cell>
        </row>
        <row r="18518">
          <cell r="D18518" t="str">
            <v>1453630</v>
          </cell>
          <cell r="J18518" t="str">
            <v>N</v>
          </cell>
        </row>
        <row r="18519">
          <cell r="D18519" t="str">
            <v>1453630</v>
          </cell>
          <cell r="J18519" t="str">
            <v>Y</v>
          </cell>
        </row>
        <row r="18520">
          <cell r="D18520" t="str">
            <v>1453630</v>
          </cell>
          <cell r="J18520" t="str">
            <v>Y</v>
          </cell>
        </row>
        <row r="18521">
          <cell r="D18521" t="str">
            <v>1453630</v>
          </cell>
          <cell r="J18521" t="str">
            <v>Y</v>
          </cell>
        </row>
        <row r="18522">
          <cell r="D18522" t="str">
            <v>1453630</v>
          </cell>
          <cell r="J18522" t="str">
            <v>Y</v>
          </cell>
        </row>
        <row r="18523">
          <cell r="D18523" t="str">
            <v>1453630</v>
          </cell>
          <cell r="J18523" t="str">
            <v>Y</v>
          </cell>
        </row>
        <row r="18524">
          <cell r="D18524" t="str">
            <v>1453630</v>
          </cell>
          <cell r="J18524" t="str">
            <v>Y</v>
          </cell>
        </row>
        <row r="18525">
          <cell r="D18525" t="str">
            <v>1453630</v>
          </cell>
          <cell r="J18525" t="str">
            <v>Y</v>
          </cell>
        </row>
        <row r="18526">
          <cell r="D18526" t="str">
            <v>1453631</v>
          </cell>
          <cell r="J18526" t="str">
            <v>N</v>
          </cell>
        </row>
        <row r="18527">
          <cell r="D18527" t="str">
            <v>1453631</v>
          </cell>
          <cell r="J18527" t="str">
            <v>N</v>
          </cell>
        </row>
        <row r="18528">
          <cell r="D18528" t="str">
            <v>1453631</v>
          </cell>
          <cell r="J18528" t="str">
            <v>N</v>
          </cell>
        </row>
        <row r="18529">
          <cell r="D18529" t="str">
            <v>1453631</v>
          </cell>
          <cell r="J18529" t="str">
            <v>N</v>
          </cell>
        </row>
        <row r="18530">
          <cell r="D18530" t="str">
            <v>1453631</v>
          </cell>
          <cell r="J18530" t="str">
            <v>N</v>
          </cell>
        </row>
        <row r="18531">
          <cell r="D18531" t="str">
            <v>1453631</v>
          </cell>
          <cell r="J18531" t="str">
            <v>N</v>
          </cell>
        </row>
        <row r="18532">
          <cell r="D18532" t="str">
            <v>1453631</v>
          </cell>
          <cell r="J18532" t="str">
            <v>N</v>
          </cell>
        </row>
        <row r="18533">
          <cell r="D18533" t="str">
            <v>1453631</v>
          </cell>
          <cell r="J18533" t="str">
            <v>N</v>
          </cell>
        </row>
        <row r="18534">
          <cell r="D18534" t="str">
            <v>1453631</v>
          </cell>
          <cell r="J18534" t="str">
            <v>N</v>
          </cell>
        </row>
        <row r="18535">
          <cell r="D18535" t="str">
            <v>1453631</v>
          </cell>
          <cell r="J18535" t="str">
            <v>N</v>
          </cell>
        </row>
        <row r="18536">
          <cell r="D18536" t="str">
            <v>1453631</v>
          </cell>
          <cell r="J18536" t="str">
            <v>N</v>
          </cell>
        </row>
        <row r="18537">
          <cell r="D18537" t="str">
            <v>1453631</v>
          </cell>
          <cell r="J18537" t="str">
            <v>N</v>
          </cell>
        </row>
        <row r="18538">
          <cell r="D18538" t="str">
            <v>1453631</v>
          </cell>
          <cell r="J18538" t="str">
            <v>N</v>
          </cell>
        </row>
        <row r="18539">
          <cell r="D18539" t="str">
            <v>1453631</v>
          </cell>
          <cell r="J18539" t="str">
            <v>N</v>
          </cell>
        </row>
        <row r="18540">
          <cell r="D18540" t="str">
            <v>1453631</v>
          </cell>
          <cell r="J18540" t="str">
            <v>N</v>
          </cell>
        </row>
        <row r="18541">
          <cell r="D18541" t="str">
            <v>1453631</v>
          </cell>
          <cell r="J18541" t="str">
            <v>N</v>
          </cell>
        </row>
        <row r="18542">
          <cell r="D18542" t="str">
            <v>1453631</v>
          </cell>
          <cell r="J18542" t="str">
            <v>Y</v>
          </cell>
        </row>
        <row r="18543">
          <cell r="D18543" t="str">
            <v>1453631</v>
          </cell>
          <cell r="J18543" t="str">
            <v>Y</v>
          </cell>
        </row>
        <row r="18544">
          <cell r="D18544" t="str">
            <v>1453631</v>
          </cell>
          <cell r="J18544" t="str">
            <v>Y</v>
          </cell>
        </row>
        <row r="18545">
          <cell r="D18545" t="str">
            <v>1453631</v>
          </cell>
          <cell r="J18545" t="str">
            <v>Y</v>
          </cell>
        </row>
        <row r="18546">
          <cell r="D18546" t="str">
            <v>1453631</v>
          </cell>
          <cell r="J18546" t="str">
            <v>Y</v>
          </cell>
        </row>
        <row r="18547">
          <cell r="D18547" t="str">
            <v>1453631</v>
          </cell>
          <cell r="J18547" t="str">
            <v>Y</v>
          </cell>
        </row>
        <row r="18548">
          <cell r="D18548" t="str">
            <v>1453631</v>
          </cell>
          <cell r="J18548" t="str">
            <v>Y</v>
          </cell>
        </row>
        <row r="18549">
          <cell r="D18549" t="str">
            <v>1453631</v>
          </cell>
          <cell r="J18549" t="str">
            <v>N</v>
          </cell>
        </row>
        <row r="18550">
          <cell r="D18550" t="str">
            <v>1453631</v>
          </cell>
          <cell r="J18550" t="str">
            <v>N</v>
          </cell>
        </row>
        <row r="18551">
          <cell r="D18551" t="str">
            <v>1453631</v>
          </cell>
          <cell r="J18551" t="str">
            <v>N</v>
          </cell>
        </row>
        <row r="18552">
          <cell r="D18552" t="str">
            <v>1453631</v>
          </cell>
          <cell r="J18552" t="str">
            <v>N</v>
          </cell>
        </row>
        <row r="18553">
          <cell r="D18553" t="str">
            <v>1453631</v>
          </cell>
          <cell r="J18553" t="str">
            <v>N</v>
          </cell>
        </row>
        <row r="18554">
          <cell r="D18554" t="str">
            <v>1453631</v>
          </cell>
          <cell r="J18554" t="str">
            <v>N</v>
          </cell>
        </row>
        <row r="18555">
          <cell r="D18555" t="str">
            <v>1453631</v>
          </cell>
          <cell r="J18555" t="str">
            <v>N</v>
          </cell>
        </row>
        <row r="18556">
          <cell r="D18556" t="str">
            <v>1453631</v>
          </cell>
          <cell r="J18556" t="str">
            <v>N</v>
          </cell>
        </row>
        <row r="18557">
          <cell r="D18557" t="str">
            <v>1453631</v>
          </cell>
          <cell r="J18557" t="str">
            <v>N</v>
          </cell>
        </row>
        <row r="18558">
          <cell r="D18558" t="str">
            <v>1453631</v>
          </cell>
          <cell r="J18558" t="str">
            <v>N</v>
          </cell>
        </row>
        <row r="18559">
          <cell r="D18559" t="str">
            <v>1453631</v>
          </cell>
          <cell r="J18559" t="str">
            <v>N</v>
          </cell>
        </row>
        <row r="18560">
          <cell r="D18560" t="str">
            <v>1453631</v>
          </cell>
          <cell r="J18560" t="str">
            <v>N</v>
          </cell>
        </row>
        <row r="18561">
          <cell r="D18561" t="str">
            <v>1453631</v>
          </cell>
          <cell r="J18561" t="str">
            <v>N</v>
          </cell>
        </row>
        <row r="18562">
          <cell r="D18562" t="str">
            <v>1453631</v>
          </cell>
          <cell r="J18562" t="str">
            <v>N</v>
          </cell>
        </row>
        <row r="18563">
          <cell r="D18563" t="str">
            <v>1453631</v>
          </cell>
          <cell r="J18563" t="str">
            <v>N</v>
          </cell>
        </row>
        <row r="18564">
          <cell r="D18564" t="str">
            <v>1453631</v>
          </cell>
          <cell r="J18564" t="str">
            <v>N</v>
          </cell>
        </row>
        <row r="18565">
          <cell r="D18565" t="str">
            <v>1453631</v>
          </cell>
          <cell r="J18565" t="str">
            <v>N</v>
          </cell>
        </row>
        <row r="18566">
          <cell r="D18566" t="str">
            <v>1453631</v>
          </cell>
          <cell r="J18566" t="str">
            <v>N</v>
          </cell>
        </row>
        <row r="18567">
          <cell r="D18567" t="str">
            <v>1453631</v>
          </cell>
          <cell r="J18567" t="str">
            <v>N</v>
          </cell>
        </row>
        <row r="18568">
          <cell r="D18568" t="str">
            <v>1453631</v>
          </cell>
          <cell r="J18568" t="str">
            <v>N</v>
          </cell>
        </row>
        <row r="18569">
          <cell r="D18569" t="str">
            <v>1453631</v>
          </cell>
          <cell r="J18569" t="str">
            <v>N</v>
          </cell>
        </row>
        <row r="18570">
          <cell r="D18570" t="str">
            <v>1453631</v>
          </cell>
          <cell r="J18570" t="str">
            <v>N</v>
          </cell>
        </row>
        <row r="18571">
          <cell r="D18571" t="str">
            <v>1453631</v>
          </cell>
          <cell r="J18571" t="str">
            <v>N</v>
          </cell>
        </row>
        <row r="18572">
          <cell r="D18572" t="str">
            <v>1453631</v>
          </cell>
          <cell r="J18572" t="str">
            <v>N</v>
          </cell>
        </row>
        <row r="18573">
          <cell r="D18573" t="str">
            <v>1453631</v>
          </cell>
          <cell r="J18573" t="str">
            <v>N</v>
          </cell>
        </row>
        <row r="18574">
          <cell r="D18574" t="str">
            <v>1453631</v>
          </cell>
          <cell r="J18574" t="str">
            <v>N</v>
          </cell>
        </row>
        <row r="18575">
          <cell r="D18575" t="str">
            <v>1453631</v>
          </cell>
          <cell r="J18575" t="str">
            <v>N</v>
          </cell>
        </row>
        <row r="18576">
          <cell r="D18576" t="str">
            <v>1453631</v>
          </cell>
          <cell r="J18576" t="str">
            <v>Y</v>
          </cell>
        </row>
        <row r="18577">
          <cell r="D18577" t="str">
            <v>1453631</v>
          </cell>
          <cell r="J18577" t="str">
            <v>Y</v>
          </cell>
        </row>
        <row r="18578">
          <cell r="D18578" t="str">
            <v>1453631</v>
          </cell>
          <cell r="J18578" t="str">
            <v>Y</v>
          </cell>
        </row>
        <row r="18579">
          <cell r="D18579" t="str">
            <v>1453631</v>
          </cell>
          <cell r="J18579" t="str">
            <v>Y</v>
          </cell>
        </row>
        <row r="18580">
          <cell r="D18580" t="str">
            <v>1453631</v>
          </cell>
          <cell r="J18580" t="str">
            <v>Y</v>
          </cell>
        </row>
        <row r="18581">
          <cell r="D18581" t="str">
            <v>1453631</v>
          </cell>
          <cell r="J18581" t="str">
            <v>Y</v>
          </cell>
        </row>
        <row r="18582">
          <cell r="D18582" t="str">
            <v>1453631</v>
          </cell>
          <cell r="J18582" t="str">
            <v>Y</v>
          </cell>
        </row>
        <row r="18583">
          <cell r="D18583" t="str">
            <v>1453631</v>
          </cell>
          <cell r="J18583" t="str">
            <v>N</v>
          </cell>
        </row>
        <row r="18584">
          <cell r="D18584" t="str">
            <v>1453631</v>
          </cell>
          <cell r="J18584" t="str">
            <v>N</v>
          </cell>
        </row>
        <row r="18585">
          <cell r="D18585" t="str">
            <v>1453631</v>
          </cell>
          <cell r="J18585" t="str">
            <v>N</v>
          </cell>
        </row>
        <row r="18586">
          <cell r="D18586" t="str">
            <v>1453631</v>
          </cell>
          <cell r="J18586" t="str">
            <v>N</v>
          </cell>
        </row>
        <row r="18587">
          <cell r="D18587" t="str">
            <v>1453631</v>
          </cell>
          <cell r="J18587" t="str">
            <v>N</v>
          </cell>
        </row>
        <row r="18588">
          <cell r="D18588" t="str">
            <v>1453631</v>
          </cell>
          <cell r="J18588" t="str">
            <v>N</v>
          </cell>
        </row>
        <row r="18589">
          <cell r="D18589" t="str">
            <v>1453631</v>
          </cell>
          <cell r="J18589" t="str">
            <v>N</v>
          </cell>
        </row>
        <row r="18590">
          <cell r="D18590" t="str">
            <v>1453631</v>
          </cell>
          <cell r="J18590" t="str">
            <v>N</v>
          </cell>
        </row>
        <row r="18591">
          <cell r="D18591" t="str">
            <v>1453631</v>
          </cell>
          <cell r="J18591" t="str">
            <v>N</v>
          </cell>
        </row>
        <row r="18592">
          <cell r="D18592" t="str">
            <v>1453631</v>
          </cell>
          <cell r="J18592" t="str">
            <v>N</v>
          </cell>
        </row>
        <row r="18593">
          <cell r="D18593" t="str">
            <v>1453631</v>
          </cell>
          <cell r="J18593" t="str">
            <v>N</v>
          </cell>
        </row>
        <row r="18594">
          <cell r="D18594" t="str">
            <v>1453631</v>
          </cell>
          <cell r="J18594" t="str">
            <v>N</v>
          </cell>
        </row>
        <row r="18595">
          <cell r="D18595" t="str">
            <v>1453631</v>
          </cell>
          <cell r="J18595" t="str">
            <v>N</v>
          </cell>
        </row>
        <row r="18596">
          <cell r="D18596" t="str">
            <v>1453631</v>
          </cell>
          <cell r="J18596" t="str">
            <v>N</v>
          </cell>
        </row>
        <row r="18597">
          <cell r="D18597" t="str">
            <v>1453631</v>
          </cell>
          <cell r="J18597" t="str">
            <v>N</v>
          </cell>
        </row>
        <row r="18598">
          <cell r="D18598" t="str">
            <v>1453631</v>
          </cell>
          <cell r="J18598" t="str">
            <v>N</v>
          </cell>
        </row>
        <row r="18599">
          <cell r="D18599" t="str">
            <v>1453631</v>
          </cell>
          <cell r="J18599" t="str">
            <v>Y</v>
          </cell>
        </row>
        <row r="18600">
          <cell r="D18600" t="str">
            <v>1453631</v>
          </cell>
          <cell r="J18600" t="str">
            <v>Y</v>
          </cell>
        </row>
        <row r="18601">
          <cell r="D18601" t="str">
            <v>1453631</v>
          </cell>
          <cell r="J18601" t="str">
            <v>Y</v>
          </cell>
        </row>
        <row r="18602">
          <cell r="D18602" t="str">
            <v>1453631</v>
          </cell>
          <cell r="J18602" t="str">
            <v>Y</v>
          </cell>
        </row>
        <row r="18603">
          <cell r="D18603" t="str">
            <v>1453631</v>
          </cell>
          <cell r="J18603" t="str">
            <v>Y</v>
          </cell>
        </row>
        <row r="18604">
          <cell r="D18604" t="str">
            <v>1453631</v>
          </cell>
          <cell r="J18604" t="str">
            <v>Y</v>
          </cell>
        </row>
        <row r="18605">
          <cell r="D18605" t="str">
            <v>1453631</v>
          </cell>
          <cell r="J18605" t="str">
            <v>Y</v>
          </cell>
        </row>
        <row r="18606">
          <cell r="D18606" t="str">
            <v>1453631</v>
          </cell>
          <cell r="J18606" t="str">
            <v>N</v>
          </cell>
        </row>
        <row r="18607">
          <cell r="D18607" t="str">
            <v>1453631</v>
          </cell>
          <cell r="J18607" t="str">
            <v>N</v>
          </cell>
        </row>
        <row r="18608">
          <cell r="D18608" t="str">
            <v>1453631</v>
          </cell>
          <cell r="J18608" t="str">
            <v>N</v>
          </cell>
        </row>
        <row r="18609">
          <cell r="D18609" t="str">
            <v>1453631</v>
          </cell>
          <cell r="J18609" t="str">
            <v>N</v>
          </cell>
        </row>
        <row r="18610">
          <cell r="D18610" t="str">
            <v>1453631</v>
          </cell>
          <cell r="J18610" t="str">
            <v>N</v>
          </cell>
        </row>
        <row r="18611">
          <cell r="D18611" t="str">
            <v>1453631</v>
          </cell>
          <cell r="J18611" t="str">
            <v>N</v>
          </cell>
        </row>
        <row r="18612">
          <cell r="D18612" t="str">
            <v>1453631</v>
          </cell>
          <cell r="J18612" t="str">
            <v>N</v>
          </cell>
        </row>
        <row r="18613">
          <cell r="D18613" t="str">
            <v>1453631</v>
          </cell>
          <cell r="J18613" t="str">
            <v>N</v>
          </cell>
        </row>
        <row r="18614">
          <cell r="D18614" t="str">
            <v>1453631</v>
          </cell>
          <cell r="J18614" t="str">
            <v>N</v>
          </cell>
        </row>
        <row r="18615">
          <cell r="D18615" t="str">
            <v>1453631</v>
          </cell>
          <cell r="J18615" t="str">
            <v>N</v>
          </cell>
        </row>
        <row r="18616">
          <cell r="D18616" t="str">
            <v>1453631</v>
          </cell>
          <cell r="J18616" t="str">
            <v>N</v>
          </cell>
        </row>
        <row r="18617">
          <cell r="D18617" t="str">
            <v>1453631</v>
          </cell>
          <cell r="J18617" t="str">
            <v>N</v>
          </cell>
        </row>
        <row r="18618">
          <cell r="D18618" t="str">
            <v>1453631</v>
          </cell>
          <cell r="J18618" t="str">
            <v>N</v>
          </cell>
        </row>
        <row r="18619">
          <cell r="D18619" t="str">
            <v>1453631</v>
          </cell>
          <cell r="J18619" t="str">
            <v>N</v>
          </cell>
        </row>
        <row r="18620">
          <cell r="D18620" t="str">
            <v>1453631</v>
          </cell>
          <cell r="J18620" t="str">
            <v>N</v>
          </cell>
        </row>
        <row r="18621">
          <cell r="D18621" t="str">
            <v>1453631</v>
          </cell>
          <cell r="J18621" t="str">
            <v>N</v>
          </cell>
        </row>
        <row r="18622">
          <cell r="D18622" t="str">
            <v>1453631</v>
          </cell>
          <cell r="J18622" t="str">
            <v>Y</v>
          </cell>
        </row>
        <row r="18623">
          <cell r="D18623" t="str">
            <v>1453631</v>
          </cell>
          <cell r="J18623" t="str">
            <v>Y</v>
          </cell>
        </row>
        <row r="18624">
          <cell r="D18624" t="str">
            <v>1453631</v>
          </cell>
          <cell r="J18624" t="str">
            <v>Y</v>
          </cell>
        </row>
        <row r="18625">
          <cell r="D18625" t="str">
            <v>1453631</v>
          </cell>
          <cell r="J18625" t="str">
            <v>Y</v>
          </cell>
        </row>
        <row r="18626">
          <cell r="D18626" t="str">
            <v>1453631</v>
          </cell>
          <cell r="J18626" t="str">
            <v>Y</v>
          </cell>
        </row>
        <row r="18627">
          <cell r="D18627" t="str">
            <v>1453631</v>
          </cell>
          <cell r="J18627" t="str">
            <v>Y</v>
          </cell>
        </row>
        <row r="18628">
          <cell r="D18628" t="str">
            <v>1453631</v>
          </cell>
          <cell r="J18628" t="str">
            <v>Y</v>
          </cell>
        </row>
        <row r="18629">
          <cell r="D18629" t="str">
            <v>1453632</v>
          </cell>
          <cell r="J18629" t="str">
            <v>Y</v>
          </cell>
        </row>
        <row r="18630">
          <cell r="D18630" t="str">
            <v>1453632</v>
          </cell>
          <cell r="J18630" t="str">
            <v>Y</v>
          </cell>
        </row>
        <row r="18631">
          <cell r="D18631" t="str">
            <v>1453632</v>
          </cell>
          <cell r="J18631" t="str">
            <v>Y</v>
          </cell>
        </row>
        <row r="18632">
          <cell r="D18632" t="str">
            <v>1453632</v>
          </cell>
          <cell r="J18632" t="str">
            <v>Y</v>
          </cell>
        </row>
        <row r="18633">
          <cell r="D18633" t="str">
            <v>1453632</v>
          </cell>
          <cell r="J18633" t="str">
            <v>Y</v>
          </cell>
        </row>
        <row r="18634">
          <cell r="D18634" t="str">
            <v>1453634</v>
          </cell>
          <cell r="J18634" t="str">
            <v>Y</v>
          </cell>
        </row>
        <row r="18635">
          <cell r="D18635" t="str">
            <v>1453634</v>
          </cell>
          <cell r="J18635" t="str">
            <v>Y</v>
          </cell>
        </row>
        <row r="18636">
          <cell r="D18636" t="str">
            <v>1453634</v>
          </cell>
          <cell r="J18636" t="str">
            <v>Y</v>
          </cell>
        </row>
        <row r="18637">
          <cell r="D18637" t="str">
            <v>1453634</v>
          </cell>
          <cell r="J18637" t="str">
            <v>Y</v>
          </cell>
        </row>
        <row r="18638">
          <cell r="D18638" t="str">
            <v>1453634</v>
          </cell>
          <cell r="J18638" t="str">
            <v>Y</v>
          </cell>
        </row>
        <row r="18639">
          <cell r="D18639" t="str">
            <v>1453634</v>
          </cell>
          <cell r="J18639" t="str">
            <v>Y</v>
          </cell>
        </row>
        <row r="18640">
          <cell r="D18640" t="str">
            <v>1453634</v>
          </cell>
          <cell r="J18640" t="str">
            <v>Y</v>
          </cell>
        </row>
        <row r="18641">
          <cell r="D18641" t="str">
            <v>1453634</v>
          </cell>
          <cell r="J18641" t="str">
            <v>Y</v>
          </cell>
        </row>
        <row r="18642">
          <cell r="D18642" t="str">
            <v>1453634</v>
          </cell>
          <cell r="J18642" t="str">
            <v>Y</v>
          </cell>
        </row>
        <row r="18643">
          <cell r="D18643" t="str">
            <v>1453634</v>
          </cell>
          <cell r="J18643" t="str">
            <v>Y</v>
          </cell>
        </row>
        <row r="18644">
          <cell r="D18644" t="str">
            <v>1453634</v>
          </cell>
          <cell r="J18644" t="str">
            <v>Y</v>
          </cell>
        </row>
        <row r="18645">
          <cell r="D18645" t="str">
            <v>1453634</v>
          </cell>
          <cell r="J18645" t="str">
            <v>Y</v>
          </cell>
        </row>
        <row r="18646">
          <cell r="D18646" t="str">
            <v>1453634</v>
          </cell>
          <cell r="J18646" t="str">
            <v>Y</v>
          </cell>
        </row>
        <row r="18647">
          <cell r="D18647" t="str">
            <v>1453634</v>
          </cell>
          <cell r="J18647" t="str">
            <v>Y</v>
          </cell>
        </row>
        <row r="18648">
          <cell r="D18648" t="str">
            <v>1453634</v>
          </cell>
          <cell r="J18648" t="str">
            <v>Y</v>
          </cell>
        </row>
        <row r="18649">
          <cell r="D18649" t="str">
            <v>1453634</v>
          </cell>
          <cell r="J18649" t="str">
            <v>Y</v>
          </cell>
        </row>
        <row r="18650">
          <cell r="D18650" t="str">
            <v>1453634</v>
          </cell>
          <cell r="J18650" t="str">
            <v>Y</v>
          </cell>
        </row>
        <row r="18651">
          <cell r="D18651" t="str">
            <v>1453634</v>
          </cell>
          <cell r="J18651" t="str">
            <v>Y</v>
          </cell>
        </row>
        <row r="18652">
          <cell r="D18652" t="str">
            <v>1453634</v>
          </cell>
          <cell r="J18652" t="str">
            <v>Y</v>
          </cell>
        </row>
        <row r="18653">
          <cell r="D18653" t="str">
            <v>1453634</v>
          </cell>
          <cell r="J18653" t="str">
            <v>Y</v>
          </cell>
        </row>
        <row r="18654">
          <cell r="D18654" t="str">
            <v>1453690</v>
          </cell>
          <cell r="J18654" t="str">
            <v>N</v>
          </cell>
        </row>
        <row r="18655">
          <cell r="D18655" t="str">
            <v>1453690</v>
          </cell>
          <cell r="J18655" t="str">
            <v>N</v>
          </cell>
        </row>
        <row r="18656">
          <cell r="D18656" t="str">
            <v>1453690</v>
          </cell>
          <cell r="J18656" t="str">
            <v>N</v>
          </cell>
        </row>
        <row r="18657">
          <cell r="D18657" t="str">
            <v>1453690</v>
          </cell>
          <cell r="J18657" t="str">
            <v>N</v>
          </cell>
        </row>
        <row r="18658">
          <cell r="D18658" t="str">
            <v>1453690</v>
          </cell>
          <cell r="J18658" t="str">
            <v>N</v>
          </cell>
        </row>
        <row r="18659">
          <cell r="D18659" t="str">
            <v>1453690</v>
          </cell>
          <cell r="J18659" t="str">
            <v>N</v>
          </cell>
        </row>
        <row r="18660">
          <cell r="D18660" t="str">
            <v>1453690</v>
          </cell>
          <cell r="J18660" t="str">
            <v>N</v>
          </cell>
        </row>
        <row r="18661">
          <cell r="D18661" t="str">
            <v>1453690</v>
          </cell>
          <cell r="J18661" t="str">
            <v>N</v>
          </cell>
        </row>
        <row r="18662">
          <cell r="D18662" t="str">
            <v>1453690</v>
          </cell>
          <cell r="J18662" t="str">
            <v>N</v>
          </cell>
        </row>
        <row r="18663">
          <cell r="D18663" t="str">
            <v>1453690</v>
          </cell>
          <cell r="J18663" t="str">
            <v>N</v>
          </cell>
        </row>
        <row r="18664">
          <cell r="D18664" t="str">
            <v>1453690</v>
          </cell>
          <cell r="J18664" t="str">
            <v>N</v>
          </cell>
        </row>
        <row r="18665">
          <cell r="D18665" t="str">
            <v>1453690</v>
          </cell>
          <cell r="J18665" t="str">
            <v>N</v>
          </cell>
        </row>
        <row r="18666">
          <cell r="D18666" t="str">
            <v>1453690</v>
          </cell>
          <cell r="J18666" t="str">
            <v>N</v>
          </cell>
        </row>
        <row r="18667">
          <cell r="D18667" t="str">
            <v>1453690</v>
          </cell>
          <cell r="J18667" t="str">
            <v>N</v>
          </cell>
        </row>
        <row r="18668">
          <cell r="D18668" t="str">
            <v>1453690</v>
          </cell>
          <cell r="J18668" t="str">
            <v>N</v>
          </cell>
        </row>
        <row r="18669">
          <cell r="D18669" t="str">
            <v>1453690</v>
          </cell>
          <cell r="J18669" t="str">
            <v>N</v>
          </cell>
        </row>
        <row r="18670">
          <cell r="D18670" t="str">
            <v>1453690</v>
          </cell>
          <cell r="J18670" t="str">
            <v>N</v>
          </cell>
        </row>
        <row r="18671">
          <cell r="D18671" t="str">
            <v>1453690</v>
          </cell>
          <cell r="J18671" t="str">
            <v>N</v>
          </cell>
        </row>
        <row r="18672">
          <cell r="D18672" t="str">
            <v>1453690</v>
          </cell>
          <cell r="J18672" t="str">
            <v>N</v>
          </cell>
        </row>
        <row r="18673">
          <cell r="D18673" t="str">
            <v>1453690</v>
          </cell>
          <cell r="J18673" t="str">
            <v>Y</v>
          </cell>
        </row>
        <row r="18674">
          <cell r="D18674" t="str">
            <v>1453690</v>
          </cell>
          <cell r="J18674" t="str">
            <v>Y</v>
          </cell>
        </row>
        <row r="18675">
          <cell r="D18675" t="str">
            <v>1453690</v>
          </cell>
          <cell r="J18675" t="str">
            <v>Y</v>
          </cell>
        </row>
        <row r="18676">
          <cell r="D18676" t="str">
            <v>1453690</v>
          </cell>
          <cell r="J18676" t="str">
            <v>Y</v>
          </cell>
        </row>
        <row r="18677">
          <cell r="D18677" t="str">
            <v>1453690</v>
          </cell>
          <cell r="J18677" t="str">
            <v>N</v>
          </cell>
        </row>
        <row r="18678">
          <cell r="D18678" t="str">
            <v>1453690</v>
          </cell>
          <cell r="J18678" t="str">
            <v>N</v>
          </cell>
        </row>
        <row r="18679">
          <cell r="D18679" t="str">
            <v>1453690</v>
          </cell>
          <cell r="J18679" t="str">
            <v>N</v>
          </cell>
        </row>
        <row r="18680">
          <cell r="D18680" t="str">
            <v>1453690</v>
          </cell>
          <cell r="J18680" t="str">
            <v>N</v>
          </cell>
        </row>
        <row r="18681">
          <cell r="D18681" t="str">
            <v>1453690</v>
          </cell>
          <cell r="J18681" t="str">
            <v>N</v>
          </cell>
        </row>
        <row r="18682">
          <cell r="D18682" t="str">
            <v>1453690</v>
          </cell>
          <cell r="J18682" t="str">
            <v>N</v>
          </cell>
        </row>
        <row r="18683">
          <cell r="D18683" t="str">
            <v>1453690</v>
          </cell>
          <cell r="J18683" t="str">
            <v>N</v>
          </cell>
        </row>
        <row r="18684">
          <cell r="D18684" t="str">
            <v>1453690</v>
          </cell>
          <cell r="J18684" t="str">
            <v>N</v>
          </cell>
        </row>
        <row r="18685">
          <cell r="D18685" t="str">
            <v>1453690</v>
          </cell>
          <cell r="J18685" t="str">
            <v>N</v>
          </cell>
        </row>
        <row r="18686">
          <cell r="D18686" t="str">
            <v>1453690</v>
          </cell>
          <cell r="J18686" t="str">
            <v>N</v>
          </cell>
        </row>
        <row r="18687">
          <cell r="D18687" t="str">
            <v>1453690</v>
          </cell>
          <cell r="J18687" t="str">
            <v>N</v>
          </cell>
        </row>
        <row r="18688">
          <cell r="D18688" t="str">
            <v>1453690</v>
          </cell>
          <cell r="J18688" t="str">
            <v>N</v>
          </cell>
        </row>
        <row r="18689">
          <cell r="D18689" t="str">
            <v>1453690</v>
          </cell>
          <cell r="J18689" t="str">
            <v>N</v>
          </cell>
        </row>
        <row r="18690">
          <cell r="D18690" t="str">
            <v>1453690</v>
          </cell>
          <cell r="J18690" t="str">
            <v>N</v>
          </cell>
        </row>
        <row r="18691">
          <cell r="D18691" t="str">
            <v>1453690</v>
          </cell>
          <cell r="J18691" t="str">
            <v>N</v>
          </cell>
        </row>
        <row r="18692">
          <cell r="D18692" t="str">
            <v>1453690</v>
          </cell>
          <cell r="J18692" t="str">
            <v>N</v>
          </cell>
        </row>
        <row r="18693">
          <cell r="D18693" t="str">
            <v>1453690</v>
          </cell>
          <cell r="J18693" t="str">
            <v>N</v>
          </cell>
        </row>
        <row r="18694">
          <cell r="D18694" t="str">
            <v>1453690</v>
          </cell>
          <cell r="J18694" t="str">
            <v>N</v>
          </cell>
        </row>
        <row r="18695">
          <cell r="D18695" t="str">
            <v>1453690</v>
          </cell>
          <cell r="J18695" t="str">
            <v>N</v>
          </cell>
        </row>
        <row r="18696">
          <cell r="D18696" t="str">
            <v>1453690</v>
          </cell>
          <cell r="J18696" t="str">
            <v>Y</v>
          </cell>
        </row>
        <row r="18697">
          <cell r="D18697" t="str">
            <v>1453690</v>
          </cell>
          <cell r="J18697" t="str">
            <v>Y</v>
          </cell>
        </row>
        <row r="18698">
          <cell r="D18698" t="str">
            <v>1453690</v>
          </cell>
          <cell r="J18698" t="str">
            <v>Y</v>
          </cell>
        </row>
        <row r="18699">
          <cell r="D18699" t="str">
            <v>1453690</v>
          </cell>
          <cell r="J18699" t="str">
            <v>Y</v>
          </cell>
        </row>
        <row r="18700">
          <cell r="D18700" t="str">
            <v>1453690</v>
          </cell>
          <cell r="J18700" t="str">
            <v>N</v>
          </cell>
        </row>
        <row r="18701">
          <cell r="D18701" t="str">
            <v>1453690</v>
          </cell>
          <cell r="J18701" t="str">
            <v>N</v>
          </cell>
        </row>
        <row r="18702">
          <cell r="D18702" t="str">
            <v>1453690</v>
          </cell>
          <cell r="J18702" t="str">
            <v>N</v>
          </cell>
        </row>
        <row r="18703">
          <cell r="D18703" t="str">
            <v>1453690</v>
          </cell>
          <cell r="J18703" t="str">
            <v>N</v>
          </cell>
        </row>
        <row r="18704">
          <cell r="D18704" t="str">
            <v>1453690</v>
          </cell>
          <cell r="J18704" t="str">
            <v>N</v>
          </cell>
        </row>
        <row r="18705">
          <cell r="D18705" t="str">
            <v>1453690</v>
          </cell>
          <cell r="J18705" t="str">
            <v>N</v>
          </cell>
        </row>
        <row r="18706">
          <cell r="D18706" t="str">
            <v>1453690</v>
          </cell>
          <cell r="J18706" t="str">
            <v>N</v>
          </cell>
        </row>
        <row r="18707">
          <cell r="D18707" t="str">
            <v>1453690</v>
          </cell>
          <cell r="J18707" t="str">
            <v>N</v>
          </cell>
        </row>
        <row r="18708">
          <cell r="D18708" t="str">
            <v>1453690</v>
          </cell>
          <cell r="J18708" t="str">
            <v>N</v>
          </cell>
        </row>
        <row r="18709">
          <cell r="D18709" t="str">
            <v>1453690</v>
          </cell>
          <cell r="J18709" t="str">
            <v>N</v>
          </cell>
        </row>
        <row r="18710">
          <cell r="D18710" t="str">
            <v>1453690</v>
          </cell>
          <cell r="J18710" t="str">
            <v>N</v>
          </cell>
        </row>
        <row r="18711">
          <cell r="D18711" t="str">
            <v>1453690</v>
          </cell>
          <cell r="J18711" t="str">
            <v>N</v>
          </cell>
        </row>
        <row r="18712">
          <cell r="D18712" t="str">
            <v>1453690</v>
          </cell>
          <cell r="J18712" t="str">
            <v>N</v>
          </cell>
        </row>
        <row r="18713">
          <cell r="D18713" t="str">
            <v>1453690</v>
          </cell>
          <cell r="J18713" t="str">
            <v>N</v>
          </cell>
        </row>
        <row r="18714">
          <cell r="D18714" t="str">
            <v>1453690</v>
          </cell>
          <cell r="J18714" t="str">
            <v>N</v>
          </cell>
        </row>
        <row r="18715">
          <cell r="D18715" t="str">
            <v>1453690</v>
          </cell>
          <cell r="J18715" t="str">
            <v>N</v>
          </cell>
        </row>
        <row r="18716">
          <cell r="D18716" t="str">
            <v>1453690</v>
          </cell>
          <cell r="J18716" t="str">
            <v>N</v>
          </cell>
        </row>
        <row r="18717">
          <cell r="D18717" t="str">
            <v>1453690</v>
          </cell>
          <cell r="J18717" t="str">
            <v>N</v>
          </cell>
        </row>
        <row r="18718">
          <cell r="D18718" t="str">
            <v>1453690</v>
          </cell>
          <cell r="J18718" t="str">
            <v>N</v>
          </cell>
        </row>
        <row r="18719">
          <cell r="D18719" t="str">
            <v>1453690</v>
          </cell>
          <cell r="J18719" t="str">
            <v>Y</v>
          </cell>
        </row>
        <row r="18720">
          <cell r="D18720" t="str">
            <v>1453690</v>
          </cell>
          <cell r="J18720" t="str">
            <v>Y</v>
          </cell>
        </row>
        <row r="18721">
          <cell r="D18721" t="str">
            <v>1453690</v>
          </cell>
          <cell r="J18721" t="str">
            <v>Y</v>
          </cell>
        </row>
        <row r="18722">
          <cell r="D18722" t="str">
            <v>1453690</v>
          </cell>
          <cell r="J18722" t="str">
            <v>Y</v>
          </cell>
        </row>
        <row r="18723">
          <cell r="D18723" t="str">
            <v>1453690</v>
          </cell>
          <cell r="J18723" t="str">
            <v>N</v>
          </cell>
        </row>
        <row r="18724">
          <cell r="D18724" t="str">
            <v>1453690</v>
          </cell>
          <cell r="J18724" t="str">
            <v>N</v>
          </cell>
        </row>
        <row r="18725">
          <cell r="D18725" t="str">
            <v>1453690</v>
          </cell>
          <cell r="J18725" t="str">
            <v>N</v>
          </cell>
        </row>
        <row r="18726">
          <cell r="D18726" t="str">
            <v>1453690</v>
          </cell>
          <cell r="J18726" t="str">
            <v>N</v>
          </cell>
        </row>
        <row r="18727">
          <cell r="D18727" t="str">
            <v>1453690</v>
          </cell>
          <cell r="J18727" t="str">
            <v>N</v>
          </cell>
        </row>
        <row r="18728">
          <cell r="D18728" t="str">
            <v>1453690</v>
          </cell>
          <cell r="J18728" t="str">
            <v>N</v>
          </cell>
        </row>
        <row r="18729">
          <cell r="D18729" t="str">
            <v>1453690</v>
          </cell>
          <cell r="J18729" t="str">
            <v>N</v>
          </cell>
        </row>
        <row r="18730">
          <cell r="D18730" t="str">
            <v>1453690</v>
          </cell>
          <cell r="J18730" t="str">
            <v>N</v>
          </cell>
        </row>
        <row r="18731">
          <cell r="D18731" t="str">
            <v>1453690</v>
          </cell>
          <cell r="J18731" t="str">
            <v>N</v>
          </cell>
        </row>
        <row r="18732">
          <cell r="D18732" t="str">
            <v>1453690</v>
          </cell>
          <cell r="J18732" t="str">
            <v>N</v>
          </cell>
        </row>
        <row r="18733">
          <cell r="D18733" t="str">
            <v>1453690</v>
          </cell>
          <cell r="J18733" t="str">
            <v>N</v>
          </cell>
        </row>
        <row r="18734">
          <cell r="D18734" t="str">
            <v>1453690</v>
          </cell>
          <cell r="J18734" t="str">
            <v>N</v>
          </cell>
        </row>
        <row r="18735">
          <cell r="D18735" t="str">
            <v>1453690</v>
          </cell>
          <cell r="J18735" t="str">
            <v>N</v>
          </cell>
        </row>
        <row r="18736">
          <cell r="D18736" t="str">
            <v>1453690</v>
          </cell>
          <cell r="J18736" t="str">
            <v>N</v>
          </cell>
        </row>
        <row r="18737">
          <cell r="D18737" t="str">
            <v>1453690</v>
          </cell>
          <cell r="J18737" t="str">
            <v>N</v>
          </cell>
        </row>
        <row r="18738">
          <cell r="D18738" t="str">
            <v>1453690</v>
          </cell>
          <cell r="J18738" t="str">
            <v>N</v>
          </cell>
        </row>
        <row r="18739">
          <cell r="D18739" t="str">
            <v>1453690</v>
          </cell>
          <cell r="J18739" t="str">
            <v>N</v>
          </cell>
        </row>
        <row r="18740">
          <cell r="D18740" t="str">
            <v>1453690</v>
          </cell>
          <cell r="J18740" t="str">
            <v>N</v>
          </cell>
        </row>
        <row r="18741">
          <cell r="D18741" t="str">
            <v>1453690</v>
          </cell>
          <cell r="J18741" t="str">
            <v>N</v>
          </cell>
        </row>
        <row r="18742">
          <cell r="D18742" t="str">
            <v>1453690</v>
          </cell>
          <cell r="J18742" t="str">
            <v>Y</v>
          </cell>
        </row>
        <row r="18743">
          <cell r="D18743" t="str">
            <v>1453690</v>
          </cell>
          <cell r="J18743" t="str">
            <v>Y</v>
          </cell>
        </row>
        <row r="18744">
          <cell r="D18744" t="str">
            <v>1453690</v>
          </cell>
          <cell r="J18744" t="str">
            <v>Y</v>
          </cell>
        </row>
        <row r="18745">
          <cell r="D18745" t="str">
            <v>1453690</v>
          </cell>
          <cell r="J18745" t="str">
            <v>Y</v>
          </cell>
        </row>
        <row r="18746">
          <cell r="D18746" t="str">
            <v>1453698</v>
          </cell>
          <cell r="J18746" t="str">
            <v>N</v>
          </cell>
        </row>
        <row r="18747">
          <cell r="D18747" t="str">
            <v>1453698</v>
          </cell>
          <cell r="J18747" t="str">
            <v>N</v>
          </cell>
        </row>
        <row r="18748">
          <cell r="D18748" t="str">
            <v>1453698</v>
          </cell>
          <cell r="J18748" t="str">
            <v>N</v>
          </cell>
        </row>
        <row r="18749">
          <cell r="D18749" t="str">
            <v>1453698</v>
          </cell>
          <cell r="J18749" t="str">
            <v>N</v>
          </cell>
        </row>
        <row r="18750">
          <cell r="D18750" t="str">
            <v>1453698</v>
          </cell>
          <cell r="J18750" t="str">
            <v>N</v>
          </cell>
        </row>
        <row r="18751">
          <cell r="D18751" t="str">
            <v>1453698</v>
          </cell>
          <cell r="J18751" t="str">
            <v>N</v>
          </cell>
        </row>
        <row r="18752">
          <cell r="D18752" t="str">
            <v>1453698</v>
          </cell>
          <cell r="J18752" t="str">
            <v>N</v>
          </cell>
        </row>
        <row r="18753">
          <cell r="D18753" t="str">
            <v>1453698</v>
          </cell>
          <cell r="J18753" t="str">
            <v>N</v>
          </cell>
        </row>
        <row r="18754">
          <cell r="D18754" t="str">
            <v>1453698</v>
          </cell>
          <cell r="J18754" t="str">
            <v>N</v>
          </cell>
        </row>
        <row r="18755">
          <cell r="D18755" t="str">
            <v>1453698</v>
          </cell>
          <cell r="J18755" t="str">
            <v>N</v>
          </cell>
        </row>
        <row r="18756">
          <cell r="D18756" t="str">
            <v>1453698</v>
          </cell>
          <cell r="J18756" t="str">
            <v>N</v>
          </cell>
        </row>
        <row r="18757">
          <cell r="D18757" t="str">
            <v>1453698</v>
          </cell>
          <cell r="J18757" t="str">
            <v>N</v>
          </cell>
        </row>
        <row r="18758">
          <cell r="D18758" t="str">
            <v>1453698</v>
          </cell>
          <cell r="J18758" t="str">
            <v>N</v>
          </cell>
        </row>
        <row r="18759">
          <cell r="D18759" t="str">
            <v>1453698</v>
          </cell>
          <cell r="J18759" t="str">
            <v>N</v>
          </cell>
        </row>
        <row r="18760">
          <cell r="D18760" t="str">
            <v>1453698</v>
          </cell>
          <cell r="J18760" t="str">
            <v>N</v>
          </cell>
        </row>
        <row r="18761">
          <cell r="D18761" t="str">
            <v>1453698</v>
          </cell>
          <cell r="J18761" t="str">
            <v>N</v>
          </cell>
        </row>
        <row r="18762">
          <cell r="D18762" t="str">
            <v>1453698</v>
          </cell>
          <cell r="J18762" t="str">
            <v>N</v>
          </cell>
        </row>
        <row r="18763">
          <cell r="D18763" t="str">
            <v>1453698</v>
          </cell>
          <cell r="J18763" t="str">
            <v>N</v>
          </cell>
        </row>
        <row r="18764">
          <cell r="D18764" t="str">
            <v>1453698</v>
          </cell>
          <cell r="J18764" t="str">
            <v>N</v>
          </cell>
        </row>
        <row r="18765">
          <cell r="D18765" t="str">
            <v>1453698</v>
          </cell>
          <cell r="J18765" t="str">
            <v>Y</v>
          </cell>
        </row>
        <row r="18766">
          <cell r="D18766" t="str">
            <v>1453698</v>
          </cell>
          <cell r="J18766" t="str">
            <v>Y</v>
          </cell>
        </row>
        <row r="18767">
          <cell r="D18767" t="str">
            <v>1453698</v>
          </cell>
          <cell r="J18767" t="str">
            <v>Y</v>
          </cell>
        </row>
        <row r="18768">
          <cell r="D18768" t="str">
            <v>1453698</v>
          </cell>
          <cell r="J18768" t="str">
            <v>Y</v>
          </cell>
        </row>
        <row r="18769">
          <cell r="D18769" t="str">
            <v>1453698</v>
          </cell>
          <cell r="J18769" t="str">
            <v>N</v>
          </cell>
        </row>
        <row r="18770">
          <cell r="D18770" t="str">
            <v>1453698</v>
          </cell>
          <cell r="J18770" t="str">
            <v>N</v>
          </cell>
        </row>
        <row r="18771">
          <cell r="D18771" t="str">
            <v>1453698</v>
          </cell>
          <cell r="J18771" t="str">
            <v>N</v>
          </cell>
        </row>
        <row r="18772">
          <cell r="D18772" t="str">
            <v>1453698</v>
          </cell>
          <cell r="J18772" t="str">
            <v>N</v>
          </cell>
        </row>
        <row r="18773">
          <cell r="D18773" t="str">
            <v>1453698</v>
          </cell>
          <cell r="J18773" t="str">
            <v>N</v>
          </cell>
        </row>
        <row r="18774">
          <cell r="D18774" t="str">
            <v>1453698</v>
          </cell>
          <cell r="J18774" t="str">
            <v>N</v>
          </cell>
        </row>
        <row r="18775">
          <cell r="D18775" t="str">
            <v>1453698</v>
          </cell>
          <cell r="J18775" t="str">
            <v>N</v>
          </cell>
        </row>
        <row r="18776">
          <cell r="D18776" t="str">
            <v>1453698</v>
          </cell>
          <cell r="J18776" t="str">
            <v>N</v>
          </cell>
        </row>
        <row r="18777">
          <cell r="D18777" t="str">
            <v>1453698</v>
          </cell>
          <cell r="J18777" t="str">
            <v>N</v>
          </cell>
        </row>
        <row r="18778">
          <cell r="D18778" t="str">
            <v>1453698</v>
          </cell>
          <cell r="J18778" t="str">
            <v>N</v>
          </cell>
        </row>
        <row r="18779">
          <cell r="D18779" t="str">
            <v>1453698</v>
          </cell>
          <cell r="J18779" t="str">
            <v>N</v>
          </cell>
        </row>
        <row r="18780">
          <cell r="D18780" t="str">
            <v>1453698</v>
          </cell>
          <cell r="J18780" t="str">
            <v>N</v>
          </cell>
        </row>
        <row r="18781">
          <cell r="D18781" t="str">
            <v>1453698</v>
          </cell>
          <cell r="J18781" t="str">
            <v>N</v>
          </cell>
        </row>
        <row r="18782">
          <cell r="D18782" t="str">
            <v>1453698</v>
          </cell>
          <cell r="J18782" t="str">
            <v>N</v>
          </cell>
        </row>
        <row r="18783">
          <cell r="D18783" t="str">
            <v>1453698</v>
          </cell>
          <cell r="J18783" t="str">
            <v>N</v>
          </cell>
        </row>
        <row r="18784">
          <cell r="D18784" t="str">
            <v>1453698</v>
          </cell>
          <cell r="J18784" t="str">
            <v>N</v>
          </cell>
        </row>
        <row r="18785">
          <cell r="D18785" t="str">
            <v>1453698</v>
          </cell>
          <cell r="J18785" t="str">
            <v>N</v>
          </cell>
        </row>
        <row r="18786">
          <cell r="D18786" t="str">
            <v>1453698</v>
          </cell>
          <cell r="J18786" t="str">
            <v>N</v>
          </cell>
        </row>
        <row r="18787">
          <cell r="D18787" t="str">
            <v>1453698</v>
          </cell>
          <cell r="J18787" t="str">
            <v>N</v>
          </cell>
        </row>
        <row r="18788">
          <cell r="D18788" t="str">
            <v>1453698</v>
          </cell>
          <cell r="J18788" t="str">
            <v>Y</v>
          </cell>
        </row>
        <row r="18789">
          <cell r="D18789" t="str">
            <v>1453698</v>
          </cell>
          <cell r="J18789" t="str">
            <v>Y</v>
          </cell>
        </row>
        <row r="18790">
          <cell r="D18790" t="str">
            <v>1453698</v>
          </cell>
          <cell r="J18790" t="str">
            <v>Y</v>
          </cell>
        </row>
        <row r="18791">
          <cell r="D18791" t="str">
            <v>1453698</v>
          </cell>
          <cell r="J18791" t="str">
            <v>Y</v>
          </cell>
        </row>
        <row r="18792">
          <cell r="D18792" t="str">
            <v>1453698</v>
          </cell>
          <cell r="J18792" t="str">
            <v>N</v>
          </cell>
        </row>
        <row r="18793">
          <cell r="D18793" t="str">
            <v>1453698</v>
          </cell>
          <cell r="J18793" t="str">
            <v>N</v>
          </cell>
        </row>
        <row r="18794">
          <cell r="D18794" t="str">
            <v>1453698</v>
          </cell>
          <cell r="J18794" t="str">
            <v>N</v>
          </cell>
        </row>
        <row r="18795">
          <cell r="D18795" t="str">
            <v>1453698</v>
          </cell>
          <cell r="J18795" t="str">
            <v>N</v>
          </cell>
        </row>
        <row r="18796">
          <cell r="D18796" t="str">
            <v>1453698</v>
          </cell>
          <cell r="J18796" t="str">
            <v>N</v>
          </cell>
        </row>
        <row r="18797">
          <cell r="D18797" t="str">
            <v>1453698</v>
          </cell>
          <cell r="J18797" t="str">
            <v>N</v>
          </cell>
        </row>
        <row r="18798">
          <cell r="D18798" t="str">
            <v>1453698</v>
          </cell>
          <cell r="J18798" t="str">
            <v>N</v>
          </cell>
        </row>
        <row r="18799">
          <cell r="D18799" t="str">
            <v>1453698</v>
          </cell>
          <cell r="J18799" t="str">
            <v>N</v>
          </cell>
        </row>
        <row r="18800">
          <cell r="D18800" t="str">
            <v>1453698</v>
          </cell>
          <cell r="J18800" t="str">
            <v>N</v>
          </cell>
        </row>
        <row r="18801">
          <cell r="D18801" t="str">
            <v>1453698</v>
          </cell>
          <cell r="J18801" t="str">
            <v>N</v>
          </cell>
        </row>
        <row r="18802">
          <cell r="D18802" t="str">
            <v>1453698</v>
          </cell>
          <cell r="J18802" t="str">
            <v>N</v>
          </cell>
        </row>
        <row r="18803">
          <cell r="D18803" t="str">
            <v>1453698</v>
          </cell>
          <cell r="J18803" t="str">
            <v>N</v>
          </cell>
        </row>
        <row r="18804">
          <cell r="D18804" t="str">
            <v>1453698</v>
          </cell>
          <cell r="J18804" t="str">
            <v>N</v>
          </cell>
        </row>
        <row r="18805">
          <cell r="D18805" t="str">
            <v>1453698</v>
          </cell>
          <cell r="J18805" t="str">
            <v>N</v>
          </cell>
        </row>
        <row r="18806">
          <cell r="D18806" t="str">
            <v>1453698</v>
          </cell>
          <cell r="J18806" t="str">
            <v>N</v>
          </cell>
        </row>
        <row r="18807">
          <cell r="D18807" t="str">
            <v>1453698</v>
          </cell>
          <cell r="J18807" t="str">
            <v>N</v>
          </cell>
        </row>
        <row r="18808">
          <cell r="D18808" t="str">
            <v>1453698</v>
          </cell>
          <cell r="J18808" t="str">
            <v>N</v>
          </cell>
        </row>
        <row r="18809">
          <cell r="D18809" t="str">
            <v>1453698</v>
          </cell>
          <cell r="J18809" t="str">
            <v>N</v>
          </cell>
        </row>
        <row r="18810">
          <cell r="D18810" t="str">
            <v>1453698</v>
          </cell>
          <cell r="J18810" t="str">
            <v>N</v>
          </cell>
        </row>
        <row r="18811">
          <cell r="D18811" t="str">
            <v>1453698</v>
          </cell>
          <cell r="J18811" t="str">
            <v>Y</v>
          </cell>
        </row>
        <row r="18812">
          <cell r="D18812" t="str">
            <v>1453698</v>
          </cell>
          <cell r="J18812" t="str">
            <v>Y</v>
          </cell>
        </row>
        <row r="18813">
          <cell r="D18813" t="str">
            <v>1453698</v>
          </cell>
          <cell r="J18813" t="str">
            <v>Y</v>
          </cell>
        </row>
        <row r="18814">
          <cell r="D18814" t="str">
            <v>1453698</v>
          </cell>
          <cell r="J18814" t="str">
            <v>Y</v>
          </cell>
        </row>
        <row r="18815">
          <cell r="D18815" t="str">
            <v>1453698</v>
          </cell>
          <cell r="J18815" t="str">
            <v>N</v>
          </cell>
        </row>
        <row r="18816">
          <cell r="D18816" t="str">
            <v>1453698</v>
          </cell>
          <cell r="J18816" t="str">
            <v>N</v>
          </cell>
        </row>
        <row r="18817">
          <cell r="D18817" t="str">
            <v>1453698</v>
          </cell>
          <cell r="J18817" t="str">
            <v>N</v>
          </cell>
        </row>
        <row r="18818">
          <cell r="D18818" t="str">
            <v>1453698</v>
          </cell>
          <cell r="J18818" t="str">
            <v>N</v>
          </cell>
        </row>
        <row r="18819">
          <cell r="D18819" t="str">
            <v>1453698</v>
          </cell>
          <cell r="J18819" t="str">
            <v>N</v>
          </cell>
        </row>
        <row r="18820">
          <cell r="D18820" t="str">
            <v>1453698</v>
          </cell>
          <cell r="J18820" t="str">
            <v>N</v>
          </cell>
        </row>
        <row r="18821">
          <cell r="D18821" t="str">
            <v>1453698</v>
          </cell>
          <cell r="J18821" t="str">
            <v>N</v>
          </cell>
        </row>
        <row r="18822">
          <cell r="D18822" t="str">
            <v>1453698</v>
          </cell>
          <cell r="J18822" t="str">
            <v>N</v>
          </cell>
        </row>
        <row r="18823">
          <cell r="D18823" t="str">
            <v>1453698</v>
          </cell>
          <cell r="J18823" t="str">
            <v>N</v>
          </cell>
        </row>
        <row r="18824">
          <cell r="D18824" t="str">
            <v>1453698</v>
          </cell>
          <cell r="J18824" t="str">
            <v>N</v>
          </cell>
        </row>
        <row r="18825">
          <cell r="D18825" t="str">
            <v>1453698</v>
          </cell>
          <cell r="J18825" t="str">
            <v>N</v>
          </cell>
        </row>
        <row r="18826">
          <cell r="D18826" t="str">
            <v>1453698</v>
          </cell>
          <cell r="J18826" t="str">
            <v>N</v>
          </cell>
        </row>
        <row r="18827">
          <cell r="D18827" t="str">
            <v>1453698</v>
          </cell>
          <cell r="J18827" t="str">
            <v>N</v>
          </cell>
        </row>
        <row r="18828">
          <cell r="D18828" t="str">
            <v>1453698</v>
          </cell>
          <cell r="J18828" t="str">
            <v>N</v>
          </cell>
        </row>
        <row r="18829">
          <cell r="D18829" t="str">
            <v>1453698</v>
          </cell>
          <cell r="J18829" t="str">
            <v>N</v>
          </cell>
        </row>
        <row r="18830">
          <cell r="D18830" t="str">
            <v>1453698</v>
          </cell>
          <cell r="J18830" t="str">
            <v>N</v>
          </cell>
        </row>
        <row r="18831">
          <cell r="D18831" t="str">
            <v>1453698</v>
          </cell>
          <cell r="J18831" t="str">
            <v>N</v>
          </cell>
        </row>
        <row r="18832">
          <cell r="D18832" t="str">
            <v>1453698</v>
          </cell>
          <cell r="J18832" t="str">
            <v>N</v>
          </cell>
        </row>
        <row r="18833">
          <cell r="D18833" t="str">
            <v>1453698</v>
          </cell>
          <cell r="J18833" t="str">
            <v>N</v>
          </cell>
        </row>
        <row r="18834">
          <cell r="D18834" t="str">
            <v>1453698</v>
          </cell>
          <cell r="J18834" t="str">
            <v>Y</v>
          </cell>
        </row>
        <row r="18835">
          <cell r="D18835" t="str">
            <v>1453698</v>
          </cell>
          <cell r="J18835" t="str">
            <v>Y</v>
          </cell>
        </row>
        <row r="18836">
          <cell r="D18836" t="str">
            <v>1453698</v>
          </cell>
          <cell r="J18836" t="str">
            <v>Y</v>
          </cell>
        </row>
        <row r="18837">
          <cell r="D18837" t="str">
            <v>1453698</v>
          </cell>
          <cell r="J18837" t="str">
            <v>Y</v>
          </cell>
        </row>
        <row r="18838">
          <cell r="D18838" t="str">
            <v>1453803</v>
          </cell>
          <cell r="J18838" t="str">
            <v>Y</v>
          </cell>
        </row>
        <row r="18839">
          <cell r="D18839" t="str">
            <v>1453803</v>
          </cell>
          <cell r="J18839" t="str">
            <v>Y</v>
          </cell>
        </row>
        <row r="18840">
          <cell r="D18840" t="str">
            <v>1453803</v>
          </cell>
          <cell r="J18840" t="str">
            <v>Y</v>
          </cell>
        </row>
        <row r="18841">
          <cell r="D18841" t="str">
            <v>1453803</v>
          </cell>
          <cell r="J18841" t="str">
            <v>Y</v>
          </cell>
        </row>
        <row r="18842">
          <cell r="D18842" t="str">
            <v>1453803</v>
          </cell>
          <cell r="J18842" t="str">
            <v>Y</v>
          </cell>
        </row>
        <row r="18843">
          <cell r="D18843" t="str">
            <v>1453803</v>
          </cell>
          <cell r="J18843" t="str">
            <v>Y</v>
          </cell>
        </row>
        <row r="18844">
          <cell r="D18844" t="str">
            <v>1453803</v>
          </cell>
          <cell r="J18844" t="str">
            <v>Y</v>
          </cell>
        </row>
        <row r="18845">
          <cell r="D18845" t="str">
            <v>1453803</v>
          </cell>
          <cell r="J18845" t="str">
            <v>Y</v>
          </cell>
        </row>
        <row r="18846">
          <cell r="D18846" t="str">
            <v>1453803</v>
          </cell>
          <cell r="J18846" t="str">
            <v>Y</v>
          </cell>
        </row>
        <row r="18847">
          <cell r="D18847" t="str">
            <v>1453803</v>
          </cell>
          <cell r="J18847" t="str">
            <v>Y</v>
          </cell>
        </row>
        <row r="18848">
          <cell r="D18848" t="str">
            <v>1453803</v>
          </cell>
          <cell r="J18848" t="str">
            <v>Y</v>
          </cell>
        </row>
        <row r="18849">
          <cell r="D18849" t="str">
            <v>1453803</v>
          </cell>
          <cell r="J18849" t="str">
            <v>Y</v>
          </cell>
        </row>
        <row r="18850">
          <cell r="D18850" t="str">
            <v>1453803</v>
          </cell>
          <cell r="J18850" t="str">
            <v>Y</v>
          </cell>
        </row>
        <row r="18851">
          <cell r="D18851" t="str">
            <v>1453803</v>
          </cell>
          <cell r="J18851" t="str">
            <v>Y</v>
          </cell>
        </row>
        <row r="18852">
          <cell r="D18852" t="str">
            <v>1453803</v>
          </cell>
          <cell r="J18852" t="str">
            <v>Y</v>
          </cell>
        </row>
        <row r="18853">
          <cell r="D18853" t="str">
            <v>1453803</v>
          </cell>
          <cell r="J18853" t="str">
            <v>Y</v>
          </cell>
        </row>
        <row r="18854">
          <cell r="D18854" t="str">
            <v>1454642</v>
          </cell>
          <cell r="J18854" t="str">
            <v>Y</v>
          </cell>
        </row>
        <row r="18855">
          <cell r="D18855" t="str">
            <v>1454642</v>
          </cell>
          <cell r="J18855" t="str">
            <v>Y</v>
          </cell>
        </row>
        <row r="18856">
          <cell r="D18856" t="str">
            <v>1454642</v>
          </cell>
          <cell r="J18856" t="str">
            <v>Y</v>
          </cell>
        </row>
        <row r="18857">
          <cell r="D18857" t="str">
            <v>1454642</v>
          </cell>
          <cell r="J18857" t="str">
            <v>Y</v>
          </cell>
        </row>
        <row r="18858">
          <cell r="D18858" t="str">
            <v>1454642</v>
          </cell>
          <cell r="J18858" t="str">
            <v>Y</v>
          </cell>
        </row>
        <row r="18859">
          <cell r="D18859" t="str">
            <v>1454642</v>
          </cell>
          <cell r="J18859" t="str">
            <v>Y</v>
          </cell>
        </row>
        <row r="18860">
          <cell r="D18860" t="str">
            <v>1454642</v>
          </cell>
          <cell r="J18860" t="str">
            <v>Y</v>
          </cell>
        </row>
        <row r="18861">
          <cell r="D18861" t="str">
            <v>1454642</v>
          </cell>
          <cell r="J18861" t="str">
            <v>Y</v>
          </cell>
        </row>
        <row r="18862">
          <cell r="D18862" t="str">
            <v>1454642</v>
          </cell>
          <cell r="J18862" t="str">
            <v>Y</v>
          </cell>
        </row>
        <row r="18863">
          <cell r="D18863" t="str">
            <v>1454642</v>
          </cell>
          <cell r="J18863" t="str">
            <v>Y</v>
          </cell>
        </row>
        <row r="18864">
          <cell r="D18864" t="str">
            <v>1454642</v>
          </cell>
          <cell r="J18864" t="str">
            <v>Y</v>
          </cell>
        </row>
        <row r="18865">
          <cell r="D18865" t="str">
            <v>1454642</v>
          </cell>
          <cell r="J18865" t="str">
            <v>Y</v>
          </cell>
        </row>
        <row r="18866">
          <cell r="D18866" t="str">
            <v>1454642</v>
          </cell>
          <cell r="J18866" t="str">
            <v>Y</v>
          </cell>
        </row>
        <row r="18867">
          <cell r="D18867" t="str">
            <v>1454642</v>
          </cell>
          <cell r="J18867" t="str">
            <v>Y</v>
          </cell>
        </row>
        <row r="18868">
          <cell r="D18868" t="str">
            <v>1454642</v>
          </cell>
          <cell r="J18868" t="str">
            <v>Y</v>
          </cell>
        </row>
        <row r="18869">
          <cell r="D18869" t="str">
            <v>1454642</v>
          </cell>
          <cell r="J18869" t="str">
            <v>Y</v>
          </cell>
        </row>
        <row r="18870">
          <cell r="D18870" t="str">
            <v>1454642</v>
          </cell>
          <cell r="J18870" t="str">
            <v>Y</v>
          </cell>
        </row>
        <row r="18871">
          <cell r="D18871" t="str">
            <v>1454642</v>
          </cell>
          <cell r="J18871" t="str">
            <v>Y</v>
          </cell>
        </row>
        <row r="18872">
          <cell r="D18872" t="str">
            <v>1454642</v>
          </cell>
          <cell r="J18872" t="str">
            <v>Y</v>
          </cell>
        </row>
        <row r="18873">
          <cell r="D18873" t="str">
            <v>1454642</v>
          </cell>
          <cell r="J18873" t="str">
            <v>Y</v>
          </cell>
        </row>
        <row r="18874">
          <cell r="D18874" t="str">
            <v>1454642</v>
          </cell>
          <cell r="J18874" t="str">
            <v>Y</v>
          </cell>
        </row>
        <row r="18875">
          <cell r="D18875" t="str">
            <v>1454642</v>
          </cell>
          <cell r="J18875" t="str">
            <v>Y</v>
          </cell>
        </row>
        <row r="18876">
          <cell r="D18876" t="str">
            <v>1454642</v>
          </cell>
          <cell r="J18876" t="str">
            <v>Y</v>
          </cell>
        </row>
        <row r="18877">
          <cell r="D18877" t="str">
            <v>1454642</v>
          </cell>
          <cell r="J18877" t="str">
            <v>Y</v>
          </cell>
        </row>
        <row r="18878">
          <cell r="D18878" t="str">
            <v>1454642</v>
          </cell>
          <cell r="J18878" t="str">
            <v>Y</v>
          </cell>
        </row>
        <row r="18879">
          <cell r="D18879" t="str">
            <v>1454642</v>
          </cell>
          <cell r="J18879" t="str">
            <v>Y</v>
          </cell>
        </row>
        <row r="18880">
          <cell r="D18880" t="str">
            <v>1454642</v>
          </cell>
          <cell r="J18880" t="str">
            <v>Y</v>
          </cell>
        </row>
        <row r="18881">
          <cell r="D18881" t="str">
            <v>1454642</v>
          </cell>
          <cell r="J18881" t="str">
            <v>Y</v>
          </cell>
        </row>
        <row r="18882">
          <cell r="D18882" t="str">
            <v>1454642</v>
          </cell>
          <cell r="J18882" t="str">
            <v>Y</v>
          </cell>
        </row>
        <row r="18883">
          <cell r="D18883" t="str">
            <v>1454642</v>
          </cell>
          <cell r="J18883" t="str">
            <v>Y</v>
          </cell>
        </row>
        <row r="18884">
          <cell r="D18884" t="str">
            <v>1454642</v>
          </cell>
          <cell r="J18884" t="str">
            <v>Y</v>
          </cell>
        </row>
        <row r="18885">
          <cell r="D18885" t="str">
            <v>1454642</v>
          </cell>
          <cell r="J18885" t="str">
            <v>Y</v>
          </cell>
        </row>
        <row r="18886">
          <cell r="D18886" t="str">
            <v>1454642</v>
          </cell>
          <cell r="J18886" t="str">
            <v>Y</v>
          </cell>
        </row>
        <row r="18887">
          <cell r="D18887" t="str">
            <v>1454642</v>
          </cell>
          <cell r="J18887" t="str">
            <v>Y</v>
          </cell>
        </row>
        <row r="18888">
          <cell r="D18888" t="str">
            <v>1454642</v>
          </cell>
          <cell r="J18888" t="str">
            <v>Y</v>
          </cell>
        </row>
        <row r="18889">
          <cell r="D18889" t="str">
            <v>1454642</v>
          </cell>
          <cell r="J18889" t="str">
            <v>Y</v>
          </cell>
        </row>
        <row r="18890">
          <cell r="D18890" t="str">
            <v>1454642</v>
          </cell>
          <cell r="J18890" t="str">
            <v>Y</v>
          </cell>
        </row>
        <row r="18891">
          <cell r="D18891" t="str">
            <v>1454642</v>
          </cell>
          <cell r="J18891" t="str">
            <v>Y</v>
          </cell>
        </row>
        <row r="18892">
          <cell r="D18892" t="str">
            <v>1454642</v>
          </cell>
          <cell r="J18892" t="str">
            <v>Y</v>
          </cell>
        </row>
        <row r="18893">
          <cell r="D18893" t="str">
            <v>1454642</v>
          </cell>
          <cell r="J18893" t="str">
            <v>Y</v>
          </cell>
        </row>
        <row r="18894">
          <cell r="D18894" t="str">
            <v>1454642</v>
          </cell>
          <cell r="J18894" t="str">
            <v>Y</v>
          </cell>
        </row>
        <row r="18895">
          <cell r="D18895" t="str">
            <v>1454642</v>
          </cell>
          <cell r="J18895" t="str">
            <v>Y</v>
          </cell>
        </row>
        <row r="18896">
          <cell r="D18896" t="str">
            <v>1454642</v>
          </cell>
          <cell r="J18896" t="str">
            <v>Y</v>
          </cell>
        </row>
        <row r="18897">
          <cell r="D18897" t="str">
            <v>1454642</v>
          </cell>
          <cell r="J18897" t="str">
            <v>Y</v>
          </cell>
        </row>
        <row r="18898">
          <cell r="D18898" t="str">
            <v>1454642</v>
          </cell>
          <cell r="J18898" t="str">
            <v>Y</v>
          </cell>
        </row>
        <row r="18899">
          <cell r="D18899" t="str">
            <v>1454642</v>
          </cell>
          <cell r="J18899" t="str">
            <v>Y</v>
          </cell>
        </row>
        <row r="18900">
          <cell r="D18900" t="str">
            <v>1454710</v>
          </cell>
          <cell r="J18900" t="str">
            <v>N</v>
          </cell>
        </row>
        <row r="18901">
          <cell r="D18901" t="str">
            <v>1454710</v>
          </cell>
          <cell r="J18901" t="str">
            <v>N</v>
          </cell>
        </row>
        <row r="18902">
          <cell r="D18902" t="str">
            <v>1454710</v>
          </cell>
          <cell r="J18902" t="str">
            <v>N</v>
          </cell>
        </row>
        <row r="18903">
          <cell r="D18903" t="str">
            <v>1454710</v>
          </cell>
          <cell r="J18903" t="str">
            <v>N</v>
          </cell>
        </row>
        <row r="18904">
          <cell r="D18904" t="str">
            <v>1454710</v>
          </cell>
          <cell r="J18904" t="str">
            <v>N</v>
          </cell>
        </row>
        <row r="18905">
          <cell r="D18905" t="str">
            <v>1454710</v>
          </cell>
          <cell r="J18905" t="str">
            <v>N</v>
          </cell>
        </row>
        <row r="18906">
          <cell r="D18906" t="str">
            <v>1454710</v>
          </cell>
          <cell r="J18906" t="str">
            <v>N</v>
          </cell>
        </row>
        <row r="18907">
          <cell r="D18907" t="str">
            <v>1454710</v>
          </cell>
          <cell r="J18907" t="str">
            <v>N</v>
          </cell>
        </row>
        <row r="18908">
          <cell r="D18908" t="str">
            <v>1454710</v>
          </cell>
          <cell r="J18908" t="str">
            <v>N</v>
          </cell>
        </row>
        <row r="18909">
          <cell r="D18909" t="str">
            <v>1454710</v>
          </cell>
          <cell r="J18909" t="str">
            <v>N</v>
          </cell>
        </row>
        <row r="18910">
          <cell r="D18910" t="str">
            <v>1454710</v>
          </cell>
          <cell r="J18910" t="str">
            <v>N</v>
          </cell>
        </row>
        <row r="18911">
          <cell r="D18911" t="str">
            <v>1454710</v>
          </cell>
          <cell r="J18911" t="str">
            <v>N</v>
          </cell>
        </row>
        <row r="18912">
          <cell r="D18912" t="str">
            <v>1454710</v>
          </cell>
          <cell r="J18912" t="str">
            <v>N</v>
          </cell>
        </row>
        <row r="18913">
          <cell r="D18913" t="str">
            <v>1454710</v>
          </cell>
          <cell r="J18913" t="str">
            <v>N</v>
          </cell>
        </row>
        <row r="18914">
          <cell r="D18914" t="str">
            <v>1454710</v>
          </cell>
          <cell r="J18914" t="str">
            <v>N</v>
          </cell>
        </row>
        <row r="18915">
          <cell r="D18915" t="str">
            <v>1454710</v>
          </cell>
          <cell r="J18915" t="str">
            <v>N</v>
          </cell>
        </row>
        <row r="18916">
          <cell r="D18916" t="str">
            <v>1454710</v>
          </cell>
          <cell r="J18916" t="str">
            <v>N</v>
          </cell>
        </row>
        <row r="18917">
          <cell r="D18917" t="str">
            <v>1454710</v>
          </cell>
          <cell r="J18917" t="str">
            <v>N</v>
          </cell>
        </row>
        <row r="18918">
          <cell r="D18918" t="str">
            <v>1454710</v>
          </cell>
          <cell r="J18918" t="str">
            <v>N</v>
          </cell>
        </row>
        <row r="18919">
          <cell r="D18919" t="str">
            <v>1454710</v>
          </cell>
          <cell r="J18919" t="str">
            <v>N</v>
          </cell>
        </row>
        <row r="18920">
          <cell r="D18920" t="str">
            <v>1454710</v>
          </cell>
          <cell r="J18920" t="str">
            <v>N</v>
          </cell>
        </row>
        <row r="18921">
          <cell r="D18921" t="str">
            <v>1454710</v>
          </cell>
          <cell r="J18921" t="str">
            <v>N</v>
          </cell>
        </row>
        <row r="18922">
          <cell r="D18922" t="str">
            <v>1454710</v>
          </cell>
          <cell r="J18922" t="str">
            <v>N</v>
          </cell>
        </row>
        <row r="18923">
          <cell r="D18923" t="str">
            <v>1454710</v>
          </cell>
          <cell r="J18923" t="str">
            <v>N</v>
          </cell>
        </row>
        <row r="18924">
          <cell r="D18924" t="str">
            <v>1454710</v>
          </cell>
          <cell r="J18924" t="str">
            <v>N</v>
          </cell>
        </row>
        <row r="18925">
          <cell r="D18925" t="str">
            <v>1454710</v>
          </cell>
          <cell r="J18925" t="str">
            <v>N</v>
          </cell>
        </row>
        <row r="18926">
          <cell r="D18926" t="str">
            <v>1454710</v>
          </cell>
          <cell r="J18926" t="str">
            <v>N</v>
          </cell>
        </row>
        <row r="18927">
          <cell r="D18927" t="str">
            <v>1454710</v>
          </cell>
          <cell r="J18927" t="str">
            <v>N</v>
          </cell>
        </row>
        <row r="18928">
          <cell r="D18928" t="str">
            <v>1454710</v>
          </cell>
          <cell r="J18928" t="str">
            <v>N</v>
          </cell>
        </row>
        <row r="18929">
          <cell r="D18929" t="str">
            <v>1454710</v>
          </cell>
          <cell r="J18929" t="str">
            <v>N</v>
          </cell>
        </row>
        <row r="18930">
          <cell r="D18930" t="str">
            <v>1454710</v>
          </cell>
          <cell r="J18930" t="str">
            <v>N</v>
          </cell>
        </row>
        <row r="18931">
          <cell r="D18931" t="str">
            <v>1454710</v>
          </cell>
          <cell r="J18931" t="str">
            <v>N</v>
          </cell>
        </row>
        <row r="18932">
          <cell r="D18932" t="str">
            <v>1455017</v>
          </cell>
          <cell r="J18932" t="str">
            <v>Y</v>
          </cell>
        </row>
        <row r="18933">
          <cell r="D18933" t="str">
            <v>1455017</v>
          </cell>
          <cell r="J18933" t="str">
            <v>Y</v>
          </cell>
        </row>
        <row r="18934">
          <cell r="D18934" t="str">
            <v>1455017</v>
          </cell>
          <cell r="J18934" t="str">
            <v>Y</v>
          </cell>
        </row>
        <row r="18935">
          <cell r="D18935" t="str">
            <v>1455017</v>
          </cell>
          <cell r="J18935" t="str">
            <v>Y</v>
          </cell>
        </row>
        <row r="18936">
          <cell r="D18936" t="str">
            <v>1455017</v>
          </cell>
          <cell r="J18936" t="str">
            <v>Y</v>
          </cell>
        </row>
        <row r="18937">
          <cell r="D18937" t="str">
            <v>1455017</v>
          </cell>
          <cell r="J18937" t="str">
            <v>Y</v>
          </cell>
        </row>
        <row r="18938">
          <cell r="D18938" t="str">
            <v>1455017</v>
          </cell>
          <cell r="J18938" t="str">
            <v>Y</v>
          </cell>
        </row>
        <row r="18939">
          <cell r="D18939" t="str">
            <v>1455017</v>
          </cell>
          <cell r="J18939" t="str">
            <v>Y</v>
          </cell>
        </row>
        <row r="18940">
          <cell r="D18940" t="str">
            <v>1455017</v>
          </cell>
          <cell r="J18940" t="str">
            <v>Y</v>
          </cell>
        </row>
        <row r="18941">
          <cell r="D18941" t="str">
            <v>1455017</v>
          </cell>
          <cell r="J18941" t="str">
            <v>Y</v>
          </cell>
        </row>
        <row r="18942">
          <cell r="D18942" t="str">
            <v>1455017</v>
          </cell>
          <cell r="J18942" t="str">
            <v>Y</v>
          </cell>
        </row>
        <row r="18943">
          <cell r="D18943" t="str">
            <v>1455017</v>
          </cell>
          <cell r="J18943" t="str">
            <v>Y</v>
          </cell>
        </row>
        <row r="18944">
          <cell r="D18944" t="str">
            <v>1455017</v>
          </cell>
          <cell r="J18944" t="str">
            <v>Y</v>
          </cell>
        </row>
        <row r="18945">
          <cell r="D18945" t="str">
            <v>1455017</v>
          </cell>
          <cell r="J18945" t="str">
            <v>Y</v>
          </cell>
        </row>
        <row r="18946">
          <cell r="D18946" t="str">
            <v>1455017</v>
          </cell>
          <cell r="J18946" t="str">
            <v>Y</v>
          </cell>
        </row>
        <row r="18947">
          <cell r="D18947" t="str">
            <v>1455017</v>
          </cell>
          <cell r="J18947" t="str">
            <v>Y</v>
          </cell>
        </row>
        <row r="18948">
          <cell r="D18948" t="str">
            <v>1455017</v>
          </cell>
          <cell r="J18948" t="str">
            <v>Y</v>
          </cell>
        </row>
        <row r="18949">
          <cell r="D18949" t="str">
            <v>1455017</v>
          </cell>
          <cell r="J18949" t="str">
            <v>Y</v>
          </cell>
        </row>
        <row r="18950">
          <cell r="D18950" t="str">
            <v>1455017</v>
          </cell>
          <cell r="J18950" t="str">
            <v>Y</v>
          </cell>
        </row>
        <row r="18951">
          <cell r="D18951" t="str">
            <v>1455017</v>
          </cell>
          <cell r="J18951" t="str">
            <v>Y</v>
          </cell>
        </row>
        <row r="18952">
          <cell r="D18952" t="str">
            <v>1455017</v>
          </cell>
          <cell r="J18952" t="str">
            <v>Y</v>
          </cell>
        </row>
        <row r="18953">
          <cell r="D18953" t="str">
            <v>1455017</v>
          </cell>
          <cell r="J18953" t="str">
            <v>Y</v>
          </cell>
        </row>
        <row r="18954">
          <cell r="D18954" t="str">
            <v>1455228</v>
          </cell>
          <cell r="J18954" t="str">
            <v>N</v>
          </cell>
        </row>
        <row r="18955">
          <cell r="D18955" t="str">
            <v>1455228</v>
          </cell>
          <cell r="J18955" t="str">
            <v>N</v>
          </cell>
        </row>
        <row r="18956">
          <cell r="D18956" t="str">
            <v>1455228</v>
          </cell>
          <cell r="J18956" t="str">
            <v>N</v>
          </cell>
        </row>
        <row r="18957">
          <cell r="D18957" t="str">
            <v>1455228</v>
          </cell>
          <cell r="J18957" t="str">
            <v>N</v>
          </cell>
        </row>
        <row r="18958">
          <cell r="D18958" t="str">
            <v>1455228</v>
          </cell>
          <cell r="J18958" t="str">
            <v>N</v>
          </cell>
        </row>
        <row r="18959">
          <cell r="D18959" t="str">
            <v>1455228</v>
          </cell>
          <cell r="J18959" t="str">
            <v>N</v>
          </cell>
        </row>
        <row r="18960">
          <cell r="D18960" t="str">
            <v>1455228</v>
          </cell>
          <cell r="J18960" t="str">
            <v>N</v>
          </cell>
        </row>
        <row r="18961">
          <cell r="D18961" t="str">
            <v>1455228</v>
          </cell>
          <cell r="J18961" t="str">
            <v>N</v>
          </cell>
        </row>
        <row r="18962">
          <cell r="D18962" t="str">
            <v>1455228</v>
          </cell>
          <cell r="J18962" t="str">
            <v>N</v>
          </cell>
        </row>
        <row r="18963">
          <cell r="D18963" t="str">
            <v>1455228</v>
          </cell>
          <cell r="J18963" t="str">
            <v>N</v>
          </cell>
        </row>
        <row r="18964">
          <cell r="D18964" t="str">
            <v>1456620</v>
          </cell>
          <cell r="J18964" t="str">
            <v>N</v>
          </cell>
        </row>
        <row r="18965">
          <cell r="D18965" t="str">
            <v>1456620</v>
          </cell>
          <cell r="J18965" t="str">
            <v>N</v>
          </cell>
        </row>
        <row r="18966">
          <cell r="D18966" t="str">
            <v>1456620</v>
          </cell>
          <cell r="J18966" t="str">
            <v>N</v>
          </cell>
        </row>
        <row r="18967">
          <cell r="D18967" t="str">
            <v>1456620</v>
          </cell>
          <cell r="J18967" t="str">
            <v>N</v>
          </cell>
        </row>
        <row r="18968">
          <cell r="D18968" t="str">
            <v>1456620</v>
          </cell>
          <cell r="J18968" t="str">
            <v>N</v>
          </cell>
        </row>
        <row r="18969">
          <cell r="D18969" t="str">
            <v>1456620</v>
          </cell>
          <cell r="J18969" t="str">
            <v>N</v>
          </cell>
        </row>
        <row r="18970">
          <cell r="D18970" t="str">
            <v>1456620</v>
          </cell>
          <cell r="J18970" t="str">
            <v>N</v>
          </cell>
        </row>
        <row r="18971">
          <cell r="D18971" t="str">
            <v>1456620</v>
          </cell>
          <cell r="J18971" t="str">
            <v>N</v>
          </cell>
        </row>
        <row r="18972">
          <cell r="D18972" t="str">
            <v>1456620</v>
          </cell>
          <cell r="J18972" t="str">
            <v>N</v>
          </cell>
        </row>
        <row r="18973">
          <cell r="D18973" t="str">
            <v>1456620</v>
          </cell>
          <cell r="J18973" t="str">
            <v>N</v>
          </cell>
        </row>
        <row r="18974">
          <cell r="D18974" t="str">
            <v>1456620</v>
          </cell>
          <cell r="J18974" t="str">
            <v>N</v>
          </cell>
        </row>
        <row r="18975">
          <cell r="D18975" t="str">
            <v>1456620</v>
          </cell>
          <cell r="J18975" t="str">
            <v>N</v>
          </cell>
        </row>
        <row r="18976">
          <cell r="D18976" t="str">
            <v>1456620</v>
          </cell>
          <cell r="J18976" t="str">
            <v>N</v>
          </cell>
        </row>
        <row r="18977">
          <cell r="D18977" t="str">
            <v>1456620</v>
          </cell>
          <cell r="J18977" t="str">
            <v>N</v>
          </cell>
        </row>
        <row r="18978">
          <cell r="D18978" t="str">
            <v>1456620</v>
          </cell>
          <cell r="J18978" t="str">
            <v>N</v>
          </cell>
        </row>
        <row r="18979">
          <cell r="D18979" t="str">
            <v>1456620</v>
          </cell>
          <cell r="J18979" t="str">
            <v>N</v>
          </cell>
        </row>
        <row r="18980">
          <cell r="D18980" t="str">
            <v>1456620</v>
          </cell>
          <cell r="J18980" t="str">
            <v>N</v>
          </cell>
        </row>
        <row r="18981">
          <cell r="D18981" t="str">
            <v>1456620</v>
          </cell>
          <cell r="J18981" t="str">
            <v>N</v>
          </cell>
        </row>
        <row r="18982">
          <cell r="D18982" t="str">
            <v>1456620</v>
          </cell>
          <cell r="J18982" t="str">
            <v>N</v>
          </cell>
        </row>
        <row r="18983">
          <cell r="D18983" t="str">
            <v>1456620</v>
          </cell>
          <cell r="J18983" t="str">
            <v>N</v>
          </cell>
        </row>
        <row r="18984">
          <cell r="D18984" t="str">
            <v>1456975</v>
          </cell>
          <cell r="J18984" t="str">
            <v>N</v>
          </cell>
        </row>
        <row r="18985">
          <cell r="D18985" t="str">
            <v>1456975</v>
          </cell>
          <cell r="J18985" t="str">
            <v>N</v>
          </cell>
        </row>
        <row r="18986">
          <cell r="D18986" t="str">
            <v>1456975</v>
          </cell>
          <cell r="J18986" t="str">
            <v>N</v>
          </cell>
        </row>
        <row r="18987">
          <cell r="D18987" t="str">
            <v>1456975</v>
          </cell>
          <cell r="J18987" t="str">
            <v>N</v>
          </cell>
        </row>
        <row r="18988">
          <cell r="D18988" t="str">
            <v>1456975</v>
          </cell>
          <cell r="J18988" t="str">
            <v>N</v>
          </cell>
        </row>
        <row r="18989">
          <cell r="D18989" t="str">
            <v>1457885</v>
          </cell>
          <cell r="J18989" t="str">
            <v>Y</v>
          </cell>
        </row>
        <row r="18990">
          <cell r="D18990" t="str">
            <v>1457887</v>
          </cell>
          <cell r="J18990" t="str">
            <v>N</v>
          </cell>
        </row>
        <row r="18991">
          <cell r="D18991" t="str">
            <v>1457887</v>
          </cell>
          <cell r="J18991" t="str">
            <v>N</v>
          </cell>
        </row>
        <row r="18992">
          <cell r="D18992" t="str">
            <v>1457887</v>
          </cell>
          <cell r="J18992" t="str">
            <v>N</v>
          </cell>
        </row>
        <row r="18993">
          <cell r="D18993" t="str">
            <v>1457887</v>
          </cell>
          <cell r="J18993" t="str">
            <v>N</v>
          </cell>
        </row>
        <row r="18994">
          <cell r="D18994" t="str">
            <v>1457887</v>
          </cell>
          <cell r="J18994" t="str">
            <v>N</v>
          </cell>
        </row>
        <row r="18995">
          <cell r="D18995" t="str">
            <v>1457887</v>
          </cell>
          <cell r="J18995" t="str">
            <v>N</v>
          </cell>
        </row>
        <row r="18996">
          <cell r="D18996" t="str">
            <v>1457887</v>
          </cell>
          <cell r="J18996" t="str">
            <v>N</v>
          </cell>
        </row>
        <row r="18997">
          <cell r="D18997" t="str">
            <v>1457887</v>
          </cell>
          <cell r="J18997" t="str">
            <v>N</v>
          </cell>
        </row>
        <row r="18998">
          <cell r="D18998" t="str">
            <v>1457887</v>
          </cell>
          <cell r="J18998" t="str">
            <v>N</v>
          </cell>
        </row>
        <row r="18999">
          <cell r="D18999" t="str">
            <v>1457887</v>
          </cell>
          <cell r="J18999" t="str">
            <v>N</v>
          </cell>
        </row>
        <row r="19000">
          <cell r="D19000" t="str">
            <v>1457887</v>
          </cell>
          <cell r="J19000" t="str">
            <v>N</v>
          </cell>
        </row>
        <row r="19001">
          <cell r="D19001" t="str">
            <v>1457887</v>
          </cell>
          <cell r="J19001" t="str">
            <v>N</v>
          </cell>
        </row>
        <row r="19002">
          <cell r="D19002" t="str">
            <v>1457887</v>
          </cell>
          <cell r="J19002" t="str">
            <v>N</v>
          </cell>
        </row>
        <row r="19003">
          <cell r="D19003" t="str">
            <v>1457887</v>
          </cell>
          <cell r="J19003" t="str">
            <v>Y</v>
          </cell>
        </row>
        <row r="19004">
          <cell r="D19004" t="str">
            <v>1457887</v>
          </cell>
          <cell r="J19004" t="str">
            <v>Y</v>
          </cell>
        </row>
        <row r="19005">
          <cell r="D19005" t="str">
            <v>1457887</v>
          </cell>
          <cell r="J19005" t="str">
            <v>Y</v>
          </cell>
        </row>
        <row r="19006">
          <cell r="D19006" t="str">
            <v>1459016</v>
          </cell>
          <cell r="J19006" t="str">
            <v>Y</v>
          </cell>
        </row>
        <row r="19007">
          <cell r="D19007" t="str">
            <v>1459016</v>
          </cell>
          <cell r="J19007" t="str">
            <v>Y</v>
          </cell>
        </row>
        <row r="19008">
          <cell r="D19008" t="str">
            <v>1459016</v>
          </cell>
          <cell r="J19008" t="str">
            <v>Y</v>
          </cell>
        </row>
        <row r="19009">
          <cell r="D19009" t="str">
            <v>1459016</v>
          </cell>
          <cell r="J19009" t="str">
            <v>Y</v>
          </cell>
        </row>
        <row r="19010">
          <cell r="D19010" t="str">
            <v>1459016</v>
          </cell>
          <cell r="J19010" t="str">
            <v>Y</v>
          </cell>
        </row>
        <row r="19011">
          <cell r="D19011" t="str">
            <v>1459016</v>
          </cell>
          <cell r="J19011" t="str">
            <v>Y</v>
          </cell>
        </row>
        <row r="19012">
          <cell r="D19012" t="str">
            <v>1459016</v>
          </cell>
          <cell r="J19012" t="str">
            <v>Y</v>
          </cell>
        </row>
        <row r="19013">
          <cell r="D19013" t="str">
            <v>1459016</v>
          </cell>
          <cell r="J19013" t="str">
            <v>Y</v>
          </cell>
        </row>
        <row r="19014">
          <cell r="D19014" t="str">
            <v>1459016</v>
          </cell>
          <cell r="J19014" t="str">
            <v>Y</v>
          </cell>
        </row>
        <row r="19015">
          <cell r="D19015" t="str">
            <v>1459016</v>
          </cell>
          <cell r="J19015" t="str">
            <v>Y</v>
          </cell>
        </row>
        <row r="19016">
          <cell r="D19016" t="str">
            <v>1459016</v>
          </cell>
          <cell r="J19016" t="str">
            <v>Y</v>
          </cell>
        </row>
        <row r="19017">
          <cell r="D19017" t="str">
            <v>1459016</v>
          </cell>
          <cell r="J19017" t="str">
            <v>Y</v>
          </cell>
        </row>
        <row r="19018">
          <cell r="D19018" t="str">
            <v>1459016</v>
          </cell>
          <cell r="J19018" t="str">
            <v>Y</v>
          </cell>
        </row>
        <row r="19019">
          <cell r="D19019" t="str">
            <v>1459016</v>
          </cell>
          <cell r="J19019" t="str">
            <v>Y</v>
          </cell>
        </row>
        <row r="19020">
          <cell r="D19020" t="str">
            <v>1459016</v>
          </cell>
          <cell r="J19020" t="str">
            <v>Y</v>
          </cell>
        </row>
        <row r="19021">
          <cell r="D19021" t="str">
            <v>1459016</v>
          </cell>
          <cell r="J19021" t="str">
            <v>Y</v>
          </cell>
        </row>
        <row r="19022">
          <cell r="D19022" t="str">
            <v>1459016</v>
          </cell>
          <cell r="J19022" t="str">
            <v>Y</v>
          </cell>
        </row>
        <row r="19023">
          <cell r="D19023" t="str">
            <v>1459016</v>
          </cell>
          <cell r="J19023" t="str">
            <v>Y</v>
          </cell>
        </row>
        <row r="19024">
          <cell r="D19024" t="str">
            <v>1459016</v>
          </cell>
          <cell r="J19024" t="str">
            <v>Y</v>
          </cell>
        </row>
        <row r="19025">
          <cell r="D19025" t="str">
            <v>1459016</v>
          </cell>
          <cell r="J19025" t="str">
            <v>Y</v>
          </cell>
        </row>
        <row r="19026">
          <cell r="D19026" t="str">
            <v>1459016</v>
          </cell>
          <cell r="J19026" t="str">
            <v>Y</v>
          </cell>
        </row>
        <row r="19027">
          <cell r="D19027" t="str">
            <v>1459016</v>
          </cell>
          <cell r="J19027" t="str">
            <v>Y</v>
          </cell>
        </row>
        <row r="19028">
          <cell r="D19028" t="str">
            <v>1459016</v>
          </cell>
          <cell r="J19028" t="str">
            <v>Y</v>
          </cell>
        </row>
        <row r="19029">
          <cell r="D19029" t="str">
            <v>1459016</v>
          </cell>
          <cell r="J19029" t="str">
            <v>Y</v>
          </cell>
        </row>
        <row r="19030">
          <cell r="D19030" t="str">
            <v>1459016</v>
          </cell>
          <cell r="J19030" t="str">
            <v>Y</v>
          </cell>
        </row>
        <row r="19031">
          <cell r="D19031" t="str">
            <v>1459016</v>
          </cell>
          <cell r="J19031" t="str">
            <v>Y</v>
          </cell>
        </row>
        <row r="19032">
          <cell r="D19032" t="str">
            <v>1459016</v>
          </cell>
          <cell r="J19032" t="str">
            <v>Y</v>
          </cell>
        </row>
        <row r="19033">
          <cell r="D19033" t="str">
            <v>1459016</v>
          </cell>
          <cell r="J19033" t="str">
            <v>Y</v>
          </cell>
        </row>
        <row r="19034">
          <cell r="D19034" t="str">
            <v>1459016</v>
          </cell>
          <cell r="J19034" t="str">
            <v>Y</v>
          </cell>
        </row>
        <row r="19035">
          <cell r="D19035" t="str">
            <v>1459016</v>
          </cell>
          <cell r="J19035" t="str">
            <v>Y</v>
          </cell>
        </row>
        <row r="19036">
          <cell r="D19036" t="str">
            <v>1459016</v>
          </cell>
          <cell r="J19036" t="str">
            <v>Y</v>
          </cell>
        </row>
        <row r="19037">
          <cell r="D19037" t="str">
            <v>1459016</v>
          </cell>
          <cell r="J19037" t="str">
            <v>Y</v>
          </cell>
        </row>
        <row r="19038">
          <cell r="D19038" t="str">
            <v>1459016</v>
          </cell>
          <cell r="J19038" t="str">
            <v>Y</v>
          </cell>
        </row>
        <row r="19039">
          <cell r="D19039" t="str">
            <v>1459016</v>
          </cell>
          <cell r="J19039" t="str">
            <v>Y</v>
          </cell>
        </row>
        <row r="19040">
          <cell r="D19040" t="str">
            <v>1459016</v>
          </cell>
          <cell r="J19040" t="str">
            <v>Y</v>
          </cell>
        </row>
        <row r="19041">
          <cell r="D19041" t="str">
            <v>1459016</v>
          </cell>
          <cell r="J19041" t="str">
            <v>Y</v>
          </cell>
        </row>
        <row r="19042">
          <cell r="D19042" t="str">
            <v>1459016</v>
          </cell>
          <cell r="J19042" t="str">
            <v>N</v>
          </cell>
        </row>
        <row r="19043">
          <cell r="D19043" t="str">
            <v>1459016</v>
          </cell>
          <cell r="J19043" t="str">
            <v>N</v>
          </cell>
        </row>
        <row r="19044">
          <cell r="D19044" t="str">
            <v>1459016</v>
          </cell>
          <cell r="J19044" t="str">
            <v>Y</v>
          </cell>
        </row>
        <row r="19045">
          <cell r="D19045" t="str">
            <v>1459016</v>
          </cell>
          <cell r="J19045" t="str">
            <v>Y</v>
          </cell>
        </row>
        <row r="19046">
          <cell r="D19046" t="str">
            <v>1459016</v>
          </cell>
          <cell r="J19046" t="str">
            <v>Y</v>
          </cell>
        </row>
        <row r="19047">
          <cell r="D19047" t="str">
            <v>1459016</v>
          </cell>
          <cell r="J19047" t="str">
            <v>Y</v>
          </cell>
        </row>
        <row r="19048">
          <cell r="D19048" t="str">
            <v>1459016</v>
          </cell>
          <cell r="J19048" t="str">
            <v>Y</v>
          </cell>
        </row>
        <row r="19049">
          <cell r="D19049" t="str">
            <v>1459016</v>
          </cell>
          <cell r="J19049" t="str">
            <v>Y</v>
          </cell>
        </row>
        <row r="19050">
          <cell r="D19050" t="str">
            <v>1459016</v>
          </cell>
          <cell r="J19050" t="str">
            <v>Y</v>
          </cell>
        </row>
        <row r="19051">
          <cell r="D19051" t="str">
            <v>1459016</v>
          </cell>
          <cell r="J19051" t="str">
            <v>Y</v>
          </cell>
        </row>
        <row r="19052">
          <cell r="D19052" t="str">
            <v>1459016</v>
          </cell>
          <cell r="J19052" t="str">
            <v>Y</v>
          </cell>
        </row>
        <row r="19053">
          <cell r="D19053" t="str">
            <v>1459016</v>
          </cell>
          <cell r="J19053" t="str">
            <v>Y</v>
          </cell>
        </row>
        <row r="19054">
          <cell r="D19054" t="str">
            <v>1459016</v>
          </cell>
          <cell r="J19054" t="str">
            <v>Y</v>
          </cell>
        </row>
        <row r="19055">
          <cell r="D19055" t="str">
            <v>1459016</v>
          </cell>
          <cell r="J19055" t="str">
            <v>Y</v>
          </cell>
        </row>
        <row r="19056">
          <cell r="D19056" t="str">
            <v>1459016</v>
          </cell>
          <cell r="J19056" t="str">
            <v>Y</v>
          </cell>
        </row>
        <row r="19057">
          <cell r="D19057" t="str">
            <v>1459016</v>
          </cell>
          <cell r="J19057" t="str">
            <v>Y</v>
          </cell>
        </row>
        <row r="19058">
          <cell r="D19058" t="str">
            <v>1459016</v>
          </cell>
          <cell r="J19058" t="str">
            <v>Y</v>
          </cell>
        </row>
        <row r="19059">
          <cell r="D19059" t="str">
            <v>1459016</v>
          </cell>
          <cell r="J19059" t="str">
            <v>Y</v>
          </cell>
        </row>
        <row r="19060">
          <cell r="D19060" t="str">
            <v>1459016</v>
          </cell>
          <cell r="J19060" t="str">
            <v>N</v>
          </cell>
        </row>
        <row r="19061">
          <cell r="D19061" t="str">
            <v>1459016</v>
          </cell>
          <cell r="J19061" t="str">
            <v>N</v>
          </cell>
        </row>
        <row r="19062">
          <cell r="D19062" t="str">
            <v>1459016</v>
          </cell>
          <cell r="J19062" t="str">
            <v>N</v>
          </cell>
        </row>
        <row r="19063">
          <cell r="D19063" t="str">
            <v>1459016</v>
          </cell>
          <cell r="J19063" t="str">
            <v>Y</v>
          </cell>
        </row>
        <row r="19064">
          <cell r="D19064" t="str">
            <v>1459016</v>
          </cell>
          <cell r="J19064" t="str">
            <v>Y</v>
          </cell>
        </row>
        <row r="19065">
          <cell r="D19065" t="str">
            <v>1459016</v>
          </cell>
          <cell r="J19065" t="str">
            <v>Y</v>
          </cell>
        </row>
        <row r="19066">
          <cell r="D19066" t="str">
            <v>1459016</v>
          </cell>
          <cell r="J19066" t="str">
            <v>Y</v>
          </cell>
        </row>
        <row r="19067">
          <cell r="D19067" t="str">
            <v>1459016</v>
          </cell>
          <cell r="J19067" t="str">
            <v>Y</v>
          </cell>
        </row>
        <row r="19068">
          <cell r="D19068" t="str">
            <v>1459016</v>
          </cell>
          <cell r="J19068" t="str">
            <v>Y</v>
          </cell>
        </row>
        <row r="19069">
          <cell r="D19069" t="str">
            <v>1459016</v>
          </cell>
          <cell r="J19069" t="str">
            <v>Y</v>
          </cell>
        </row>
        <row r="19070">
          <cell r="D19070" t="str">
            <v>1459016</v>
          </cell>
          <cell r="J19070" t="str">
            <v>Y</v>
          </cell>
        </row>
        <row r="19071">
          <cell r="D19071" t="str">
            <v>1459016</v>
          </cell>
          <cell r="J19071" t="str">
            <v>Y</v>
          </cell>
        </row>
        <row r="19072">
          <cell r="D19072" t="str">
            <v>1459016</v>
          </cell>
          <cell r="J19072" t="str">
            <v>Y</v>
          </cell>
        </row>
        <row r="19073">
          <cell r="D19073" t="str">
            <v>1459016</v>
          </cell>
          <cell r="J19073" t="str">
            <v>Y</v>
          </cell>
        </row>
        <row r="19074">
          <cell r="D19074" t="str">
            <v>1459016</v>
          </cell>
          <cell r="J19074" t="str">
            <v>Y</v>
          </cell>
        </row>
        <row r="19075">
          <cell r="D19075" t="str">
            <v>1459016</v>
          </cell>
          <cell r="J19075" t="str">
            <v>Y</v>
          </cell>
        </row>
        <row r="19076">
          <cell r="D19076" t="str">
            <v>1459016</v>
          </cell>
          <cell r="J19076" t="str">
            <v>Y</v>
          </cell>
        </row>
        <row r="19077">
          <cell r="D19077" t="str">
            <v>1459016</v>
          </cell>
          <cell r="J19077" t="str">
            <v>N</v>
          </cell>
        </row>
        <row r="19078">
          <cell r="D19078" t="str">
            <v>1459016</v>
          </cell>
          <cell r="J19078" t="str">
            <v>N</v>
          </cell>
        </row>
        <row r="19079">
          <cell r="D19079" t="str">
            <v>1459016</v>
          </cell>
          <cell r="J19079" t="str">
            <v>N</v>
          </cell>
        </row>
        <row r="19080">
          <cell r="D19080" t="str">
            <v>1459016</v>
          </cell>
          <cell r="J19080" t="str">
            <v>N</v>
          </cell>
        </row>
        <row r="19081">
          <cell r="D19081" t="str">
            <v>1459016</v>
          </cell>
          <cell r="J19081" t="str">
            <v>N</v>
          </cell>
        </row>
        <row r="19082">
          <cell r="D19082" t="str">
            <v>1460243</v>
          </cell>
          <cell r="J19082" t="str">
            <v>N</v>
          </cell>
        </row>
        <row r="19083">
          <cell r="D19083" t="str">
            <v>1460243</v>
          </cell>
          <cell r="J19083" t="str">
            <v>N</v>
          </cell>
        </row>
        <row r="19084">
          <cell r="D19084" t="str">
            <v>1460243</v>
          </cell>
          <cell r="J19084" t="str">
            <v>N</v>
          </cell>
        </row>
        <row r="19085">
          <cell r="D19085" t="str">
            <v>1460243</v>
          </cell>
          <cell r="J19085" t="str">
            <v>N</v>
          </cell>
        </row>
        <row r="19086">
          <cell r="D19086" t="str">
            <v>1460243</v>
          </cell>
          <cell r="J19086" t="str">
            <v>N</v>
          </cell>
        </row>
        <row r="19087">
          <cell r="D19087" t="str">
            <v>1460243</v>
          </cell>
          <cell r="J19087" t="str">
            <v>N</v>
          </cell>
        </row>
        <row r="19088">
          <cell r="D19088" t="str">
            <v>1460243</v>
          </cell>
          <cell r="J19088" t="str">
            <v>N</v>
          </cell>
        </row>
        <row r="19089">
          <cell r="D19089" t="str">
            <v>1460243</v>
          </cell>
          <cell r="J19089" t="str">
            <v>N</v>
          </cell>
        </row>
        <row r="19090">
          <cell r="D19090" t="str">
            <v>1460243</v>
          </cell>
          <cell r="J19090" t="str">
            <v>N</v>
          </cell>
        </row>
        <row r="19091">
          <cell r="D19091" t="str">
            <v>1460243</v>
          </cell>
          <cell r="J19091" t="str">
            <v>N</v>
          </cell>
        </row>
        <row r="19092">
          <cell r="D19092" t="str">
            <v>1460243</v>
          </cell>
          <cell r="J19092" t="str">
            <v>N</v>
          </cell>
        </row>
        <row r="19093">
          <cell r="D19093" t="str">
            <v>1460243</v>
          </cell>
          <cell r="J19093" t="str">
            <v>N</v>
          </cell>
        </row>
        <row r="19094">
          <cell r="D19094" t="str">
            <v>1460243</v>
          </cell>
          <cell r="J19094" t="str">
            <v>N</v>
          </cell>
        </row>
        <row r="19095">
          <cell r="D19095" t="str">
            <v>1460243</v>
          </cell>
          <cell r="J19095" t="str">
            <v>N</v>
          </cell>
        </row>
        <row r="19096">
          <cell r="D19096" t="str">
            <v>1460243</v>
          </cell>
          <cell r="J19096" t="str">
            <v>N</v>
          </cell>
        </row>
        <row r="19097">
          <cell r="D19097" t="str">
            <v>1461561</v>
          </cell>
          <cell r="J19097" t="str">
            <v>N</v>
          </cell>
        </row>
        <row r="19098">
          <cell r="D19098" t="str">
            <v>1461561</v>
          </cell>
          <cell r="J19098" t="str">
            <v>N</v>
          </cell>
        </row>
        <row r="19099">
          <cell r="D19099" t="str">
            <v>1461561</v>
          </cell>
          <cell r="J19099" t="str">
            <v>N</v>
          </cell>
        </row>
        <row r="19100">
          <cell r="D19100" t="str">
            <v>1461561</v>
          </cell>
          <cell r="J19100" t="str">
            <v>N</v>
          </cell>
        </row>
        <row r="19101">
          <cell r="D19101" t="str">
            <v>1461561</v>
          </cell>
          <cell r="J19101" t="str">
            <v>N</v>
          </cell>
        </row>
        <row r="19102">
          <cell r="D19102" t="str">
            <v>1461561</v>
          </cell>
          <cell r="J19102" t="str">
            <v>N</v>
          </cell>
        </row>
        <row r="19103">
          <cell r="D19103" t="str">
            <v>1461561</v>
          </cell>
          <cell r="J19103" t="str">
            <v>N</v>
          </cell>
        </row>
        <row r="19104">
          <cell r="D19104" t="str">
            <v>1461561</v>
          </cell>
          <cell r="J19104" t="str">
            <v>N</v>
          </cell>
        </row>
        <row r="19105">
          <cell r="D19105" t="str">
            <v>1461561</v>
          </cell>
          <cell r="J19105" t="str">
            <v>N</v>
          </cell>
        </row>
        <row r="19106">
          <cell r="D19106" t="str">
            <v>1461561</v>
          </cell>
          <cell r="J19106" t="str">
            <v>N</v>
          </cell>
        </row>
        <row r="19107">
          <cell r="D19107" t="str">
            <v>1461561</v>
          </cell>
          <cell r="J19107" t="str">
            <v>N</v>
          </cell>
        </row>
        <row r="19108">
          <cell r="D19108" t="str">
            <v>1461561</v>
          </cell>
          <cell r="J19108" t="str">
            <v>N</v>
          </cell>
        </row>
        <row r="19109">
          <cell r="D19109" t="str">
            <v>1461561</v>
          </cell>
          <cell r="J19109" t="str">
            <v>N</v>
          </cell>
        </row>
        <row r="19110">
          <cell r="D19110" t="str">
            <v>1461561</v>
          </cell>
          <cell r="J19110" t="str">
            <v>N</v>
          </cell>
        </row>
        <row r="19111">
          <cell r="D19111" t="str">
            <v>1461561</v>
          </cell>
          <cell r="J19111" t="str">
            <v>N</v>
          </cell>
        </row>
        <row r="19112">
          <cell r="D19112" t="str">
            <v>1461561</v>
          </cell>
          <cell r="J19112" t="str">
            <v>N</v>
          </cell>
        </row>
        <row r="19113">
          <cell r="D19113" t="str">
            <v>1461561</v>
          </cell>
          <cell r="J19113" t="str">
            <v>N</v>
          </cell>
        </row>
        <row r="19114">
          <cell r="D19114" t="str">
            <v>1461561</v>
          </cell>
          <cell r="J19114" t="str">
            <v>N</v>
          </cell>
        </row>
        <row r="19115">
          <cell r="D19115" t="str">
            <v>1461561</v>
          </cell>
          <cell r="J19115" t="str">
            <v>N</v>
          </cell>
        </row>
        <row r="19116">
          <cell r="D19116" t="str">
            <v>1461561</v>
          </cell>
          <cell r="J19116" t="str">
            <v>N</v>
          </cell>
        </row>
        <row r="19117">
          <cell r="D19117" t="str">
            <v>1461561</v>
          </cell>
          <cell r="J19117" t="str">
            <v>N</v>
          </cell>
        </row>
        <row r="19118">
          <cell r="D19118" t="str">
            <v>1461561</v>
          </cell>
          <cell r="J19118" t="str">
            <v>N</v>
          </cell>
        </row>
        <row r="19119">
          <cell r="D19119" t="str">
            <v>1461561</v>
          </cell>
          <cell r="J19119" t="str">
            <v>N</v>
          </cell>
        </row>
        <row r="19120">
          <cell r="D19120" t="str">
            <v>1461561</v>
          </cell>
          <cell r="J19120" t="str">
            <v>N</v>
          </cell>
        </row>
        <row r="19121">
          <cell r="D19121" t="str">
            <v>1461561</v>
          </cell>
          <cell r="J19121" t="str">
            <v>N</v>
          </cell>
        </row>
        <row r="19122">
          <cell r="D19122" t="str">
            <v>1461561</v>
          </cell>
          <cell r="J19122" t="str">
            <v>N</v>
          </cell>
        </row>
        <row r="19123">
          <cell r="D19123" t="str">
            <v>1461561</v>
          </cell>
          <cell r="J19123" t="str">
            <v>N</v>
          </cell>
        </row>
        <row r="19124">
          <cell r="D19124" t="str">
            <v>1461561</v>
          </cell>
          <cell r="J19124" t="str">
            <v>N</v>
          </cell>
        </row>
        <row r="19125">
          <cell r="D19125" t="str">
            <v>1461561</v>
          </cell>
          <cell r="J19125" t="str">
            <v>N</v>
          </cell>
        </row>
        <row r="19126">
          <cell r="D19126" t="str">
            <v>1461561</v>
          </cell>
          <cell r="J19126" t="str">
            <v>N</v>
          </cell>
        </row>
        <row r="19127">
          <cell r="D19127" t="str">
            <v>1461561</v>
          </cell>
          <cell r="J19127" t="str">
            <v>N</v>
          </cell>
        </row>
        <row r="19128">
          <cell r="D19128" t="str">
            <v>1461561</v>
          </cell>
          <cell r="J19128" t="str">
            <v>N</v>
          </cell>
        </row>
        <row r="19129">
          <cell r="D19129" t="str">
            <v>1461561</v>
          </cell>
          <cell r="J19129" t="str">
            <v>N</v>
          </cell>
        </row>
        <row r="19130">
          <cell r="D19130" t="str">
            <v>1461561</v>
          </cell>
          <cell r="J19130" t="str">
            <v>N</v>
          </cell>
        </row>
        <row r="19131">
          <cell r="D19131" t="str">
            <v>1461561</v>
          </cell>
          <cell r="J19131" t="str">
            <v>N</v>
          </cell>
        </row>
        <row r="19132">
          <cell r="D19132" t="str">
            <v>1461561</v>
          </cell>
          <cell r="J19132" t="str">
            <v>N</v>
          </cell>
        </row>
        <row r="19133">
          <cell r="D19133" t="str">
            <v>1461561</v>
          </cell>
          <cell r="J19133" t="str">
            <v>N</v>
          </cell>
        </row>
        <row r="19134">
          <cell r="D19134" t="str">
            <v>1461561</v>
          </cell>
          <cell r="J19134" t="str">
            <v>N</v>
          </cell>
        </row>
        <row r="19135">
          <cell r="D19135" t="str">
            <v>1461561</v>
          </cell>
          <cell r="J19135" t="str">
            <v>N</v>
          </cell>
        </row>
        <row r="19136">
          <cell r="D19136" t="str">
            <v>1461561</v>
          </cell>
          <cell r="J19136" t="str">
            <v>N</v>
          </cell>
        </row>
        <row r="19137">
          <cell r="D19137" t="str">
            <v>1461561</v>
          </cell>
          <cell r="J19137" t="str">
            <v>N</v>
          </cell>
        </row>
        <row r="19138">
          <cell r="D19138" t="str">
            <v>1461561</v>
          </cell>
          <cell r="J19138" t="str">
            <v>N</v>
          </cell>
        </row>
        <row r="19139">
          <cell r="D19139" t="str">
            <v>1461561</v>
          </cell>
          <cell r="J19139" t="str">
            <v>N</v>
          </cell>
        </row>
        <row r="19140">
          <cell r="D19140" t="str">
            <v>1461561</v>
          </cell>
          <cell r="J19140" t="str">
            <v>N</v>
          </cell>
        </row>
        <row r="19141">
          <cell r="D19141" t="str">
            <v>1461561</v>
          </cell>
          <cell r="J19141" t="str">
            <v>N</v>
          </cell>
        </row>
        <row r="19142">
          <cell r="D19142" t="str">
            <v>1461561</v>
          </cell>
          <cell r="J19142" t="str">
            <v>N</v>
          </cell>
        </row>
        <row r="19143">
          <cell r="D19143" t="str">
            <v>1461561</v>
          </cell>
          <cell r="J19143" t="str">
            <v>N</v>
          </cell>
        </row>
        <row r="19144">
          <cell r="D19144" t="str">
            <v>1461561</v>
          </cell>
          <cell r="J19144" t="str">
            <v>N</v>
          </cell>
        </row>
        <row r="19145">
          <cell r="D19145" t="str">
            <v>1463924</v>
          </cell>
          <cell r="J19145" t="str">
            <v>N</v>
          </cell>
        </row>
        <row r="19146">
          <cell r="D19146" t="str">
            <v>1463924</v>
          </cell>
          <cell r="J19146" t="str">
            <v>N</v>
          </cell>
        </row>
        <row r="19147">
          <cell r="D19147" t="str">
            <v>1463924</v>
          </cell>
          <cell r="J19147" t="str">
            <v>N</v>
          </cell>
        </row>
        <row r="19148">
          <cell r="D19148" t="str">
            <v>1463924</v>
          </cell>
          <cell r="J19148" t="str">
            <v>N</v>
          </cell>
        </row>
        <row r="19149">
          <cell r="D19149" t="str">
            <v>1463924</v>
          </cell>
          <cell r="J19149" t="str">
            <v>N</v>
          </cell>
        </row>
        <row r="19150">
          <cell r="D19150" t="str">
            <v>1463924</v>
          </cell>
          <cell r="J19150" t="str">
            <v>N</v>
          </cell>
        </row>
        <row r="19151">
          <cell r="D19151" t="str">
            <v>1463924</v>
          </cell>
          <cell r="J19151" t="str">
            <v>N</v>
          </cell>
        </row>
        <row r="19152">
          <cell r="D19152" t="str">
            <v>1463924</v>
          </cell>
          <cell r="J19152" t="str">
            <v>N</v>
          </cell>
        </row>
        <row r="19153">
          <cell r="D19153" t="str">
            <v>1463924</v>
          </cell>
          <cell r="J19153" t="str">
            <v>N</v>
          </cell>
        </row>
        <row r="19154">
          <cell r="D19154" t="str">
            <v>1463924</v>
          </cell>
          <cell r="J19154" t="str">
            <v>N</v>
          </cell>
        </row>
        <row r="19155">
          <cell r="D19155" t="str">
            <v>1463924</v>
          </cell>
          <cell r="J19155" t="str">
            <v>N</v>
          </cell>
        </row>
        <row r="19156">
          <cell r="D19156" t="str">
            <v>1463924</v>
          </cell>
          <cell r="J19156" t="str">
            <v>N</v>
          </cell>
        </row>
        <row r="19157">
          <cell r="D19157" t="str">
            <v>1464671</v>
          </cell>
          <cell r="J19157" t="str">
            <v>N</v>
          </cell>
        </row>
        <row r="19158">
          <cell r="D19158" t="str">
            <v>1464671</v>
          </cell>
          <cell r="J19158" t="str">
            <v>N</v>
          </cell>
        </row>
        <row r="19159">
          <cell r="D19159" t="str">
            <v>1464671</v>
          </cell>
          <cell r="J19159" t="str">
            <v>N</v>
          </cell>
        </row>
        <row r="19160">
          <cell r="D19160" t="str">
            <v>1464671</v>
          </cell>
          <cell r="J19160" t="str">
            <v>N</v>
          </cell>
        </row>
        <row r="19161">
          <cell r="D19161" t="str">
            <v>1464671</v>
          </cell>
          <cell r="J19161" t="str">
            <v>N</v>
          </cell>
        </row>
        <row r="19162">
          <cell r="D19162" t="str">
            <v>1464671</v>
          </cell>
          <cell r="J19162" t="str">
            <v>N</v>
          </cell>
        </row>
        <row r="19163">
          <cell r="D19163" t="str">
            <v>1464671</v>
          </cell>
          <cell r="J19163" t="str">
            <v>N</v>
          </cell>
        </row>
        <row r="19164">
          <cell r="D19164" t="str">
            <v>1464671</v>
          </cell>
          <cell r="J19164" t="str">
            <v>N</v>
          </cell>
        </row>
        <row r="19165">
          <cell r="D19165" t="str">
            <v>1464671</v>
          </cell>
          <cell r="J19165" t="str">
            <v>N</v>
          </cell>
        </row>
        <row r="19166">
          <cell r="D19166" t="str">
            <v>1464671</v>
          </cell>
          <cell r="J19166" t="str">
            <v>N</v>
          </cell>
        </row>
        <row r="19167">
          <cell r="D19167" t="str">
            <v>1464671</v>
          </cell>
          <cell r="J19167" t="str">
            <v>N</v>
          </cell>
        </row>
        <row r="19168">
          <cell r="D19168" t="str">
            <v>1464671</v>
          </cell>
          <cell r="J19168" t="str">
            <v>N</v>
          </cell>
        </row>
        <row r="19169">
          <cell r="D19169" t="str">
            <v>1464671</v>
          </cell>
          <cell r="J19169" t="str">
            <v>N</v>
          </cell>
        </row>
        <row r="19170">
          <cell r="D19170" t="str">
            <v>1464671</v>
          </cell>
          <cell r="J19170" t="str">
            <v>N</v>
          </cell>
        </row>
        <row r="19171">
          <cell r="D19171" t="str">
            <v>1464671</v>
          </cell>
          <cell r="J19171" t="str">
            <v>N</v>
          </cell>
        </row>
        <row r="19172">
          <cell r="D19172" t="str">
            <v>1464671</v>
          </cell>
          <cell r="J19172" t="str">
            <v>N</v>
          </cell>
        </row>
        <row r="19173">
          <cell r="D19173" t="str">
            <v>1474077</v>
          </cell>
          <cell r="J19173" t="str">
            <v>Y</v>
          </cell>
        </row>
        <row r="19174">
          <cell r="D19174" t="str">
            <v>1474077</v>
          </cell>
          <cell r="J19174" t="str">
            <v>Y</v>
          </cell>
        </row>
        <row r="19175">
          <cell r="D19175" t="str">
            <v>1474077</v>
          </cell>
          <cell r="J19175" t="str">
            <v>Y</v>
          </cell>
        </row>
        <row r="19176">
          <cell r="D19176" t="str">
            <v>1474077</v>
          </cell>
          <cell r="J19176" t="str">
            <v>Y</v>
          </cell>
        </row>
        <row r="19177">
          <cell r="D19177" t="str">
            <v>1474077</v>
          </cell>
          <cell r="J19177" t="str">
            <v>Y</v>
          </cell>
        </row>
        <row r="19178">
          <cell r="D19178" t="str">
            <v>1474077</v>
          </cell>
          <cell r="J19178" t="str">
            <v>Y</v>
          </cell>
        </row>
        <row r="19179">
          <cell r="D19179" t="str">
            <v>1474077</v>
          </cell>
          <cell r="J19179" t="str">
            <v>Y</v>
          </cell>
        </row>
        <row r="19180">
          <cell r="D19180" t="str">
            <v>1474077</v>
          </cell>
          <cell r="J19180" t="str">
            <v>Y</v>
          </cell>
        </row>
        <row r="19181">
          <cell r="D19181" t="str">
            <v>1474077</v>
          </cell>
          <cell r="J19181" t="str">
            <v>Y</v>
          </cell>
        </row>
        <row r="19182">
          <cell r="D19182" t="str">
            <v>1474077</v>
          </cell>
          <cell r="J19182" t="str">
            <v>Y</v>
          </cell>
        </row>
        <row r="19183">
          <cell r="D19183" t="str">
            <v>1474077</v>
          </cell>
          <cell r="J19183" t="str">
            <v>Y</v>
          </cell>
        </row>
        <row r="19184">
          <cell r="D19184" t="str">
            <v>1474077</v>
          </cell>
          <cell r="J19184" t="str">
            <v>Y</v>
          </cell>
        </row>
        <row r="19185">
          <cell r="D19185" t="str">
            <v>1474077</v>
          </cell>
          <cell r="J19185" t="str">
            <v>Y</v>
          </cell>
        </row>
        <row r="19186">
          <cell r="D19186" t="str">
            <v>1474077</v>
          </cell>
          <cell r="J19186" t="str">
            <v>Y</v>
          </cell>
        </row>
        <row r="19187">
          <cell r="D19187" t="str">
            <v>1474077</v>
          </cell>
          <cell r="J19187" t="str">
            <v>Y</v>
          </cell>
        </row>
        <row r="19188">
          <cell r="D19188" t="str">
            <v>1474077</v>
          </cell>
          <cell r="J19188" t="str">
            <v>Y</v>
          </cell>
        </row>
        <row r="19189">
          <cell r="D19189" t="str">
            <v>1474077</v>
          </cell>
          <cell r="J19189" t="str">
            <v>Y</v>
          </cell>
        </row>
        <row r="19190">
          <cell r="D19190" t="str">
            <v>1474077</v>
          </cell>
          <cell r="J19190" t="str">
            <v>Y</v>
          </cell>
        </row>
        <row r="19191">
          <cell r="D19191" t="str">
            <v>1474077</v>
          </cell>
          <cell r="J19191" t="str">
            <v>Y</v>
          </cell>
        </row>
        <row r="19192">
          <cell r="D19192" t="str">
            <v>1474077</v>
          </cell>
          <cell r="J19192" t="str">
            <v>Y</v>
          </cell>
        </row>
        <row r="19193">
          <cell r="D19193" t="str">
            <v>1474077</v>
          </cell>
          <cell r="J19193" t="str">
            <v>Y</v>
          </cell>
        </row>
        <row r="19194">
          <cell r="D19194" t="str">
            <v>1474077</v>
          </cell>
          <cell r="J19194" t="str">
            <v>Y</v>
          </cell>
        </row>
        <row r="19195">
          <cell r="D19195" t="str">
            <v>1474077</v>
          </cell>
          <cell r="J19195" t="str">
            <v>Y</v>
          </cell>
        </row>
        <row r="19196">
          <cell r="D19196" t="str">
            <v>1474077</v>
          </cell>
          <cell r="J19196" t="str">
            <v>Y</v>
          </cell>
        </row>
        <row r="19197">
          <cell r="D19197" t="str">
            <v>1474077</v>
          </cell>
          <cell r="J19197" t="str">
            <v>Y</v>
          </cell>
        </row>
        <row r="19198">
          <cell r="D19198" t="str">
            <v>1474077</v>
          </cell>
          <cell r="J19198" t="str">
            <v>Y</v>
          </cell>
        </row>
        <row r="19199">
          <cell r="D19199" t="str">
            <v>1474341</v>
          </cell>
          <cell r="J19199" t="str">
            <v>Y</v>
          </cell>
        </row>
        <row r="19200">
          <cell r="D19200" t="str">
            <v>1474341</v>
          </cell>
          <cell r="J19200" t="str">
            <v>Y</v>
          </cell>
        </row>
        <row r="19201">
          <cell r="D19201" t="str">
            <v>1474341</v>
          </cell>
          <cell r="J19201" t="str">
            <v>Y</v>
          </cell>
        </row>
        <row r="19202">
          <cell r="D19202" t="str">
            <v>1474341</v>
          </cell>
          <cell r="J19202" t="str">
            <v>Y</v>
          </cell>
        </row>
        <row r="19203">
          <cell r="D19203" t="str">
            <v>1474341</v>
          </cell>
          <cell r="J19203" t="str">
            <v>Y</v>
          </cell>
        </row>
        <row r="19204">
          <cell r="D19204" t="str">
            <v>1474341</v>
          </cell>
          <cell r="J19204" t="str">
            <v>Y</v>
          </cell>
        </row>
        <row r="19205">
          <cell r="D19205" t="str">
            <v>1474341</v>
          </cell>
          <cell r="J19205" t="str">
            <v>Y</v>
          </cell>
        </row>
        <row r="19206">
          <cell r="D19206" t="str">
            <v>1474341</v>
          </cell>
          <cell r="J19206" t="str">
            <v>Y</v>
          </cell>
        </row>
        <row r="19207">
          <cell r="D19207" t="str">
            <v>1474341</v>
          </cell>
          <cell r="J19207" t="str">
            <v>Y</v>
          </cell>
        </row>
        <row r="19208">
          <cell r="D19208" t="str">
            <v>1474341</v>
          </cell>
          <cell r="J19208" t="str">
            <v>Y</v>
          </cell>
        </row>
        <row r="19209">
          <cell r="D19209" t="str">
            <v>1474341</v>
          </cell>
          <cell r="J19209" t="str">
            <v>Y</v>
          </cell>
        </row>
        <row r="19210">
          <cell r="D19210" t="str">
            <v>1474341</v>
          </cell>
          <cell r="J19210" t="str">
            <v>Y</v>
          </cell>
        </row>
        <row r="19211">
          <cell r="D19211" t="str">
            <v>1474341</v>
          </cell>
          <cell r="J19211" t="str">
            <v>Y</v>
          </cell>
        </row>
        <row r="19212">
          <cell r="D19212" t="str">
            <v>1474341</v>
          </cell>
          <cell r="J19212" t="str">
            <v>Y</v>
          </cell>
        </row>
        <row r="19213">
          <cell r="D19213" t="str">
            <v>1474341</v>
          </cell>
          <cell r="J19213" t="str">
            <v>Y</v>
          </cell>
        </row>
        <row r="19214">
          <cell r="D19214" t="str">
            <v>1475815</v>
          </cell>
          <cell r="J19214" t="str">
            <v>Y</v>
          </cell>
        </row>
        <row r="19215">
          <cell r="D19215" t="str">
            <v>1475815</v>
          </cell>
          <cell r="J19215" t="str">
            <v>Y</v>
          </cell>
        </row>
        <row r="19216">
          <cell r="D19216" t="str">
            <v>1475815</v>
          </cell>
          <cell r="J19216" t="str">
            <v>Y</v>
          </cell>
        </row>
        <row r="19217">
          <cell r="D19217" t="str">
            <v>1475815</v>
          </cell>
          <cell r="J19217" t="str">
            <v>Y</v>
          </cell>
        </row>
        <row r="19218">
          <cell r="D19218" t="str">
            <v>1475815</v>
          </cell>
          <cell r="J19218" t="str">
            <v>Y</v>
          </cell>
        </row>
        <row r="19219">
          <cell r="D19219" t="str">
            <v>1475815</v>
          </cell>
          <cell r="J19219" t="str">
            <v>Y</v>
          </cell>
        </row>
        <row r="19220">
          <cell r="D19220" t="str">
            <v>1475815</v>
          </cell>
          <cell r="J19220" t="str">
            <v>Y</v>
          </cell>
        </row>
        <row r="19221">
          <cell r="D19221" t="str">
            <v>1475815</v>
          </cell>
          <cell r="J19221" t="str">
            <v>Y</v>
          </cell>
        </row>
        <row r="19222">
          <cell r="D19222" t="str">
            <v>1475815</v>
          </cell>
          <cell r="J19222" t="str">
            <v>Y</v>
          </cell>
        </row>
        <row r="19223">
          <cell r="D19223" t="str">
            <v>1475815</v>
          </cell>
          <cell r="J19223" t="str">
            <v>Y</v>
          </cell>
        </row>
        <row r="19224">
          <cell r="D19224" t="str">
            <v>1475815</v>
          </cell>
          <cell r="J19224" t="str">
            <v>Y</v>
          </cell>
        </row>
        <row r="19225">
          <cell r="D19225" t="str">
            <v>1475815</v>
          </cell>
          <cell r="J19225" t="str">
            <v>Y</v>
          </cell>
        </row>
        <row r="19226">
          <cell r="D19226" t="str">
            <v>1475815</v>
          </cell>
          <cell r="J19226" t="str">
            <v>Y</v>
          </cell>
        </row>
        <row r="19227">
          <cell r="D19227" t="str">
            <v>1475815</v>
          </cell>
          <cell r="J19227" t="str">
            <v>Y</v>
          </cell>
        </row>
        <row r="19228">
          <cell r="D19228" t="str">
            <v>1475815</v>
          </cell>
          <cell r="J19228" t="str">
            <v>Y</v>
          </cell>
        </row>
        <row r="19229">
          <cell r="D19229" t="str">
            <v>1475815</v>
          </cell>
          <cell r="J19229" t="str">
            <v>Y</v>
          </cell>
        </row>
        <row r="19230">
          <cell r="D19230" t="str">
            <v>1475815</v>
          </cell>
          <cell r="J19230" t="str">
            <v>Y</v>
          </cell>
        </row>
        <row r="19231">
          <cell r="D19231" t="str">
            <v>1475815</v>
          </cell>
          <cell r="J19231" t="str">
            <v>Y</v>
          </cell>
        </row>
        <row r="19232">
          <cell r="D19232" t="str">
            <v>1475815</v>
          </cell>
          <cell r="J19232" t="str">
            <v>Y</v>
          </cell>
        </row>
        <row r="19233">
          <cell r="D19233" t="str">
            <v>1475815</v>
          </cell>
          <cell r="J19233" t="str">
            <v>Y</v>
          </cell>
        </row>
        <row r="19234">
          <cell r="D19234" t="str">
            <v>1475815</v>
          </cell>
          <cell r="J19234" t="str">
            <v>Y</v>
          </cell>
        </row>
        <row r="19235">
          <cell r="D19235" t="str">
            <v>1475815</v>
          </cell>
          <cell r="J19235" t="str">
            <v>Y</v>
          </cell>
        </row>
        <row r="19236">
          <cell r="D19236" t="str">
            <v>1475815</v>
          </cell>
          <cell r="J19236" t="str">
            <v>Y</v>
          </cell>
        </row>
        <row r="19237">
          <cell r="D19237" t="str">
            <v>1475815</v>
          </cell>
          <cell r="J19237" t="str">
            <v>Y</v>
          </cell>
        </row>
        <row r="19238">
          <cell r="D19238" t="str">
            <v>1475815</v>
          </cell>
          <cell r="J19238" t="str">
            <v>Y</v>
          </cell>
        </row>
        <row r="19239">
          <cell r="D19239" t="str">
            <v>1475815</v>
          </cell>
          <cell r="J19239" t="str">
            <v>Y</v>
          </cell>
        </row>
        <row r="19240">
          <cell r="D19240" t="str">
            <v>1475815</v>
          </cell>
          <cell r="J19240" t="str">
            <v>Y</v>
          </cell>
        </row>
        <row r="19241">
          <cell r="D19241" t="str">
            <v>1475815</v>
          </cell>
          <cell r="J19241" t="str">
            <v>Y</v>
          </cell>
        </row>
        <row r="19242">
          <cell r="D19242" t="str">
            <v>1475815</v>
          </cell>
          <cell r="J19242" t="str">
            <v>Y</v>
          </cell>
        </row>
        <row r="19243">
          <cell r="D19243" t="str">
            <v>1475815</v>
          </cell>
          <cell r="J19243" t="str">
            <v>Y</v>
          </cell>
        </row>
        <row r="19244">
          <cell r="D19244" t="str">
            <v>1475815</v>
          </cell>
          <cell r="J19244" t="str">
            <v>Y</v>
          </cell>
        </row>
        <row r="19245">
          <cell r="D19245" t="str">
            <v>1475815</v>
          </cell>
          <cell r="J19245" t="str">
            <v>Y</v>
          </cell>
        </row>
        <row r="19246">
          <cell r="D19246" t="str">
            <v>1475815</v>
          </cell>
          <cell r="J19246" t="str">
            <v>Y</v>
          </cell>
        </row>
        <row r="19247">
          <cell r="D19247" t="str">
            <v>1475815</v>
          </cell>
          <cell r="J19247" t="str">
            <v>Y</v>
          </cell>
        </row>
        <row r="19248">
          <cell r="D19248" t="str">
            <v>1475815</v>
          </cell>
          <cell r="J19248" t="str">
            <v>Y</v>
          </cell>
        </row>
        <row r="19249">
          <cell r="D19249" t="str">
            <v>1475815</v>
          </cell>
          <cell r="J19249" t="str">
            <v>Y</v>
          </cell>
        </row>
        <row r="19250">
          <cell r="D19250" t="str">
            <v>1475815</v>
          </cell>
          <cell r="J19250" t="str">
            <v>Y</v>
          </cell>
        </row>
        <row r="19251">
          <cell r="D19251" t="str">
            <v>1475815</v>
          </cell>
          <cell r="J19251" t="str">
            <v>Y</v>
          </cell>
        </row>
        <row r="19252">
          <cell r="D19252" t="str">
            <v>1475815</v>
          </cell>
          <cell r="J19252" t="str">
            <v>Y</v>
          </cell>
        </row>
        <row r="19253">
          <cell r="D19253" t="str">
            <v>1475815</v>
          </cell>
          <cell r="J19253" t="str">
            <v>Y</v>
          </cell>
        </row>
        <row r="19254">
          <cell r="D19254" t="str">
            <v>1475815</v>
          </cell>
          <cell r="J19254" t="str">
            <v>Y</v>
          </cell>
        </row>
        <row r="19255">
          <cell r="D19255" t="str">
            <v>1481158</v>
          </cell>
          <cell r="J19255" t="str">
            <v>Y</v>
          </cell>
        </row>
        <row r="19256">
          <cell r="D19256" t="str">
            <v>1481158</v>
          </cell>
          <cell r="J19256" t="str">
            <v>N</v>
          </cell>
        </row>
        <row r="19257">
          <cell r="D19257" t="str">
            <v>1481158</v>
          </cell>
          <cell r="J19257" t="str">
            <v>N</v>
          </cell>
        </row>
        <row r="19258">
          <cell r="D19258" t="str">
            <v>1481158</v>
          </cell>
          <cell r="J19258" t="str">
            <v>N</v>
          </cell>
        </row>
        <row r="19259">
          <cell r="D19259" t="str">
            <v>1481158</v>
          </cell>
          <cell r="J19259" t="str">
            <v>N</v>
          </cell>
        </row>
        <row r="19260">
          <cell r="D19260" t="str">
            <v>1481158</v>
          </cell>
          <cell r="J19260" t="str">
            <v>N</v>
          </cell>
        </row>
        <row r="19261">
          <cell r="D19261" t="str">
            <v>1481158</v>
          </cell>
          <cell r="J19261" t="str">
            <v>N</v>
          </cell>
        </row>
        <row r="19262">
          <cell r="D19262" t="str">
            <v>1481158</v>
          </cell>
          <cell r="J19262" t="str">
            <v>N</v>
          </cell>
        </row>
        <row r="19263">
          <cell r="D19263" t="str">
            <v>1481158</v>
          </cell>
          <cell r="J19263" t="str">
            <v>N</v>
          </cell>
        </row>
        <row r="19264">
          <cell r="D19264" t="str">
            <v>1481158</v>
          </cell>
          <cell r="J19264" t="str">
            <v>N</v>
          </cell>
        </row>
        <row r="19265">
          <cell r="D19265" t="str">
            <v>1481158</v>
          </cell>
          <cell r="J19265" t="str">
            <v>Y</v>
          </cell>
        </row>
        <row r="19266">
          <cell r="D19266" t="str">
            <v>1481158</v>
          </cell>
          <cell r="J19266" t="str">
            <v>N</v>
          </cell>
        </row>
        <row r="19267">
          <cell r="D19267" t="str">
            <v>1481158</v>
          </cell>
          <cell r="J19267" t="str">
            <v>N</v>
          </cell>
        </row>
        <row r="19268">
          <cell r="D19268" t="str">
            <v>1481158</v>
          </cell>
          <cell r="J19268" t="str">
            <v>N</v>
          </cell>
        </row>
        <row r="19269">
          <cell r="D19269" t="str">
            <v>1481158</v>
          </cell>
          <cell r="J19269" t="str">
            <v>N</v>
          </cell>
        </row>
        <row r="19270">
          <cell r="D19270" t="str">
            <v>1481158</v>
          </cell>
          <cell r="J19270" t="str">
            <v>N</v>
          </cell>
        </row>
        <row r="19271">
          <cell r="D19271" t="str">
            <v>1481158</v>
          </cell>
          <cell r="J19271" t="str">
            <v>N</v>
          </cell>
        </row>
        <row r="19272">
          <cell r="D19272" t="str">
            <v>1481158</v>
          </cell>
          <cell r="J19272" t="str">
            <v>N</v>
          </cell>
        </row>
        <row r="19273">
          <cell r="D19273" t="str">
            <v>1481158</v>
          </cell>
          <cell r="J19273" t="str">
            <v>N</v>
          </cell>
        </row>
        <row r="19274">
          <cell r="D19274" t="str">
            <v>1481158</v>
          </cell>
          <cell r="J19274" t="str">
            <v>N</v>
          </cell>
        </row>
        <row r="19275">
          <cell r="D19275" t="str">
            <v>1481158</v>
          </cell>
          <cell r="J19275" t="str">
            <v>Y</v>
          </cell>
        </row>
        <row r="19276">
          <cell r="D19276" t="str">
            <v>1481158</v>
          </cell>
          <cell r="J19276" t="str">
            <v>N</v>
          </cell>
        </row>
        <row r="19277">
          <cell r="D19277" t="str">
            <v>1481158</v>
          </cell>
          <cell r="J19277" t="str">
            <v>N</v>
          </cell>
        </row>
        <row r="19278">
          <cell r="D19278" t="str">
            <v>1481158</v>
          </cell>
          <cell r="J19278" t="str">
            <v>N</v>
          </cell>
        </row>
        <row r="19279">
          <cell r="D19279" t="str">
            <v>1481158</v>
          </cell>
          <cell r="J19279" t="str">
            <v>N</v>
          </cell>
        </row>
        <row r="19280">
          <cell r="D19280" t="str">
            <v>1481158</v>
          </cell>
          <cell r="J19280" t="str">
            <v>N</v>
          </cell>
        </row>
        <row r="19281">
          <cell r="D19281" t="str">
            <v>1481158</v>
          </cell>
          <cell r="J19281" t="str">
            <v>N</v>
          </cell>
        </row>
        <row r="19282">
          <cell r="D19282" t="str">
            <v>1481158</v>
          </cell>
          <cell r="J19282" t="str">
            <v>N</v>
          </cell>
        </row>
        <row r="19283">
          <cell r="D19283" t="str">
            <v>1481158</v>
          </cell>
          <cell r="J19283" t="str">
            <v>N</v>
          </cell>
        </row>
        <row r="19284">
          <cell r="D19284" t="str">
            <v>1481158</v>
          </cell>
          <cell r="J19284" t="str">
            <v>N</v>
          </cell>
        </row>
        <row r="19285">
          <cell r="D19285" t="str">
            <v>1481158</v>
          </cell>
          <cell r="J19285" t="str">
            <v>Y</v>
          </cell>
        </row>
        <row r="19286">
          <cell r="D19286" t="str">
            <v>1481158</v>
          </cell>
          <cell r="J19286" t="str">
            <v>N</v>
          </cell>
        </row>
        <row r="19287">
          <cell r="D19287" t="str">
            <v>1481158</v>
          </cell>
          <cell r="J19287" t="str">
            <v>N</v>
          </cell>
        </row>
        <row r="19288">
          <cell r="D19288" t="str">
            <v>1481158</v>
          </cell>
          <cell r="J19288" t="str">
            <v>N</v>
          </cell>
        </row>
        <row r="19289">
          <cell r="D19289" t="str">
            <v>1481158</v>
          </cell>
          <cell r="J19289" t="str">
            <v>N</v>
          </cell>
        </row>
        <row r="19290">
          <cell r="D19290" t="str">
            <v>1481158</v>
          </cell>
          <cell r="J19290" t="str">
            <v>N</v>
          </cell>
        </row>
        <row r="19291">
          <cell r="D19291" t="str">
            <v>1481158</v>
          </cell>
          <cell r="J19291" t="str">
            <v>N</v>
          </cell>
        </row>
        <row r="19292">
          <cell r="D19292" t="str">
            <v>1481158</v>
          </cell>
          <cell r="J19292" t="str">
            <v>N</v>
          </cell>
        </row>
        <row r="19293">
          <cell r="D19293" t="str">
            <v>1481158</v>
          </cell>
          <cell r="J19293" t="str">
            <v>N</v>
          </cell>
        </row>
        <row r="19294">
          <cell r="D19294" t="str">
            <v>1481158</v>
          </cell>
          <cell r="J19294" t="str">
            <v>N</v>
          </cell>
        </row>
        <row r="19295">
          <cell r="D19295" t="str">
            <v>1481158</v>
          </cell>
          <cell r="J19295" t="str">
            <v>Y</v>
          </cell>
        </row>
        <row r="19296">
          <cell r="D19296" t="str">
            <v>1481158</v>
          </cell>
          <cell r="J19296" t="str">
            <v>N</v>
          </cell>
        </row>
        <row r="19297">
          <cell r="D19297" t="str">
            <v>1481158</v>
          </cell>
          <cell r="J19297" t="str">
            <v>N</v>
          </cell>
        </row>
        <row r="19298">
          <cell r="D19298" t="str">
            <v>1481158</v>
          </cell>
          <cell r="J19298" t="str">
            <v>N</v>
          </cell>
        </row>
        <row r="19299">
          <cell r="D19299" t="str">
            <v>1481158</v>
          </cell>
          <cell r="J19299" t="str">
            <v>N</v>
          </cell>
        </row>
        <row r="19300">
          <cell r="D19300" t="str">
            <v>1481158</v>
          </cell>
          <cell r="J19300" t="str">
            <v>N</v>
          </cell>
        </row>
        <row r="19301">
          <cell r="D19301" t="str">
            <v>1481158</v>
          </cell>
          <cell r="J19301" t="str">
            <v>N</v>
          </cell>
        </row>
        <row r="19302">
          <cell r="D19302" t="str">
            <v>1481158</v>
          </cell>
          <cell r="J19302" t="str">
            <v>N</v>
          </cell>
        </row>
        <row r="19303">
          <cell r="D19303" t="str">
            <v>1481158</v>
          </cell>
          <cell r="J19303" t="str">
            <v>N</v>
          </cell>
        </row>
        <row r="19304">
          <cell r="D19304" t="str">
            <v>1481158</v>
          </cell>
          <cell r="J19304" t="str">
            <v>N</v>
          </cell>
        </row>
        <row r="19305">
          <cell r="D19305" t="str">
            <v>1481158</v>
          </cell>
          <cell r="J19305" t="str">
            <v>Y</v>
          </cell>
        </row>
        <row r="19306">
          <cell r="D19306" t="str">
            <v>1481158</v>
          </cell>
          <cell r="J19306" t="str">
            <v>N</v>
          </cell>
        </row>
        <row r="19307">
          <cell r="D19307" t="str">
            <v>1481158</v>
          </cell>
          <cell r="J19307" t="str">
            <v>N</v>
          </cell>
        </row>
        <row r="19308">
          <cell r="D19308" t="str">
            <v>1481158</v>
          </cell>
          <cell r="J19308" t="str">
            <v>N</v>
          </cell>
        </row>
        <row r="19309">
          <cell r="D19309" t="str">
            <v>1481158</v>
          </cell>
          <cell r="J19309" t="str">
            <v>N</v>
          </cell>
        </row>
        <row r="19310">
          <cell r="D19310" t="str">
            <v>1481158</v>
          </cell>
          <cell r="J19310" t="str">
            <v>N</v>
          </cell>
        </row>
        <row r="19311">
          <cell r="D19311" t="str">
            <v>1481158</v>
          </cell>
          <cell r="J19311" t="str">
            <v>N</v>
          </cell>
        </row>
        <row r="19312">
          <cell r="D19312" t="str">
            <v>1481158</v>
          </cell>
          <cell r="J19312" t="str">
            <v>N</v>
          </cell>
        </row>
        <row r="19313">
          <cell r="D19313" t="str">
            <v>1481158</v>
          </cell>
          <cell r="J19313" t="str">
            <v>N</v>
          </cell>
        </row>
        <row r="19314">
          <cell r="D19314" t="str">
            <v>1481158</v>
          </cell>
          <cell r="J19314" t="str">
            <v>N</v>
          </cell>
        </row>
        <row r="19315">
          <cell r="D19315" t="str">
            <v>1481267</v>
          </cell>
          <cell r="J19315" t="str">
            <v>N</v>
          </cell>
        </row>
        <row r="19316">
          <cell r="D19316" t="str">
            <v>1481267</v>
          </cell>
          <cell r="J19316" t="str">
            <v>N</v>
          </cell>
        </row>
        <row r="19317">
          <cell r="D19317" t="str">
            <v>1481267</v>
          </cell>
          <cell r="J19317" t="str">
            <v>N</v>
          </cell>
        </row>
        <row r="19318">
          <cell r="D19318" t="str">
            <v>1481267</v>
          </cell>
          <cell r="J19318" t="str">
            <v>N</v>
          </cell>
        </row>
        <row r="19319">
          <cell r="D19319" t="str">
            <v>1481267</v>
          </cell>
          <cell r="J19319" t="str">
            <v>N</v>
          </cell>
        </row>
        <row r="19320">
          <cell r="D19320" t="str">
            <v>1481267</v>
          </cell>
          <cell r="J19320" t="str">
            <v>N</v>
          </cell>
        </row>
        <row r="19321">
          <cell r="D19321" t="str">
            <v>1481267</v>
          </cell>
          <cell r="J19321" t="str">
            <v>N</v>
          </cell>
        </row>
        <row r="19322">
          <cell r="D19322" t="str">
            <v>1481267</v>
          </cell>
          <cell r="J19322" t="str">
            <v>N</v>
          </cell>
        </row>
        <row r="19323">
          <cell r="D19323" t="str">
            <v>1481267</v>
          </cell>
          <cell r="J19323" t="str">
            <v>N</v>
          </cell>
        </row>
        <row r="19324">
          <cell r="D19324" t="str">
            <v>1481267</v>
          </cell>
          <cell r="J19324" t="str">
            <v>N</v>
          </cell>
        </row>
        <row r="19325">
          <cell r="D19325" t="str">
            <v>1481267</v>
          </cell>
          <cell r="J19325" t="str">
            <v>N</v>
          </cell>
        </row>
        <row r="19326">
          <cell r="D19326" t="str">
            <v>1481267</v>
          </cell>
          <cell r="J19326" t="str">
            <v>N</v>
          </cell>
        </row>
        <row r="19327">
          <cell r="D19327" t="str">
            <v>1481267</v>
          </cell>
          <cell r="J19327" t="str">
            <v>N</v>
          </cell>
        </row>
        <row r="19328">
          <cell r="D19328" t="str">
            <v>1481267</v>
          </cell>
          <cell r="J19328" t="str">
            <v>N</v>
          </cell>
        </row>
        <row r="19329">
          <cell r="D19329" t="str">
            <v>1481267</v>
          </cell>
          <cell r="J19329" t="str">
            <v>N</v>
          </cell>
        </row>
        <row r="19330">
          <cell r="D19330" t="str">
            <v>1481267</v>
          </cell>
          <cell r="J19330" t="str">
            <v>N</v>
          </cell>
        </row>
        <row r="19331">
          <cell r="D19331" t="str">
            <v>1481267</v>
          </cell>
          <cell r="J19331" t="str">
            <v>N</v>
          </cell>
        </row>
        <row r="19332">
          <cell r="D19332" t="str">
            <v>1481267</v>
          </cell>
          <cell r="J19332" t="str">
            <v>N</v>
          </cell>
        </row>
        <row r="19333">
          <cell r="D19333" t="str">
            <v>1481267</v>
          </cell>
          <cell r="J19333" t="str">
            <v>N</v>
          </cell>
        </row>
        <row r="19334">
          <cell r="D19334" t="str">
            <v>1483246</v>
          </cell>
          <cell r="J19334" t="str">
            <v>N</v>
          </cell>
        </row>
        <row r="19335">
          <cell r="D19335" t="str">
            <v>1483246</v>
          </cell>
          <cell r="J19335" t="str">
            <v>N</v>
          </cell>
        </row>
        <row r="19336">
          <cell r="D19336" t="str">
            <v>1483246</v>
          </cell>
          <cell r="J19336" t="str">
            <v>N</v>
          </cell>
        </row>
        <row r="19337">
          <cell r="D19337" t="str">
            <v>1483246</v>
          </cell>
          <cell r="J19337" t="str">
            <v>N</v>
          </cell>
        </row>
        <row r="19338">
          <cell r="D19338" t="str">
            <v>1483246</v>
          </cell>
          <cell r="J19338" t="str">
            <v>N</v>
          </cell>
        </row>
        <row r="19339">
          <cell r="D19339" t="str">
            <v>1483246</v>
          </cell>
          <cell r="J19339" t="str">
            <v>N</v>
          </cell>
        </row>
        <row r="19340">
          <cell r="D19340" t="str">
            <v>1483246</v>
          </cell>
          <cell r="J19340" t="str">
            <v>N</v>
          </cell>
        </row>
        <row r="19341">
          <cell r="D19341" t="str">
            <v>1483246</v>
          </cell>
          <cell r="J19341" t="str">
            <v>N</v>
          </cell>
        </row>
        <row r="19342">
          <cell r="D19342" t="str">
            <v>1483246</v>
          </cell>
          <cell r="J19342" t="str">
            <v>N</v>
          </cell>
        </row>
        <row r="19343">
          <cell r="D19343" t="str">
            <v>1483246</v>
          </cell>
          <cell r="J19343" t="str">
            <v>N</v>
          </cell>
        </row>
        <row r="19344">
          <cell r="D19344" t="str">
            <v>1483246</v>
          </cell>
          <cell r="J19344" t="str">
            <v>N</v>
          </cell>
        </row>
        <row r="19345">
          <cell r="D19345" t="str">
            <v>1483246</v>
          </cell>
          <cell r="J19345" t="str">
            <v>N</v>
          </cell>
        </row>
        <row r="19346">
          <cell r="D19346" t="str">
            <v>1483246</v>
          </cell>
          <cell r="J19346" t="str">
            <v>N</v>
          </cell>
        </row>
        <row r="19347">
          <cell r="D19347" t="str">
            <v>1483246</v>
          </cell>
          <cell r="J19347" t="str">
            <v>N</v>
          </cell>
        </row>
        <row r="19348">
          <cell r="D19348" t="str">
            <v>1483246</v>
          </cell>
          <cell r="J19348" t="str">
            <v>N</v>
          </cell>
        </row>
        <row r="19349">
          <cell r="D19349" t="str">
            <v>1483246</v>
          </cell>
          <cell r="J19349" t="str">
            <v>N</v>
          </cell>
        </row>
        <row r="19350">
          <cell r="D19350" t="str">
            <v>1483246</v>
          </cell>
          <cell r="J19350" t="str">
            <v>N</v>
          </cell>
        </row>
        <row r="19351">
          <cell r="D19351" t="str">
            <v>1483246</v>
          </cell>
          <cell r="J19351" t="str">
            <v>N</v>
          </cell>
        </row>
        <row r="19352">
          <cell r="D19352" t="str">
            <v>1483246</v>
          </cell>
          <cell r="J19352" t="str">
            <v>N</v>
          </cell>
        </row>
        <row r="19353">
          <cell r="D19353" t="str">
            <v>1483246</v>
          </cell>
          <cell r="J19353" t="str">
            <v>N</v>
          </cell>
        </row>
        <row r="19354">
          <cell r="D19354" t="str">
            <v>1483246</v>
          </cell>
          <cell r="J19354" t="str">
            <v>N</v>
          </cell>
        </row>
        <row r="19355">
          <cell r="D19355" t="str">
            <v>1483246</v>
          </cell>
          <cell r="J19355" t="str">
            <v>N</v>
          </cell>
        </row>
        <row r="19356">
          <cell r="D19356" t="str">
            <v>1483246</v>
          </cell>
          <cell r="J19356" t="str">
            <v>N</v>
          </cell>
        </row>
        <row r="19357">
          <cell r="D19357" t="str">
            <v>1483246</v>
          </cell>
          <cell r="J19357" t="str">
            <v>N</v>
          </cell>
        </row>
        <row r="19358">
          <cell r="D19358" t="str">
            <v>1483246</v>
          </cell>
          <cell r="J19358" t="str">
            <v>N</v>
          </cell>
        </row>
        <row r="19359">
          <cell r="D19359" t="str">
            <v>1483246</v>
          </cell>
          <cell r="J19359" t="str">
            <v>N</v>
          </cell>
        </row>
        <row r="19360">
          <cell r="D19360" t="str">
            <v>1483246</v>
          </cell>
          <cell r="J19360" t="str">
            <v>N</v>
          </cell>
        </row>
        <row r="19361">
          <cell r="D19361" t="str">
            <v>1483246</v>
          </cell>
          <cell r="J19361" t="str">
            <v>N</v>
          </cell>
        </row>
        <row r="19362">
          <cell r="D19362" t="str">
            <v>1483246</v>
          </cell>
          <cell r="J19362" t="str">
            <v>N</v>
          </cell>
        </row>
        <row r="19363">
          <cell r="D19363" t="str">
            <v>1483246</v>
          </cell>
          <cell r="J19363" t="str">
            <v>N</v>
          </cell>
        </row>
        <row r="19364">
          <cell r="D19364" t="str">
            <v>1483246</v>
          </cell>
          <cell r="J19364" t="str">
            <v>N</v>
          </cell>
        </row>
        <row r="19365">
          <cell r="D19365" t="str">
            <v>1483246</v>
          </cell>
          <cell r="J19365" t="str">
            <v>N</v>
          </cell>
        </row>
        <row r="19366">
          <cell r="D19366" t="str">
            <v>1483246</v>
          </cell>
          <cell r="J19366" t="str">
            <v>N</v>
          </cell>
        </row>
        <row r="19367">
          <cell r="D19367" t="str">
            <v>1483246</v>
          </cell>
          <cell r="J19367" t="str">
            <v>N</v>
          </cell>
        </row>
        <row r="19368">
          <cell r="D19368" t="str">
            <v>1483246</v>
          </cell>
          <cell r="J19368" t="str">
            <v>N</v>
          </cell>
        </row>
        <row r="19369">
          <cell r="D19369" t="str">
            <v>1483246</v>
          </cell>
          <cell r="J19369" t="str">
            <v>N</v>
          </cell>
        </row>
        <row r="19370">
          <cell r="D19370" t="str">
            <v>1483246</v>
          </cell>
          <cell r="J19370" t="str">
            <v>N</v>
          </cell>
        </row>
        <row r="19371">
          <cell r="D19371" t="str">
            <v>1486378</v>
          </cell>
          <cell r="J19371" t="str">
            <v>Y</v>
          </cell>
        </row>
        <row r="19372">
          <cell r="D19372" t="str">
            <v>1486378</v>
          </cell>
          <cell r="J19372" t="str">
            <v>Y</v>
          </cell>
        </row>
        <row r="19373">
          <cell r="D19373" t="str">
            <v>1486378</v>
          </cell>
          <cell r="J19373" t="str">
            <v>Y</v>
          </cell>
        </row>
        <row r="19374">
          <cell r="D19374" t="str">
            <v>1486378</v>
          </cell>
          <cell r="J19374" t="str">
            <v>Y</v>
          </cell>
        </row>
        <row r="19375">
          <cell r="D19375" t="str">
            <v>1486378</v>
          </cell>
          <cell r="J19375" t="str">
            <v>Y</v>
          </cell>
        </row>
        <row r="19376">
          <cell r="D19376" t="str">
            <v>1486378</v>
          </cell>
          <cell r="J19376" t="str">
            <v>Y</v>
          </cell>
        </row>
        <row r="19377">
          <cell r="D19377" t="str">
            <v>1486378</v>
          </cell>
          <cell r="J19377" t="str">
            <v>Y</v>
          </cell>
        </row>
        <row r="19378">
          <cell r="D19378" t="str">
            <v>1486378</v>
          </cell>
          <cell r="J19378" t="str">
            <v>Y</v>
          </cell>
        </row>
        <row r="19379">
          <cell r="D19379" t="str">
            <v>1486378</v>
          </cell>
          <cell r="J19379" t="str">
            <v>Y</v>
          </cell>
        </row>
        <row r="19380">
          <cell r="D19380" t="str">
            <v>1486378</v>
          </cell>
          <cell r="J19380" t="str">
            <v>Y</v>
          </cell>
        </row>
        <row r="19381">
          <cell r="D19381" t="str">
            <v>1486379</v>
          </cell>
          <cell r="J19381" t="str">
            <v>Y</v>
          </cell>
        </row>
        <row r="19382">
          <cell r="D19382" t="str">
            <v>1486379</v>
          </cell>
          <cell r="J19382" t="str">
            <v>Y</v>
          </cell>
        </row>
        <row r="19383">
          <cell r="D19383" t="str">
            <v>1486379</v>
          </cell>
          <cell r="J19383" t="str">
            <v>Y</v>
          </cell>
        </row>
        <row r="19384">
          <cell r="D19384" t="str">
            <v>1486379</v>
          </cell>
          <cell r="J19384" t="str">
            <v>Y</v>
          </cell>
        </row>
        <row r="19385">
          <cell r="D19385" t="str">
            <v>1486379</v>
          </cell>
          <cell r="J19385" t="str">
            <v>Y</v>
          </cell>
        </row>
        <row r="19386">
          <cell r="D19386" t="str">
            <v>1486379</v>
          </cell>
          <cell r="J19386" t="str">
            <v>Y</v>
          </cell>
        </row>
        <row r="19387">
          <cell r="D19387" t="str">
            <v>1486379</v>
          </cell>
          <cell r="J19387" t="str">
            <v>Y</v>
          </cell>
        </row>
        <row r="19388">
          <cell r="D19388" t="str">
            <v>1486379</v>
          </cell>
          <cell r="J19388" t="str">
            <v>Y</v>
          </cell>
        </row>
        <row r="19389">
          <cell r="D19389" t="str">
            <v>1486379</v>
          </cell>
          <cell r="J19389" t="str">
            <v>Y</v>
          </cell>
        </row>
        <row r="19390">
          <cell r="D19390" t="str">
            <v>1486379</v>
          </cell>
          <cell r="J19390" t="str">
            <v>Y</v>
          </cell>
        </row>
        <row r="19391">
          <cell r="D19391" t="str">
            <v>1525306</v>
          </cell>
          <cell r="J19391" t="str">
            <v>N</v>
          </cell>
        </row>
        <row r="19392">
          <cell r="D19392" t="str">
            <v>1525306</v>
          </cell>
          <cell r="J19392" t="str">
            <v>N</v>
          </cell>
        </row>
        <row r="19393">
          <cell r="D19393" t="str">
            <v>1525306</v>
          </cell>
          <cell r="J19393" t="str">
            <v>N</v>
          </cell>
        </row>
        <row r="19394">
          <cell r="D19394" t="str">
            <v>1525306</v>
          </cell>
          <cell r="J19394" t="str">
            <v>N</v>
          </cell>
        </row>
        <row r="19395">
          <cell r="D19395" t="str">
            <v>1525306</v>
          </cell>
          <cell r="J19395" t="str">
            <v>N</v>
          </cell>
        </row>
        <row r="19396">
          <cell r="D19396" t="str">
            <v>1525306</v>
          </cell>
          <cell r="J19396" t="str">
            <v>N</v>
          </cell>
        </row>
        <row r="19397">
          <cell r="D19397" t="str">
            <v>1525306</v>
          </cell>
          <cell r="J19397" t="str">
            <v>N</v>
          </cell>
        </row>
        <row r="19398">
          <cell r="D19398" t="str">
            <v>1525306</v>
          </cell>
          <cell r="J19398" t="str">
            <v>N</v>
          </cell>
        </row>
        <row r="19399">
          <cell r="D19399" t="str">
            <v>1525306</v>
          </cell>
          <cell r="J19399" t="str">
            <v>N</v>
          </cell>
        </row>
        <row r="19400">
          <cell r="D19400" t="str">
            <v>1525306</v>
          </cell>
          <cell r="J19400" t="str">
            <v>N</v>
          </cell>
        </row>
        <row r="19401">
          <cell r="D19401" t="str">
            <v>1525306</v>
          </cell>
          <cell r="J19401" t="str">
            <v>N</v>
          </cell>
        </row>
        <row r="19402">
          <cell r="D19402" t="str">
            <v>1525306</v>
          </cell>
          <cell r="J19402" t="str">
            <v>N</v>
          </cell>
        </row>
        <row r="19403">
          <cell r="D19403" t="str">
            <v>1525306</v>
          </cell>
          <cell r="J19403" t="str">
            <v>N</v>
          </cell>
        </row>
        <row r="19404">
          <cell r="D19404" t="str">
            <v>1525306</v>
          </cell>
          <cell r="J19404" t="str">
            <v>N</v>
          </cell>
        </row>
        <row r="19405">
          <cell r="D19405" t="str">
            <v>1525306</v>
          </cell>
          <cell r="J19405" t="str">
            <v>N</v>
          </cell>
        </row>
        <row r="19406">
          <cell r="D19406" t="str">
            <v>1525306</v>
          </cell>
          <cell r="J19406" t="str">
            <v>N</v>
          </cell>
        </row>
        <row r="19407">
          <cell r="D19407" t="str">
            <v>1525306</v>
          </cell>
          <cell r="J19407" t="str">
            <v>N</v>
          </cell>
        </row>
        <row r="19408">
          <cell r="D19408" t="str">
            <v>1525306</v>
          </cell>
          <cell r="J19408" t="str">
            <v>N</v>
          </cell>
        </row>
        <row r="19409">
          <cell r="D19409" t="str">
            <v>1525306</v>
          </cell>
          <cell r="J19409" t="str">
            <v>N</v>
          </cell>
        </row>
        <row r="19410">
          <cell r="D19410" t="str">
            <v>1525306</v>
          </cell>
          <cell r="J19410" t="str">
            <v>N</v>
          </cell>
        </row>
        <row r="19411">
          <cell r="D19411" t="str">
            <v>1525306</v>
          </cell>
          <cell r="J19411" t="str">
            <v>N</v>
          </cell>
        </row>
        <row r="19412">
          <cell r="D19412" t="str">
            <v>1525306</v>
          </cell>
          <cell r="J19412" t="str">
            <v>N</v>
          </cell>
        </row>
        <row r="19413">
          <cell r="D19413" t="str">
            <v>1525306</v>
          </cell>
          <cell r="J19413" t="str">
            <v>N</v>
          </cell>
        </row>
        <row r="19414">
          <cell r="D19414" t="str">
            <v>1525306</v>
          </cell>
          <cell r="J19414" t="str">
            <v>N</v>
          </cell>
        </row>
        <row r="19415">
          <cell r="D19415" t="str">
            <v>1525306</v>
          </cell>
          <cell r="J19415" t="str">
            <v>N</v>
          </cell>
        </row>
        <row r="19416">
          <cell r="D19416" t="str">
            <v>1525306</v>
          </cell>
          <cell r="J19416" t="str">
            <v>N</v>
          </cell>
        </row>
        <row r="19417">
          <cell r="D19417" t="str">
            <v>1525306</v>
          </cell>
          <cell r="J19417" t="str">
            <v>N</v>
          </cell>
        </row>
        <row r="19418">
          <cell r="D19418" t="str">
            <v>1525306</v>
          </cell>
          <cell r="J19418" t="str">
            <v>N</v>
          </cell>
        </row>
        <row r="19419">
          <cell r="D19419" t="str">
            <v>1525306</v>
          </cell>
          <cell r="J19419" t="str">
            <v>N</v>
          </cell>
        </row>
        <row r="19420">
          <cell r="D19420" t="str">
            <v>1525306</v>
          </cell>
          <cell r="J19420" t="str">
            <v>N</v>
          </cell>
        </row>
        <row r="19421">
          <cell r="D19421" t="str">
            <v>1525306</v>
          </cell>
          <cell r="J19421" t="str">
            <v>N</v>
          </cell>
        </row>
        <row r="19422">
          <cell r="D19422" t="str">
            <v>1525306</v>
          </cell>
          <cell r="J19422" t="str">
            <v>N</v>
          </cell>
        </row>
        <row r="19423">
          <cell r="D19423" t="str">
            <v>1525306</v>
          </cell>
          <cell r="J19423" t="str">
            <v>N</v>
          </cell>
        </row>
        <row r="19424">
          <cell r="D19424" t="str">
            <v>1525306</v>
          </cell>
          <cell r="J19424" t="str">
            <v>N</v>
          </cell>
        </row>
        <row r="19425">
          <cell r="D19425" t="str">
            <v>1525306</v>
          </cell>
          <cell r="J19425" t="str">
            <v>N</v>
          </cell>
        </row>
        <row r="19426">
          <cell r="D19426" t="str">
            <v>1525306</v>
          </cell>
          <cell r="J19426" t="str">
            <v>N</v>
          </cell>
        </row>
        <row r="19427">
          <cell r="D19427" t="str">
            <v>1525306</v>
          </cell>
          <cell r="J19427" t="str">
            <v>N</v>
          </cell>
        </row>
        <row r="19428">
          <cell r="D19428" t="str">
            <v>1525306</v>
          </cell>
          <cell r="J19428" t="str">
            <v>N</v>
          </cell>
        </row>
        <row r="19429">
          <cell r="D19429" t="str">
            <v>1525306</v>
          </cell>
          <cell r="J19429" t="str">
            <v>N</v>
          </cell>
        </row>
        <row r="19430">
          <cell r="D19430" t="str">
            <v>1525306</v>
          </cell>
          <cell r="J19430" t="str">
            <v>N</v>
          </cell>
        </row>
        <row r="19431">
          <cell r="D19431" t="str">
            <v>1525306</v>
          </cell>
          <cell r="J19431" t="str">
            <v>N</v>
          </cell>
        </row>
        <row r="19432">
          <cell r="D19432" t="str">
            <v>1525306</v>
          </cell>
          <cell r="J19432" t="str">
            <v>N</v>
          </cell>
        </row>
        <row r="19433">
          <cell r="D19433" t="str">
            <v>1525306</v>
          </cell>
          <cell r="J19433" t="str">
            <v>N</v>
          </cell>
        </row>
        <row r="19434">
          <cell r="D19434" t="str">
            <v>1525306</v>
          </cell>
          <cell r="J19434" t="str">
            <v>N</v>
          </cell>
        </row>
        <row r="19435">
          <cell r="D19435" t="str">
            <v>1525406</v>
          </cell>
          <cell r="J19435" t="str">
            <v>N</v>
          </cell>
        </row>
        <row r="19436">
          <cell r="D19436" t="str">
            <v>1525406</v>
          </cell>
          <cell r="J19436" t="str">
            <v>N</v>
          </cell>
        </row>
        <row r="19437">
          <cell r="D19437" t="str">
            <v>1525406</v>
          </cell>
          <cell r="J19437" t="str">
            <v>N</v>
          </cell>
        </row>
        <row r="19438">
          <cell r="D19438" t="str">
            <v>1525406</v>
          </cell>
          <cell r="J19438" t="str">
            <v>N</v>
          </cell>
        </row>
        <row r="19439">
          <cell r="D19439" t="str">
            <v>1525406</v>
          </cell>
          <cell r="J19439" t="str">
            <v>N</v>
          </cell>
        </row>
        <row r="19440">
          <cell r="D19440" t="str">
            <v>1525406</v>
          </cell>
          <cell r="J19440" t="str">
            <v>N</v>
          </cell>
        </row>
        <row r="19441">
          <cell r="D19441" t="str">
            <v>1525406</v>
          </cell>
          <cell r="J19441" t="str">
            <v>N</v>
          </cell>
        </row>
        <row r="19442">
          <cell r="D19442" t="str">
            <v>1525406</v>
          </cell>
          <cell r="J19442" t="str">
            <v>N</v>
          </cell>
        </row>
        <row r="19443">
          <cell r="D19443" t="str">
            <v>1525406</v>
          </cell>
          <cell r="J19443" t="str">
            <v>N</v>
          </cell>
        </row>
        <row r="19444">
          <cell r="D19444" t="str">
            <v>1525406</v>
          </cell>
          <cell r="J19444" t="str">
            <v>N</v>
          </cell>
        </row>
        <row r="19445">
          <cell r="D19445" t="str">
            <v>1525406</v>
          </cell>
          <cell r="J19445" t="str">
            <v>N</v>
          </cell>
        </row>
        <row r="19446">
          <cell r="D19446" t="str">
            <v>1525406</v>
          </cell>
          <cell r="J19446" t="str">
            <v>N</v>
          </cell>
        </row>
        <row r="19447">
          <cell r="D19447" t="str">
            <v>1525406</v>
          </cell>
          <cell r="J19447" t="str">
            <v>N</v>
          </cell>
        </row>
        <row r="19448">
          <cell r="D19448" t="str">
            <v>1525406</v>
          </cell>
          <cell r="J19448" t="str">
            <v>N</v>
          </cell>
        </row>
        <row r="19449">
          <cell r="D19449" t="str">
            <v>1525406</v>
          </cell>
          <cell r="J19449" t="str">
            <v>N</v>
          </cell>
        </row>
        <row r="19450">
          <cell r="D19450" t="str">
            <v>1525406</v>
          </cell>
          <cell r="J19450" t="str">
            <v>N</v>
          </cell>
        </row>
        <row r="19451">
          <cell r="D19451" t="str">
            <v>1525406</v>
          </cell>
          <cell r="J19451" t="str">
            <v>N</v>
          </cell>
        </row>
        <row r="19452">
          <cell r="D19452" t="str">
            <v>1525406</v>
          </cell>
          <cell r="J19452" t="str">
            <v>N</v>
          </cell>
        </row>
        <row r="19453">
          <cell r="D19453" t="str">
            <v>1525406</v>
          </cell>
          <cell r="J19453" t="str">
            <v>N</v>
          </cell>
        </row>
        <row r="19454">
          <cell r="D19454" t="str">
            <v>1525406</v>
          </cell>
          <cell r="J19454" t="str">
            <v>N</v>
          </cell>
        </row>
        <row r="19455">
          <cell r="D19455" t="str">
            <v>1525406</v>
          </cell>
          <cell r="J19455" t="str">
            <v>N</v>
          </cell>
        </row>
        <row r="19456">
          <cell r="D19456" t="str">
            <v>1525406</v>
          </cell>
          <cell r="J19456" t="str">
            <v>N</v>
          </cell>
        </row>
        <row r="19457">
          <cell r="D19457" t="str">
            <v>1525406</v>
          </cell>
          <cell r="J19457" t="str">
            <v>N</v>
          </cell>
        </row>
        <row r="19458">
          <cell r="D19458" t="str">
            <v>1525406</v>
          </cell>
          <cell r="J19458" t="str">
            <v>N</v>
          </cell>
        </row>
        <row r="19459">
          <cell r="D19459" t="str">
            <v>1525406</v>
          </cell>
          <cell r="J19459" t="str">
            <v>N</v>
          </cell>
        </row>
        <row r="19460">
          <cell r="D19460" t="str">
            <v>1525406</v>
          </cell>
          <cell r="J19460" t="str">
            <v>N</v>
          </cell>
        </row>
        <row r="19461">
          <cell r="D19461" t="str">
            <v>1525406</v>
          </cell>
          <cell r="J19461" t="str">
            <v>N</v>
          </cell>
        </row>
        <row r="19462">
          <cell r="D19462" t="str">
            <v>1525406</v>
          </cell>
          <cell r="J19462" t="str">
            <v>N</v>
          </cell>
        </row>
        <row r="19463">
          <cell r="D19463" t="str">
            <v>1525406</v>
          </cell>
          <cell r="J19463" t="str">
            <v>N</v>
          </cell>
        </row>
        <row r="19464">
          <cell r="D19464" t="str">
            <v>1525406</v>
          </cell>
          <cell r="J19464" t="str">
            <v>N</v>
          </cell>
        </row>
        <row r="19465">
          <cell r="D19465" t="str">
            <v>1525406</v>
          </cell>
          <cell r="J19465" t="str">
            <v>N</v>
          </cell>
        </row>
        <row r="19466">
          <cell r="D19466" t="str">
            <v>1962148</v>
          </cell>
          <cell r="J19466" t="str">
            <v>N</v>
          </cell>
        </row>
        <row r="19467">
          <cell r="D19467" t="str">
            <v>1962148</v>
          </cell>
          <cell r="J19467" t="str">
            <v>N</v>
          </cell>
        </row>
        <row r="19468">
          <cell r="D19468" t="str">
            <v>1962148</v>
          </cell>
          <cell r="J19468" t="str">
            <v>N</v>
          </cell>
        </row>
        <row r="19469">
          <cell r="D19469" t="str">
            <v>1962148</v>
          </cell>
          <cell r="J19469" t="str">
            <v>N</v>
          </cell>
        </row>
        <row r="19470">
          <cell r="D19470" t="str">
            <v>1962148</v>
          </cell>
          <cell r="J19470" t="str">
            <v>N</v>
          </cell>
        </row>
        <row r="19471">
          <cell r="D19471" t="str">
            <v>1962148</v>
          </cell>
          <cell r="J19471" t="str">
            <v>N</v>
          </cell>
        </row>
        <row r="19472">
          <cell r="D19472" t="str">
            <v>1962148</v>
          </cell>
          <cell r="J19472" t="str">
            <v>N</v>
          </cell>
        </row>
        <row r="19473">
          <cell r="D19473" t="str">
            <v>1962148</v>
          </cell>
          <cell r="J19473" t="str">
            <v>N</v>
          </cell>
        </row>
        <row r="19474">
          <cell r="D19474" t="str">
            <v>1962148</v>
          </cell>
          <cell r="J19474" t="str">
            <v>N</v>
          </cell>
        </row>
        <row r="19475">
          <cell r="D19475" t="str">
            <v>1962148</v>
          </cell>
          <cell r="J19475" t="str">
            <v>N</v>
          </cell>
        </row>
        <row r="19476">
          <cell r="D19476" t="str">
            <v>1962148</v>
          </cell>
          <cell r="J19476" t="str">
            <v>N</v>
          </cell>
        </row>
        <row r="19477">
          <cell r="D19477" t="str">
            <v>1962148</v>
          </cell>
          <cell r="J19477" t="str">
            <v>N</v>
          </cell>
        </row>
        <row r="19478">
          <cell r="D19478" t="str">
            <v>1962148</v>
          </cell>
          <cell r="J19478" t="str">
            <v>N</v>
          </cell>
        </row>
        <row r="19479">
          <cell r="D19479" t="str">
            <v>1962148</v>
          </cell>
          <cell r="J19479" t="str">
            <v>N</v>
          </cell>
        </row>
        <row r="19480">
          <cell r="D19480" t="str">
            <v>1962148</v>
          </cell>
          <cell r="J19480" t="str">
            <v>N</v>
          </cell>
        </row>
        <row r="19481">
          <cell r="D19481" t="str">
            <v>1962148</v>
          </cell>
          <cell r="J19481" t="str">
            <v>N</v>
          </cell>
        </row>
        <row r="19482">
          <cell r="D19482" t="str">
            <v>1962148</v>
          </cell>
          <cell r="J19482" t="str">
            <v>N</v>
          </cell>
        </row>
        <row r="19483">
          <cell r="D19483" t="str">
            <v>1962148</v>
          </cell>
          <cell r="J19483" t="str">
            <v>N</v>
          </cell>
        </row>
        <row r="19484">
          <cell r="D19484" t="str">
            <v>1962148</v>
          </cell>
          <cell r="J19484" t="str">
            <v>N</v>
          </cell>
        </row>
        <row r="19485">
          <cell r="D19485" t="str">
            <v>1962148</v>
          </cell>
          <cell r="J19485" t="str">
            <v>N</v>
          </cell>
        </row>
        <row r="19486">
          <cell r="D19486" t="str">
            <v>1962148</v>
          </cell>
          <cell r="J19486" t="str">
            <v>N</v>
          </cell>
        </row>
        <row r="19487">
          <cell r="D19487" t="str">
            <v>1962148</v>
          </cell>
          <cell r="J19487" t="str">
            <v>N</v>
          </cell>
        </row>
        <row r="19488">
          <cell r="D19488" t="str">
            <v>1962148</v>
          </cell>
          <cell r="J19488" t="str">
            <v>N</v>
          </cell>
        </row>
        <row r="19489">
          <cell r="D19489" t="str">
            <v>1962148</v>
          </cell>
          <cell r="J19489" t="str">
            <v>N</v>
          </cell>
        </row>
        <row r="19490">
          <cell r="D19490" t="str">
            <v>1962148</v>
          </cell>
          <cell r="J19490" t="str">
            <v>N</v>
          </cell>
        </row>
        <row r="19491">
          <cell r="D19491" t="str">
            <v>1962148</v>
          </cell>
          <cell r="J19491" t="str">
            <v>N</v>
          </cell>
        </row>
        <row r="19492">
          <cell r="D19492" t="str">
            <v>1962148</v>
          </cell>
          <cell r="J19492" t="str">
            <v>N</v>
          </cell>
        </row>
        <row r="19493">
          <cell r="D19493" t="str">
            <v>1962148</v>
          </cell>
          <cell r="J19493" t="str">
            <v>N</v>
          </cell>
        </row>
        <row r="19494">
          <cell r="D19494" t="str">
            <v>1962148</v>
          </cell>
          <cell r="J19494" t="str">
            <v>N</v>
          </cell>
        </row>
        <row r="19495">
          <cell r="D19495" t="str">
            <v>1962148</v>
          </cell>
          <cell r="J19495" t="str">
            <v>N</v>
          </cell>
        </row>
        <row r="19496">
          <cell r="D19496" t="str">
            <v>1962148</v>
          </cell>
          <cell r="J19496" t="str">
            <v>N</v>
          </cell>
        </row>
        <row r="19497">
          <cell r="D19497" t="str">
            <v>1962148</v>
          </cell>
          <cell r="J19497" t="str">
            <v>N</v>
          </cell>
        </row>
        <row r="19498">
          <cell r="D19498" t="str">
            <v>1962148</v>
          </cell>
          <cell r="J19498" t="str">
            <v>N</v>
          </cell>
        </row>
        <row r="19499">
          <cell r="D19499" t="str">
            <v>1962148</v>
          </cell>
          <cell r="J19499" t="str">
            <v>N</v>
          </cell>
        </row>
        <row r="19500">
          <cell r="D19500" t="str">
            <v>1962148</v>
          </cell>
          <cell r="J19500" t="str">
            <v>N</v>
          </cell>
        </row>
        <row r="19501">
          <cell r="D19501" t="str">
            <v>1962148</v>
          </cell>
          <cell r="J19501" t="str">
            <v>N</v>
          </cell>
        </row>
        <row r="19502">
          <cell r="D19502" t="str">
            <v>1962148</v>
          </cell>
          <cell r="J19502" t="str">
            <v>N</v>
          </cell>
        </row>
        <row r="19503">
          <cell r="D19503" t="str">
            <v>1962148</v>
          </cell>
          <cell r="J19503" t="str">
            <v>N</v>
          </cell>
        </row>
        <row r="19504">
          <cell r="D19504" t="str">
            <v>1962148</v>
          </cell>
          <cell r="J19504" t="str">
            <v>N</v>
          </cell>
        </row>
        <row r="19505">
          <cell r="D19505" t="str">
            <v>1962148</v>
          </cell>
          <cell r="J19505" t="str">
            <v>N</v>
          </cell>
        </row>
        <row r="19506">
          <cell r="D19506" t="str">
            <v>1962148</v>
          </cell>
          <cell r="J19506" t="str">
            <v>N</v>
          </cell>
        </row>
        <row r="19507">
          <cell r="D19507" t="str">
            <v>1962148</v>
          </cell>
          <cell r="J19507" t="str">
            <v>N</v>
          </cell>
        </row>
        <row r="19508">
          <cell r="D19508" t="str">
            <v>1962148</v>
          </cell>
          <cell r="J19508" t="str">
            <v>N</v>
          </cell>
        </row>
        <row r="19509">
          <cell r="D19509" t="str">
            <v>1962148</v>
          </cell>
          <cell r="J19509" t="str">
            <v>N</v>
          </cell>
        </row>
        <row r="19510">
          <cell r="D19510" t="str">
            <v>1962148</v>
          </cell>
          <cell r="J19510" t="str">
            <v>N</v>
          </cell>
        </row>
        <row r="19511">
          <cell r="D19511" t="str">
            <v>1962148</v>
          </cell>
          <cell r="J19511" t="str">
            <v>N</v>
          </cell>
        </row>
        <row r="19512">
          <cell r="D19512" t="str">
            <v>1962148</v>
          </cell>
          <cell r="J19512" t="str">
            <v>N</v>
          </cell>
        </row>
        <row r="19513">
          <cell r="D19513" t="str">
            <v>1962148</v>
          </cell>
          <cell r="J19513" t="str">
            <v>N</v>
          </cell>
        </row>
        <row r="19514">
          <cell r="D19514" t="str">
            <v>1962148</v>
          </cell>
          <cell r="J19514" t="str">
            <v>N</v>
          </cell>
        </row>
        <row r="19515">
          <cell r="D19515" t="str">
            <v>1962148</v>
          </cell>
          <cell r="J19515" t="str">
            <v>N</v>
          </cell>
        </row>
        <row r="19516">
          <cell r="D19516" t="str">
            <v>1962148</v>
          </cell>
          <cell r="J19516" t="str">
            <v>N</v>
          </cell>
        </row>
        <row r="19517">
          <cell r="D19517" t="str">
            <v>1962148</v>
          </cell>
          <cell r="J19517" t="str">
            <v>N</v>
          </cell>
        </row>
        <row r="19518">
          <cell r="D19518" t="str">
            <v>1962148</v>
          </cell>
          <cell r="J19518" t="str">
            <v>N</v>
          </cell>
        </row>
        <row r="19519">
          <cell r="D19519" t="str">
            <v>1962148</v>
          </cell>
          <cell r="J19519" t="str">
            <v>N</v>
          </cell>
        </row>
        <row r="19520">
          <cell r="D19520" t="str">
            <v>1962148</v>
          </cell>
          <cell r="J19520" t="str">
            <v>N</v>
          </cell>
        </row>
        <row r="19521">
          <cell r="D19521" t="str">
            <v>1962148</v>
          </cell>
          <cell r="J19521" t="str">
            <v>N</v>
          </cell>
        </row>
        <row r="19522">
          <cell r="D19522" t="str">
            <v>1962148</v>
          </cell>
          <cell r="J19522" t="str">
            <v>N</v>
          </cell>
        </row>
        <row r="19523">
          <cell r="D19523" t="str">
            <v>1962148</v>
          </cell>
          <cell r="J19523" t="str">
            <v>N</v>
          </cell>
        </row>
        <row r="19524">
          <cell r="D19524" t="str">
            <v>1962148</v>
          </cell>
          <cell r="J19524" t="str">
            <v>N</v>
          </cell>
        </row>
        <row r="19525">
          <cell r="D19525" t="str">
            <v>1962148</v>
          </cell>
          <cell r="J19525" t="str">
            <v>N</v>
          </cell>
        </row>
        <row r="19526">
          <cell r="D19526" t="str">
            <v>1962148</v>
          </cell>
          <cell r="J19526" t="str">
            <v>N</v>
          </cell>
        </row>
        <row r="19527">
          <cell r="D19527" t="str">
            <v>1962148</v>
          </cell>
          <cell r="J19527" t="str">
            <v>N</v>
          </cell>
        </row>
        <row r="19528">
          <cell r="D19528" t="str">
            <v>1962148</v>
          </cell>
          <cell r="J19528" t="str">
            <v>N</v>
          </cell>
        </row>
        <row r="19529">
          <cell r="D19529" t="str">
            <v>1962148</v>
          </cell>
          <cell r="J19529" t="str">
            <v>N</v>
          </cell>
        </row>
        <row r="19530">
          <cell r="D19530" t="str">
            <v>1962148</v>
          </cell>
          <cell r="J19530" t="str">
            <v>N</v>
          </cell>
        </row>
        <row r="19531">
          <cell r="D19531" t="str">
            <v>1962148</v>
          </cell>
          <cell r="J19531" t="str">
            <v>N</v>
          </cell>
        </row>
        <row r="19532">
          <cell r="D19532" t="str">
            <v>1962148</v>
          </cell>
          <cell r="J19532" t="str">
            <v>N</v>
          </cell>
        </row>
        <row r="19533">
          <cell r="D19533" t="str">
            <v>1962148</v>
          </cell>
          <cell r="J19533" t="str">
            <v>N</v>
          </cell>
        </row>
        <row r="19534">
          <cell r="D19534" t="str">
            <v>1962148</v>
          </cell>
          <cell r="J19534" t="str">
            <v>N</v>
          </cell>
        </row>
        <row r="19535">
          <cell r="D19535" t="str">
            <v>1962148</v>
          </cell>
          <cell r="J19535" t="str">
            <v>N</v>
          </cell>
        </row>
        <row r="19536">
          <cell r="D19536" t="str">
            <v>1962148</v>
          </cell>
          <cell r="J19536" t="str">
            <v>N</v>
          </cell>
        </row>
        <row r="19537">
          <cell r="D19537" t="str">
            <v>1962148</v>
          </cell>
          <cell r="J19537" t="str">
            <v>N</v>
          </cell>
        </row>
        <row r="19538">
          <cell r="D19538" t="str">
            <v>1962148</v>
          </cell>
          <cell r="J19538" t="str">
            <v>N</v>
          </cell>
        </row>
        <row r="19539">
          <cell r="D19539" t="str">
            <v>1962148</v>
          </cell>
          <cell r="J19539" t="str">
            <v>N</v>
          </cell>
        </row>
        <row r="19540">
          <cell r="D19540" t="str">
            <v>1962148</v>
          </cell>
          <cell r="J19540" t="str">
            <v>N</v>
          </cell>
        </row>
        <row r="19541">
          <cell r="D19541" t="str">
            <v>1962148</v>
          </cell>
          <cell r="J19541" t="str">
            <v>N</v>
          </cell>
        </row>
        <row r="19542">
          <cell r="D19542" t="str">
            <v>1962148</v>
          </cell>
          <cell r="J19542" t="str">
            <v>N</v>
          </cell>
        </row>
        <row r="19543">
          <cell r="D19543" t="str">
            <v>1962148</v>
          </cell>
          <cell r="J19543" t="str">
            <v>N</v>
          </cell>
        </row>
        <row r="19544">
          <cell r="D19544" t="str">
            <v>1962148</v>
          </cell>
          <cell r="J19544" t="str">
            <v>N</v>
          </cell>
        </row>
        <row r="19545">
          <cell r="D19545" t="str">
            <v>1962148</v>
          </cell>
          <cell r="J19545" t="str">
            <v>N</v>
          </cell>
        </row>
        <row r="19546">
          <cell r="D19546" t="str">
            <v>1962148</v>
          </cell>
          <cell r="J19546" t="str">
            <v>N</v>
          </cell>
        </row>
        <row r="19547">
          <cell r="D19547" t="str">
            <v>1962148</v>
          </cell>
          <cell r="J19547" t="str">
            <v>N</v>
          </cell>
        </row>
        <row r="19548">
          <cell r="D19548" t="str">
            <v>1962148</v>
          </cell>
          <cell r="J19548" t="str">
            <v>N</v>
          </cell>
        </row>
        <row r="19549">
          <cell r="D19549" t="str">
            <v>1962148</v>
          </cell>
          <cell r="J19549" t="str">
            <v>N</v>
          </cell>
        </row>
        <row r="19550">
          <cell r="D19550" t="str">
            <v>1962148</v>
          </cell>
          <cell r="J19550" t="str">
            <v>N</v>
          </cell>
        </row>
        <row r="19551">
          <cell r="D19551" t="str">
            <v>1962148</v>
          </cell>
          <cell r="J19551" t="str">
            <v>N</v>
          </cell>
        </row>
        <row r="19552">
          <cell r="D19552" t="str">
            <v>1962148</v>
          </cell>
          <cell r="J19552" t="str">
            <v>N</v>
          </cell>
        </row>
        <row r="19553">
          <cell r="D19553" t="str">
            <v>1962148</v>
          </cell>
          <cell r="J19553" t="str">
            <v>N</v>
          </cell>
        </row>
        <row r="19554">
          <cell r="D19554" t="str">
            <v>1962148</v>
          </cell>
          <cell r="J19554" t="str">
            <v>N</v>
          </cell>
        </row>
        <row r="19555">
          <cell r="D19555" t="str">
            <v>1962148</v>
          </cell>
          <cell r="J19555" t="str">
            <v>N</v>
          </cell>
        </row>
        <row r="19556">
          <cell r="D19556" t="str">
            <v>1962148</v>
          </cell>
          <cell r="J19556" t="str">
            <v>N</v>
          </cell>
        </row>
        <row r="19557">
          <cell r="D19557" t="str">
            <v>1962148</v>
          </cell>
          <cell r="J19557" t="str">
            <v>N</v>
          </cell>
        </row>
        <row r="19558">
          <cell r="D19558" t="str">
            <v>1962148</v>
          </cell>
          <cell r="J19558" t="str">
            <v>N</v>
          </cell>
        </row>
        <row r="19559">
          <cell r="D19559" t="str">
            <v>1962148</v>
          </cell>
          <cell r="J19559" t="str">
            <v>N</v>
          </cell>
        </row>
        <row r="19560">
          <cell r="D19560" t="str">
            <v>1962148</v>
          </cell>
          <cell r="J19560" t="str">
            <v>N</v>
          </cell>
        </row>
        <row r="19561">
          <cell r="D19561" t="str">
            <v>1962148</v>
          </cell>
          <cell r="J19561" t="str">
            <v>N</v>
          </cell>
        </row>
        <row r="19562">
          <cell r="D19562" t="str">
            <v>1962148</v>
          </cell>
          <cell r="J19562" t="str">
            <v>N</v>
          </cell>
        </row>
        <row r="19563">
          <cell r="D19563" t="str">
            <v>2022148</v>
          </cell>
          <cell r="J19563" t="str">
            <v>N</v>
          </cell>
        </row>
        <row r="19564">
          <cell r="D19564" t="str">
            <v>2022148</v>
          </cell>
          <cell r="J19564" t="str">
            <v>N</v>
          </cell>
        </row>
        <row r="19565">
          <cell r="D19565" t="str">
            <v>2022148</v>
          </cell>
          <cell r="J19565" t="str">
            <v>N</v>
          </cell>
        </row>
        <row r="19566">
          <cell r="D19566" t="str">
            <v>2022148</v>
          </cell>
          <cell r="J19566" t="str">
            <v>N</v>
          </cell>
        </row>
        <row r="19567">
          <cell r="D19567" t="str">
            <v>2022148</v>
          </cell>
          <cell r="J19567" t="str">
            <v>N</v>
          </cell>
        </row>
        <row r="19568">
          <cell r="D19568" t="str">
            <v>2022148</v>
          </cell>
          <cell r="J19568" t="str">
            <v>N</v>
          </cell>
        </row>
        <row r="19569">
          <cell r="D19569" t="str">
            <v>2022148</v>
          </cell>
          <cell r="J19569" t="str">
            <v>N</v>
          </cell>
        </row>
        <row r="19570">
          <cell r="D19570" t="str">
            <v>2022148</v>
          </cell>
          <cell r="J19570" t="str">
            <v>N</v>
          </cell>
        </row>
        <row r="19571">
          <cell r="D19571" t="str">
            <v>2022148</v>
          </cell>
          <cell r="J19571" t="str">
            <v>N</v>
          </cell>
        </row>
        <row r="19572">
          <cell r="D19572" t="str">
            <v>2022148</v>
          </cell>
          <cell r="J19572" t="str">
            <v>N</v>
          </cell>
        </row>
        <row r="19573">
          <cell r="D19573" t="str">
            <v>2022148</v>
          </cell>
          <cell r="J19573" t="str">
            <v>N</v>
          </cell>
        </row>
        <row r="19574">
          <cell r="D19574" t="str">
            <v>2022148</v>
          </cell>
          <cell r="J19574" t="str">
            <v>N</v>
          </cell>
        </row>
        <row r="19575">
          <cell r="D19575" t="str">
            <v>2022148</v>
          </cell>
          <cell r="J19575" t="str">
            <v>N</v>
          </cell>
        </row>
        <row r="19576">
          <cell r="D19576" t="str">
            <v>2022148</v>
          </cell>
          <cell r="J19576" t="str">
            <v>N</v>
          </cell>
        </row>
        <row r="19577">
          <cell r="D19577" t="str">
            <v>2022148</v>
          </cell>
          <cell r="J19577" t="str">
            <v>N</v>
          </cell>
        </row>
        <row r="19578">
          <cell r="D19578" t="str">
            <v>2022148</v>
          </cell>
          <cell r="J19578" t="str">
            <v>N</v>
          </cell>
        </row>
        <row r="19579">
          <cell r="D19579" t="str">
            <v>2022148</v>
          </cell>
          <cell r="J19579" t="str">
            <v>N</v>
          </cell>
        </row>
        <row r="19580">
          <cell r="D19580" t="str">
            <v>2022148</v>
          </cell>
          <cell r="J19580" t="str">
            <v>N</v>
          </cell>
        </row>
        <row r="19581">
          <cell r="D19581" t="str">
            <v>2022148</v>
          </cell>
          <cell r="J19581" t="str">
            <v>N</v>
          </cell>
        </row>
        <row r="19582">
          <cell r="D19582" t="str">
            <v>2022148</v>
          </cell>
          <cell r="J19582" t="str">
            <v>N</v>
          </cell>
        </row>
        <row r="19583">
          <cell r="D19583" t="str">
            <v>2022148</v>
          </cell>
          <cell r="J19583" t="str">
            <v>N</v>
          </cell>
        </row>
        <row r="19584">
          <cell r="D19584" t="str">
            <v>2022148</v>
          </cell>
          <cell r="J19584" t="str">
            <v>N</v>
          </cell>
        </row>
        <row r="19585">
          <cell r="D19585" t="str">
            <v>2022148</v>
          </cell>
          <cell r="J19585" t="str">
            <v>N</v>
          </cell>
        </row>
        <row r="19586">
          <cell r="D19586" t="str">
            <v>2022148</v>
          </cell>
          <cell r="J19586" t="str">
            <v>N</v>
          </cell>
        </row>
        <row r="19587">
          <cell r="D19587" t="str">
            <v>2022148</v>
          </cell>
          <cell r="J19587" t="str">
            <v>N</v>
          </cell>
        </row>
        <row r="19588">
          <cell r="D19588" t="str">
            <v>2022148</v>
          </cell>
          <cell r="J19588" t="str">
            <v>N</v>
          </cell>
        </row>
        <row r="19589">
          <cell r="D19589" t="str">
            <v>2022148</v>
          </cell>
          <cell r="J19589" t="str">
            <v>N</v>
          </cell>
        </row>
        <row r="19590">
          <cell r="D19590" t="str">
            <v>2022148</v>
          </cell>
          <cell r="J19590" t="str">
            <v>N</v>
          </cell>
        </row>
        <row r="19591">
          <cell r="D19591" t="str">
            <v>2022148</v>
          </cell>
          <cell r="J19591" t="str">
            <v>N</v>
          </cell>
        </row>
        <row r="19592">
          <cell r="D19592" t="str">
            <v>2022148</v>
          </cell>
          <cell r="J19592" t="str">
            <v>N</v>
          </cell>
        </row>
        <row r="19593">
          <cell r="D19593" t="str">
            <v>2022148</v>
          </cell>
          <cell r="J19593" t="str">
            <v>N</v>
          </cell>
        </row>
        <row r="19594">
          <cell r="D19594" t="str">
            <v>2022148</v>
          </cell>
          <cell r="J19594" t="str">
            <v>N</v>
          </cell>
        </row>
        <row r="19595">
          <cell r="D19595" t="str">
            <v>2022148</v>
          </cell>
          <cell r="J19595" t="str">
            <v>N</v>
          </cell>
        </row>
        <row r="19596">
          <cell r="D19596" t="str">
            <v>2022148</v>
          </cell>
          <cell r="J19596" t="str">
            <v>N</v>
          </cell>
        </row>
        <row r="19597">
          <cell r="D19597" t="str">
            <v>2022148</v>
          </cell>
          <cell r="J19597" t="str">
            <v>N</v>
          </cell>
        </row>
        <row r="19598">
          <cell r="D19598" t="str">
            <v>2022148</v>
          </cell>
          <cell r="J19598" t="str">
            <v>N</v>
          </cell>
        </row>
        <row r="19599">
          <cell r="D19599" t="str">
            <v>2022148</v>
          </cell>
          <cell r="J19599" t="str">
            <v>N</v>
          </cell>
        </row>
        <row r="19600">
          <cell r="D19600" t="str">
            <v>2022148</v>
          </cell>
          <cell r="J19600" t="str">
            <v>N</v>
          </cell>
        </row>
        <row r="19601">
          <cell r="D19601" t="str">
            <v>2022148</v>
          </cell>
          <cell r="J19601" t="str">
            <v>N</v>
          </cell>
        </row>
        <row r="19602">
          <cell r="D19602" t="str">
            <v>2022148</v>
          </cell>
          <cell r="J19602" t="str">
            <v>N</v>
          </cell>
        </row>
        <row r="19603">
          <cell r="D19603" t="str">
            <v>2022148</v>
          </cell>
          <cell r="J19603" t="str">
            <v>N</v>
          </cell>
        </row>
        <row r="19604">
          <cell r="D19604" t="str">
            <v>2022148</v>
          </cell>
          <cell r="J19604" t="str">
            <v>N</v>
          </cell>
        </row>
        <row r="19605">
          <cell r="D19605" t="str">
            <v>2022148</v>
          </cell>
          <cell r="J19605" t="str">
            <v>N</v>
          </cell>
        </row>
        <row r="19606">
          <cell r="D19606" t="str">
            <v>2022148</v>
          </cell>
          <cell r="J19606" t="str">
            <v>N</v>
          </cell>
        </row>
        <row r="19607">
          <cell r="D19607" t="str">
            <v>2022148</v>
          </cell>
          <cell r="J19607" t="str">
            <v>N</v>
          </cell>
        </row>
        <row r="19608">
          <cell r="D19608" t="str">
            <v>2022148</v>
          </cell>
          <cell r="J19608" t="str">
            <v>N</v>
          </cell>
        </row>
        <row r="19609">
          <cell r="D19609" t="str">
            <v>2022148</v>
          </cell>
          <cell r="J19609" t="str">
            <v>N</v>
          </cell>
        </row>
        <row r="19610">
          <cell r="D19610" t="str">
            <v>2022148</v>
          </cell>
          <cell r="J19610" t="str">
            <v>N</v>
          </cell>
        </row>
        <row r="19611">
          <cell r="D19611" t="str">
            <v>2022148</v>
          </cell>
          <cell r="J19611" t="str">
            <v>N</v>
          </cell>
        </row>
        <row r="19612">
          <cell r="D19612" t="str">
            <v>2022148</v>
          </cell>
          <cell r="J19612" t="str">
            <v>N</v>
          </cell>
        </row>
        <row r="19613">
          <cell r="D19613" t="str">
            <v>2022148</v>
          </cell>
          <cell r="J19613" t="str">
            <v>N</v>
          </cell>
        </row>
        <row r="19614">
          <cell r="D19614" t="str">
            <v>2022148</v>
          </cell>
          <cell r="J19614" t="str">
            <v>N</v>
          </cell>
        </row>
        <row r="19615">
          <cell r="D19615" t="str">
            <v>2022148</v>
          </cell>
          <cell r="J19615" t="str">
            <v>N</v>
          </cell>
        </row>
        <row r="19616">
          <cell r="D19616" t="str">
            <v>2022148</v>
          </cell>
          <cell r="J19616" t="str">
            <v>N</v>
          </cell>
        </row>
        <row r="19617">
          <cell r="D19617" t="str">
            <v>2022148</v>
          </cell>
          <cell r="J19617" t="str">
            <v>N</v>
          </cell>
        </row>
        <row r="19618">
          <cell r="D19618" t="str">
            <v>2022148</v>
          </cell>
          <cell r="J19618" t="str">
            <v>N</v>
          </cell>
        </row>
        <row r="19619">
          <cell r="D19619" t="str">
            <v>2022148</v>
          </cell>
          <cell r="J19619" t="str">
            <v>N</v>
          </cell>
        </row>
        <row r="19620">
          <cell r="D19620" t="str">
            <v>2022148</v>
          </cell>
          <cell r="J19620" t="str">
            <v>N</v>
          </cell>
        </row>
        <row r="19621">
          <cell r="D19621" t="str">
            <v>2022148</v>
          </cell>
          <cell r="J19621" t="str">
            <v>N</v>
          </cell>
        </row>
        <row r="19622">
          <cell r="D19622" t="str">
            <v>2022148</v>
          </cell>
          <cell r="J19622" t="str">
            <v>N</v>
          </cell>
        </row>
        <row r="19623">
          <cell r="D19623" t="str">
            <v>2022148</v>
          </cell>
          <cell r="J19623" t="str">
            <v>N</v>
          </cell>
        </row>
        <row r="19624">
          <cell r="D19624" t="str">
            <v>2022148</v>
          </cell>
          <cell r="J19624" t="str">
            <v>N</v>
          </cell>
        </row>
        <row r="19625">
          <cell r="D19625" t="str">
            <v>2022148</v>
          </cell>
          <cell r="J19625" t="str">
            <v>N</v>
          </cell>
        </row>
        <row r="19626">
          <cell r="D19626" t="str">
            <v>2022148</v>
          </cell>
          <cell r="J19626" t="str">
            <v>N</v>
          </cell>
        </row>
        <row r="19627">
          <cell r="D19627" t="str">
            <v>2022148</v>
          </cell>
          <cell r="J19627" t="str">
            <v>N</v>
          </cell>
        </row>
        <row r="19628">
          <cell r="D19628" t="str">
            <v>2022148</v>
          </cell>
          <cell r="J19628" t="str">
            <v>N</v>
          </cell>
        </row>
        <row r="19629">
          <cell r="D19629" t="str">
            <v>2022148</v>
          </cell>
          <cell r="J19629" t="str">
            <v>N</v>
          </cell>
        </row>
        <row r="19630">
          <cell r="D19630" t="str">
            <v>2022148</v>
          </cell>
          <cell r="J19630" t="str">
            <v>N</v>
          </cell>
        </row>
        <row r="19631">
          <cell r="D19631" t="str">
            <v>2022148</v>
          </cell>
          <cell r="J19631" t="str">
            <v>N</v>
          </cell>
        </row>
        <row r="19632">
          <cell r="D19632" t="str">
            <v>2022148</v>
          </cell>
          <cell r="J19632" t="str">
            <v>N</v>
          </cell>
        </row>
        <row r="19633">
          <cell r="D19633" t="str">
            <v>2022148</v>
          </cell>
          <cell r="J19633" t="str">
            <v>N</v>
          </cell>
        </row>
        <row r="19634">
          <cell r="D19634" t="str">
            <v>2022148</v>
          </cell>
          <cell r="J19634" t="str">
            <v>N</v>
          </cell>
        </row>
        <row r="19635">
          <cell r="D19635" t="str">
            <v>2022148</v>
          </cell>
          <cell r="J19635" t="str">
            <v>N</v>
          </cell>
        </row>
        <row r="19636">
          <cell r="D19636" t="str">
            <v>2022148</v>
          </cell>
          <cell r="J19636" t="str">
            <v>N</v>
          </cell>
        </row>
        <row r="19637">
          <cell r="D19637" t="str">
            <v>2022148</v>
          </cell>
          <cell r="J19637" t="str">
            <v>N</v>
          </cell>
        </row>
        <row r="19638">
          <cell r="D19638" t="str">
            <v>2022148</v>
          </cell>
          <cell r="J19638" t="str">
            <v>N</v>
          </cell>
        </row>
        <row r="19639">
          <cell r="D19639" t="str">
            <v>2022148</v>
          </cell>
          <cell r="J19639" t="str">
            <v>N</v>
          </cell>
        </row>
        <row r="19640">
          <cell r="D19640" t="str">
            <v>2022148</v>
          </cell>
          <cell r="J19640" t="str">
            <v>N</v>
          </cell>
        </row>
        <row r="19641">
          <cell r="D19641" t="str">
            <v>2022148</v>
          </cell>
          <cell r="J19641" t="str">
            <v>N</v>
          </cell>
        </row>
        <row r="19642">
          <cell r="D19642" t="str">
            <v>2022148</v>
          </cell>
          <cell r="J19642" t="str">
            <v>N</v>
          </cell>
        </row>
        <row r="19643">
          <cell r="D19643" t="str">
            <v>2022148</v>
          </cell>
          <cell r="J19643" t="str">
            <v>N</v>
          </cell>
        </row>
        <row r="19644">
          <cell r="D19644" t="str">
            <v>2022148</v>
          </cell>
          <cell r="J19644" t="str">
            <v>N</v>
          </cell>
        </row>
        <row r="19645">
          <cell r="D19645" t="str">
            <v>2022148</v>
          </cell>
          <cell r="J19645" t="str">
            <v>N</v>
          </cell>
        </row>
        <row r="19646">
          <cell r="D19646" t="str">
            <v>2022148</v>
          </cell>
          <cell r="J19646" t="str">
            <v>N</v>
          </cell>
        </row>
        <row r="19647">
          <cell r="D19647" t="str">
            <v>2022148</v>
          </cell>
          <cell r="J19647" t="str">
            <v>N</v>
          </cell>
        </row>
        <row r="19648">
          <cell r="D19648" t="str">
            <v>2022148</v>
          </cell>
          <cell r="J19648" t="str">
            <v>N</v>
          </cell>
        </row>
        <row r="19649">
          <cell r="D19649" t="str">
            <v>2022148</v>
          </cell>
          <cell r="J19649" t="str">
            <v>N</v>
          </cell>
        </row>
        <row r="19650">
          <cell r="D19650" t="str">
            <v>2022148</v>
          </cell>
          <cell r="J19650" t="str">
            <v>N</v>
          </cell>
        </row>
        <row r="19651">
          <cell r="D19651" t="str">
            <v>2022148</v>
          </cell>
          <cell r="J19651" t="str">
            <v>N</v>
          </cell>
        </row>
        <row r="19652">
          <cell r="D19652" t="str">
            <v>2022148</v>
          </cell>
          <cell r="J19652" t="str">
            <v>N</v>
          </cell>
        </row>
        <row r="19653">
          <cell r="D19653" t="str">
            <v>2022148</v>
          </cell>
          <cell r="J19653" t="str">
            <v>N</v>
          </cell>
        </row>
        <row r="19654">
          <cell r="D19654" t="str">
            <v>2022148</v>
          </cell>
          <cell r="J19654" t="str">
            <v>N</v>
          </cell>
        </row>
        <row r="19655">
          <cell r="D19655" t="str">
            <v>2022148</v>
          </cell>
          <cell r="J19655" t="str">
            <v>N</v>
          </cell>
        </row>
        <row r="19656">
          <cell r="D19656" t="str">
            <v>2022148</v>
          </cell>
          <cell r="J19656" t="str">
            <v>N</v>
          </cell>
        </row>
        <row r="19657">
          <cell r="D19657" t="str">
            <v>2022148</v>
          </cell>
          <cell r="J19657" t="str">
            <v>N</v>
          </cell>
        </row>
        <row r="19658">
          <cell r="D19658" t="str">
            <v>2022148</v>
          </cell>
          <cell r="J19658" t="str">
            <v>N</v>
          </cell>
        </row>
        <row r="19659">
          <cell r="D19659" t="str">
            <v>2022148</v>
          </cell>
          <cell r="J19659" t="str">
            <v>N</v>
          </cell>
        </row>
        <row r="19660">
          <cell r="D19660" t="str">
            <v>2022148</v>
          </cell>
          <cell r="J19660" t="str">
            <v>N</v>
          </cell>
        </row>
        <row r="19661">
          <cell r="D19661" t="str">
            <v>2022148</v>
          </cell>
          <cell r="J19661" t="str">
            <v>N</v>
          </cell>
        </row>
        <row r="19662">
          <cell r="D19662" t="str">
            <v>2022148</v>
          </cell>
          <cell r="J19662" t="str">
            <v>N</v>
          </cell>
        </row>
        <row r="19663">
          <cell r="D19663" t="str">
            <v>2022148</v>
          </cell>
          <cell r="J19663" t="str">
            <v>N</v>
          </cell>
        </row>
        <row r="19664">
          <cell r="D19664" t="str">
            <v>2022148</v>
          </cell>
          <cell r="J19664" t="str">
            <v>N</v>
          </cell>
        </row>
        <row r="19665">
          <cell r="D19665" t="str">
            <v>2022148</v>
          </cell>
          <cell r="J19665" t="str">
            <v>N</v>
          </cell>
        </row>
        <row r="19666">
          <cell r="D19666" t="str">
            <v>2022148</v>
          </cell>
          <cell r="J19666" t="str">
            <v>N</v>
          </cell>
        </row>
        <row r="19667">
          <cell r="D19667" t="str">
            <v>2022148</v>
          </cell>
          <cell r="J19667" t="str">
            <v>N</v>
          </cell>
        </row>
        <row r="19668">
          <cell r="D19668" t="str">
            <v>2022148</v>
          </cell>
          <cell r="J19668" t="str">
            <v>N</v>
          </cell>
        </row>
        <row r="19669">
          <cell r="D19669" t="str">
            <v>2022148</v>
          </cell>
          <cell r="J19669" t="str">
            <v>N</v>
          </cell>
        </row>
        <row r="19670">
          <cell r="D19670" t="str">
            <v>2022148</v>
          </cell>
          <cell r="J19670" t="str">
            <v>N</v>
          </cell>
        </row>
        <row r="19671">
          <cell r="D19671" t="str">
            <v>2022148</v>
          </cell>
          <cell r="J19671" t="str">
            <v>N</v>
          </cell>
        </row>
        <row r="19672">
          <cell r="D19672" t="str">
            <v>2022148</v>
          </cell>
          <cell r="J19672" t="str">
            <v>N</v>
          </cell>
        </row>
        <row r="19673">
          <cell r="D19673" t="str">
            <v>2022148</v>
          </cell>
          <cell r="J19673" t="str">
            <v>N</v>
          </cell>
        </row>
        <row r="19674">
          <cell r="D19674" t="str">
            <v>2022148</v>
          </cell>
          <cell r="J19674" t="str">
            <v>N</v>
          </cell>
        </row>
        <row r="19675">
          <cell r="D19675" t="str">
            <v>2055205</v>
          </cell>
          <cell r="J19675" t="str">
            <v>N</v>
          </cell>
        </row>
        <row r="19676">
          <cell r="D19676" t="str">
            <v>2055205</v>
          </cell>
          <cell r="J19676" t="str">
            <v>N</v>
          </cell>
        </row>
        <row r="19677">
          <cell r="D19677" t="str">
            <v>2055205</v>
          </cell>
          <cell r="J19677" t="str">
            <v>N</v>
          </cell>
        </row>
        <row r="19678">
          <cell r="D19678" t="str">
            <v>2055205</v>
          </cell>
          <cell r="J19678" t="str">
            <v>N</v>
          </cell>
        </row>
        <row r="19679">
          <cell r="D19679" t="str">
            <v>2055205</v>
          </cell>
          <cell r="J19679" t="str">
            <v>N</v>
          </cell>
        </row>
        <row r="19680">
          <cell r="D19680" t="str">
            <v>2055205</v>
          </cell>
          <cell r="J19680" t="str">
            <v>N</v>
          </cell>
        </row>
        <row r="19681">
          <cell r="D19681" t="str">
            <v>2055205</v>
          </cell>
          <cell r="J19681" t="str">
            <v>N</v>
          </cell>
        </row>
        <row r="19682">
          <cell r="D19682" t="str">
            <v>2055205</v>
          </cell>
          <cell r="J19682" t="str">
            <v>N</v>
          </cell>
        </row>
        <row r="19683">
          <cell r="D19683" t="str">
            <v>2055205</v>
          </cell>
          <cell r="J19683" t="str">
            <v>N</v>
          </cell>
        </row>
        <row r="19684">
          <cell r="D19684" t="str">
            <v>2055205</v>
          </cell>
          <cell r="J19684" t="str">
            <v>N</v>
          </cell>
        </row>
        <row r="19685">
          <cell r="D19685" t="str">
            <v>2055205</v>
          </cell>
          <cell r="J19685" t="str">
            <v>N</v>
          </cell>
        </row>
        <row r="19686">
          <cell r="D19686" t="str">
            <v>2055205</v>
          </cell>
          <cell r="J19686" t="str">
            <v>N</v>
          </cell>
        </row>
        <row r="19687">
          <cell r="D19687" t="str">
            <v>2055205</v>
          </cell>
          <cell r="J19687" t="str">
            <v>N</v>
          </cell>
        </row>
        <row r="19688">
          <cell r="D19688" t="str">
            <v>2055205</v>
          </cell>
          <cell r="J19688" t="str">
            <v>N</v>
          </cell>
        </row>
        <row r="19689">
          <cell r="D19689" t="str">
            <v>2055205</v>
          </cell>
          <cell r="J19689" t="str">
            <v>N</v>
          </cell>
        </row>
        <row r="19690">
          <cell r="D19690" t="str">
            <v>2055205</v>
          </cell>
          <cell r="J19690" t="str">
            <v>N</v>
          </cell>
        </row>
        <row r="19691">
          <cell r="D19691" t="str">
            <v>2055205</v>
          </cell>
          <cell r="J19691" t="str">
            <v>N</v>
          </cell>
        </row>
        <row r="19692">
          <cell r="D19692" t="str">
            <v>2055205</v>
          </cell>
          <cell r="J19692" t="str">
            <v>N</v>
          </cell>
        </row>
        <row r="19693">
          <cell r="D19693" t="str">
            <v>2055205</v>
          </cell>
          <cell r="J19693" t="str">
            <v>N</v>
          </cell>
        </row>
        <row r="19694">
          <cell r="D19694" t="str">
            <v>2055205</v>
          </cell>
          <cell r="J19694" t="str">
            <v>N</v>
          </cell>
        </row>
        <row r="19695">
          <cell r="D19695" t="str">
            <v>2055205</v>
          </cell>
          <cell r="J19695" t="str">
            <v>N</v>
          </cell>
        </row>
        <row r="19696">
          <cell r="D19696" t="str">
            <v>2055205</v>
          </cell>
          <cell r="J19696" t="str">
            <v>N</v>
          </cell>
        </row>
        <row r="19697">
          <cell r="D19697" t="str">
            <v>2055205</v>
          </cell>
          <cell r="J19697" t="str">
            <v>N</v>
          </cell>
        </row>
        <row r="19698">
          <cell r="D19698" t="str">
            <v>2055205</v>
          </cell>
          <cell r="J19698" t="str">
            <v>N</v>
          </cell>
        </row>
        <row r="19699">
          <cell r="D19699" t="str">
            <v>2055205</v>
          </cell>
          <cell r="J19699" t="str">
            <v>N</v>
          </cell>
        </row>
        <row r="19700">
          <cell r="D19700" t="str">
            <v>2055205</v>
          </cell>
          <cell r="J19700" t="str">
            <v>N</v>
          </cell>
        </row>
        <row r="19701">
          <cell r="D19701" t="str">
            <v>2055205</v>
          </cell>
          <cell r="J19701" t="str">
            <v>N</v>
          </cell>
        </row>
        <row r="19702">
          <cell r="D19702" t="str">
            <v>2055205</v>
          </cell>
          <cell r="J19702" t="str">
            <v>N</v>
          </cell>
        </row>
        <row r="19703">
          <cell r="D19703" t="str">
            <v>2055205</v>
          </cell>
          <cell r="J19703" t="str">
            <v>N</v>
          </cell>
        </row>
        <row r="19704">
          <cell r="D19704" t="str">
            <v>2055205</v>
          </cell>
          <cell r="J19704" t="str">
            <v>N</v>
          </cell>
        </row>
        <row r="19705">
          <cell r="D19705" t="str">
            <v>2055205</v>
          </cell>
          <cell r="J19705" t="str">
            <v>N</v>
          </cell>
        </row>
        <row r="19706">
          <cell r="D19706" t="str">
            <v>2055205</v>
          </cell>
          <cell r="J19706" t="str">
            <v>N</v>
          </cell>
        </row>
        <row r="19707">
          <cell r="D19707" t="str">
            <v>2055205</v>
          </cell>
          <cell r="J19707" t="str">
            <v>N</v>
          </cell>
        </row>
        <row r="19708">
          <cell r="D19708" t="str">
            <v>2055205</v>
          </cell>
          <cell r="J19708" t="str">
            <v>N</v>
          </cell>
        </row>
        <row r="19709">
          <cell r="D19709" t="str">
            <v>2055205</v>
          </cell>
          <cell r="J19709" t="str">
            <v>N</v>
          </cell>
        </row>
        <row r="19710">
          <cell r="D19710" t="str">
            <v>2055205</v>
          </cell>
          <cell r="J19710" t="str">
            <v>N</v>
          </cell>
        </row>
        <row r="19711">
          <cell r="D19711" t="str">
            <v>2055205</v>
          </cell>
          <cell r="J19711" t="str">
            <v>N</v>
          </cell>
        </row>
        <row r="19712">
          <cell r="D19712" t="str">
            <v>2055205</v>
          </cell>
          <cell r="J19712" t="str">
            <v>N</v>
          </cell>
        </row>
        <row r="19713">
          <cell r="D19713" t="str">
            <v>2055205</v>
          </cell>
          <cell r="J19713" t="str">
            <v>N</v>
          </cell>
        </row>
        <row r="19714">
          <cell r="D19714" t="str">
            <v>2055205</v>
          </cell>
          <cell r="J19714" t="str">
            <v>N</v>
          </cell>
        </row>
        <row r="19715">
          <cell r="D19715" t="str">
            <v>2055205</v>
          </cell>
          <cell r="J19715" t="str">
            <v>N</v>
          </cell>
        </row>
        <row r="19716">
          <cell r="D19716" t="str">
            <v>2055205</v>
          </cell>
          <cell r="J19716" t="str">
            <v>N</v>
          </cell>
        </row>
        <row r="19717">
          <cell r="D19717" t="str">
            <v>2055205</v>
          </cell>
          <cell r="J19717" t="str">
            <v>N</v>
          </cell>
        </row>
        <row r="19718">
          <cell r="D19718" t="str">
            <v>2055205</v>
          </cell>
          <cell r="J19718" t="str">
            <v>N</v>
          </cell>
        </row>
        <row r="19719">
          <cell r="D19719" t="str">
            <v>2055205</v>
          </cell>
          <cell r="J19719" t="str">
            <v>N</v>
          </cell>
        </row>
        <row r="19720">
          <cell r="D19720" t="str">
            <v>2055205</v>
          </cell>
          <cell r="J19720" t="str">
            <v>N</v>
          </cell>
        </row>
        <row r="19721">
          <cell r="D19721" t="str">
            <v>2055205</v>
          </cell>
          <cell r="J19721" t="str">
            <v>N</v>
          </cell>
        </row>
        <row r="19722">
          <cell r="D19722" t="str">
            <v>2055205</v>
          </cell>
          <cell r="J19722" t="str">
            <v>N</v>
          </cell>
        </row>
        <row r="19723">
          <cell r="D19723" t="str">
            <v>2055205</v>
          </cell>
          <cell r="J19723" t="str">
            <v>N</v>
          </cell>
        </row>
        <row r="19724">
          <cell r="D19724" t="str">
            <v>2055205</v>
          </cell>
          <cell r="J19724" t="str">
            <v>N</v>
          </cell>
        </row>
        <row r="19725">
          <cell r="D19725" t="str">
            <v>2055205</v>
          </cell>
          <cell r="J19725" t="str">
            <v>N</v>
          </cell>
        </row>
        <row r="19726">
          <cell r="D19726" t="str">
            <v>2055205</v>
          </cell>
          <cell r="J19726" t="str">
            <v>N</v>
          </cell>
        </row>
        <row r="19727">
          <cell r="D19727" t="str">
            <v>2055205</v>
          </cell>
          <cell r="J19727" t="str">
            <v>N</v>
          </cell>
        </row>
        <row r="19728">
          <cell r="D19728" t="str">
            <v>2055205</v>
          </cell>
          <cell r="J19728" t="str">
            <v>N</v>
          </cell>
        </row>
        <row r="19729">
          <cell r="D19729" t="str">
            <v>2055205</v>
          </cell>
          <cell r="J19729" t="str">
            <v>N</v>
          </cell>
        </row>
        <row r="19730">
          <cell r="D19730" t="str">
            <v>2055205</v>
          </cell>
          <cell r="J19730" t="str">
            <v>N</v>
          </cell>
        </row>
        <row r="19731">
          <cell r="D19731" t="str">
            <v>2055205</v>
          </cell>
          <cell r="J19731" t="str">
            <v>N</v>
          </cell>
        </row>
        <row r="19732">
          <cell r="D19732" t="str">
            <v>2055205</v>
          </cell>
          <cell r="J19732" t="str">
            <v>N</v>
          </cell>
        </row>
        <row r="19733">
          <cell r="D19733" t="str">
            <v>2055205</v>
          </cell>
          <cell r="J19733" t="str">
            <v>N</v>
          </cell>
        </row>
        <row r="19734">
          <cell r="D19734" t="str">
            <v>2055205</v>
          </cell>
          <cell r="J19734" t="str">
            <v>N</v>
          </cell>
        </row>
        <row r="19735">
          <cell r="D19735" t="str">
            <v>2055205</v>
          </cell>
          <cell r="J19735" t="str">
            <v>N</v>
          </cell>
        </row>
        <row r="19736">
          <cell r="D19736" t="str">
            <v>2055205</v>
          </cell>
          <cell r="J19736" t="str">
            <v>N</v>
          </cell>
        </row>
        <row r="19737">
          <cell r="D19737" t="str">
            <v>2055205</v>
          </cell>
          <cell r="J19737" t="str">
            <v>N</v>
          </cell>
        </row>
        <row r="19738">
          <cell r="D19738" t="str">
            <v>2055205</v>
          </cell>
          <cell r="J19738" t="str">
            <v>N</v>
          </cell>
        </row>
        <row r="19739">
          <cell r="D19739" t="str">
            <v>2055205</v>
          </cell>
          <cell r="J19739" t="str">
            <v>N</v>
          </cell>
        </row>
        <row r="19740">
          <cell r="D19740" t="str">
            <v>2055205</v>
          </cell>
          <cell r="J19740" t="str">
            <v>N</v>
          </cell>
        </row>
        <row r="19741">
          <cell r="D19741" t="str">
            <v>2055205</v>
          </cell>
          <cell r="J19741" t="str">
            <v>N</v>
          </cell>
        </row>
        <row r="19742">
          <cell r="D19742" t="str">
            <v>2093605</v>
          </cell>
          <cell r="J19742" t="str">
            <v>N</v>
          </cell>
        </row>
        <row r="19743">
          <cell r="D19743" t="str">
            <v>2093605</v>
          </cell>
          <cell r="J19743" t="str">
            <v>N</v>
          </cell>
        </row>
        <row r="19744">
          <cell r="D19744" t="str">
            <v>2093605</v>
          </cell>
          <cell r="J19744" t="str">
            <v>N</v>
          </cell>
        </row>
        <row r="19745">
          <cell r="D19745" t="str">
            <v>2093605</v>
          </cell>
          <cell r="J19745" t="str">
            <v>N</v>
          </cell>
        </row>
        <row r="19746">
          <cell r="D19746" t="str">
            <v>2093605</v>
          </cell>
          <cell r="J19746" t="str">
            <v>N</v>
          </cell>
        </row>
        <row r="19747">
          <cell r="D19747" t="str">
            <v>2093605</v>
          </cell>
          <cell r="J19747" t="str">
            <v>N</v>
          </cell>
        </row>
        <row r="19748">
          <cell r="D19748" t="str">
            <v>2093605</v>
          </cell>
          <cell r="J19748" t="str">
            <v>N</v>
          </cell>
        </row>
        <row r="19749">
          <cell r="D19749" t="str">
            <v>2093605</v>
          </cell>
          <cell r="J19749" t="str">
            <v>N</v>
          </cell>
        </row>
        <row r="19750">
          <cell r="D19750" t="str">
            <v>2093605</v>
          </cell>
          <cell r="J19750" t="str">
            <v>N</v>
          </cell>
        </row>
        <row r="19751">
          <cell r="D19751" t="str">
            <v>2093605</v>
          </cell>
          <cell r="J19751" t="str">
            <v>N</v>
          </cell>
        </row>
        <row r="19752">
          <cell r="D19752" t="str">
            <v>2093605</v>
          </cell>
          <cell r="J19752" t="str">
            <v>N</v>
          </cell>
        </row>
        <row r="19753">
          <cell r="D19753" t="str">
            <v>2093605</v>
          </cell>
          <cell r="J19753" t="str">
            <v>N</v>
          </cell>
        </row>
        <row r="19754">
          <cell r="D19754" t="str">
            <v>2093605</v>
          </cell>
          <cell r="J19754" t="str">
            <v>N</v>
          </cell>
        </row>
        <row r="19755">
          <cell r="D19755" t="str">
            <v>2093605</v>
          </cell>
          <cell r="J19755" t="str">
            <v>N</v>
          </cell>
        </row>
        <row r="19756">
          <cell r="D19756" t="str">
            <v>2093605</v>
          </cell>
          <cell r="J19756" t="str">
            <v>N</v>
          </cell>
        </row>
        <row r="19757">
          <cell r="D19757" t="str">
            <v>2093605</v>
          </cell>
          <cell r="J19757" t="str">
            <v>N</v>
          </cell>
        </row>
        <row r="19758">
          <cell r="D19758" t="str">
            <v>2093605</v>
          </cell>
          <cell r="J19758" t="str">
            <v>N</v>
          </cell>
        </row>
        <row r="19759">
          <cell r="D19759" t="str">
            <v>2093605</v>
          </cell>
          <cell r="J19759" t="str">
            <v>N</v>
          </cell>
        </row>
        <row r="19760">
          <cell r="D19760" t="str">
            <v>2093605</v>
          </cell>
          <cell r="J19760" t="str">
            <v>N</v>
          </cell>
        </row>
        <row r="19761">
          <cell r="D19761" t="str">
            <v>2093605</v>
          </cell>
          <cell r="J19761" t="str">
            <v>N</v>
          </cell>
        </row>
        <row r="19762">
          <cell r="D19762" t="str">
            <v>2093605</v>
          </cell>
          <cell r="J19762" t="str">
            <v>N</v>
          </cell>
        </row>
        <row r="19763">
          <cell r="D19763" t="str">
            <v>2093605</v>
          </cell>
          <cell r="J19763" t="str">
            <v>N</v>
          </cell>
        </row>
        <row r="19764">
          <cell r="D19764" t="str">
            <v>2093605</v>
          </cell>
          <cell r="J19764" t="str">
            <v>N</v>
          </cell>
        </row>
        <row r="19765">
          <cell r="D19765" t="str">
            <v>2093605</v>
          </cell>
          <cell r="J19765" t="str">
            <v>N</v>
          </cell>
        </row>
        <row r="19766">
          <cell r="D19766" t="str">
            <v>2192148</v>
          </cell>
          <cell r="J19766" t="str">
            <v>N</v>
          </cell>
        </row>
        <row r="19767">
          <cell r="D19767" t="str">
            <v>2192148</v>
          </cell>
          <cell r="J19767" t="str">
            <v>N</v>
          </cell>
        </row>
        <row r="19768">
          <cell r="D19768" t="str">
            <v>2192148</v>
          </cell>
          <cell r="J19768" t="str">
            <v>N</v>
          </cell>
        </row>
        <row r="19769">
          <cell r="D19769" t="str">
            <v>2192148</v>
          </cell>
          <cell r="J19769" t="str">
            <v>N</v>
          </cell>
        </row>
        <row r="19770">
          <cell r="D19770" t="str">
            <v>2192148</v>
          </cell>
          <cell r="J19770" t="str">
            <v>N</v>
          </cell>
        </row>
        <row r="19771">
          <cell r="D19771" t="str">
            <v>2192148</v>
          </cell>
          <cell r="J19771" t="str">
            <v>N</v>
          </cell>
        </row>
        <row r="19772">
          <cell r="D19772" t="str">
            <v>2192148</v>
          </cell>
          <cell r="J19772" t="str">
            <v>N</v>
          </cell>
        </row>
        <row r="19773">
          <cell r="D19773" t="str">
            <v>2192148</v>
          </cell>
          <cell r="J19773" t="str">
            <v>N</v>
          </cell>
        </row>
        <row r="19774">
          <cell r="D19774" t="str">
            <v>2192148</v>
          </cell>
          <cell r="J19774" t="str">
            <v>N</v>
          </cell>
        </row>
        <row r="19775">
          <cell r="D19775" t="str">
            <v>2192148</v>
          </cell>
          <cell r="J19775" t="str">
            <v>N</v>
          </cell>
        </row>
        <row r="19776">
          <cell r="D19776" t="str">
            <v>2192148</v>
          </cell>
          <cell r="J19776" t="str">
            <v>N</v>
          </cell>
        </row>
        <row r="19777">
          <cell r="D19777" t="str">
            <v>2192148</v>
          </cell>
          <cell r="J19777" t="str">
            <v>N</v>
          </cell>
        </row>
        <row r="19778">
          <cell r="D19778" t="str">
            <v>2192148</v>
          </cell>
          <cell r="J19778" t="str">
            <v>N</v>
          </cell>
        </row>
        <row r="19779">
          <cell r="D19779" t="str">
            <v>2192148</v>
          </cell>
          <cell r="J19779" t="str">
            <v>N</v>
          </cell>
        </row>
        <row r="19780">
          <cell r="D19780" t="str">
            <v>2192148</v>
          </cell>
          <cell r="J19780" t="str">
            <v>N</v>
          </cell>
        </row>
        <row r="19781">
          <cell r="D19781" t="str">
            <v>2192148</v>
          </cell>
          <cell r="J19781" t="str">
            <v>N</v>
          </cell>
        </row>
        <row r="19782">
          <cell r="D19782" t="str">
            <v>2192148</v>
          </cell>
          <cell r="J19782" t="str">
            <v>N</v>
          </cell>
        </row>
        <row r="19783">
          <cell r="D19783" t="str">
            <v>2192148</v>
          </cell>
          <cell r="J19783" t="str">
            <v>N</v>
          </cell>
        </row>
        <row r="19784">
          <cell r="D19784" t="str">
            <v>2192148</v>
          </cell>
          <cell r="J19784" t="str">
            <v>N</v>
          </cell>
        </row>
        <row r="19785">
          <cell r="D19785" t="str">
            <v>2192148</v>
          </cell>
          <cell r="J19785" t="str">
            <v>N</v>
          </cell>
        </row>
        <row r="19786">
          <cell r="D19786" t="str">
            <v>2192148</v>
          </cell>
          <cell r="J19786" t="str">
            <v>N</v>
          </cell>
        </row>
        <row r="19787">
          <cell r="D19787" t="str">
            <v>2192148</v>
          </cell>
          <cell r="J19787" t="str">
            <v>N</v>
          </cell>
        </row>
        <row r="19788">
          <cell r="D19788" t="str">
            <v>2192148</v>
          </cell>
          <cell r="J19788" t="str">
            <v>N</v>
          </cell>
        </row>
        <row r="19789">
          <cell r="D19789" t="str">
            <v>2192148</v>
          </cell>
          <cell r="J19789" t="str">
            <v>N</v>
          </cell>
        </row>
        <row r="19790">
          <cell r="D19790" t="str">
            <v>2192148</v>
          </cell>
          <cell r="J19790" t="str">
            <v>N</v>
          </cell>
        </row>
        <row r="19791">
          <cell r="D19791" t="str">
            <v>2192148</v>
          </cell>
          <cell r="J19791" t="str">
            <v>N</v>
          </cell>
        </row>
        <row r="19792">
          <cell r="D19792" t="str">
            <v>2192148</v>
          </cell>
          <cell r="J19792" t="str">
            <v>N</v>
          </cell>
        </row>
        <row r="19793">
          <cell r="D19793" t="str">
            <v>2192148</v>
          </cell>
          <cell r="J19793" t="str">
            <v>N</v>
          </cell>
        </row>
        <row r="19794">
          <cell r="D19794" t="str">
            <v>2192148</v>
          </cell>
          <cell r="J19794" t="str">
            <v>N</v>
          </cell>
        </row>
        <row r="19795">
          <cell r="D19795" t="str">
            <v>2192148</v>
          </cell>
          <cell r="J19795" t="str">
            <v>N</v>
          </cell>
        </row>
        <row r="19796">
          <cell r="D19796" t="str">
            <v>2192148</v>
          </cell>
          <cell r="J19796" t="str">
            <v>N</v>
          </cell>
        </row>
        <row r="19797">
          <cell r="D19797" t="str">
            <v>2192148</v>
          </cell>
          <cell r="J19797" t="str">
            <v>N</v>
          </cell>
        </row>
        <row r="19798">
          <cell r="D19798" t="str">
            <v>2192148</v>
          </cell>
          <cell r="J19798" t="str">
            <v>N</v>
          </cell>
        </row>
        <row r="19799">
          <cell r="D19799" t="str">
            <v>2192148</v>
          </cell>
          <cell r="J19799" t="str">
            <v>N</v>
          </cell>
        </row>
        <row r="19800">
          <cell r="D19800" t="str">
            <v>2192148</v>
          </cell>
          <cell r="J19800" t="str">
            <v>N</v>
          </cell>
        </row>
        <row r="19801">
          <cell r="D19801" t="str">
            <v>2192148</v>
          </cell>
          <cell r="J19801" t="str">
            <v>N</v>
          </cell>
        </row>
        <row r="19802">
          <cell r="D19802" t="str">
            <v>2192148</v>
          </cell>
          <cell r="J19802" t="str">
            <v>N</v>
          </cell>
        </row>
        <row r="19803">
          <cell r="D19803" t="str">
            <v>2192148</v>
          </cell>
          <cell r="J19803" t="str">
            <v>N</v>
          </cell>
        </row>
        <row r="19804">
          <cell r="D19804" t="str">
            <v>2192148</v>
          </cell>
          <cell r="J19804" t="str">
            <v>N</v>
          </cell>
        </row>
        <row r="19805">
          <cell r="D19805" t="str">
            <v>2192148</v>
          </cell>
          <cell r="J19805" t="str">
            <v>N</v>
          </cell>
        </row>
        <row r="19806">
          <cell r="D19806" t="str">
            <v>2192148</v>
          </cell>
          <cell r="J19806" t="str">
            <v>N</v>
          </cell>
        </row>
        <row r="19807">
          <cell r="D19807" t="str">
            <v>2192148</v>
          </cell>
          <cell r="J19807" t="str">
            <v>N</v>
          </cell>
        </row>
        <row r="19808">
          <cell r="D19808" t="str">
            <v>2192148</v>
          </cell>
          <cell r="J19808" t="str">
            <v>N</v>
          </cell>
        </row>
        <row r="19809">
          <cell r="D19809" t="str">
            <v>2192148</v>
          </cell>
          <cell r="J19809" t="str">
            <v>N</v>
          </cell>
        </row>
        <row r="19810">
          <cell r="D19810" t="str">
            <v>2192148</v>
          </cell>
          <cell r="J19810" t="str">
            <v>N</v>
          </cell>
        </row>
        <row r="19811">
          <cell r="D19811" t="str">
            <v>2192148</v>
          </cell>
          <cell r="J19811" t="str">
            <v>N</v>
          </cell>
        </row>
        <row r="19812">
          <cell r="D19812" t="str">
            <v>2192148</v>
          </cell>
          <cell r="J19812" t="str">
            <v>N</v>
          </cell>
        </row>
        <row r="19813">
          <cell r="D19813" t="str">
            <v>2192148</v>
          </cell>
          <cell r="J19813" t="str">
            <v>N</v>
          </cell>
        </row>
        <row r="19814">
          <cell r="D19814" t="str">
            <v>2192148</v>
          </cell>
          <cell r="J19814" t="str">
            <v>N</v>
          </cell>
        </row>
        <row r="19815">
          <cell r="D19815" t="str">
            <v>2192148</v>
          </cell>
          <cell r="J19815" t="str">
            <v>N</v>
          </cell>
        </row>
        <row r="19816">
          <cell r="D19816" t="str">
            <v>2192148</v>
          </cell>
          <cell r="J19816" t="str">
            <v>N</v>
          </cell>
        </row>
        <row r="19817">
          <cell r="D19817" t="str">
            <v>2192148</v>
          </cell>
          <cell r="J19817" t="str">
            <v>N</v>
          </cell>
        </row>
        <row r="19818">
          <cell r="D19818" t="str">
            <v>2192148</v>
          </cell>
          <cell r="J19818" t="str">
            <v>N</v>
          </cell>
        </row>
        <row r="19819">
          <cell r="D19819" t="str">
            <v>2192148</v>
          </cell>
          <cell r="J19819" t="str">
            <v>N</v>
          </cell>
        </row>
        <row r="19820">
          <cell r="D19820" t="str">
            <v>2192148</v>
          </cell>
          <cell r="J19820" t="str">
            <v>N</v>
          </cell>
        </row>
        <row r="19821">
          <cell r="D19821" t="str">
            <v>2192148</v>
          </cell>
          <cell r="J19821" t="str">
            <v>N</v>
          </cell>
        </row>
        <row r="19822">
          <cell r="D19822" t="str">
            <v>2192148</v>
          </cell>
          <cell r="J19822" t="str">
            <v>N</v>
          </cell>
        </row>
        <row r="19823">
          <cell r="D19823" t="str">
            <v>2192148</v>
          </cell>
          <cell r="J19823" t="str">
            <v>N</v>
          </cell>
        </row>
        <row r="19824">
          <cell r="D19824" t="str">
            <v>2192148</v>
          </cell>
          <cell r="J19824" t="str">
            <v>N</v>
          </cell>
        </row>
        <row r="19825">
          <cell r="D19825" t="str">
            <v>2192148</v>
          </cell>
          <cell r="J19825" t="str">
            <v>N</v>
          </cell>
        </row>
        <row r="19826">
          <cell r="D19826" t="str">
            <v>2192148</v>
          </cell>
          <cell r="J19826" t="str">
            <v>N</v>
          </cell>
        </row>
        <row r="19827">
          <cell r="D19827" t="str">
            <v>2192148</v>
          </cell>
          <cell r="J19827" t="str">
            <v>N</v>
          </cell>
        </row>
        <row r="19828">
          <cell r="D19828" t="str">
            <v>2192148</v>
          </cell>
          <cell r="J19828" t="str">
            <v>N</v>
          </cell>
        </row>
        <row r="19829">
          <cell r="D19829" t="str">
            <v>2192148</v>
          </cell>
          <cell r="J19829" t="str">
            <v>N</v>
          </cell>
        </row>
        <row r="19830">
          <cell r="D19830" t="str">
            <v>2192148</v>
          </cell>
          <cell r="J19830" t="str">
            <v>N</v>
          </cell>
        </row>
        <row r="19831">
          <cell r="D19831" t="str">
            <v>2192148</v>
          </cell>
          <cell r="J19831" t="str">
            <v>N</v>
          </cell>
        </row>
        <row r="19832">
          <cell r="D19832" t="str">
            <v>2192148</v>
          </cell>
          <cell r="J19832" t="str">
            <v>N</v>
          </cell>
        </row>
        <row r="19833">
          <cell r="D19833" t="str">
            <v>2192148</v>
          </cell>
          <cell r="J19833" t="str">
            <v>N</v>
          </cell>
        </row>
        <row r="19834">
          <cell r="D19834" t="str">
            <v>2192148</v>
          </cell>
          <cell r="J19834" t="str">
            <v>N</v>
          </cell>
        </row>
        <row r="19835">
          <cell r="D19835" t="str">
            <v>2192148</v>
          </cell>
          <cell r="J19835" t="str">
            <v>N</v>
          </cell>
        </row>
        <row r="19836">
          <cell r="D19836" t="str">
            <v>2192148</v>
          </cell>
          <cell r="J19836" t="str">
            <v>N</v>
          </cell>
        </row>
        <row r="19837">
          <cell r="D19837" t="str">
            <v>2192148</v>
          </cell>
          <cell r="J19837" t="str">
            <v>N</v>
          </cell>
        </row>
        <row r="19838">
          <cell r="D19838" t="str">
            <v>2192148</v>
          </cell>
          <cell r="J19838" t="str">
            <v>N</v>
          </cell>
        </row>
        <row r="19839">
          <cell r="D19839" t="str">
            <v>2192148</v>
          </cell>
          <cell r="J19839" t="str">
            <v>N</v>
          </cell>
        </row>
        <row r="19840">
          <cell r="D19840" t="str">
            <v>2192148</v>
          </cell>
          <cell r="J19840" t="str">
            <v>N</v>
          </cell>
        </row>
        <row r="19841">
          <cell r="D19841" t="str">
            <v>2192148</v>
          </cell>
          <cell r="J19841" t="str">
            <v>N</v>
          </cell>
        </row>
        <row r="19842">
          <cell r="D19842" t="str">
            <v>2192148</v>
          </cell>
          <cell r="J19842" t="str">
            <v>N</v>
          </cell>
        </row>
        <row r="19843">
          <cell r="D19843" t="str">
            <v>2192148</v>
          </cell>
          <cell r="J19843" t="str">
            <v>N</v>
          </cell>
        </row>
        <row r="19844">
          <cell r="D19844" t="str">
            <v>2192148</v>
          </cell>
          <cell r="J19844" t="str">
            <v>N</v>
          </cell>
        </row>
        <row r="19845">
          <cell r="D19845" t="str">
            <v>2192148</v>
          </cell>
          <cell r="J19845" t="str">
            <v>N</v>
          </cell>
        </row>
        <row r="19846">
          <cell r="D19846" t="str">
            <v>2192148</v>
          </cell>
          <cell r="J19846" t="str">
            <v>N</v>
          </cell>
        </row>
        <row r="19847">
          <cell r="D19847" t="str">
            <v>2192148</v>
          </cell>
          <cell r="J19847" t="str">
            <v>N</v>
          </cell>
        </row>
        <row r="19848">
          <cell r="D19848" t="str">
            <v>2192148</v>
          </cell>
          <cell r="J19848" t="str">
            <v>N</v>
          </cell>
        </row>
        <row r="19849">
          <cell r="D19849" t="str">
            <v>2192148</v>
          </cell>
          <cell r="J19849" t="str">
            <v>N</v>
          </cell>
        </row>
        <row r="19850">
          <cell r="D19850" t="str">
            <v>2192148</v>
          </cell>
          <cell r="J19850" t="str">
            <v>N</v>
          </cell>
        </row>
        <row r="19851">
          <cell r="D19851" t="str">
            <v>2192148</v>
          </cell>
          <cell r="J19851" t="str">
            <v>N</v>
          </cell>
        </row>
        <row r="19852">
          <cell r="D19852" t="str">
            <v>2192148</v>
          </cell>
          <cell r="J19852" t="str">
            <v>N</v>
          </cell>
        </row>
        <row r="19853">
          <cell r="D19853" t="str">
            <v>2192148</v>
          </cell>
          <cell r="J19853" t="str">
            <v>N</v>
          </cell>
        </row>
        <row r="19854">
          <cell r="D19854" t="str">
            <v>2192148</v>
          </cell>
          <cell r="J19854" t="str">
            <v>N</v>
          </cell>
        </row>
        <row r="19855">
          <cell r="D19855" t="str">
            <v>2192148</v>
          </cell>
          <cell r="J19855" t="str">
            <v>N</v>
          </cell>
        </row>
        <row r="19856">
          <cell r="D19856" t="str">
            <v>2192148</v>
          </cell>
          <cell r="J19856" t="str">
            <v>N</v>
          </cell>
        </row>
        <row r="19857">
          <cell r="D19857" t="str">
            <v>2192148</v>
          </cell>
          <cell r="J19857" t="str">
            <v>N</v>
          </cell>
        </row>
        <row r="19858">
          <cell r="D19858" t="str">
            <v>2192148</v>
          </cell>
          <cell r="J19858" t="str">
            <v>N</v>
          </cell>
        </row>
        <row r="19859">
          <cell r="D19859" t="str">
            <v>2192148</v>
          </cell>
          <cell r="J19859" t="str">
            <v>N</v>
          </cell>
        </row>
        <row r="19860">
          <cell r="D19860" t="str">
            <v>2192148</v>
          </cell>
          <cell r="J19860" t="str">
            <v>N</v>
          </cell>
        </row>
        <row r="19861">
          <cell r="D19861" t="str">
            <v>2192148</v>
          </cell>
          <cell r="J19861" t="str">
            <v>N</v>
          </cell>
        </row>
        <row r="19862">
          <cell r="D19862" t="str">
            <v>2192148</v>
          </cell>
          <cell r="J19862" t="str">
            <v>N</v>
          </cell>
        </row>
        <row r="19863">
          <cell r="D19863" t="str">
            <v>2192148</v>
          </cell>
          <cell r="J19863" t="str">
            <v>N</v>
          </cell>
        </row>
        <row r="19864">
          <cell r="D19864" t="str">
            <v>2192148</v>
          </cell>
          <cell r="J19864" t="str">
            <v>N</v>
          </cell>
        </row>
        <row r="19865">
          <cell r="D19865" t="str">
            <v>2192148</v>
          </cell>
          <cell r="J19865" t="str">
            <v>N</v>
          </cell>
        </row>
        <row r="19866">
          <cell r="D19866" t="str">
            <v>2192148</v>
          </cell>
          <cell r="J19866" t="str">
            <v>N</v>
          </cell>
        </row>
        <row r="19867">
          <cell r="D19867" t="str">
            <v>2192148</v>
          </cell>
          <cell r="J19867" t="str">
            <v>N</v>
          </cell>
        </row>
        <row r="19868">
          <cell r="D19868" t="str">
            <v>2192148</v>
          </cell>
          <cell r="J19868" t="str">
            <v>N</v>
          </cell>
        </row>
        <row r="19869">
          <cell r="D19869" t="str">
            <v>2192148</v>
          </cell>
          <cell r="J19869" t="str">
            <v>N</v>
          </cell>
        </row>
        <row r="19870">
          <cell r="D19870" t="str">
            <v>2192148</v>
          </cell>
          <cell r="J19870" t="str">
            <v>N</v>
          </cell>
        </row>
        <row r="19871">
          <cell r="D19871" t="str">
            <v>2192148</v>
          </cell>
          <cell r="J19871" t="str">
            <v>N</v>
          </cell>
        </row>
        <row r="19872">
          <cell r="D19872" t="str">
            <v>2192148</v>
          </cell>
          <cell r="J19872" t="str">
            <v>N</v>
          </cell>
        </row>
        <row r="19873">
          <cell r="D19873" t="str">
            <v>2192148</v>
          </cell>
          <cell r="J19873" t="str">
            <v>N</v>
          </cell>
        </row>
        <row r="19874">
          <cell r="D19874" t="str">
            <v>2192148</v>
          </cell>
          <cell r="J19874" t="str">
            <v>N</v>
          </cell>
        </row>
        <row r="19875">
          <cell r="D19875" t="str">
            <v>2192148</v>
          </cell>
          <cell r="J19875" t="str">
            <v>N</v>
          </cell>
        </row>
        <row r="19876">
          <cell r="D19876" t="str">
            <v>2192148</v>
          </cell>
          <cell r="J19876" t="str">
            <v>N</v>
          </cell>
        </row>
        <row r="19877">
          <cell r="D19877" t="str">
            <v>2192148</v>
          </cell>
          <cell r="J19877" t="str">
            <v>N</v>
          </cell>
        </row>
        <row r="19878">
          <cell r="D19878" t="str">
            <v>2192148</v>
          </cell>
          <cell r="J19878" t="str">
            <v>N</v>
          </cell>
        </row>
        <row r="19879">
          <cell r="D19879" t="str">
            <v>2192148</v>
          </cell>
          <cell r="J19879" t="str">
            <v>N</v>
          </cell>
        </row>
        <row r="19880">
          <cell r="D19880" t="str">
            <v>2192148</v>
          </cell>
          <cell r="J19880" t="str">
            <v>N</v>
          </cell>
        </row>
        <row r="19881">
          <cell r="D19881" t="str">
            <v>2192148</v>
          </cell>
          <cell r="J19881" t="str">
            <v>N</v>
          </cell>
        </row>
        <row r="19882">
          <cell r="D19882" t="str">
            <v>2192148</v>
          </cell>
          <cell r="J19882" t="str">
            <v>N</v>
          </cell>
        </row>
        <row r="19883">
          <cell r="D19883" t="str">
            <v>2192148</v>
          </cell>
          <cell r="J19883" t="str">
            <v>N</v>
          </cell>
        </row>
        <row r="19884">
          <cell r="D19884" t="str">
            <v>2192148</v>
          </cell>
          <cell r="J19884" t="str">
            <v>N</v>
          </cell>
        </row>
        <row r="19885">
          <cell r="D19885" t="str">
            <v>2192148</v>
          </cell>
          <cell r="J19885" t="str">
            <v>N</v>
          </cell>
        </row>
        <row r="19886">
          <cell r="D19886" t="str">
            <v>2192148</v>
          </cell>
          <cell r="J19886" t="str">
            <v>N</v>
          </cell>
        </row>
        <row r="19887">
          <cell r="D19887" t="str">
            <v>2192148</v>
          </cell>
          <cell r="J19887" t="str">
            <v>N</v>
          </cell>
        </row>
        <row r="19888">
          <cell r="D19888" t="str">
            <v>2192148</v>
          </cell>
          <cell r="J19888" t="str">
            <v>N</v>
          </cell>
        </row>
        <row r="19889">
          <cell r="D19889" t="str">
            <v>2192148</v>
          </cell>
          <cell r="J19889" t="str">
            <v>N</v>
          </cell>
        </row>
        <row r="19890">
          <cell r="D19890" t="str">
            <v>2192148</v>
          </cell>
          <cell r="J19890" t="str">
            <v>N</v>
          </cell>
        </row>
        <row r="19891">
          <cell r="D19891" t="str">
            <v>2192148</v>
          </cell>
          <cell r="J19891" t="str">
            <v>N</v>
          </cell>
        </row>
        <row r="19892">
          <cell r="D19892" t="str">
            <v>2192148</v>
          </cell>
          <cell r="J19892" t="str">
            <v>N</v>
          </cell>
        </row>
        <row r="19893">
          <cell r="D19893" t="str">
            <v>2192148</v>
          </cell>
          <cell r="J19893" t="str">
            <v>N</v>
          </cell>
        </row>
        <row r="19894">
          <cell r="D19894" t="str">
            <v>2192148</v>
          </cell>
          <cell r="J19894" t="str">
            <v>N</v>
          </cell>
        </row>
        <row r="19895">
          <cell r="D19895" t="str">
            <v>2192148</v>
          </cell>
          <cell r="J19895" t="str">
            <v>N</v>
          </cell>
        </row>
        <row r="19896">
          <cell r="D19896" t="str">
            <v>2192148</v>
          </cell>
          <cell r="J19896" t="str">
            <v>N</v>
          </cell>
        </row>
        <row r="19897">
          <cell r="D19897" t="str">
            <v>2192148</v>
          </cell>
          <cell r="J19897" t="str">
            <v>N</v>
          </cell>
        </row>
        <row r="19898">
          <cell r="D19898" t="str">
            <v>2192148</v>
          </cell>
          <cell r="J19898" t="str">
            <v>N</v>
          </cell>
        </row>
        <row r="19899">
          <cell r="D19899" t="str">
            <v>2192148</v>
          </cell>
          <cell r="J19899" t="str">
            <v>N</v>
          </cell>
        </row>
        <row r="19900">
          <cell r="D19900" t="str">
            <v>2192148</v>
          </cell>
          <cell r="J19900" t="str">
            <v>N</v>
          </cell>
        </row>
        <row r="19901">
          <cell r="D19901" t="str">
            <v>2192148</v>
          </cell>
          <cell r="J19901" t="str">
            <v>N</v>
          </cell>
        </row>
        <row r="19902">
          <cell r="D19902" t="str">
            <v>2192148</v>
          </cell>
          <cell r="J19902" t="str">
            <v>N</v>
          </cell>
        </row>
        <row r="19903">
          <cell r="D19903" t="str">
            <v>2192148</v>
          </cell>
          <cell r="J19903" t="str">
            <v>N</v>
          </cell>
        </row>
        <row r="19904">
          <cell r="D19904" t="str">
            <v>2192148</v>
          </cell>
          <cell r="J19904" t="str">
            <v>N</v>
          </cell>
        </row>
        <row r="19905">
          <cell r="D19905" t="str">
            <v>2192148</v>
          </cell>
          <cell r="J19905" t="str">
            <v>N</v>
          </cell>
        </row>
        <row r="19906">
          <cell r="D19906" t="str">
            <v>2192148</v>
          </cell>
          <cell r="J19906" t="str">
            <v>N</v>
          </cell>
        </row>
        <row r="19907">
          <cell r="D19907" t="str">
            <v>2192148</v>
          </cell>
          <cell r="J19907" t="str">
            <v>N</v>
          </cell>
        </row>
        <row r="19908">
          <cell r="D19908" t="str">
            <v>2192148</v>
          </cell>
          <cell r="J19908" t="str">
            <v>N</v>
          </cell>
        </row>
        <row r="19909">
          <cell r="D19909" t="str">
            <v>2192148</v>
          </cell>
          <cell r="J19909" t="str">
            <v>N</v>
          </cell>
        </row>
        <row r="19910">
          <cell r="D19910" t="str">
            <v>2192148</v>
          </cell>
          <cell r="J19910" t="str">
            <v>N</v>
          </cell>
        </row>
        <row r="19911">
          <cell r="D19911" t="str">
            <v>2192148</v>
          </cell>
          <cell r="J19911" t="str">
            <v>N</v>
          </cell>
        </row>
        <row r="19912">
          <cell r="D19912" t="str">
            <v>2192148</v>
          </cell>
          <cell r="J19912" t="str">
            <v>N</v>
          </cell>
        </row>
        <row r="19913">
          <cell r="D19913" t="str">
            <v>2192148</v>
          </cell>
          <cell r="J19913" t="str">
            <v>N</v>
          </cell>
        </row>
        <row r="19914">
          <cell r="D19914" t="str">
            <v>2192148</v>
          </cell>
          <cell r="J19914" t="str">
            <v>N</v>
          </cell>
        </row>
        <row r="19915">
          <cell r="D19915" t="str">
            <v>2192148</v>
          </cell>
          <cell r="J19915" t="str">
            <v>N</v>
          </cell>
        </row>
        <row r="19916">
          <cell r="D19916" t="str">
            <v>2192148</v>
          </cell>
          <cell r="J19916" t="str">
            <v>N</v>
          </cell>
        </row>
        <row r="19917">
          <cell r="D19917" t="str">
            <v>2192148</v>
          </cell>
          <cell r="J19917" t="str">
            <v>N</v>
          </cell>
        </row>
        <row r="19918">
          <cell r="D19918" t="str">
            <v>2192148</v>
          </cell>
          <cell r="J19918" t="str">
            <v>N</v>
          </cell>
        </row>
        <row r="19919">
          <cell r="D19919" t="str">
            <v>2192148</v>
          </cell>
          <cell r="J19919" t="str">
            <v>N</v>
          </cell>
        </row>
        <row r="19920">
          <cell r="D19920" t="str">
            <v>2192148</v>
          </cell>
          <cell r="J19920" t="str">
            <v>N</v>
          </cell>
        </row>
        <row r="19921">
          <cell r="D19921" t="str">
            <v>2192148</v>
          </cell>
          <cell r="J19921" t="str">
            <v>N</v>
          </cell>
        </row>
        <row r="19922">
          <cell r="D19922" t="str">
            <v>2192148</v>
          </cell>
          <cell r="J19922" t="str">
            <v>N</v>
          </cell>
        </row>
        <row r="19923">
          <cell r="D19923" t="str">
            <v>2192148</v>
          </cell>
          <cell r="J19923" t="str">
            <v>N</v>
          </cell>
        </row>
        <row r="19924">
          <cell r="D19924" t="str">
            <v>2192148</v>
          </cell>
          <cell r="J19924" t="str">
            <v>N</v>
          </cell>
        </row>
        <row r="19925">
          <cell r="D19925" t="str">
            <v>2192148</v>
          </cell>
          <cell r="J19925" t="str">
            <v>N</v>
          </cell>
        </row>
        <row r="19926">
          <cell r="D19926" t="str">
            <v>2192148</v>
          </cell>
          <cell r="J19926" t="str">
            <v>N</v>
          </cell>
        </row>
        <row r="19927">
          <cell r="D19927" t="str">
            <v>2192148</v>
          </cell>
          <cell r="J19927" t="str">
            <v>N</v>
          </cell>
        </row>
        <row r="19928">
          <cell r="D19928" t="str">
            <v>2192148</v>
          </cell>
          <cell r="J19928" t="str">
            <v>N</v>
          </cell>
        </row>
        <row r="19929">
          <cell r="D19929" t="str">
            <v>2192148</v>
          </cell>
          <cell r="J19929" t="str">
            <v>N</v>
          </cell>
        </row>
        <row r="19930">
          <cell r="D19930" t="str">
            <v>2192148</v>
          </cell>
          <cell r="J19930" t="str">
            <v>N</v>
          </cell>
        </row>
        <row r="19931">
          <cell r="D19931" t="str">
            <v>2192148</v>
          </cell>
          <cell r="J19931" t="str">
            <v>N</v>
          </cell>
        </row>
        <row r="19932">
          <cell r="D19932" t="str">
            <v>2192148</v>
          </cell>
          <cell r="J19932" t="str">
            <v>N</v>
          </cell>
        </row>
        <row r="19933">
          <cell r="D19933" t="str">
            <v>2192148</v>
          </cell>
          <cell r="J19933" t="str">
            <v>N</v>
          </cell>
        </row>
        <row r="19934">
          <cell r="D19934" t="str">
            <v>2192148</v>
          </cell>
          <cell r="J19934" t="str">
            <v>N</v>
          </cell>
        </row>
        <row r="19935">
          <cell r="D19935" t="str">
            <v>2192148</v>
          </cell>
          <cell r="J19935" t="str">
            <v>N</v>
          </cell>
        </row>
        <row r="19936">
          <cell r="D19936" t="str">
            <v>2192148</v>
          </cell>
          <cell r="J19936" t="str">
            <v>N</v>
          </cell>
        </row>
        <row r="19937">
          <cell r="D19937" t="str">
            <v>2192148</v>
          </cell>
          <cell r="J19937" t="str">
            <v>N</v>
          </cell>
        </row>
        <row r="19938">
          <cell r="D19938" t="str">
            <v>2192148</v>
          </cell>
          <cell r="J19938" t="str">
            <v>N</v>
          </cell>
        </row>
        <row r="19939">
          <cell r="D19939" t="str">
            <v>2192148</v>
          </cell>
          <cell r="J19939" t="str">
            <v>N</v>
          </cell>
        </row>
        <row r="19940">
          <cell r="D19940" t="str">
            <v>2192148</v>
          </cell>
          <cell r="J19940" t="str">
            <v>N</v>
          </cell>
        </row>
        <row r="19941">
          <cell r="D19941" t="str">
            <v>2192148</v>
          </cell>
          <cell r="J19941" t="str">
            <v>N</v>
          </cell>
        </row>
        <row r="19942">
          <cell r="D19942" t="str">
            <v>2192148</v>
          </cell>
          <cell r="J19942" t="str">
            <v>N</v>
          </cell>
        </row>
        <row r="19943">
          <cell r="D19943" t="str">
            <v>2192148</v>
          </cell>
          <cell r="J19943" t="str">
            <v>N</v>
          </cell>
        </row>
        <row r="19944">
          <cell r="D19944" t="str">
            <v>2192148</v>
          </cell>
          <cell r="J19944" t="str">
            <v>N</v>
          </cell>
        </row>
        <row r="19945">
          <cell r="D19945" t="str">
            <v>2192148</v>
          </cell>
          <cell r="J19945" t="str">
            <v>N</v>
          </cell>
        </row>
        <row r="19946">
          <cell r="D19946" t="str">
            <v>2192148</v>
          </cell>
          <cell r="J19946" t="str">
            <v>N</v>
          </cell>
        </row>
        <row r="19947">
          <cell r="D19947" t="str">
            <v>2192148</v>
          </cell>
          <cell r="J19947" t="str">
            <v>N</v>
          </cell>
        </row>
        <row r="19948">
          <cell r="D19948" t="str">
            <v>2192148</v>
          </cell>
          <cell r="J19948" t="str">
            <v>N</v>
          </cell>
        </row>
        <row r="19949">
          <cell r="D19949" t="str">
            <v>2192148</v>
          </cell>
          <cell r="J19949" t="str">
            <v>N</v>
          </cell>
        </row>
        <row r="19950">
          <cell r="D19950" t="str">
            <v>2192148</v>
          </cell>
          <cell r="J19950" t="str">
            <v>N</v>
          </cell>
        </row>
        <row r="19951">
          <cell r="D19951" t="str">
            <v>2221398</v>
          </cell>
          <cell r="J19951" t="str">
            <v>N</v>
          </cell>
        </row>
        <row r="19952">
          <cell r="D19952" t="str">
            <v>2221398</v>
          </cell>
          <cell r="J19952" t="str">
            <v>N</v>
          </cell>
        </row>
        <row r="19953">
          <cell r="D19953" t="str">
            <v>2221398</v>
          </cell>
          <cell r="J19953" t="str">
            <v>N</v>
          </cell>
        </row>
        <row r="19954">
          <cell r="D19954" t="str">
            <v>2221398</v>
          </cell>
          <cell r="J19954" t="str">
            <v>N</v>
          </cell>
        </row>
        <row r="19955">
          <cell r="D19955" t="str">
            <v>2221398</v>
          </cell>
          <cell r="J19955" t="str">
            <v>N</v>
          </cell>
        </row>
        <row r="19956">
          <cell r="D19956" t="str">
            <v>2221398</v>
          </cell>
          <cell r="J19956" t="str">
            <v>N</v>
          </cell>
        </row>
        <row r="19957">
          <cell r="D19957" t="str">
            <v>2221398</v>
          </cell>
          <cell r="J19957" t="str">
            <v>N</v>
          </cell>
        </row>
        <row r="19958">
          <cell r="D19958" t="str">
            <v>2221398</v>
          </cell>
          <cell r="J19958" t="str">
            <v>N</v>
          </cell>
        </row>
        <row r="19959">
          <cell r="D19959" t="str">
            <v>2221398</v>
          </cell>
          <cell r="J19959" t="str">
            <v>N</v>
          </cell>
        </row>
        <row r="19960">
          <cell r="D19960" t="str">
            <v>2221398</v>
          </cell>
          <cell r="J19960" t="str">
            <v>N</v>
          </cell>
        </row>
        <row r="19961">
          <cell r="D19961" t="str">
            <v>2221398</v>
          </cell>
          <cell r="J19961" t="str">
            <v>N</v>
          </cell>
        </row>
        <row r="19962">
          <cell r="D19962" t="str">
            <v>2221398</v>
          </cell>
          <cell r="J19962" t="str">
            <v>N</v>
          </cell>
        </row>
        <row r="19963">
          <cell r="D19963" t="str">
            <v>2221398</v>
          </cell>
          <cell r="J19963" t="str">
            <v>N</v>
          </cell>
        </row>
        <row r="19964">
          <cell r="D19964" t="str">
            <v>2221398</v>
          </cell>
          <cell r="J19964" t="str">
            <v>N</v>
          </cell>
        </row>
        <row r="19965">
          <cell r="D19965" t="str">
            <v>2221398</v>
          </cell>
          <cell r="J19965" t="str">
            <v>N</v>
          </cell>
        </row>
        <row r="19966">
          <cell r="D19966" t="str">
            <v>2221398</v>
          </cell>
          <cell r="J19966" t="str">
            <v>N</v>
          </cell>
        </row>
        <row r="19967">
          <cell r="D19967" t="str">
            <v>2221398</v>
          </cell>
          <cell r="J19967" t="str">
            <v>N</v>
          </cell>
        </row>
        <row r="19968">
          <cell r="D19968" t="str">
            <v>2221398</v>
          </cell>
          <cell r="J19968" t="str">
            <v>N</v>
          </cell>
        </row>
        <row r="19969">
          <cell r="D19969" t="str">
            <v>2221398</v>
          </cell>
          <cell r="J19969" t="str">
            <v>N</v>
          </cell>
        </row>
        <row r="19970">
          <cell r="D19970" t="str">
            <v>2221398</v>
          </cell>
          <cell r="J19970" t="str">
            <v>N</v>
          </cell>
        </row>
        <row r="19971">
          <cell r="D19971" t="str">
            <v>2221398</v>
          </cell>
          <cell r="J19971" t="str">
            <v>N</v>
          </cell>
        </row>
        <row r="19972">
          <cell r="D19972" t="str">
            <v>2221398</v>
          </cell>
          <cell r="J19972" t="str">
            <v>N</v>
          </cell>
        </row>
        <row r="19973">
          <cell r="D19973" t="str">
            <v>2221398</v>
          </cell>
          <cell r="J19973" t="str">
            <v>N</v>
          </cell>
        </row>
        <row r="19974">
          <cell r="D19974" t="str">
            <v>2221398</v>
          </cell>
          <cell r="J19974" t="str">
            <v>N</v>
          </cell>
        </row>
        <row r="19975">
          <cell r="D19975" t="str">
            <v>2221398</v>
          </cell>
          <cell r="J19975" t="str">
            <v>N</v>
          </cell>
        </row>
        <row r="19976">
          <cell r="D19976" t="str">
            <v>2221398</v>
          </cell>
          <cell r="J19976" t="str">
            <v>N</v>
          </cell>
        </row>
        <row r="19977">
          <cell r="D19977" t="str">
            <v>2221398</v>
          </cell>
          <cell r="J19977" t="str">
            <v>N</v>
          </cell>
        </row>
        <row r="19978">
          <cell r="D19978" t="str">
            <v>2221398</v>
          </cell>
          <cell r="J19978" t="str">
            <v>N</v>
          </cell>
        </row>
        <row r="19979">
          <cell r="D19979" t="str">
            <v>2221398</v>
          </cell>
          <cell r="J19979" t="str">
            <v>N</v>
          </cell>
        </row>
        <row r="19980">
          <cell r="D19980" t="str">
            <v>2221398</v>
          </cell>
          <cell r="J19980" t="str">
            <v>N</v>
          </cell>
        </row>
        <row r="19981">
          <cell r="D19981" t="str">
            <v>2221398</v>
          </cell>
          <cell r="J19981" t="str">
            <v>N</v>
          </cell>
        </row>
        <row r="19982">
          <cell r="D19982" t="str">
            <v>2221398</v>
          </cell>
          <cell r="J19982" t="str">
            <v>N</v>
          </cell>
        </row>
        <row r="19983">
          <cell r="D19983" t="str">
            <v>2221398</v>
          </cell>
          <cell r="J19983" t="str">
            <v>N</v>
          </cell>
        </row>
        <row r="19984">
          <cell r="D19984" t="str">
            <v>2221398</v>
          </cell>
          <cell r="J19984" t="str">
            <v>N</v>
          </cell>
        </row>
        <row r="19985">
          <cell r="D19985" t="str">
            <v>2221398</v>
          </cell>
          <cell r="J19985" t="str">
            <v>N</v>
          </cell>
        </row>
        <row r="19986">
          <cell r="D19986" t="str">
            <v>2221398</v>
          </cell>
          <cell r="J19986" t="str">
            <v>N</v>
          </cell>
        </row>
        <row r="19987">
          <cell r="D19987" t="str">
            <v>2221398</v>
          </cell>
          <cell r="J19987" t="str">
            <v>N</v>
          </cell>
        </row>
        <row r="19988">
          <cell r="D19988" t="str">
            <v>2221398</v>
          </cell>
          <cell r="J19988" t="str">
            <v>N</v>
          </cell>
        </row>
        <row r="19989">
          <cell r="D19989" t="str">
            <v>2221398</v>
          </cell>
          <cell r="J19989" t="str">
            <v>N</v>
          </cell>
        </row>
        <row r="19990">
          <cell r="D19990" t="str">
            <v>2221398</v>
          </cell>
          <cell r="J19990" t="str">
            <v>N</v>
          </cell>
        </row>
        <row r="19991">
          <cell r="D19991" t="str">
            <v>2221398</v>
          </cell>
          <cell r="J19991" t="str">
            <v>N</v>
          </cell>
        </row>
        <row r="19992">
          <cell r="D19992" t="str">
            <v>2221398</v>
          </cell>
          <cell r="J19992" t="str">
            <v>N</v>
          </cell>
        </row>
        <row r="19993">
          <cell r="D19993" t="str">
            <v>2221398</v>
          </cell>
          <cell r="J19993" t="str">
            <v>N</v>
          </cell>
        </row>
        <row r="19994">
          <cell r="D19994" t="str">
            <v>2221398</v>
          </cell>
          <cell r="J19994" t="str">
            <v>N</v>
          </cell>
        </row>
        <row r="19995">
          <cell r="D19995" t="str">
            <v>2221398</v>
          </cell>
          <cell r="J19995" t="str">
            <v>N</v>
          </cell>
        </row>
        <row r="19996">
          <cell r="D19996" t="str">
            <v>2221398</v>
          </cell>
          <cell r="J19996" t="str">
            <v>N</v>
          </cell>
        </row>
        <row r="19997">
          <cell r="D19997" t="str">
            <v>2221398</v>
          </cell>
          <cell r="J19997" t="str">
            <v>N</v>
          </cell>
        </row>
        <row r="19998">
          <cell r="D19998" t="str">
            <v>2221398</v>
          </cell>
          <cell r="J19998" t="str">
            <v>N</v>
          </cell>
        </row>
        <row r="19999">
          <cell r="D19999" t="str">
            <v>2221398</v>
          </cell>
          <cell r="J19999" t="str">
            <v>N</v>
          </cell>
        </row>
        <row r="20000">
          <cell r="D20000" t="str">
            <v>2221398</v>
          </cell>
          <cell r="J20000" t="str">
            <v>N</v>
          </cell>
        </row>
        <row r="20001">
          <cell r="D20001" t="str">
            <v>2221398</v>
          </cell>
          <cell r="J20001" t="str">
            <v>N</v>
          </cell>
        </row>
        <row r="20002">
          <cell r="D20002" t="str">
            <v>2221398</v>
          </cell>
          <cell r="J20002" t="str">
            <v>N</v>
          </cell>
        </row>
        <row r="20003">
          <cell r="D20003" t="str">
            <v>2221398</v>
          </cell>
          <cell r="J20003" t="str">
            <v>N</v>
          </cell>
        </row>
        <row r="20004">
          <cell r="D20004" t="str">
            <v>2221398</v>
          </cell>
          <cell r="J20004" t="str">
            <v>N</v>
          </cell>
        </row>
        <row r="20005">
          <cell r="D20005" t="str">
            <v>2221398</v>
          </cell>
          <cell r="J20005" t="str">
            <v>N</v>
          </cell>
        </row>
        <row r="20006">
          <cell r="D20006" t="str">
            <v>2221398</v>
          </cell>
          <cell r="J20006" t="str">
            <v>N</v>
          </cell>
        </row>
        <row r="20007">
          <cell r="D20007" t="str">
            <v>2221398</v>
          </cell>
          <cell r="J20007" t="str">
            <v>N</v>
          </cell>
        </row>
        <row r="20008">
          <cell r="D20008" t="str">
            <v>2221398</v>
          </cell>
          <cell r="J20008" t="str">
            <v>N</v>
          </cell>
        </row>
        <row r="20009">
          <cell r="D20009" t="str">
            <v>2221398</v>
          </cell>
          <cell r="J20009" t="str">
            <v>N</v>
          </cell>
        </row>
        <row r="20010">
          <cell r="D20010" t="str">
            <v>2221398</v>
          </cell>
          <cell r="J20010" t="str">
            <v>N</v>
          </cell>
        </row>
        <row r="20011">
          <cell r="D20011" t="str">
            <v>2221398</v>
          </cell>
          <cell r="J20011" t="str">
            <v>N</v>
          </cell>
        </row>
        <row r="20012">
          <cell r="D20012" t="str">
            <v>2221398</v>
          </cell>
          <cell r="J20012" t="str">
            <v>N</v>
          </cell>
        </row>
        <row r="20013">
          <cell r="D20013" t="str">
            <v>2377805</v>
          </cell>
          <cell r="J20013" t="str">
            <v>N</v>
          </cell>
        </row>
        <row r="20014">
          <cell r="D20014" t="str">
            <v>2377805</v>
          </cell>
          <cell r="J20014" t="str">
            <v>N</v>
          </cell>
        </row>
        <row r="20015">
          <cell r="D20015" t="str">
            <v>2377805</v>
          </cell>
          <cell r="J20015" t="str">
            <v>N</v>
          </cell>
        </row>
        <row r="20016">
          <cell r="D20016" t="str">
            <v>2377805</v>
          </cell>
          <cell r="J20016" t="str">
            <v>N</v>
          </cell>
        </row>
        <row r="20017">
          <cell r="D20017" t="str">
            <v>2377805</v>
          </cell>
          <cell r="J20017" t="str">
            <v>N</v>
          </cell>
        </row>
        <row r="20018">
          <cell r="D20018" t="str">
            <v>2377805</v>
          </cell>
          <cell r="J20018" t="str">
            <v>N</v>
          </cell>
        </row>
        <row r="20019">
          <cell r="D20019" t="str">
            <v>2377805</v>
          </cell>
          <cell r="J20019" t="str">
            <v>N</v>
          </cell>
        </row>
        <row r="20020">
          <cell r="D20020" t="str">
            <v>2377805</v>
          </cell>
          <cell r="J20020" t="str">
            <v>N</v>
          </cell>
        </row>
        <row r="20021">
          <cell r="D20021" t="str">
            <v>2377805</v>
          </cell>
          <cell r="J20021" t="str">
            <v>N</v>
          </cell>
        </row>
        <row r="20022">
          <cell r="D20022" t="str">
            <v>2377805</v>
          </cell>
          <cell r="J20022" t="str">
            <v>N</v>
          </cell>
        </row>
        <row r="20023">
          <cell r="D20023" t="str">
            <v>2377805</v>
          </cell>
          <cell r="J20023" t="str">
            <v>N</v>
          </cell>
        </row>
        <row r="20024">
          <cell r="D20024" t="str">
            <v>2377805</v>
          </cell>
          <cell r="J20024" t="str">
            <v>N</v>
          </cell>
        </row>
        <row r="20025">
          <cell r="D20025" t="str">
            <v>2377805</v>
          </cell>
          <cell r="J20025" t="str">
            <v>N</v>
          </cell>
        </row>
        <row r="20026">
          <cell r="D20026" t="str">
            <v>2377805</v>
          </cell>
          <cell r="J20026" t="str">
            <v>N</v>
          </cell>
        </row>
        <row r="20027">
          <cell r="D20027" t="str">
            <v>2377805</v>
          </cell>
          <cell r="J20027" t="str">
            <v>N</v>
          </cell>
        </row>
        <row r="20028">
          <cell r="D20028" t="str">
            <v>2377805</v>
          </cell>
          <cell r="J20028" t="str">
            <v>N</v>
          </cell>
        </row>
        <row r="20029">
          <cell r="D20029" t="str">
            <v>2377805</v>
          </cell>
          <cell r="J20029" t="str">
            <v>N</v>
          </cell>
        </row>
        <row r="20030">
          <cell r="D20030" t="str">
            <v>2377805</v>
          </cell>
          <cell r="J20030" t="str">
            <v>N</v>
          </cell>
        </row>
        <row r="20031">
          <cell r="D20031" t="str">
            <v>2377805</v>
          </cell>
          <cell r="J20031" t="str">
            <v>N</v>
          </cell>
        </row>
        <row r="20032">
          <cell r="D20032" t="str">
            <v>2377805</v>
          </cell>
          <cell r="J20032" t="str">
            <v>N</v>
          </cell>
        </row>
        <row r="20033">
          <cell r="D20033" t="str">
            <v>2377805</v>
          </cell>
          <cell r="J20033" t="str">
            <v>N</v>
          </cell>
        </row>
        <row r="20034">
          <cell r="D20034" t="str">
            <v>2377805</v>
          </cell>
          <cell r="J20034" t="str">
            <v>N</v>
          </cell>
        </row>
        <row r="20035">
          <cell r="D20035" t="str">
            <v>2377805</v>
          </cell>
          <cell r="J20035" t="str">
            <v>N</v>
          </cell>
        </row>
        <row r="20036">
          <cell r="D20036" t="str">
            <v>2377805</v>
          </cell>
          <cell r="J20036" t="str">
            <v>N</v>
          </cell>
        </row>
        <row r="20037">
          <cell r="D20037" t="str">
            <v>2377805</v>
          </cell>
          <cell r="J20037" t="str">
            <v>N</v>
          </cell>
        </row>
        <row r="20038">
          <cell r="D20038" t="str">
            <v>2377805</v>
          </cell>
          <cell r="J20038" t="str">
            <v>N</v>
          </cell>
        </row>
        <row r="20039">
          <cell r="D20039" t="str">
            <v>2377805</v>
          </cell>
          <cell r="J20039" t="str">
            <v>N</v>
          </cell>
        </row>
        <row r="20040">
          <cell r="D20040" t="str">
            <v>2377805</v>
          </cell>
          <cell r="J20040" t="str">
            <v>N</v>
          </cell>
        </row>
        <row r="20041">
          <cell r="D20041" t="str">
            <v>2377805</v>
          </cell>
          <cell r="J20041" t="str">
            <v>N</v>
          </cell>
        </row>
        <row r="20042">
          <cell r="D20042" t="str">
            <v>2377805</v>
          </cell>
          <cell r="J20042" t="str">
            <v>N</v>
          </cell>
        </row>
        <row r="20043">
          <cell r="D20043" t="str">
            <v>2377805</v>
          </cell>
          <cell r="J20043" t="str">
            <v>N</v>
          </cell>
        </row>
        <row r="20044">
          <cell r="D20044" t="str">
            <v>2377805</v>
          </cell>
          <cell r="J20044" t="str">
            <v>N</v>
          </cell>
        </row>
        <row r="20045">
          <cell r="D20045" t="str">
            <v>2377805</v>
          </cell>
          <cell r="J20045" t="str">
            <v>N</v>
          </cell>
        </row>
        <row r="20046">
          <cell r="D20046" t="str">
            <v>2377805</v>
          </cell>
          <cell r="J20046" t="str">
            <v>N</v>
          </cell>
        </row>
        <row r="20047">
          <cell r="D20047" t="str">
            <v>2377805</v>
          </cell>
          <cell r="J20047" t="str">
            <v>N</v>
          </cell>
        </row>
        <row r="20048">
          <cell r="D20048" t="str">
            <v>2377805</v>
          </cell>
          <cell r="J20048" t="str">
            <v>N</v>
          </cell>
        </row>
        <row r="20049">
          <cell r="D20049" t="str">
            <v>2377805</v>
          </cell>
          <cell r="J20049" t="str">
            <v>N</v>
          </cell>
        </row>
        <row r="20050">
          <cell r="D20050" t="str">
            <v>2377805</v>
          </cell>
          <cell r="J20050" t="str">
            <v>N</v>
          </cell>
        </row>
        <row r="20051">
          <cell r="D20051" t="str">
            <v>2377805</v>
          </cell>
          <cell r="J20051" t="str">
            <v>N</v>
          </cell>
        </row>
        <row r="20052">
          <cell r="D20052" t="str">
            <v>2377805</v>
          </cell>
          <cell r="J20052" t="str">
            <v>N</v>
          </cell>
        </row>
        <row r="20053">
          <cell r="D20053" t="str">
            <v>2377805</v>
          </cell>
          <cell r="J20053" t="str">
            <v>N</v>
          </cell>
        </row>
        <row r="20054">
          <cell r="D20054" t="str">
            <v>2377805</v>
          </cell>
          <cell r="J20054" t="str">
            <v>N</v>
          </cell>
        </row>
        <row r="20055">
          <cell r="D20055" t="str">
            <v>2377805</v>
          </cell>
          <cell r="J20055" t="str">
            <v>N</v>
          </cell>
        </row>
        <row r="20056">
          <cell r="D20056" t="str">
            <v>2377805</v>
          </cell>
          <cell r="J20056" t="str">
            <v>N</v>
          </cell>
        </row>
        <row r="20057">
          <cell r="D20057" t="str">
            <v>2377805</v>
          </cell>
          <cell r="J20057" t="str">
            <v>N</v>
          </cell>
        </row>
        <row r="20058">
          <cell r="D20058" t="str">
            <v>2377805</v>
          </cell>
          <cell r="J20058" t="str">
            <v>N</v>
          </cell>
        </row>
        <row r="20059">
          <cell r="D20059" t="str">
            <v>2377805</v>
          </cell>
          <cell r="J20059" t="str">
            <v>N</v>
          </cell>
        </row>
        <row r="20060">
          <cell r="D20060" t="str">
            <v>2377805</v>
          </cell>
          <cell r="J20060" t="str">
            <v>N</v>
          </cell>
        </row>
        <row r="20061">
          <cell r="D20061" t="str">
            <v>2377805</v>
          </cell>
          <cell r="J20061" t="str">
            <v>N</v>
          </cell>
        </row>
        <row r="20062">
          <cell r="D20062" t="str">
            <v>2377805</v>
          </cell>
          <cell r="J20062" t="str">
            <v>N</v>
          </cell>
        </row>
        <row r="20063">
          <cell r="D20063" t="str">
            <v>2377805</v>
          </cell>
          <cell r="J20063" t="str">
            <v>N</v>
          </cell>
        </row>
        <row r="20064">
          <cell r="D20064" t="str">
            <v>2377805</v>
          </cell>
          <cell r="J20064" t="str">
            <v>N</v>
          </cell>
        </row>
        <row r="20065">
          <cell r="D20065" t="str">
            <v>2377805</v>
          </cell>
          <cell r="J20065" t="str">
            <v>N</v>
          </cell>
        </row>
        <row r="20066">
          <cell r="D20066" t="str">
            <v>2377805</v>
          </cell>
          <cell r="J20066" t="str">
            <v>N</v>
          </cell>
        </row>
        <row r="20067">
          <cell r="D20067" t="str">
            <v>2377805</v>
          </cell>
          <cell r="J20067" t="str">
            <v>N</v>
          </cell>
        </row>
        <row r="20068">
          <cell r="D20068" t="str">
            <v>2377805</v>
          </cell>
          <cell r="J20068" t="str">
            <v>N</v>
          </cell>
        </row>
        <row r="20069">
          <cell r="D20069" t="str">
            <v>2377805</v>
          </cell>
          <cell r="J20069" t="str">
            <v>N</v>
          </cell>
        </row>
        <row r="20070">
          <cell r="D20070" t="str">
            <v>2377805</v>
          </cell>
          <cell r="J20070" t="str">
            <v>N</v>
          </cell>
        </row>
        <row r="20071">
          <cell r="D20071" t="str">
            <v>2377805</v>
          </cell>
          <cell r="J20071" t="str">
            <v>N</v>
          </cell>
        </row>
        <row r="20072">
          <cell r="D20072" t="str">
            <v>2377805</v>
          </cell>
          <cell r="J20072" t="str">
            <v>N</v>
          </cell>
        </row>
        <row r="20073">
          <cell r="D20073" t="str">
            <v>2377805</v>
          </cell>
          <cell r="J20073" t="str">
            <v>N</v>
          </cell>
        </row>
        <row r="20074">
          <cell r="D20074" t="str">
            <v>2377805</v>
          </cell>
          <cell r="J20074" t="str">
            <v>N</v>
          </cell>
        </row>
        <row r="20075">
          <cell r="D20075" t="str">
            <v>2377805</v>
          </cell>
          <cell r="J20075" t="str">
            <v>N</v>
          </cell>
        </row>
        <row r="20076">
          <cell r="D20076" t="str">
            <v>2377805</v>
          </cell>
          <cell r="J20076" t="str">
            <v>N</v>
          </cell>
        </row>
        <row r="20077">
          <cell r="D20077" t="str">
            <v>2377805</v>
          </cell>
          <cell r="J20077" t="str">
            <v>N</v>
          </cell>
        </row>
        <row r="20078">
          <cell r="D20078" t="str">
            <v>2377805</v>
          </cell>
          <cell r="J20078" t="str">
            <v>N</v>
          </cell>
        </row>
        <row r="20079">
          <cell r="D20079" t="str">
            <v>2377805</v>
          </cell>
          <cell r="J20079" t="str">
            <v>N</v>
          </cell>
        </row>
        <row r="20080">
          <cell r="D20080" t="str">
            <v>2377805</v>
          </cell>
          <cell r="J20080" t="str">
            <v>N</v>
          </cell>
        </row>
        <row r="20081">
          <cell r="D20081" t="str">
            <v>2377805</v>
          </cell>
          <cell r="J20081" t="str">
            <v>N</v>
          </cell>
        </row>
        <row r="20082">
          <cell r="D20082" t="str">
            <v>2377805</v>
          </cell>
          <cell r="J20082" t="str">
            <v>N</v>
          </cell>
        </row>
        <row r="20083">
          <cell r="D20083" t="str">
            <v>2377805</v>
          </cell>
          <cell r="J20083" t="str">
            <v>N</v>
          </cell>
        </row>
        <row r="20084">
          <cell r="D20084" t="str">
            <v>2377805</v>
          </cell>
          <cell r="J20084" t="str">
            <v>N</v>
          </cell>
        </row>
        <row r="20085">
          <cell r="D20085" t="str">
            <v>2377805</v>
          </cell>
          <cell r="J20085" t="str">
            <v>N</v>
          </cell>
        </row>
        <row r="20086">
          <cell r="D20086" t="str">
            <v>2377805</v>
          </cell>
          <cell r="J20086" t="str">
            <v>N</v>
          </cell>
        </row>
        <row r="20087">
          <cell r="D20087" t="str">
            <v>2377805</v>
          </cell>
          <cell r="J20087" t="str">
            <v>N</v>
          </cell>
        </row>
        <row r="20088">
          <cell r="D20088" t="str">
            <v>2377805</v>
          </cell>
          <cell r="J20088" t="str">
            <v>N</v>
          </cell>
        </row>
        <row r="20089">
          <cell r="D20089" t="str">
            <v>2377805</v>
          </cell>
          <cell r="J20089" t="str">
            <v>N</v>
          </cell>
        </row>
        <row r="20090">
          <cell r="D20090" t="str">
            <v>2377805</v>
          </cell>
          <cell r="J20090" t="str">
            <v>N</v>
          </cell>
        </row>
        <row r="20091">
          <cell r="D20091" t="str">
            <v>2377805</v>
          </cell>
          <cell r="J20091" t="str">
            <v>N</v>
          </cell>
        </row>
        <row r="20092">
          <cell r="D20092" t="str">
            <v>2377805</v>
          </cell>
          <cell r="J20092" t="str">
            <v>N</v>
          </cell>
        </row>
        <row r="20093">
          <cell r="D20093" t="str">
            <v>2377805</v>
          </cell>
          <cell r="J20093" t="str">
            <v>N</v>
          </cell>
        </row>
        <row r="20094">
          <cell r="D20094" t="str">
            <v>2377805</v>
          </cell>
          <cell r="J20094" t="str">
            <v>N</v>
          </cell>
        </row>
        <row r="20095">
          <cell r="D20095" t="str">
            <v>2377805</v>
          </cell>
          <cell r="J20095" t="str">
            <v>N</v>
          </cell>
        </row>
        <row r="20096">
          <cell r="D20096" t="str">
            <v>2377805</v>
          </cell>
          <cell r="J20096" t="str">
            <v>N</v>
          </cell>
        </row>
        <row r="20097">
          <cell r="D20097" t="str">
            <v>2377805</v>
          </cell>
          <cell r="J20097" t="str">
            <v>N</v>
          </cell>
        </row>
        <row r="20098">
          <cell r="D20098" t="str">
            <v>2377805</v>
          </cell>
          <cell r="J20098" t="str">
            <v>N</v>
          </cell>
        </row>
        <row r="20099">
          <cell r="D20099" t="str">
            <v>2377805</v>
          </cell>
          <cell r="J20099" t="str">
            <v>N</v>
          </cell>
        </row>
        <row r="20100">
          <cell r="D20100" t="str">
            <v>2377805</v>
          </cell>
          <cell r="J20100" t="str">
            <v>N</v>
          </cell>
        </row>
        <row r="20101">
          <cell r="D20101" t="str">
            <v>2377805</v>
          </cell>
          <cell r="J20101" t="str">
            <v>N</v>
          </cell>
        </row>
        <row r="20102">
          <cell r="D20102" t="str">
            <v>2377805</v>
          </cell>
          <cell r="J20102" t="str">
            <v>N</v>
          </cell>
        </row>
        <row r="20103">
          <cell r="D20103" t="str">
            <v>2377805</v>
          </cell>
          <cell r="J20103" t="str">
            <v>N</v>
          </cell>
        </row>
        <row r="20104">
          <cell r="D20104" t="str">
            <v>2377805</v>
          </cell>
          <cell r="J20104" t="str">
            <v>N</v>
          </cell>
        </row>
        <row r="20105">
          <cell r="D20105" t="str">
            <v>2377805</v>
          </cell>
          <cell r="J20105" t="str">
            <v>N</v>
          </cell>
        </row>
        <row r="20106">
          <cell r="D20106" t="str">
            <v>2377805</v>
          </cell>
          <cell r="J20106" t="str">
            <v>N</v>
          </cell>
        </row>
        <row r="20107">
          <cell r="D20107" t="str">
            <v>2377805</v>
          </cell>
          <cell r="J20107" t="str">
            <v>N</v>
          </cell>
        </row>
        <row r="20108">
          <cell r="D20108" t="str">
            <v>2377805</v>
          </cell>
          <cell r="J20108" t="str">
            <v>N</v>
          </cell>
        </row>
        <row r="20109">
          <cell r="D20109" t="str">
            <v>2377805</v>
          </cell>
          <cell r="J20109" t="str">
            <v>N</v>
          </cell>
        </row>
        <row r="20110">
          <cell r="D20110" t="str">
            <v>2377805</v>
          </cell>
          <cell r="J20110" t="str">
            <v>N</v>
          </cell>
        </row>
        <row r="20111">
          <cell r="D20111" t="str">
            <v>2377805</v>
          </cell>
          <cell r="J20111" t="str">
            <v>N</v>
          </cell>
        </row>
        <row r="20112">
          <cell r="D20112" t="str">
            <v>2377805</v>
          </cell>
          <cell r="J20112" t="str">
            <v>N</v>
          </cell>
        </row>
        <row r="20113">
          <cell r="D20113" t="str">
            <v>2377805</v>
          </cell>
          <cell r="J20113" t="str">
            <v>N</v>
          </cell>
        </row>
        <row r="20114">
          <cell r="D20114" t="str">
            <v>2377805</v>
          </cell>
          <cell r="J20114" t="str">
            <v>N</v>
          </cell>
        </row>
        <row r="20115">
          <cell r="D20115" t="str">
            <v>2377805</v>
          </cell>
          <cell r="J20115" t="str">
            <v>N</v>
          </cell>
        </row>
        <row r="20116">
          <cell r="D20116" t="str">
            <v>2377805</v>
          </cell>
          <cell r="J20116" t="str">
            <v>N</v>
          </cell>
        </row>
        <row r="20117">
          <cell r="D20117" t="str">
            <v>2377805</v>
          </cell>
          <cell r="J20117" t="str">
            <v>N</v>
          </cell>
        </row>
        <row r="20118">
          <cell r="D20118" t="str">
            <v>2377805</v>
          </cell>
          <cell r="J20118" t="str">
            <v>N</v>
          </cell>
        </row>
        <row r="20119">
          <cell r="D20119" t="str">
            <v>2377805</v>
          </cell>
          <cell r="J20119" t="str">
            <v>N</v>
          </cell>
        </row>
        <row r="20120">
          <cell r="D20120" t="str">
            <v>2377805</v>
          </cell>
          <cell r="J20120" t="str">
            <v>N</v>
          </cell>
        </row>
        <row r="20121">
          <cell r="D20121" t="str">
            <v>2377805</v>
          </cell>
          <cell r="J20121" t="str">
            <v>N</v>
          </cell>
        </row>
        <row r="20122">
          <cell r="D20122" t="str">
            <v>2377805</v>
          </cell>
          <cell r="J20122" t="str">
            <v>N</v>
          </cell>
        </row>
        <row r="20123">
          <cell r="D20123" t="str">
            <v>2377805</v>
          </cell>
          <cell r="J20123" t="str">
            <v>N</v>
          </cell>
        </row>
        <row r="20124">
          <cell r="D20124" t="str">
            <v>2377805</v>
          </cell>
          <cell r="J20124" t="str">
            <v>N</v>
          </cell>
        </row>
        <row r="20125">
          <cell r="D20125" t="str">
            <v>2474405</v>
          </cell>
          <cell r="J20125" t="str">
            <v>N</v>
          </cell>
        </row>
        <row r="20126">
          <cell r="D20126" t="str">
            <v>2474405</v>
          </cell>
          <cell r="J20126" t="str">
            <v>N</v>
          </cell>
        </row>
        <row r="20127">
          <cell r="D20127" t="str">
            <v>2474405</v>
          </cell>
          <cell r="J20127" t="str">
            <v>N</v>
          </cell>
        </row>
        <row r="20128">
          <cell r="D20128" t="str">
            <v>2474405</v>
          </cell>
          <cell r="J20128" t="str">
            <v>N</v>
          </cell>
        </row>
        <row r="20129">
          <cell r="D20129" t="str">
            <v>2474405</v>
          </cell>
          <cell r="J20129" t="str">
            <v>N</v>
          </cell>
        </row>
        <row r="20130">
          <cell r="D20130" t="str">
            <v>2474405</v>
          </cell>
          <cell r="J20130" t="str">
            <v>N</v>
          </cell>
        </row>
        <row r="20131">
          <cell r="D20131" t="str">
            <v>2474405</v>
          </cell>
          <cell r="J20131" t="str">
            <v>N</v>
          </cell>
        </row>
        <row r="20132">
          <cell r="D20132" t="str">
            <v>2474405</v>
          </cell>
          <cell r="J20132" t="str">
            <v>N</v>
          </cell>
        </row>
        <row r="20133">
          <cell r="D20133" t="str">
            <v>2475005</v>
          </cell>
          <cell r="J20133" t="str">
            <v>N</v>
          </cell>
        </row>
        <row r="20134">
          <cell r="D20134" t="str">
            <v>2475005</v>
          </cell>
          <cell r="J20134" t="str">
            <v>N</v>
          </cell>
        </row>
        <row r="20135">
          <cell r="D20135" t="str">
            <v>2475005</v>
          </cell>
          <cell r="J20135" t="str">
            <v>N</v>
          </cell>
        </row>
        <row r="20136">
          <cell r="D20136" t="str">
            <v>2475005</v>
          </cell>
          <cell r="J20136" t="str">
            <v>N</v>
          </cell>
        </row>
        <row r="20137">
          <cell r="D20137" t="str">
            <v>2475005</v>
          </cell>
          <cell r="J20137" t="str">
            <v>N</v>
          </cell>
        </row>
        <row r="20138">
          <cell r="D20138" t="str">
            <v>2475005</v>
          </cell>
          <cell r="J20138" t="str">
            <v>N</v>
          </cell>
        </row>
        <row r="20139">
          <cell r="D20139" t="str">
            <v>2475005</v>
          </cell>
          <cell r="J20139" t="str">
            <v>N</v>
          </cell>
        </row>
        <row r="20140">
          <cell r="D20140" t="str">
            <v>2475005</v>
          </cell>
          <cell r="J20140" t="str">
            <v>N</v>
          </cell>
        </row>
        <row r="20141">
          <cell r="D20141" t="str">
            <v>2494405</v>
          </cell>
          <cell r="J20141" t="str">
            <v>N</v>
          </cell>
        </row>
        <row r="20142">
          <cell r="D20142" t="str">
            <v>2494405</v>
          </cell>
          <cell r="J20142" t="str">
            <v>N</v>
          </cell>
        </row>
        <row r="20143">
          <cell r="D20143" t="str">
            <v>2494405</v>
          </cell>
          <cell r="J20143" t="str">
            <v>N</v>
          </cell>
        </row>
        <row r="20144">
          <cell r="D20144" t="str">
            <v>2494405</v>
          </cell>
          <cell r="J20144" t="str">
            <v>N</v>
          </cell>
        </row>
        <row r="20145">
          <cell r="D20145" t="str">
            <v>2494405</v>
          </cell>
          <cell r="J20145" t="str">
            <v>N</v>
          </cell>
        </row>
        <row r="20146">
          <cell r="D20146" t="str">
            <v>2494405</v>
          </cell>
          <cell r="J20146" t="str">
            <v>N</v>
          </cell>
        </row>
        <row r="20147">
          <cell r="D20147" t="str">
            <v>2494405</v>
          </cell>
          <cell r="J20147" t="str">
            <v>N</v>
          </cell>
        </row>
        <row r="20148">
          <cell r="D20148" t="str">
            <v>2494405</v>
          </cell>
          <cell r="J20148" t="str">
            <v>N</v>
          </cell>
        </row>
        <row r="20149">
          <cell r="D20149" t="str">
            <v>2494405</v>
          </cell>
          <cell r="J20149" t="str">
            <v>N</v>
          </cell>
        </row>
        <row r="20150">
          <cell r="D20150" t="str">
            <v>2494405</v>
          </cell>
          <cell r="J20150" t="str">
            <v>N</v>
          </cell>
        </row>
        <row r="20151">
          <cell r="D20151" t="str">
            <v>2494405</v>
          </cell>
          <cell r="J20151" t="str">
            <v>N</v>
          </cell>
        </row>
        <row r="20152">
          <cell r="D20152" t="str">
            <v>2494405</v>
          </cell>
          <cell r="J20152" t="str">
            <v>N</v>
          </cell>
        </row>
        <row r="20153">
          <cell r="D20153" t="str">
            <v>2494405</v>
          </cell>
          <cell r="J20153" t="str">
            <v>N</v>
          </cell>
        </row>
        <row r="20154">
          <cell r="D20154" t="str">
            <v>2494405</v>
          </cell>
          <cell r="J20154" t="str">
            <v>N</v>
          </cell>
        </row>
        <row r="20155">
          <cell r="D20155" t="str">
            <v>2494405</v>
          </cell>
          <cell r="J20155" t="str">
            <v>N</v>
          </cell>
        </row>
        <row r="20156">
          <cell r="D20156" t="str">
            <v>2494405</v>
          </cell>
          <cell r="J20156" t="str">
            <v>N</v>
          </cell>
        </row>
        <row r="20157">
          <cell r="D20157" t="str">
            <v>2494405</v>
          </cell>
          <cell r="J20157" t="str">
            <v>N</v>
          </cell>
        </row>
        <row r="20158">
          <cell r="D20158" t="str">
            <v>2494405</v>
          </cell>
          <cell r="J20158" t="str">
            <v>N</v>
          </cell>
        </row>
        <row r="20159">
          <cell r="D20159" t="str">
            <v>2494405</v>
          </cell>
          <cell r="J20159" t="str">
            <v>N</v>
          </cell>
        </row>
        <row r="20160">
          <cell r="D20160" t="str">
            <v>2494405</v>
          </cell>
          <cell r="J20160" t="str">
            <v>N</v>
          </cell>
        </row>
        <row r="20161">
          <cell r="D20161" t="str">
            <v>2494405</v>
          </cell>
          <cell r="J20161" t="str">
            <v>N</v>
          </cell>
        </row>
        <row r="20162">
          <cell r="D20162" t="str">
            <v>2494405</v>
          </cell>
          <cell r="J20162" t="str">
            <v>N</v>
          </cell>
        </row>
        <row r="20163">
          <cell r="D20163" t="str">
            <v>2506706</v>
          </cell>
          <cell r="J20163" t="str">
            <v>N</v>
          </cell>
        </row>
        <row r="20164">
          <cell r="D20164" t="str">
            <v>2506706</v>
          </cell>
          <cell r="J20164" t="str">
            <v>N</v>
          </cell>
        </row>
        <row r="20165">
          <cell r="D20165" t="str">
            <v>2506706</v>
          </cell>
          <cell r="J20165" t="str">
            <v>N</v>
          </cell>
        </row>
        <row r="20166">
          <cell r="D20166" t="str">
            <v>2506706</v>
          </cell>
          <cell r="J20166" t="str">
            <v>N</v>
          </cell>
        </row>
        <row r="20167">
          <cell r="D20167" t="str">
            <v>2506706</v>
          </cell>
          <cell r="J20167" t="str">
            <v>N</v>
          </cell>
        </row>
        <row r="20168">
          <cell r="D20168" t="str">
            <v>2506706</v>
          </cell>
          <cell r="J20168" t="str">
            <v>N</v>
          </cell>
        </row>
        <row r="20169">
          <cell r="D20169" t="str">
            <v>2506706</v>
          </cell>
          <cell r="J20169" t="str">
            <v>N</v>
          </cell>
        </row>
        <row r="20170">
          <cell r="D20170" t="str">
            <v>2506706</v>
          </cell>
          <cell r="J20170" t="str">
            <v>N</v>
          </cell>
        </row>
        <row r="20171">
          <cell r="D20171" t="str">
            <v>2506706</v>
          </cell>
          <cell r="J20171" t="str">
            <v>N</v>
          </cell>
        </row>
        <row r="20172">
          <cell r="D20172" t="str">
            <v>2506706</v>
          </cell>
          <cell r="J20172" t="str">
            <v>N</v>
          </cell>
        </row>
        <row r="20173">
          <cell r="D20173" t="str">
            <v>2506706</v>
          </cell>
          <cell r="J20173" t="str">
            <v>N</v>
          </cell>
        </row>
        <row r="20174">
          <cell r="D20174" t="str">
            <v>2509605</v>
          </cell>
          <cell r="J20174" t="str">
            <v>N</v>
          </cell>
        </row>
        <row r="20175">
          <cell r="D20175" t="str">
            <v>2509605</v>
          </cell>
          <cell r="J20175" t="str">
            <v>N</v>
          </cell>
        </row>
        <row r="20176">
          <cell r="D20176" t="str">
            <v>2509605</v>
          </cell>
          <cell r="J20176" t="str">
            <v>N</v>
          </cell>
        </row>
        <row r="20177">
          <cell r="D20177" t="str">
            <v>2509605</v>
          </cell>
          <cell r="J20177" t="str">
            <v>N</v>
          </cell>
        </row>
        <row r="20178">
          <cell r="D20178" t="str">
            <v>2509605</v>
          </cell>
          <cell r="J20178" t="str">
            <v>N</v>
          </cell>
        </row>
        <row r="20179">
          <cell r="D20179" t="str">
            <v>2509605</v>
          </cell>
          <cell r="J20179" t="str">
            <v>N</v>
          </cell>
        </row>
        <row r="20180">
          <cell r="D20180" t="str">
            <v>2509605</v>
          </cell>
          <cell r="J20180" t="str">
            <v>N</v>
          </cell>
        </row>
        <row r="20181">
          <cell r="D20181" t="str">
            <v>2509605</v>
          </cell>
          <cell r="J20181" t="str">
            <v>N</v>
          </cell>
        </row>
        <row r="20182">
          <cell r="D20182" t="str">
            <v>2509605</v>
          </cell>
          <cell r="J20182" t="str">
            <v>N</v>
          </cell>
        </row>
        <row r="20183">
          <cell r="D20183" t="str">
            <v>2509605</v>
          </cell>
          <cell r="J20183" t="str">
            <v>N</v>
          </cell>
        </row>
        <row r="20184">
          <cell r="D20184" t="str">
            <v>2509605</v>
          </cell>
          <cell r="J20184" t="str">
            <v>N</v>
          </cell>
        </row>
        <row r="20185">
          <cell r="D20185" t="str">
            <v>2509605</v>
          </cell>
          <cell r="J20185" t="str">
            <v>N</v>
          </cell>
        </row>
        <row r="20186">
          <cell r="D20186" t="str">
            <v>2509605</v>
          </cell>
          <cell r="J20186" t="str">
            <v>N</v>
          </cell>
        </row>
        <row r="20187">
          <cell r="D20187" t="str">
            <v>2509605</v>
          </cell>
          <cell r="J20187" t="str">
            <v>N</v>
          </cell>
        </row>
        <row r="20188">
          <cell r="D20188" t="str">
            <v>2509605</v>
          </cell>
          <cell r="J20188" t="str">
            <v>N</v>
          </cell>
        </row>
        <row r="20189">
          <cell r="D20189" t="str">
            <v>2509605</v>
          </cell>
          <cell r="J20189" t="str">
            <v>N</v>
          </cell>
        </row>
        <row r="20190">
          <cell r="D20190" t="str">
            <v>2509605</v>
          </cell>
          <cell r="J20190" t="str">
            <v>N</v>
          </cell>
        </row>
        <row r="20191">
          <cell r="D20191" t="str">
            <v>2509605</v>
          </cell>
          <cell r="J20191" t="str">
            <v>N</v>
          </cell>
        </row>
        <row r="20192">
          <cell r="D20192" t="str">
            <v>2509605</v>
          </cell>
          <cell r="J20192" t="str">
            <v>N</v>
          </cell>
        </row>
        <row r="20193">
          <cell r="D20193" t="str">
            <v>2509605</v>
          </cell>
          <cell r="J20193" t="str">
            <v>N</v>
          </cell>
        </row>
        <row r="20194">
          <cell r="D20194" t="str">
            <v>2509605</v>
          </cell>
          <cell r="J20194" t="str">
            <v>N</v>
          </cell>
        </row>
        <row r="20195">
          <cell r="D20195" t="str">
            <v>2509605</v>
          </cell>
          <cell r="J20195" t="str">
            <v>N</v>
          </cell>
        </row>
        <row r="20196">
          <cell r="D20196" t="str">
            <v>2509605</v>
          </cell>
          <cell r="J20196" t="str">
            <v>N</v>
          </cell>
        </row>
        <row r="20197">
          <cell r="D20197" t="str">
            <v>2509605</v>
          </cell>
          <cell r="J20197" t="str">
            <v>N</v>
          </cell>
        </row>
        <row r="20198">
          <cell r="D20198" t="str">
            <v>2509605</v>
          </cell>
          <cell r="J20198" t="str">
            <v>N</v>
          </cell>
        </row>
        <row r="20199">
          <cell r="D20199" t="str">
            <v>2509605</v>
          </cell>
          <cell r="J20199" t="str">
            <v>N</v>
          </cell>
        </row>
        <row r="20200">
          <cell r="D20200" t="str">
            <v>2509605</v>
          </cell>
          <cell r="J20200" t="str">
            <v>N</v>
          </cell>
        </row>
        <row r="20201">
          <cell r="D20201" t="str">
            <v>2509605</v>
          </cell>
          <cell r="J20201" t="str">
            <v>N</v>
          </cell>
        </row>
        <row r="20202">
          <cell r="D20202" t="str">
            <v>2509605</v>
          </cell>
          <cell r="J20202" t="str">
            <v>N</v>
          </cell>
        </row>
        <row r="20203">
          <cell r="D20203" t="str">
            <v>2509605</v>
          </cell>
          <cell r="J20203" t="str">
            <v>N</v>
          </cell>
        </row>
        <row r="20204">
          <cell r="D20204" t="str">
            <v>2509605</v>
          </cell>
          <cell r="J20204" t="str">
            <v>N</v>
          </cell>
        </row>
        <row r="20205">
          <cell r="D20205" t="str">
            <v>2509605</v>
          </cell>
          <cell r="J20205" t="str">
            <v>N</v>
          </cell>
        </row>
        <row r="20206">
          <cell r="D20206" t="str">
            <v>2509605</v>
          </cell>
          <cell r="J20206" t="str">
            <v>N</v>
          </cell>
        </row>
        <row r="20207">
          <cell r="D20207" t="str">
            <v>2509605</v>
          </cell>
          <cell r="J20207" t="str">
            <v>N</v>
          </cell>
        </row>
        <row r="20208">
          <cell r="D20208" t="str">
            <v>2509605</v>
          </cell>
          <cell r="J20208" t="str">
            <v>N</v>
          </cell>
        </row>
        <row r="20209">
          <cell r="D20209" t="str">
            <v>2509605</v>
          </cell>
          <cell r="J20209" t="str">
            <v>N</v>
          </cell>
        </row>
        <row r="20210">
          <cell r="D20210" t="str">
            <v>2509605</v>
          </cell>
          <cell r="J20210" t="str">
            <v>N</v>
          </cell>
        </row>
        <row r="20211">
          <cell r="D20211" t="str">
            <v>2509605</v>
          </cell>
          <cell r="J20211" t="str">
            <v>N</v>
          </cell>
        </row>
        <row r="20212">
          <cell r="D20212" t="str">
            <v>2509605</v>
          </cell>
          <cell r="J20212" t="str">
            <v>N</v>
          </cell>
        </row>
        <row r="20213">
          <cell r="D20213" t="str">
            <v>2509605</v>
          </cell>
          <cell r="J20213" t="str">
            <v>N</v>
          </cell>
        </row>
        <row r="20214">
          <cell r="D20214" t="str">
            <v>2680466</v>
          </cell>
          <cell r="J20214" t="str">
            <v>N</v>
          </cell>
        </row>
        <row r="20215">
          <cell r="D20215" t="str">
            <v>2680466</v>
          </cell>
          <cell r="J20215" t="str">
            <v>N</v>
          </cell>
        </row>
        <row r="20216">
          <cell r="D20216" t="str">
            <v>2680466</v>
          </cell>
          <cell r="J20216" t="str">
            <v>N</v>
          </cell>
        </row>
        <row r="20217">
          <cell r="D20217" t="str">
            <v>2680466</v>
          </cell>
          <cell r="J20217" t="str">
            <v>N</v>
          </cell>
        </row>
        <row r="20218">
          <cell r="D20218" t="str">
            <v>2680466</v>
          </cell>
          <cell r="J20218" t="str">
            <v>N</v>
          </cell>
        </row>
        <row r="20219">
          <cell r="D20219" t="str">
            <v>2680466</v>
          </cell>
          <cell r="J20219" t="str">
            <v>N</v>
          </cell>
        </row>
        <row r="20220">
          <cell r="D20220" t="str">
            <v>2680466</v>
          </cell>
          <cell r="J20220" t="str">
            <v>N</v>
          </cell>
        </row>
        <row r="20221">
          <cell r="D20221" t="str">
            <v>2680466</v>
          </cell>
          <cell r="J20221" t="str">
            <v>N</v>
          </cell>
        </row>
        <row r="20222">
          <cell r="D20222" t="str">
            <v>2680466</v>
          </cell>
          <cell r="J20222" t="str">
            <v>N</v>
          </cell>
        </row>
        <row r="20223">
          <cell r="D20223" t="str">
            <v>2680466</v>
          </cell>
          <cell r="J20223" t="str">
            <v>N</v>
          </cell>
        </row>
        <row r="20224">
          <cell r="D20224" t="str">
            <v>2680466</v>
          </cell>
          <cell r="J20224" t="str">
            <v>N</v>
          </cell>
        </row>
        <row r="20225">
          <cell r="D20225" t="str">
            <v>2680466</v>
          </cell>
          <cell r="J20225" t="str">
            <v>N</v>
          </cell>
        </row>
        <row r="20226">
          <cell r="D20226" t="str">
            <v>2680466</v>
          </cell>
          <cell r="J20226" t="str">
            <v>N</v>
          </cell>
        </row>
        <row r="20227">
          <cell r="D20227" t="str">
            <v>2680466</v>
          </cell>
          <cell r="J20227" t="str">
            <v>N</v>
          </cell>
        </row>
        <row r="20228">
          <cell r="D20228" t="str">
            <v>2680466</v>
          </cell>
          <cell r="J20228" t="str">
            <v>N</v>
          </cell>
        </row>
        <row r="20229">
          <cell r="D20229" t="str">
            <v>2680466</v>
          </cell>
          <cell r="J20229" t="str">
            <v>N</v>
          </cell>
        </row>
        <row r="20230">
          <cell r="D20230" t="str">
            <v>2680466</v>
          </cell>
          <cell r="J20230" t="str">
            <v>N</v>
          </cell>
        </row>
        <row r="20231">
          <cell r="D20231" t="str">
            <v>2680466</v>
          </cell>
          <cell r="J20231" t="str">
            <v>N</v>
          </cell>
        </row>
        <row r="20232">
          <cell r="D20232" t="str">
            <v>2680466</v>
          </cell>
          <cell r="J20232" t="str">
            <v>N</v>
          </cell>
        </row>
        <row r="20233">
          <cell r="D20233" t="str">
            <v>2680466</v>
          </cell>
          <cell r="J20233" t="str">
            <v>N</v>
          </cell>
        </row>
        <row r="20234">
          <cell r="D20234" t="str">
            <v>2680466</v>
          </cell>
          <cell r="J20234" t="str">
            <v>N</v>
          </cell>
        </row>
        <row r="20235">
          <cell r="D20235" t="str">
            <v>2680466</v>
          </cell>
          <cell r="J20235" t="str">
            <v>N</v>
          </cell>
        </row>
        <row r="20236">
          <cell r="D20236" t="str">
            <v>2680466</v>
          </cell>
          <cell r="J20236" t="str">
            <v>N</v>
          </cell>
        </row>
        <row r="20237">
          <cell r="D20237" t="str">
            <v>2680466</v>
          </cell>
          <cell r="J20237" t="str">
            <v>N</v>
          </cell>
        </row>
        <row r="20238">
          <cell r="D20238" t="str">
            <v>2680466</v>
          </cell>
          <cell r="J20238" t="str">
            <v>N</v>
          </cell>
        </row>
        <row r="20239">
          <cell r="D20239" t="str">
            <v>2680466</v>
          </cell>
          <cell r="J20239" t="str">
            <v>N</v>
          </cell>
        </row>
        <row r="20240">
          <cell r="D20240" t="str">
            <v>2680466</v>
          </cell>
          <cell r="J20240" t="str">
            <v>N</v>
          </cell>
        </row>
        <row r="20241">
          <cell r="D20241" t="str">
            <v>2680466</v>
          </cell>
          <cell r="J20241" t="str">
            <v>N</v>
          </cell>
        </row>
        <row r="20242">
          <cell r="D20242" t="str">
            <v>2680466</v>
          </cell>
          <cell r="J20242" t="str">
            <v>N</v>
          </cell>
        </row>
        <row r="20243">
          <cell r="D20243" t="str">
            <v>2857405</v>
          </cell>
          <cell r="J20243" t="str">
            <v>N</v>
          </cell>
        </row>
        <row r="20244">
          <cell r="D20244" t="str">
            <v>2857405</v>
          </cell>
          <cell r="J20244" t="str">
            <v>N</v>
          </cell>
        </row>
        <row r="20245">
          <cell r="D20245" t="str">
            <v>2857405</v>
          </cell>
          <cell r="J20245" t="str">
            <v>N</v>
          </cell>
        </row>
        <row r="20246">
          <cell r="D20246" t="str">
            <v>2897805</v>
          </cell>
          <cell r="J20246" t="str">
            <v>N</v>
          </cell>
        </row>
        <row r="20247">
          <cell r="D20247" t="str">
            <v>2897805</v>
          </cell>
          <cell r="J20247" t="str">
            <v>N</v>
          </cell>
        </row>
        <row r="20248">
          <cell r="D20248" t="str">
            <v>2897805</v>
          </cell>
          <cell r="J20248" t="str">
            <v>N</v>
          </cell>
        </row>
        <row r="20249">
          <cell r="D20249" t="str">
            <v>2897805</v>
          </cell>
          <cell r="J20249" t="str">
            <v>N</v>
          </cell>
        </row>
        <row r="20250">
          <cell r="D20250" t="str">
            <v>2897805</v>
          </cell>
          <cell r="J20250" t="str">
            <v>N</v>
          </cell>
        </row>
        <row r="20251">
          <cell r="D20251" t="str">
            <v>3241317</v>
          </cell>
          <cell r="J20251" t="str">
            <v>N</v>
          </cell>
        </row>
        <row r="20252">
          <cell r="D20252" t="str">
            <v>3241317</v>
          </cell>
          <cell r="J20252" t="str">
            <v>N</v>
          </cell>
        </row>
        <row r="20253">
          <cell r="D20253" t="str">
            <v>3241317</v>
          </cell>
          <cell r="J20253" t="str">
            <v>N</v>
          </cell>
        </row>
        <row r="20254">
          <cell r="D20254" t="str">
            <v>3241317</v>
          </cell>
          <cell r="J20254" t="str">
            <v>N</v>
          </cell>
        </row>
        <row r="20255">
          <cell r="D20255" t="str">
            <v>3241317</v>
          </cell>
          <cell r="J20255" t="str">
            <v>N</v>
          </cell>
        </row>
        <row r="20256">
          <cell r="D20256" t="str">
            <v>3241317</v>
          </cell>
          <cell r="J20256" t="str">
            <v>N</v>
          </cell>
        </row>
        <row r="20257">
          <cell r="D20257" t="str">
            <v>3241317</v>
          </cell>
          <cell r="J20257" t="str">
            <v>N</v>
          </cell>
        </row>
        <row r="20258">
          <cell r="D20258" t="str">
            <v>3241317</v>
          </cell>
          <cell r="J20258" t="str">
            <v>Y</v>
          </cell>
        </row>
        <row r="20259">
          <cell r="D20259" t="str">
            <v>3241317</v>
          </cell>
          <cell r="J20259" t="str">
            <v>Y</v>
          </cell>
        </row>
        <row r="20260">
          <cell r="D20260" t="str">
            <v>3241317</v>
          </cell>
          <cell r="J20260" t="str">
            <v>Y</v>
          </cell>
        </row>
        <row r="20261">
          <cell r="D20261" t="str">
            <v>3241317</v>
          </cell>
          <cell r="J20261" t="str">
            <v>Y</v>
          </cell>
        </row>
        <row r="20262">
          <cell r="D20262" t="str">
            <v>3241317</v>
          </cell>
          <cell r="J20262" t="str">
            <v>Y</v>
          </cell>
        </row>
        <row r="20263">
          <cell r="D20263" t="str">
            <v>3241317</v>
          </cell>
          <cell r="J20263" t="str">
            <v>Y</v>
          </cell>
        </row>
        <row r="20264">
          <cell r="D20264" t="str">
            <v>3241317</v>
          </cell>
          <cell r="J20264" t="str">
            <v>Y</v>
          </cell>
        </row>
        <row r="20265">
          <cell r="D20265" t="str">
            <v>3241317</v>
          </cell>
          <cell r="J20265" t="str">
            <v>Y</v>
          </cell>
        </row>
        <row r="20266">
          <cell r="D20266" t="str">
            <v>3241317</v>
          </cell>
          <cell r="J20266" t="str">
            <v>Y</v>
          </cell>
        </row>
        <row r="20267">
          <cell r="D20267" t="str">
            <v>3241317</v>
          </cell>
          <cell r="J20267" t="str">
            <v>Y</v>
          </cell>
        </row>
        <row r="20268">
          <cell r="D20268" t="str">
            <v>3241317</v>
          </cell>
          <cell r="J20268" t="str">
            <v>Y</v>
          </cell>
        </row>
        <row r="20269">
          <cell r="D20269" t="str">
            <v>3241317</v>
          </cell>
          <cell r="J20269" t="str">
            <v>Y</v>
          </cell>
        </row>
        <row r="20270">
          <cell r="D20270" t="str">
            <v>3241317</v>
          </cell>
          <cell r="J20270" t="str">
            <v>Y</v>
          </cell>
        </row>
        <row r="20271">
          <cell r="D20271" t="str">
            <v>3241317</v>
          </cell>
          <cell r="J20271" t="str">
            <v>Y</v>
          </cell>
        </row>
        <row r="20272">
          <cell r="D20272" t="str">
            <v>3241317</v>
          </cell>
          <cell r="J20272" t="str">
            <v>Y</v>
          </cell>
        </row>
        <row r="20273">
          <cell r="D20273" t="str">
            <v>3241317</v>
          </cell>
          <cell r="J20273" t="str">
            <v>Y</v>
          </cell>
        </row>
        <row r="20274">
          <cell r="D20274" t="str">
            <v>3241317</v>
          </cell>
          <cell r="J20274" t="str">
            <v>Y</v>
          </cell>
        </row>
        <row r="20275">
          <cell r="D20275" t="str">
            <v>3241317</v>
          </cell>
          <cell r="J20275" t="str">
            <v>Y</v>
          </cell>
        </row>
        <row r="20276">
          <cell r="D20276" t="str">
            <v>3241317</v>
          </cell>
          <cell r="J20276" t="str">
            <v>N</v>
          </cell>
        </row>
        <row r="20277">
          <cell r="D20277" t="str">
            <v>3241317</v>
          </cell>
          <cell r="J20277" t="str">
            <v>N</v>
          </cell>
        </row>
        <row r="20278">
          <cell r="D20278" t="str">
            <v>3241317</v>
          </cell>
          <cell r="J20278" t="str">
            <v>N</v>
          </cell>
        </row>
        <row r="20279">
          <cell r="D20279" t="str">
            <v>3241317</v>
          </cell>
          <cell r="J20279" t="str">
            <v>N</v>
          </cell>
        </row>
        <row r="20280">
          <cell r="D20280" t="str">
            <v>3241317</v>
          </cell>
          <cell r="J20280" t="str">
            <v>N</v>
          </cell>
        </row>
        <row r="20281">
          <cell r="D20281" t="str">
            <v>3241317</v>
          </cell>
          <cell r="J20281" t="str">
            <v>N</v>
          </cell>
        </row>
        <row r="20282">
          <cell r="D20282" t="str">
            <v>3241317</v>
          </cell>
          <cell r="J20282" t="str">
            <v>N</v>
          </cell>
        </row>
        <row r="20283">
          <cell r="D20283" t="str">
            <v>3241317</v>
          </cell>
          <cell r="J20283" t="str">
            <v>Y</v>
          </cell>
        </row>
        <row r="20284">
          <cell r="D20284" t="str">
            <v>3241317</v>
          </cell>
          <cell r="J20284" t="str">
            <v>Y</v>
          </cell>
        </row>
        <row r="20285">
          <cell r="D20285" t="str">
            <v>3241317</v>
          </cell>
          <cell r="J20285" t="str">
            <v>Y</v>
          </cell>
        </row>
        <row r="20286">
          <cell r="D20286" t="str">
            <v>3241317</v>
          </cell>
          <cell r="J20286" t="str">
            <v>Y</v>
          </cell>
        </row>
        <row r="20287">
          <cell r="D20287" t="str">
            <v>3241317</v>
          </cell>
          <cell r="J20287" t="str">
            <v>Y</v>
          </cell>
        </row>
        <row r="20288">
          <cell r="D20288" t="str">
            <v>3241317</v>
          </cell>
          <cell r="J20288" t="str">
            <v>Y</v>
          </cell>
        </row>
        <row r="20289">
          <cell r="D20289" t="str">
            <v>3241317</v>
          </cell>
          <cell r="J20289" t="str">
            <v>Y</v>
          </cell>
        </row>
        <row r="20290">
          <cell r="D20290" t="str">
            <v>3241317</v>
          </cell>
          <cell r="J20290" t="str">
            <v>Y</v>
          </cell>
        </row>
        <row r="20291">
          <cell r="D20291" t="str">
            <v>3241317</v>
          </cell>
          <cell r="J20291" t="str">
            <v>Y</v>
          </cell>
        </row>
        <row r="20292">
          <cell r="D20292" t="str">
            <v>3241317</v>
          </cell>
          <cell r="J20292" t="str">
            <v>Y</v>
          </cell>
        </row>
        <row r="20293">
          <cell r="D20293" t="str">
            <v>3241317</v>
          </cell>
          <cell r="J20293" t="str">
            <v>Y</v>
          </cell>
        </row>
        <row r="20294">
          <cell r="D20294" t="str">
            <v>3241317</v>
          </cell>
          <cell r="J20294" t="str">
            <v>Y</v>
          </cell>
        </row>
        <row r="20295">
          <cell r="D20295" t="str">
            <v>3241317</v>
          </cell>
          <cell r="J20295" t="str">
            <v>Y</v>
          </cell>
        </row>
        <row r="20296">
          <cell r="D20296" t="str">
            <v>3241317</v>
          </cell>
          <cell r="J20296" t="str">
            <v>Y</v>
          </cell>
        </row>
        <row r="20297">
          <cell r="D20297" t="str">
            <v>3241317</v>
          </cell>
          <cell r="J20297" t="str">
            <v>Y</v>
          </cell>
        </row>
        <row r="20298">
          <cell r="D20298" t="str">
            <v>3241317</v>
          </cell>
          <cell r="J20298" t="str">
            <v>Y</v>
          </cell>
        </row>
        <row r="20299">
          <cell r="D20299" t="str">
            <v>3241317</v>
          </cell>
          <cell r="J20299" t="str">
            <v>Y</v>
          </cell>
        </row>
        <row r="20300">
          <cell r="D20300" t="str">
            <v>3241317</v>
          </cell>
          <cell r="J20300" t="str">
            <v>Y</v>
          </cell>
        </row>
        <row r="20301">
          <cell r="D20301" t="str">
            <v>3241317</v>
          </cell>
          <cell r="J20301" t="str">
            <v>N</v>
          </cell>
        </row>
        <row r="20302">
          <cell r="D20302" t="str">
            <v>3241317</v>
          </cell>
          <cell r="J20302" t="str">
            <v>N</v>
          </cell>
        </row>
        <row r="20303">
          <cell r="D20303" t="str">
            <v>3241317</v>
          </cell>
          <cell r="J20303" t="str">
            <v>N</v>
          </cell>
        </row>
        <row r="20304">
          <cell r="D20304" t="str">
            <v>3241317</v>
          </cell>
          <cell r="J20304" t="str">
            <v>N</v>
          </cell>
        </row>
        <row r="20305">
          <cell r="D20305" t="str">
            <v>3241317</v>
          </cell>
          <cell r="J20305" t="str">
            <v>N</v>
          </cell>
        </row>
        <row r="20306">
          <cell r="D20306" t="str">
            <v>3241317</v>
          </cell>
          <cell r="J20306" t="str">
            <v>N</v>
          </cell>
        </row>
        <row r="20307">
          <cell r="D20307" t="str">
            <v>3241317</v>
          </cell>
          <cell r="J20307" t="str">
            <v>N</v>
          </cell>
        </row>
        <row r="20308">
          <cell r="D20308" t="str">
            <v>3241317</v>
          </cell>
          <cell r="J20308" t="str">
            <v>Y</v>
          </cell>
        </row>
        <row r="20309">
          <cell r="D20309" t="str">
            <v>3241317</v>
          </cell>
          <cell r="J20309" t="str">
            <v>Y</v>
          </cell>
        </row>
        <row r="20310">
          <cell r="D20310" t="str">
            <v>3241317</v>
          </cell>
          <cell r="J20310" t="str">
            <v>Y</v>
          </cell>
        </row>
        <row r="20311">
          <cell r="D20311" t="str">
            <v>3241317</v>
          </cell>
          <cell r="J20311" t="str">
            <v>Y</v>
          </cell>
        </row>
        <row r="20312">
          <cell r="D20312" t="str">
            <v>3241317</v>
          </cell>
          <cell r="J20312" t="str">
            <v>Y</v>
          </cell>
        </row>
        <row r="20313">
          <cell r="D20313" t="str">
            <v>3241317</v>
          </cell>
          <cell r="J20313" t="str">
            <v>Y</v>
          </cell>
        </row>
        <row r="20314">
          <cell r="D20314" t="str">
            <v>3241317</v>
          </cell>
          <cell r="J20314" t="str">
            <v>Y</v>
          </cell>
        </row>
        <row r="20315">
          <cell r="D20315" t="str">
            <v>3241317</v>
          </cell>
          <cell r="J20315" t="str">
            <v>Y</v>
          </cell>
        </row>
        <row r="20316">
          <cell r="D20316" t="str">
            <v>3241317</v>
          </cell>
          <cell r="J20316" t="str">
            <v>Y</v>
          </cell>
        </row>
        <row r="20317">
          <cell r="D20317" t="str">
            <v>3241317</v>
          </cell>
          <cell r="J20317" t="str">
            <v>Y</v>
          </cell>
        </row>
        <row r="20318">
          <cell r="D20318" t="str">
            <v>3241317</v>
          </cell>
          <cell r="J20318" t="str">
            <v>Y</v>
          </cell>
        </row>
        <row r="20319">
          <cell r="D20319" t="str">
            <v>3241317</v>
          </cell>
          <cell r="J20319" t="str">
            <v>Y</v>
          </cell>
        </row>
        <row r="20320">
          <cell r="D20320" t="str">
            <v>3241317</v>
          </cell>
          <cell r="J20320" t="str">
            <v>Y</v>
          </cell>
        </row>
        <row r="20321">
          <cell r="D20321" t="str">
            <v>3241317</v>
          </cell>
          <cell r="J20321" t="str">
            <v>Y</v>
          </cell>
        </row>
        <row r="20322">
          <cell r="D20322" t="str">
            <v>3241317</v>
          </cell>
          <cell r="J20322" t="str">
            <v>Y</v>
          </cell>
        </row>
        <row r="20323">
          <cell r="D20323" t="str">
            <v>3241317</v>
          </cell>
          <cell r="J20323" t="str">
            <v>Y</v>
          </cell>
        </row>
        <row r="20324">
          <cell r="D20324" t="str">
            <v>3241317</v>
          </cell>
          <cell r="J20324" t="str">
            <v>Y</v>
          </cell>
        </row>
        <row r="20325">
          <cell r="D20325" t="str">
            <v>3241317</v>
          </cell>
          <cell r="J20325" t="str">
            <v>Y</v>
          </cell>
        </row>
        <row r="20326">
          <cell r="D20326" t="str">
            <v>3241317</v>
          </cell>
          <cell r="J20326" t="str">
            <v>N</v>
          </cell>
        </row>
        <row r="20327">
          <cell r="D20327" t="str">
            <v>3241317</v>
          </cell>
          <cell r="J20327" t="str">
            <v>N</v>
          </cell>
        </row>
        <row r="20328">
          <cell r="D20328" t="str">
            <v>3241317</v>
          </cell>
          <cell r="J20328" t="str">
            <v>N</v>
          </cell>
        </row>
        <row r="20329">
          <cell r="D20329" t="str">
            <v>3241317</v>
          </cell>
          <cell r="J20329" t="str">
            <v>N</v>
          </cell>
        </row>
        <row r="20330">
          <cell r="D20330" t="str">
            <v>3241317</v>
          </cell>
          <cell r="J20330" t="str">
            <v>N</v>
          </cell>
        </row>
        <row r="20331">
          <cell r="D20331" t="str">
            <v>3241317</v>
          </cell>
          <cell r="J20331" t="str">
            <v>N</v>
          </cell>
        </row>
        <row r="20332">
          <cell r="D20332" t="str">
            <v>3241317</v>
          </cell>
          <cell r="J20332" t="str">
            <v>N</v>
          </cell>
        </row>
        <row r="20333">
          <cell r="D20333" t="str">
            <v>3241317</v>
          </cell>
          <cell r="J20333" t="str">
            <v>Y</v>
          </cell>
        </row>
        <row r="20334">
          <cell r="D20334" t="str">
            <v>3241317</v>
          </cell>
          <cell r="J20334" t="str">
            <v>Y</v>
          </cell>
        </row>
        <row r="20335">
          <cell r="D20335" t="str">
            <v>3241317</v>
          </cell>
          <cell r="J20335" t="str">
            <v>Y</v>
          </cell>
        </row>
        <row r="20336">
          <cell r="D20336" t="str">
            <v>3241317</v>
          </cell>
          <cell r="J20336" t="str">
            <v>Y</v>
          </cell>
        </row>
        <row r="20337">
          <cell r="D20337" t="str">
            <v>3241317</v>
          </cell>
          <cell r="J20337" t="str">
            <v>Y</v>
          </cell>
        </row>
        <row r="20338">
          <cell r="D20338" t="str">
            <v>3241317</v>
          </cell>
          <cell r="J20338" t="str">
            <v>Y</v>
          </cell>
        </row>
        <row r="20339">
          <cell r="D20339" t="str">
            <v>3241317</v>
          </cell>
          <cell r="J20339" t="str">
            <v>Y</v>
          </cell>
        </row>
        <row r="20340">
          <cell r="D20340" t="str">
            <v>3241317</v>
          </cell>
          <cell r="J20340" t="str">
            <v>Y</v>
          </cell>
        </row>
        <row r="20341">
          <cell r="D20341" t="str">
            <v>3241317</v>
          </cell>
          <cell r="J20341" t="str">
            <v>Y</v>
          </cell>
        </row>
        <row r="20342">
          <cell r="D20342" t="str">
            <v>3241317</v>
          </cell>
          <cell r="J20342" t="str">
            <v>Y</v>
          </cell>
        </row>
        <row r="20343">
          <cell r="D20343" t="str">
            <v>3241317</v>
          </cell>
          <cell r="J20343" t="str">
            <v>Y</v>
          </cell>
        </row>
        <row r="20344">
          <cell r="D20344" t="str">
            <v>3241317</v>
          </cell>
          <cell r="J20344" t="str">
            <v>Y</v>
          </cell>
        </row>
        <row r="20345">
          <cell r="D20345" t="str">
            <v>3241317</v>
          </cell>
          <cell r="J20345" t="str">
            <v>Y</v>
          </cell>
        </row>
        <row r="20346">
          <cell r="D20346" t="str">
            <v>3241317</v>
          </cell>
          <cell r="J20346" t="str">
            <v>Y</v>
          </cell>
        </row>
        <row r="20347">
          <cell r="D20347" t="str">
            <v>3241317</v>
          </cell>
          <cell r="J20347" t="str">
            <v>Y</v>
          </cell>
        </row>
        <row r="20348">
          <cell r="D20348" t="str">
            <v>3241317</v>
          </cell>
          <cell r="J20348" t="str">
            <v>Y</v>
          </cell>
        </row>
        <row r="20349">
          <cell r="D20349" t="str">
            <v>3241317</v>
          </cell>
          <cell r="J20349" t="str">
            <v>Y</v>
          </cell>
        </row>
        <row r="20350">
          <cell r="D20350" t="str">
            <v>3241317</v>
          </cell>
          <cell r="J20350" t="str">
            <v>Y</v>
          </cell>
        </row>
        <row r="20351">
          <cell r="D20351" t="str">
            <v>3241317</v>
          </cell>
          <cell r="J20351" t="str">
            <v>N</v>
          </cell>
        </row>
        <row r="20352">
          <cell r="D20352" t="str">
            <v>3241317</v>
          </cell>
          <cell r="J20352" t="str">
            <v>N</v>
          </cell>
        </row>
        <row r="20353">
          <cell r="D20353" t="str">
            <v>3241317</v>
          </cell>
          <cell r="J20353" t="str">
            <v>N</v>
          </cell>
        </row>
        <row r="20354">
          <cell r="D20354" t="str">
            <v>3241317</v>
          </cell>
          <cell r="J20354" t="str">
            <v>N</v>
          </cell>
        </row>
        <row r="20355">
          <cell r="D20355" t="str">
            <v>3241317</v>
          </cell>
          <cell r="J20355" t="str">
            <v>N</v>
          </cell>
        </row>
        <row r="20356">
          <cell r="D20356" t="str">
            <v>3241317</v>
          </cell>
          <cell r="J20356" t="str">
            <v>N</v>
          </cell>
        </row>
        <row r="20357">
          <cell r="D20357" t="str">
            <v>3241317</v>
          </cell>
          <cell r="J20357" t="str">
            <v>N</v>
          </cell>
        </row>
        <row r="20358">
          <cell r="D20358" t="str">
            <v>3241317</v>
          </cell>
          <cell r="J20358" t="str">
            <v>Y</v>
          </cell>
        </row>
        <row r="20359">
          <cell r="D20359" t="str">
            <v>3241317</v>
          </cell>
          <cell r="J20359" t="str">
            <v>Y</v>
          </cell>
        </row>
        <row r="20360">
          <cell r="D20360" t="str">
            <v>3241317</v>
          </cell>
          <cell r="J20360" t="str">
            <v>Y</v>
          </cell>
        </row>
        <row r="20361">
          <cell r="D20361" t="str">
            <v>3241317</v>
          </cell>
          <cell r="J20361" t="str">
            <v>Y</v>
          </cell>
        </row>
        <row r="20362">
          <cell r="D20362" t="str">
            <v>3241317</v>
          </cell>
          <cell r="J20362" t="str">
            <v>Y</v>
          </cell>
        </row>
        <row r="20363">
          <cell r="D20363" t="str">
            <v>3241317</v>
          </cell>
          <cell r="J20363" t="str">
            <v>Y</v>
          </cell>
        </row>
        <row r="20364">
          <cell r="D20364" t="str">
            <v>3241317</v>
          </cell>
          <cell r="J20364" t="str">
            <v>Y</v>
          </cell>
        </row>
        <row r="20365">
          <cell r="D20365" t="str">
            <v>3241317</v>
          </cell>
          <cell r="J20365" t="str">
            <v>Y</v>
          </cell>
        </row>
        <row r="20366">
          <cell r="D20366" t="str">
            <v>3241317</v>
          </cell>
          <cell r="J20366" t="str">
            <v>Y</v>
          </cell>
        </row>
        <row r="20367">
          <cell r="D20367" t="str">
            <v>3241317</v>
          </cell>
          <cell r="J20367" t="str">
            <v>Y</v>
          </cell>
        </row>
        <row r="20368">
          <cell r="D20368" t="str">
            <v>3241317</v>
          </cell>
          <cell r="J20368" t="str">
            <v>Y</v>
          </cell>
        </row>
        <row r="20369">
          <cell r="D20369" t="str">
            <v>3241317</v>
          </cell>
          <cell r="J20369" t="str">
            <v>Y</v>
          </cell>
        </row>
        <row r="20370">
          <cell r="D20370" t="str">
            <v>3241317</v>
          </cell>
          <cell r="J20370" t="str">
            <v>Y</v>
          </cell>
        </row>
        <row r="20371">
          <cell r="D20371" t="str">
            <v>3241317</v>
          </cell>
          <cell r="J20371" t="str">
            <v>Y</v>
          </cell>
        </row>
        <row r="20372">
          <cell r="D20372" t="str">
            <v>3241317</v>
          </cell>
          <cell r="J20372" t="str">
            <v>Y</v>
          </cell>
        </row>
        <row r="20373">
          <cell r="D20373" t="str">
            <v>3241317</v>
          </cell>
          <cell r="J20373" t="str">
            <v>Y</v>
          </cell>
        </row>
        <row r="20374">
          <cell r="D20374" t="str">
            <v>3241317</v>
          </cell>
          <cell r="J20374" t="str">
            <v>Y</v>
          </cell>
        </row>
        <row r="20375">
          <cell r="D20375" t="str">
            <v>3241317</v>
          </cell>
          <cell r="J20375" t="str">
            <v>N</v>
          </cell>
        </row>
        <row r="20376">
          <cell r="D20376" t="str">
            <v>3241317</v>
          </cell>
          <cell r="J20376" t="str">
            <v>N</v>
          </cell>
        </row>
        <row r="20377">
          <cell r="D20377" t="str">
            <v>3241317</v>
          </cell>
          <cell r="J20377" t="str">
            <v>N</v>
          </cell>
        </row>
        <row r="20378">
          <cell r="D20378" t="str">
            <v>3241317</v>
          </cell>
          <cell r="J20378" t="str">
            <v>N</v>
          </cell>
        </row>
        <row r="20379">
          <cell r="D20379" t="str">
            <v>3241317</v>
          </cell>
          <cell r="J20379" t="str">
            <v>N</v>
          </cell>
        </row>
        <row r="20380">
          <cell r="D20380" t="str">
            <v>3241317</v>
          </cell>
          <cell r="J20380" t="str">
            <v>N</v>
          </cell>
        </row>
        <row r="20381">
          <cell r="D20381" t="str">
            <v>3241317</v>
          </cell>
          <cell r="J20381" t="str">
            <v>N</v>
          </cell>
        </row>
        <row r="20382">
          <cell r="D20382" t="str">
            <v>3241317</v>
          </cell>
          <cell r="J20382" t="str">
            <v>Y</v>
          </cell>
        </row>
        <row r="20383">
          <cell r="D20383" t="str">
            <v>3241317</v>
          </cell>
          <cell r="J20383" t="str">
            <v>Y</v>
          </cell>
        </row>
        <row r="20384">
          <cell r="D20384" t="str">
            <v>3241317</v>
          </cell>
          <cell r="J20384" t="str">
            <v>Y</v>
          </cell>
        </row>
        <row r="20385">
          <cell r="D20385" t="str">
            <v>3241317</v>
          </cell>
          <cell r="J20385" t="str">
            <v>Y</v>
          </cell>
        </row>
        <row r="20386">
          <cell r="D20386" t="str">
            <v>3241317</v>
          </cell>
          <cell r="J20386" t="str">
            <v>Y</v>
          </cell>
        </row>
        <row r="20387">
          <cell r="D20387" t="str">
            <v>3241317</v>
          </cell>
          <cell r="J20387" t="str">
            <v>Y</v>
          </cell>
        </row>
        <row r="20388">
          <cell r="D20388" t="str">
            <v>3241317</v>
          </cell>
          <cell r="J20388" t="str">
            <v>Y</v>
          </cell>
        </row>
        <row r="20389">
          <cell r="D20389" t="str">
            <v>3241317</v>
          </cell>
          <cell r="J20389" t="str">
            <v>Y</v>
          </cell>
        </row>
        <row r="20390">
          <cell r="D20390" t="str">
            <v>3241317</v>
          </cell>
          <cell r="J20390" t="str">
            <v>Y</v>
          </cell>
        </row>
        <row r="20391">
          <cell r="D20391" t="str">
            <v>3241317</v>
          </cell>
          <cell r="J20391" t="str">
            <v>Y</v>
          </cell>
        </row>
        <row r="20392">
          <cell r="D20392" t="str">
            <v>3241317</v>
          </cell>
          <cell r="J20392" t="str">
            <v>Y</v>
          </cell>
        </row>
        <row r="20393">
          <cell r="D20393" t="str">
            <v>3241317</v>
          </cell>
          <cell r="J20393" t="str">
            <v>Y</v>
          </cell>
        </row>
        <row r="20394">
          <cell r="D20394" t="str">
            <v>3241317</v>
          </cell>
          <cell r="J20394" t="str">
            <v>Y</v>
          </cell>
        </row>
        <row r="20395">
          <cell r="D20395" t="str">
            <v>3241317</v>
          </cell>
          <cell r="J20395" t="str">
            <v>Y</v>
          </cell>
        </row>
        <row r="20396">
          <cell r="D20396" t="str">
            <v>3241317</v>
          </cell>
          <cell r="J20396" t="str">
            <v>Y</v>
          </cell>
        </row>
        <row r="20397">
          <cell r="D20397" t="str">
            <v>3241317</v>
          </cell>
          <cell r="J20397" t="str">
            <v>Y</v>
          </cell>
        </row>
        <row r="20398">
          <cell r="D20398" t="str">
            <v>3241317</v>
          </cell>
          <cell r="J20398" t="str">
            <v>Y</v>
          </cell>
        </row>
        <row r="20399">
          <cell r="D20399" t="str">
            <v>3241317</v>
          </cell>
          <cell r="J20399" t="str">
            <v>Y</v>
          </cell>
        </row>
        <row r="20400">
          <cell r="D20400" t="str">
            <v>3241317</v>
          </cell>
          <cell r="J20400" t="str">
            <v>N</v>
          </cell>
        </row>
        <row r="20401">
          <cell r="D20401" t="str">
            <v>3241317</v>
          </cell>
          <cell r="J20401" t="str">
            <v>N</v>
          </cell>
        </row>
        <row r="20402">
          <cell r="D20402" t="str">
            <v>3241317</v>
          </cell>
          <cell r="J20402" t="str">
            <v>N</v>
          </cell>
        </row>
        <row r="20403">
          <cell r="D20403" t="str">
            <v>3241317</v>
          </cell>
          <cell r="J20403" t="str">
            <v>N</v>
          </cell>
        </row>
        <row r="20404">
          <cell r="D20404" t="str">
            <v>3241317</v>
          </cell>
          <cell r="J20404" t="str">
            <v>N</v>
          </cell>
        </row>
        <row r="20405">
          <cell r="D20405" t="str">
            <v>3241317</v>
          </cell>
          <cell r="J20405" t="str">
            <v>N</v>
          </cell>
        </row>
        <row r="20406">
          <cell r="D20406" t="str">
            <v>3241317</v>
          </cell>
          <cell r="J20406" t="str">
            <v>N</v>
          </cell>
        </row>
        <row r="20407">
          <cell r="D20407" t="str">
            <v>3241317</v>
          </cell>
          <cell r="J20407" t="str">
            <v>Y</v>
          </cell>
        </row>
        <row r="20408">
          <cell r="D20408" t="str">
            <v>3241317</v>
          </cell>
          <cell r="J20408" t="str">
            <v>Y</v>
          </cell>
        </row>
        <row r="20409">
          <cell r="D20409" t="str">
            <v>3241317</v>
          </cell>
          <cell r="J20409" t="str">
            <v>Y</v>
          </cell>
        </row>
        <row r="20410">
          <cell r="D20410" t="str">
            <v>3241317</v>
          </cell>
          <cell r="J20410" t="str">
            <v>Y</v>
          </cell>
        </row>
        <row r="20411">
          <cell r="D20411" t="str">
            <v>3241317</v>
          </cell>
          <cell r="J20411" t="str">
            <v>Y</v>
          </cell>
        </row>
        <row r="20412">
          <cell r="D20412" t="str">
            <v>3241317</v>
          </cell>
          <cell r="J20412" t="str">
            <v>Y</v>
          </cell>
        </row>
        <row r="20413">
          <cell r="D20413" t="str">
            <v>3241317</v>
          </cell>
          <cell r="J20413" t="str">
            <v>Y</v>
          </cell>
        </row>
        <row r="20414">
          <cell r="D20414" t="str">
            <v>3241317</v>
          </cell>
          <cell r="J20414" t="str">
            <v>Y</v>
          </cell>
        </row>
        <row r="20415">
          <cell r="D20415" t="str">
            <v>3241317</v>
          </cell>
          <cell r="J20415" t="str">
            <v>Y</v>
          </cell>
        </row>
        <row r="20416">
          <cell r="D20416" t="str">
            <v>3241317</v>
          </cell>
          <cell r="J20416" t="str">
            <v>Y</v>
          </cell>
        </row>
        <row r="20417">
          <cell r="D20417" t="str">
            <v>3241317</v>
          </cell>
          <cell r="J20417" t="str">
            <v>Y</v>
          </cell>
        </row>
        <row r="20418">
          <cell r="D20418" t="str">
            <v>3241317</v>
          </cell>
          <cell r="J20418" t="str">
            <v>Y</v>
          </cell>
        </row>
        <row r="20419">
          <cell r="D20419" t="str">
            <v>3241317</v>
          </cell>
          <cell r="J20419" t="str">
            <v>Y</v>
          </cell>
        </row>
        <row r="20420">
          <cell r="D20420" t="str">
            <v>3241317</v>
          </cell>
          <cell r="J20420" t="str">
            <v>Y</v>
          </cell>
        </row>
        <row r="20421">
          <cell r="D20421" t="str">
            <v>3241317</v>
          </cell>
          <cell r="J20421" t="str">
            <v>Y</v>
          </cell>
        </row>
        <row r="20422">
          <cell r="D20422" t="str">
            <v>3241317</v>
          </cell>
          <cell r="J20422" t="str">
            <v>Y</v>
          </cell>
        </row>
        <row r="20423">
          <cell r="D20423" t="str">
            <v>3241317</v>
          </cell>
          <cell r="J20423" t="str">
            <v>Y</v>
          </cell>
        </row>
        <row r="20424">
          <cell r="D20424" t="str">
            <v>3241317</v>
          </cell>
          <cell r="J20424" t="str">
            <v>Y</v>
          </cell>
        </row>
        <row r="20425">
          <cell r="D20425" t="str">
            <v>3299248</v>
          </cell>
          <cell r="J20425" t="str">
            <v>N</v>
          </cell>
        </row>
        <row r="20426">
          <cell r="D20426" t="str">
            <v>3299248</v>
          </cell>
          <cell r="J20426" t="str">
            <v>N</v>
          </cell>
        </row>
        <row r="20427">
          <cell r="D20427" t="str">
            <v>3299248</v>
          </cell>
          <cell r="J20427" t="str">
            <v>N</v>
          </cell>
        </row>
        <row r="20428">
          <cell r="D20428" t="str">
            <v>3299248</v>
          </cell>
          <cell r="J20428" t="str">
            <v>N</v>
          </cell>
        </row>
        <row r="20429">
          <cell r="D20429" t="str">
            <v>3299248</v>
          </cell>
          <cell r="J20429" t="str">
            <v>N</v>
          </cell>
        </row>
        <row r="20430">
          <cell r="D20430" t="str">
            <v>3299248</v>
          </cell>
          <cell r="J20430" t="str">
            <v>N</v>
          </cell>
        </row>
        <row r="20431">
          <cell r="D20431" t="str">
            <v>3299248</v>
          </cell>
          <cell r="J20431" t="str">
            <v>N</v>
          </cell>
        </row>
        <row r="20432">
          <cell r="D20432" t="str">
            <v>3299248</v>
          </cell>
          <cell r="J20432" t="str">
            <v>N</v>
          </cell>
        </row>
        <row r="20433">
          <cell r="D20433" t="str">
            <v>3299248</v>
          </cell>
          <cell r="J20433" t="str">
            <v>N</v>
          </cell>
        </row>
        <row r="20434">
          <cell r="D20434" t="str">
            <v>3299248</v>
          </cell>
          <cell r="J20434" t="str">
            <v>N</v>
          </cell>
        </row>
        <row r="20435">
          <cell r="D20435" t="str">
            <v>3299248</v>
          </cell>
          <cell r="J20435" t="str">
            <v>N</v>
          </cell>
        </row>
        <row r="20436">
          <cell r="D20436" t="str">
            <v>3299248</v>
          </cell>
          <cell r="J20436" t="str">
            <v>N</v>
          </cell>
        </row>
        <row r="20437">
          <cell r="D20437" t="str">
            <v>3299248</v>
          </cell>
          <cell r="J20437" t="str">
            <v>N</v>
          </cell>
        </row>
        <row r="20438">
          <cell r="D20438" t="str">
            <v>3299248</v>
          </cell>
          <cell r="J20438" t="str">
            <v>N</v>
          </cell>
        </row>
        <row r="20439">
          <cell r="D20439" t="str">
            <v>3299248</v>
          </cell>
          <cell r="J20439" t="str">
            <v>N</v>
          </cell>
        </row>
        <row r="20440">
          <cell r="D20440" t="str">
            <v>3299248</v>
          </cell>
          <cell r="J20440" t="str">
            <v>N</v>
          </cell>
        </row>
        <row r="20441">
          <cell r="D20441" t="str">
            <v>3299248</v>
          </cell>
          <cell r="J20441" t="str">
            <v>N</v>
          </cell>
        </row>
        <row r="20442">
          <cell r="D20442" t="str">
            <v>3299248</v>
          </cell>
          <cell r="J20442" t="str">
            <v>N</v>
          </cell>
        </row>
        <row r="20443">
          <cell r="D20443" t="str">
            <v>3299248</v>
          </cell>
          <cell r="J20443" t="str">
            <v>N</v>
          </cell>
        </row>
        <row r="20444">
          <cell r="D20444" t="str">
            <v>3299248</v>
          </cell>
          <cell r="J20444" t="str">
            <v>N</v>
          </cell>
        </row>
        <row r="20445">
          <cell r="D20445" t="str">
            <v>3299248</v>
          </cell>
          <cell r="J20445" t="str">
            <v>N</v>
          </cell>
        </row>
        <row r="20446">
          <cell r="D20446" t="str">
            <v>3299248</v>
          </cell>
          <cell r="J20446" t="str">
            <v>N</v>
          </cell>
        </row>
        <row r="20447">
          <cell r="D20447" t="str">
            <v>3299248</v>
          </cell>
          <cell r="J20447" t="str">
            <v>N</v>
          </cell>
        </row>
        <row r="20448">
          <cell r="D20448" t="str">
            <v>3299248</v>
          </cell>
          <cell r="J20448" t="str">
            <v>N</v>
          </cell>
        </row>
        <row r="20449">
          <cell r="D20449" t="str">
            <v>3299248</v>
          </cell>
          <cell r="J20449" t="str">
            <v>N</v>
          </cell>
        </row>
        <row r="20450">
          <cell r="D20450" t="str">
            <v>3299248</v>
          </cell>
          <cell r="J20450" t="str">
            <v>N</v>
          </cell>
        </row>
        <row r="20451">
          <cell r="D20451" t="str">
            <v>3345306</v>
          </cell>
          <cell r="J20451" t="str">
            <v>N</v>
          </cell>
        </row>
        <row r="20452">
          <cell r="D20452" t="str">
            <v>3345306</v>
          </cell>
          <cell r="J20452" t="str">
            <v>N</v>
          </cell>
        </row>
        <row r="20453">
          <cell r="D20453" t="str">
            <v>3345306</v>
          </cell>
          <cell r="J20453" t="str">
            <v>N</v>
          </cell>
        </row>
        <row r="20454">
          <cell r="D20454" t="str">
            <v>3345306</v>
          </cell>
          <cell r="J20454" t="str">
            <v>N</v>
          </cell>
        </row>
        <row r="20455">
          <cell r="D20455" t="str">
            <v>3345306</v>
          </cell>
          <cell r="J20455" t="str">
            <v>N</v>
          </cell>
        </row>
        <row r="20456">
          <cell r="D20456" t="str">
            <v>3345306</v>
          </cell>
          <cell r="J20456" t="str">
            <v>N</v>
          </cell>
        </row>
        <row r="20457">
          <cell r="D20457" t="str">
            <v>3345306</v>
          </cell>
          <cell r="J20457" t="str">
            <v>N</v>
          </cell>
        </row>
        <row r="20458">
          <cell r="D20458" t="str">
            <v>3345306</v>
          </cell>
          <cell r="J20458" t="str">
            <v>N</v>
          </cell>
        </row>
        <row r="20459">
          <cell r="D20459" t="str">
            <v>3345306</v>
          </cell>
          <cell r="J20459" t="str">
            <v>N</v>
          </cell>
        </row>
        <row r="20460">
          <cell r="D20460" t="str">
            <v>3349206</v>
          </cell>
          <cell r="J20460" t="str">
            <v>N</v>
          </cell>
        </row>
        <row r="20461">
          <cell r="D20461" t="str">
            <v>3349206</v>
          </cell>
          <cell r="J20461" t="str">
            <v>N</v>
          </cell>
        </row>
        <row r="20462">
          <cell r="D20462" t="str">
            <v>3349206</v>
          </cell>
          <cell r="J20462" t="str">
            <v>N</v>
          </cell>
        </row>
        <row r="20463">
          <cell r="D20463" t="str">
            <v>3349206</v>
          </cell>
          <cell r="J20463" t="str">
            <v>N</v>
          </cell>
        </row>
        <row r="20464">
          <cell r="D20464" t="str">
            <v>3349206</v>
          </cell>
          <cell r="J20464" t="str">
            <v>N</v>
          </cell>
        </row>
        <row r="20465">
          <cell r="D20465" t="str">
            <v>3349206</v>
          </cell>
          <cell r="J20465" t="str">
            <v>N</v>
          </cell>
        </row>
        <row r="20466">
          <cell r="D20466" t="str">
            <v>3349206</v>
          </cell>
          <cell r="J20466" t="str">
            <v>N</v>
          </cell>
        </row>
        <row r="20467">
          <cell r="D20467" t="str">
            <v>3349206</v>
          </cell>
          <cell r="J20467" t="str">
            <v>N</v>
          </cell>
        </row>
        <row r="20468">
          <cell r="D20468" t="str">
            <v>3349206</v>
          </cell>
          <cell r="J20468" t="str">
            <v>N</v>
          </cell>
        </row>
        <row r="20469">
          <cell r="D20469" t="str">
            <v>3349206</v>
          </cell>
          <cell r="J20469" t="str">
            <v>N</v>
          </cell>
        </row>
        <row r="20470">
          <cell r="D20470" t="str">
            <v>3349206</v>
          </cell>
          <cell r="J20470" t="str">
            <v>N</v>
          </cell>
        </row>
        <row r="20471">
          <cell r="D20471" t="str">
            <v>3349206</v>
          </cell>
          <cell r="J20471" t="str">
            <v>N</v>
          </cell>
        </row>
        <row r="20472">
          <cell r="D20472" t="str">
            <v>3349206</v>
          </cell>
          <cell r="J20472" t="str">
            <v>N</v>
          </cell>
        </row>
        <row r="20473">
          <cell r="D20473" t="str">
            <v>3349206</v>
          </cell>
          <cell r="J20473" t="str">
            <v>N</v>
          </cell>
        </row>
        <row r="20474">
          <cell r="D20474" t="str">
            <v>3349206</v>
          </cell>
          <cell r="J20474" t="str">
            <v>N</v>
          </cell>
        </row>
        <row r="20475">
          <cell r="D20475" t="str">
            <v>3349206</v>
          </cell>
          <cell r="J20475" t="str">
            <v>N</v>
          </cell>
        </row>
        <row r="20476">
          <cell r="D20476" t="str">
            <v>3349206</v>
          </cell>
          <cell r="J20476" t="str">
            <v>N</v>
          </cell>
        </row>
        <row r="20477">
          <cell r="D20477" t="str">
            <v>3349206</v>
          </cell>
          <cell r="J20477" t="str">
            <v>N</v>
          </cell>
        </row>
        <row r="20478">
          <cell r="D20478" t="str">
            <v>3349206</v>
          </cell>
          <cell r="J20478" t="str">
            <v>N</v>
          </cell>
        </row>
        <row r="20479">
          <cell r="D20479" t="str">
            <v>3349206</v>
          </cell>
          <cell r="J20479" t="str">
            <v>N</v>
          </cell>
        </row>
        <row r="20480">
          <cell r="D20480" t="str">
            <v>3349206</v>
          </cell>
          <cell r="J20480" t="str">
            <v>N</v>
          </cell>
        </row>
        <row r="20481">
          <cell r="D20481" t="str">
            <v>3349206</v>
          </cell>
          <cell r="J20481" t="str">
            <v>N</v>
          </cell>
        </row>
        <row r="20482">
          <cell r="D20482" t="str">
            <v>3349206</v>
          </cell>
          <cell r="J20482" t="str">
            <v>N</v>
          </cell>
        </row>
        <row r="20483">
          <cell r="D20483" t="str">
            <v>3349206</v>
          </cell>
          <cell r="J20483" t="str">
            <v>N</v>
          </cell>
        </row>
        <row r="20484">
          <cell r="D20484" t="str">
            <v>3349206</v>
          </cell>
          <cell r="J20484" t="str">
            <v>N</v>
          </cell>
        </row>
        <row r="20485">
          <cell r="D20485" t="str">
            <v>3349206</v>
          </cell>
          <cell r="J20485" t="str">
            <v>N</v>
          </cell>
        </row>
        <row r="20486">
          <cell r="D20486" t="str">
            <v>3349206</v>
          </cell>
          <cell r="J20486" t="str">
            <v>N</v>
          </cell>
        </row>
        <row r="20487">
          <cell r="D20487" t="str">
            <v>3349206</v>
          </cell>
          <cell r="J20487" t="str">
            <v>N</v>
          </cell>
        </row>
        <row r="20488">
          <cell r="D20488" t="str">
            <v>3349206</v>
          </cell>
          <cell r="J20488" t="str">
            <v>N</v>
          </cell>
        </row>
        <row r="20489">
          <cell r="D20489" t="str">
            <v>3349206</v>
          </cell>
          <cell r="J20489" t="str">
            <v>N</v>
          </cell>
        </row>
        <row r="20490">
          <cell r="D20490" t="str">
            <v>3349206</v>
          </cell>
          <cell r="J20490" t="str">
            <v>N</v>
          </cell>
        </row>
        <row r="20491">
          <cell r="D20491" t="str">
            <v>3349206</v>
          </cell>
          <cell r="J20491" t="str">
            <v>N</v>
          </cell>
        </row>
        <row r="20492">
          <cell r="D20492" t="str">
            <v>3349206</v>
          </cell>
          <cell r="J20492" t="str">
            <v>N</v>
          </cell>
        </row>
        <row r="20493">
          <cell r="D20493" t="str">
            <v>3349206</v>
          </cell>
          <cell r="J20493" t="str">
            <v>N</v>
          </cell>
        </row>
        <row r="20494">
          <cell r="D20494" t="str">
            <v>3349206</v>
          </cell>
          <cell r="J20494" t="str">
            <v>N</v>
          </cell>
        </row>
        <row r="20495">
          <cell r="D20495" t="str">
            <v>3349206</v>
          </cell>
          <cell r="J20495" t="str">
            <v>N</v>
          </cell>
        </row>
        <row r="20496">
          <cell r="D20496" t="str">
            <v>3349206</v>
          </cell>
          <cell r="J20496" t="str">
            <v>N</v>
          </cell>
        </row>
        <row r="20497">
          <cell r="D20497" t="str">
            <v>3349206</v>
          </cell>
          <cell r="J20497" t="str">
            <v>N</v>
          </cell>
        </row>
        <row r="20498">
          <cell r="D20498" t="str">
            <v>3349206</v>
          </cell>
          <cell r="J20498" t="str">
            <v>N</v>
          </cell>
        </row>
        <row r="20499">
          <cell r="D20499" t="str">
            <v>3349206</v>
          </cell>
          <cell r="J20499" t="str">
            <v>N</v>
          </cell>
        </row>
        <row r="20500">
          <cell r="D20500" t="str">
            <v>3349206</v>
          </cell>
          <cell r="J20500" t="str">
            <v>N</v>
          </cell>
        </row>
        <row r="20501">
          <cell r="D20501" t="str">
            <v>3349206</v>
          </cell>
          <cell r="J20501" t="str">
            <v>N</v>
          </cell>
        </row>
        <row r="20502">
          <cell r="D20502" t="str">
            <v>3349206</v>
          </cell>
          <cell r="J20502" t="str">
            <v>N</v>
          </cell>
        </row>
        <row r="20503">
          <cell r="D20503" t="str">
            <v>3349206</v>
          </cell>
          <cell r="J20503" t="str">
            <v>N</v>
          </cell>
        </row>
        <row r="20504">
          <cell r="D20504" t="str">
            <v>3349206</v>
          </cell>
          <cell r="J20504" t="str">
            <v>N</v>
          </cell>
        </row>
        <row r="20505">
          <cell r="D20505" t="str">
            <v>3349206</v>
          </cell>
          <cell r="J20505" t="str">
            <v>N</v>
          </cell>
        </row>
        <row r="20506">
          <cell r="D20506" t="str">
            <v>3349206</v>
          </cell>
          <cell r="J20506" t="str">
            <v>N</v>
          </cell>
        </row>
        <row r="20507">
          <cell r="D20507" t="str">
            <v>3349206</v>
          </cell>
          <cell r="J20507" t="str">
            <v>N</v>
          </cell>
        </row>
        <row r="20508">
          <cell r="D20508" t="str">
            <v>3349206</v>
          </cell>
          <cell r="J20508" t="str">
            <v>N</v>
          </cell>
        </row>
        <row r="20509">
          <cell r="D20509" t="str">
            <v>3349206</v>
          </cell>
          <cell r="J20509" t="str">
            <v>N</v>
          </cell>
        </row>
        <row r="20510">
          <cell r="D20510" t="str">
            <v>3349206</v>
          </cell>
          <cell r="J20510" t="str">
            <v>N</v>
          </cell>
        </row>
        <row r="20511">
          <cell r="D20511" t="str">
            <v>3349206</v>
          </cell>
          <cell r="J20511" t="str">
            <v>N</v>
          </cell>
        </row>
        <row r="20512">
          <cell r="D20512" t="str">
            <v>3349206</v>
          </cell>
          <cell r="J20512" t="str">
            <v>N</v>
          </cell>
        </row>
        <row r="20513">
          <cell r="D20513" t="str">
            <v>3349206</v>
          </cell>
          <cell r="J20513" t="str">
            <v>N</v>
          </cell>
        </row>
        <row r="20514">
          <cell r="D20514" t="str">
            <v>3349206</v>
          </cell>
          <cell r="J20514" t="str">
            <v>N</v>
          </cell>
        </row>
        <row r="20515">
          <cell r="D20515" t="str">
            <v>3349206</v>
          </cell>
          <cell r="J20515" t="str">
            <v>N</v>
          </cell>
        </row>
        <row r="20516">
          <cell r="D20516" t="str">
            <v>3349206</v>
          </cell>
          <cell r="J20516" t="str">
            <v>N</v>
          </cell>
        </row>
        <row r="20517">
          <cell r="D20517" t="str">
            <v>3349206</v>
          </cell>
          <cell r="J20517" t="str">
            <v>N</v>
          </cell>
        </row>
        <row r="20518">
          <cell r="D20518" t="str">
            <v>3349206</v>
          </cell>
          <cell r="J20518" t="str">
            <v>N</v>
          </cell>
        </row>
        <row r="20519">
          <cell r="D20519" t="str">
            <v>3349206</v>
          </cell>
          <cell r="J20519" t="str">
            <v>N</v>
          </cell>
        </row>
        <row r="20520">
          <cell r="D20520" t="str">
            <v>3349206</v>
          </cell>
          <cell r="J20520" t="str">
            <v>N</v>
          </cell>
        </row>
        <row r="20521">
          <cell r="D20521" t="str">
            <v>3349206</v>
          </cell>
          <cell r="J20521" t="str">
            <v>N</v>
          </cell>
        </row>
        <row r="20522">
          <cell r="D20522" t="str">
            <v>3349206</v>
          </cell>
          <cell r="J20522" t="str">
            <v>N</v>
          </cell>
        </row>
        <row r="20523">
          <cell r="D20523" t="str">
            <v>3349206</v>
          </cell>
          <cell r="J20523" t="str">
            <v>N</v>
          </cell>
        </row>
        <row r="20524">
          <cell r="D20524" t="str">
            <v>3349206</v>
          </cell>
          <cell r="J20524" t="str">
            <v>N</v>
          </cell>
        </row>
        <row r="20525">
          <cell r="D20525" t="str">
            <v>3349206</v>
          </cell>
          <cell r="J20525" t="str">
            <v>N</v>
          </cell>
        </row>
        <row r="20526">
          <cell r="D20526" t="str">
            <v>3349206</v>
          </cell>
          <cell r="J20526" t="str">
            <v>N</v>
          </cell>
        </row>
        <row r="20527">
          <cell r="D20527" t="str">
            <v>3349206</v>
          </cell>
          <cell r="J20527" t="str">
            <v>N</v>
          </cell>
        </row>
        <row r="20528">
          <cell r="D20528" t="str">
            <v>3349206</v>
          </cell>
          <cell r="J20528" t="str">
            <v>N</v>
          </cell>
        </row>
        <row r="20529">
          <cell r="D20529" t="str">
            <v>3349206</v>
          </cell>
          <cell r="J20529" t="str">
            <v>N</v>
          </cell>
        </row>
        <row r="20530">
          <cell r="D20530" t="str">
            <v>3349206</v>
          </cell>
          <cell r="J20530" t="str">
            <v>N</v>
          </cell>
        </row>
        <row r="20531">
          <cell r="D20531" t="str">
            <v>3349206</v>
          </cell>
          <cell r="J20531" t="str">
            <v>N</v>
          </cell>
        </row>
        <row r="20532">
          <cell r="D20532" t="str">
            <v>3349206</v>
          </cell>
          <cell r="J20532" t="str">
            <v>N</v>
          </cell>
        </row>
        <row r="20533">
          <cell r="D20533" t="str">
            <v>3349206</v>
          </cell>
          <cell r="J20533" t="str">
            <v>N</v>
          </cell>
        </row>
        <row r="20534">
          <cell r="D20534" t="str">
            <v>3349206</v>
          </cell>
          <cell r="J20534" t="str">
            <v>N</v>
          </cell>
        </row>
        <row r="20535">
          <cell r="D20535" t="str">
            <v>3349206</v>
          </cell>
          <cell r="J20535" t="str">
            <v>N</v>
          </cell>
        </row>
        <row r="20536">
          <cell r="D20536" t="str">
            <v>3349206</v>
          </cell>
          <cell r="J20536" t="str">
            <v>N</v>
          </cell>
        </row>
        <row r="20537">
          <cell r="D20537" t="str">
            <v>3349206</v>
          </cell>
          <cell r="J20537" t="str">
            <v>N</v>
          </cell>
        </row>
        <row r="20538">
          <cell r="D20538" t="str">
            <v>3349206</v>
          </cell>
          <cell r="J20538" t="str">
            <v>N</v>
          </cell>
        </row>
        <row r="20539">
          <cell r="D20539" t="str">
            <v>3349206</v>
          </cell>
          <cell r="J20539" t="str">
            <v>N</v>
          </cell>
        </row>
        <row r="20540">
          <cell r="D20540" t="str">
            <v>3349206</v>
          </cell>
          <cell r="J20540" t="str">
            <v>N</v>
          </cell>
        </row>
        <row r="20541">
          <cell r="D20541" t="str">
            <v>3349206</v>
          </cell>
          <cell r="J20541" t="str">
            <v>N</v>
          </cell>
        </row>
        <row r="20542">
          <cell r="D20542" t="str">
            <v>3349206</v>
          </cell>
          <cell r="J20542" t="str">
            <v>N</v>
          </cell>
        </row>
        <row r="20543">
          <cell r="D20543" t="str">
            <v>3349206</v>
          </cell>
          <cell r="J20543" t="str">
            <v>N</v>
          </cell>
        </row>
        <row r="20544">
          <cell r="D20544" t="str">
            <v>3349206</v>
          </cell>
          <cell r="J20544" t="str">
            <v>N</v>
          </cell>
        </row>
        <row r="20545">
          <cell r="D20545" t="str">
            <v>3349206</v>
          </cell>
          <cell r="J20545" t="str">
            <v>N</v>
          </cell>
        </row>
        <row r="20546">
          <cell r="D20546" t="str">
            <v>3349206</v>
          </cell>
          <cell r="J20546" t="str">
            <v>N</v>
          </cell>
        </row>
        <row r="20547">
          <cell r="D20547" t="str">
            <v>3349206</v>
          </cell>
          <cell r="J20547" t="str">
            <v>N</v>
          </cell>
        </row>
        <row r="20548">
          <cell r="D20548" t="str">
            <v>3349206</v>
          </cell>
          <cell r="J20548" t="str">
            <v>N</v>
          </cell>
        </row>
        <row r="20549">
          <cell r="D20549" t="str">
            <v>3349206</v>
          </cell>
          <cell r="J20549" t="str">
            <v>N</v>
          </cell>
        </row>
        <row r="20550">
          <cell r="D20550" t="str">
            <v>3349206</v>
          </cell>
          <cell r="J20550" t="str">
            <v>N</v>
          </cell>
        </row>
        <row r="20551">
          <cell r="D20551" t="str">
            <v>3349206</v>
          </cell>
          <cell r="J20551" t="str">
            <v>N</v>
          </cell>
        </row>
        <row r="20552">
          <cell r="D20552" t="str">
            <v>3349206</v>
          </cell>
          <cell r="J20552" t="str">
            <v>N</v>
          </cell>
        </row>
        <row r="20553">
          <cell r="D20553" t="str">
            <v>3349206</v>
          </cell>
          <cell r="J20553" t="str">
            <v>N</v>
          </cell>
        </row>
        <row r="20554">
          <cell r="D20554" t="str">
            <v>3349206</v>
          </cell>
          <cell r="J20554" t="str">
            <v>N</v>
          </cell>
        </row>
        <row r="20555">
          <cell r="D20555" t="str">
            <v>3349206</v>
          </cell>
          <cell r="J20555" t="str">
            <v>N</v>
          </cell>
        </row>
        <row r="20556">
          <cell r="D20556" t="str">
            <v>3349206</v>
          </cell>
          <cell r="J20556" t="str">
            <v>N</v>
          </cell>
        </row>
        <row r="20557">
          <cell r="D20557" t="str">
            <v>3349206</v>
          </cell>
          <cell r="J20557" t="str">
            <v>N</v>
          </cell>
        </row>
        <row r="20558">
          <cell r="D20558" t="str">
            <v>3349206</v>
          </cell>
          <cell r="J20558" t="str">
            <v>N</v>
          </cell>
        </row>
        <row r="20559">
          <cell r="D20559" t="str">
            <v>3349206</v>
          </cell>
          <cell r="J20559" t="str">
            <v>N</v>
          </cell>
        </row>
        <row r="20560">
          <cell r="D20560" t="str">
            <v>3349206</v>
          </cell>
          <cell r="J20560" t="str">
            <v>N</v>
          </cell>
        </row>
        <row r="20561">
          <cell r="D20561" t="str">
            <v>3349206</v>
          </cell>
          <cell r="J20561" t="str">
            <v>N</v>
          </cell>
        </row>
        <row r="20562">
          <cell r="D20562" t="str">
            <v>3349206</v>
          </cell>
          <cell r="J20562" t="str">
            <v>N</v>
          </cell>
        </row>
        <row r="20563">
          <cell r="D20563" t="str">
            <v>3349206</v>
          </cell>
          <cell r="J20563" t="str">
            <v>N</v>
          </cell>
        </row>
        <row r="20564">
          <cell r="D20564" t="str">
            <v>3349206</v>
          </cell>
          <cell r="J20564" t="str">
            <v>N</v>
          </cell>
        </row>
        <row r="20565">
          <cell r="D20565" t="str">
            <v>3349206</v>
          </cell>
          <cell r="J20565" t="str">
            <v>N</v>
          </cell>
        </row>
        <row r="20566">
          <cell r="D20566" t="str">
            <v>3349206</v>
          </cell>
          <cell r="J20566" t="str">
            <v>N</v>
          </cell>
        </row>
        <row r="20567">
          <cell r="D20567" t="str">
            <v>3349206</v>
          </cell>
          <cell r="J20567" t="str">
            <v>N</v>
          </cell>
        </row>
        <row r="20568">
          <cell r="D20568" t="str">
            <v>3349206</v>
          </cell>
          <cell r="J20568" t="str">
            <v>N</v>
          </cell>
        </row>
        <row r="20569">
          <cell r="D20569" t="str">
            <v>3349206</v>
          </cell>
          <cell r="J20569" t="str">
            <v>N</v>
          </cell>
        </row>
        <row r="20570">
          <cell r="D20570" t="str">
            <v>3349206</v>
          </cell>
          <cell r="J20570" t="str">
            <v>N</v>
          </cell>
        </row>
        <row r="20571">
          <cell r="D20571" t="str">
            <v>3349206</v>
          </cell>
          <cell r="J20571" t="str">
            <v>N</v>
          </cell>
        </row>
        <row r="20572">
          <cell r="D20572" t="str">
            <v>3349206</v>
          </cell>
          <cell r="J20572" t="str">
            <v>N</v>
          </cell>
        </row>
        <row r="20573">
          <cell r="D20573" t="str">
            <v>3349206</v>
          </cell>
          <cell r="J20573" t="str">
            <v>N</v>
          </cell>
        </row>
        <row r="20574">
          <cell r="D20574" t="str">
            <v>3349206</v>
          </cell>
          <cell r="J20574" t="str">
            <v>N</v>
          </cell>
        </row>
        <row r="20575">
          <cell r="D20575" t="str">
            <v>3349206</v>
          </cell>
          <cell r="J20575" t="str">
            <v>N</v>
          </cell>
        </row>
        <row r="20576">
          <cell r="D20576" t="str">
            <v>3349206</v>
          </cell>
          <cell r="J20576" t="str">
            <v>N</v>
          </cell>
        </row>
        <row r="20577">
          <cell r="D20577" t="str">
            <v>3349206</v>
          </cell>
          <cell r="J20577" t="str">
            <v>N</v>
          </cell>
        </row>
        <row r="20578">
          <cell r="D20578" t="str">
            <v>3349206</v>
          </cell>
          <cell r="J20578" t="str">
            <v>N</v>
          </cell>
        </row>
        <row r="20579">
          <cell r="D20579" t="str">
            <v>3349206</v>
          </cell>
          <cell r="J20579" t="str">
            <v>N</v>
          </cell>
        </row>
        <row r="20580">
          <cell r="D20580" t="str">
            <v>3349206</v>
          </cell>
          <cell r="J20580" t="str">
            <v>N</v>
          </cell>
        </row>
        <row r="20581">
          <cell r="D20581" t="str">
            <v>3349206</v>
          </cell>
          <cell r="J20581" t="str">
            <v>N</v>
          </cell>
        </row>
        <row r="20582">
          <cell r="D20582" t="str">
            <v>3349206</v>
          </cell>
          <cell r="J20582" t="str">
            <v>N</v>
          </cell>
        </row>
        <row r="20583">
          <cell r="D20583" t="str">
            <v>3349206</v>
          </cell>
          <cell r="J20583" t="str">
            <v>N</v>
          </cell>
        </row>
        <row r="20584">
          <cell r="D20584" t="str">
            <v>3349206</v>
          </cell>
          <cell r="J20584" t="str">
            <v>N</v>
          </cell>
        </row>
        <row r="20585">
          <cell r="D20585" t="str">
            <v>3349206</v>
          </cell>
          <cell r="J20585" t="str">
            <v>N</v>
          </cell>
        </row>
        <row r="20586">
          <cell r="D20586" t="str">
            <v>3349206</v>
          </cell>
          <cell r="J20586" t="str">
            <v>N</v>
          </cell>
        </row>
        <row r="20587">
          <cell r="D20587" t="str">
            <v>3349206</v>
          </cell>
          <cell r="J20587" t="str">
            <v>N</v>
          </cell>
        </row>
        <row r="20588">
          <cell r="D20588" t="str">
            <v>3349206</v>
          </cell>
          <cell r="J20588" t="str">
            <v>N</v>
          </cell>
        </row>
        <row r="20589">
          <cell r="D20589" t="str">
            <v>3349206</v>
          </cell>
          <cell r="J20589" t="str">
            <v>N</v>
          </cell>
        </row>
        <row r="20590">
          <cell r="D20590" t="str">
            <v>3349206</v>
          </cell>
          <cell r="J20590" t="str">
            <v>N</v>
          </cell>
        </row>
        <row r="20591">
          <cell r="D20591" t="str">
            <v>3349206</v>
          </cell>
          <cell r="J20591" t="str">
            <v>N</v>
          </cell>
        </row>
        <row r="20592">
          <cell r="D20592" t="str">
            <v>3349206</v>
          </cell>
          <cell r="J20592" t="str">
            <v>N</v>
          </cell>
        </row>
        <row r="20593">
          <cell r="D20593" t="str">
            <v>3349206</v>
          </cell>
          <cell r="J20593" t="str">
            <v>N</v>
          </cell>
        </row>
        <row r="20594">
          <cell r="D20594" t="str">
            <v>3349206</v>
          </cell>
          <cell r="J20594" t="str">
            <v>N</v>
          </cell>
        </row>
        <row r="20595">
          <cell r="D20595" t="str">
            <v>3349206</v>
          </cell>
          <cell r="J20595" t="str">
            <v>N</v>
          </cell>
        </row>
        <row r="20596">
          <cell r="D20596" t="str">
            <v>3349206</v>
          </cell>
          <cell r="J20596" t="str">
            <v>N</v>
          </cell>
        </row>
        <row r="20597">
          <cell r="D20597" t="str">
            <v>3349206</v>
          </cell>
          <cell r="J20597" t="str">
            <v>N</v>
          </cell>
        </row>
        <row r="20598">
          <cell r="D20598" t="str">
            <v>3349206</v>
          </cell>
          <cell r="J20598" t="str">
            <v>N</v>
          </cell>
        </row>
        <row r="20599">
          <cell r="D20599" t="str">
            <v>3349206</v>
          </cell>
          <cell r="J20599" t="str">
            <v>N</v>
          </cell>
        </row>
        <row r="20600">
          <cell r="D20600" t="str">
            <v>3349206</v>
          </cell>
          <cell r="J20600" t="str">
            <v>N</v>
          </cell>
        </row>
        <row r="20601">
          <cell r="D20601" t="str">
            <v>3349206</v>
          </cell>
          <cell r="J20601" t="str">
            <v>N</v>
          </cell>
        </row>
        <row r="20602">
          <cell r="D20602" t="str">
            <v>3349206</v>
          </cell>
          <cell r="J20602" t="str">
            <v>N</v>
          </cell>
        </row>
        <row r="20603">
          <cell r="D20603" t="str">
            <v>3349206</v>
          </cell>
          <cell r="J20603" t="str">
            <v>N</v>
          </cell>
        </row>
        <row r="20604">
          <cell r="D20604" t="str">
            <v>3349206</v>
          </cell>
          <cell r="J20604" t="str">
            <v>N</v>
          </cell>
        </row>
        <row r="20605">
          <cell r="D20605" t="str">
            <v>3349206</v>
          </cell>
          <cell r="J20605" t="str">
            <v>N</v>
          </cell>
        </row>
        <row r="20606">
          <cell r="D20606" t="str">
            <v>3349206</v>
          </cell>
          <cell r="J20606" t="str">
            <v>N</v>
          </cell>
        </row>
        <row r="20607">
          <cell r="D20607" t="str">
            <v>3349206</v>
          </cell>
          <cell r="J20607" t="str">
            <v>N</v>
          </cell>
        </row>
        <row r="20608">
          <cell r="D20608" t="str">
            <v>3349206</v>
          </cell>
          <cell r="J20608" t="str">
            <v>N</v>
          </cell>
        </row>
        <row r="20609">
          <cell r="D20609" t="str">
            <v>3349206</v>
          </cell>
          <cell r="J20609" t="str">
            <v>N</v>
          </cell>
        </row>
        <row r="20610">
          <cell r="D20610" t="str">
            <v>3349206</v>
          </cell>
          <cell r="J20610" t="str">
            <v>N</v>
          </cell>
        </row>
        <row r="20611">
          <cell r="D20611" t="str">
            <v>3349206</v>
          </cell>
          <cell r="J20611" t="str">
            <v>N</v>
          </cell>
        </row>
        <row r="20612">
          <cell r="D20612" t="str">
            <v>3349206</v>
          </cell>
          <cell r="J20612" t="str">
            <v>N</v>
          </cell>
        </row>
        <row r="20613">
          <cell r="D20613" t="str">
            <v>3349206</v>
          </cell>
          <cell r="J20613" t="str">
            <v>N</v>
          </cell>
        </row>
        <row r="20614">
          <cell r="D20614" t="str">
            <v>3349206</v>
          </cell>
          <cell r="J20614" t="str">
            <v>N</v>
          </cell>
        </row>
        <row r="20615">
          <cell r="D20615" t="str">
            <v>3349206</v>
          </cell>
          <cell r="J20615" t="str">
            <v>N</v>
          </cell>
        </row>
        <row r="20616">
          <cell r="D20616" t="str">
            <v>3349206</v>
          </cell>
          <cell r="J20616" t="str">
            <v>N</v>
          </cell>
        </row>
        <row r="20617">
          <cell r="D20617" t="str">
            <v>3349206</v>
          </cell>
          <cell r="J20617" t="str">
            <v>N</v>
          </cell>
        </row>
        <row r="20618">
          <cell r="D20618" t="str">
            <v>3349206</v>
          </cell>
          <cell r="J20618" t="str">
            <v>N</v>
          </cell>
        </row>
        <row r="20619">
          <cell r="D20619" t="str">
            <v>3349206</v>
          </cell>
          <cell r="J20619" t="str">
            <v>N</v>
          </cell>
        </row>
        <row r="20620">
          <cell r="D20620" t="str">
            <v>3349206</v>
          </cell>
          <cell r="J20620" t="str">
            <v>N</v>
          </cell>
        </row>
        <row r="20621">
          <cell r="D20621" t="str">
            <v>3349206</v>
          </cell>
          <cell r="J20621" t="str">
            <v>N</v>
          </cell>
        </row>
        <row r="20622">
          <cell r="D20622" t="str">
            <v>3349206</v>
          </cell>
          <cell r="J20622" t="str">
            <v>N</v>
          </cell>
        </row>
        <row r="20623">
          <cell r="D20623" t="str">
            <v>3349206</v>
          </cell>
          <cell r="J20623" t="str">
            <v>N</v>
          </cell>
        </row>
        <row r="20624">
          <cell r="D20624" t="str">
            <v>3349206</v>
          </cell>
          <cell r="J20624" t="str">
            <v>N</v>
          </cell>
        </row>
        <row r="20625">
          <cell r="D20625" t="str">
            <v>3349206</v>
          </cell>
          <cell r="J20625" t="str">
            <v>N</v>
          </cell>
        </row>
        <row r="20626">
          <cell r="D20626" t="str">
            <v>3356106</v>
          </cell>
          <cell r="J20626" t="str">
            <v>Y</v>
          </cell>
        </row>
        <row r="20627">
          <cell r="D20627" t="str">
            <v>3356106</v>
          </cell>
          <cell r="J20627" t="str">
            <v>Y</v>
          </cell>
        </row>
        <row r="20628">
          <cell r="D20628" t="str">
            <v>3356106</v>
          </cell>
          <cell r="J20628" t="str">
            <v>Y</v>
          </cell>
        </row>
        <row r="20629">
          <cell r="D20629" t="str">
            <v>3356106</v>
          </cell>
          <cell r="J20629" t="str">
            <v>Y</v>
          </cell>
        </row>
        <row r="20630">
          <cell r="D20630" t="str">
            <v>3356106</v>
          </cell>
          <cell r="J20630" t="str">
            <v>Y</v>
          </cell>
        </row>
        <row r="20631">
          <cell r="D20631" t="str">
            <v>3356106</v>
          </cell>
          <cell r="J20631" t="str">
            <v>Y</v>
          </cell>
        </row>
        <row r="20632">
          <cell r="D20632" t="str">
            <v>3356106</v>
          </cell>
          <cell r="J20632" t="str">
            <v>Y</v>
          </cell>
        </row>
        <row r="20633">
          <cell r="D20633" t="str">
            <v>3356106</v>
          </cell>
          <cell r="J20633" t="str">
            <v>Y</v>
          </cell>
        </row>
        <row r="20634">
          <cell r="D20634" t="str">
            <v>3356106</v>
          </cell>
          <cell r="J20634" t="str">
            <v>Y</v>
          </cell>
        </row>
        <row r="20635">
          <cell r="D20635" t="str">
            <v>3356106</v>
          </cell>
          <cell r="J20635" t="str">
            <v>Y</v>
          </cell>
        </row>
        <row r="20636">
          <cell r="D20636" t="str">
            <v>3356106</v>
          </cell>
          <cell r="J20636" t="str">
            <v>Y</v>
          </cell>
        </row>
        <row r="20637">
          <cell r="D20637" t="str">
            <v>3356106</v>
          </cell>
          <cell r="J20637" t="str">
            <v>Y</v>
          </cell>
        </row>
        <row r="20638">
          <cell r="D20638" t="str">
            <v>3356106</v>
          </cell>
          <cell r="J20638" t="str">
            <v>Y</v>
          </cell>
        </row>
        <row r="20639">
          <cell r="D20639" t="str">
            <v>3356106</v>
          </cell>
          <cell r="J20639" t="str">
            <v>Y</v>
          </cell>
        </row>
        <row r="20640">
          <cell r="D20640" t="str">
            <v>3356106</v>
          </cell>
          <cell r="J20640" t="str">
            <v>Y</v>
          </cell>
        </row>
        <row r="20641">
          <cell r="D20641" t="str">
            <v>3356106</v>
          </cell>
          <cell r="J20641" t="str">
            <v>Y</v>
          </cell>
        </row>
        <row r="20642">
          <cell r="D20642" t="str">
            <v>3356106</v>
          </cell>
          <cell r="J20642" t="str">
            <v>Y</v>
          </cell>
        </row>
        <row r="20643">
          <cell r="D20643" t="str">
            <v>3356106</v>
          </cell>
          <cell r="J20643" t="str">
            <v>Y</v>
          </cell>
        </row>
        <row r="20644">
          <cell r="D20644" t="str">
            <v>3356106</v>
          </cell>
          <cell r="J20644" t="str">
            <v>Y</v>
          </cell>
        </row>
        <row r="20645">
          <cell r="D20645" t="str">
            <v>3356106</v>
          </cell>
          <cell r="J20645" t="str">
            <v>Y</v>
          </cell>
        </row>
        <row r="20646">
          <cell r="D20646" t="str">
            <v>3356106</v>
          </cell>
          <cell r="J20646" t="str">
            <v>Y</v>
          </cell>
        </row>
        <row r="20647">
          <cell r="D20647" t="str">
            <v>3356106</v>
          </cell>
          <cell r="J20647" t="str">
            <v>Y</v>
          </cell>
        </row>
        <row r="20648">
          <cell r="D20648" t="str">
            <v>3356106</v>
          </cell>
          <cell r="J20648" t="str">
            <v>Y</v>
          </cell>
        </row>
        <row r="20649">
          <cell r="D20649" t="str">
            <v>3356106</v>
          </cell>
          <cell r="J20649" t="str">
            <v>Y</v>
          </cell>
        </row>
        <row r="20650">
          <cell r="D20650" t="str">
            <v>3356106</v>
          </cell>
          <cell r="J20650" t="str">
            <v>Y</v>
          </cell>
        </row>
        <row r="20651">
          <cell r="D20651" t="str">
            <v>3356106</v>
          </cell>
          <cell r="J20651" t="str">
            <v>Y</v>
          </cell>
        </row>
        <row r="20652">
          <cell r="D20652" t="str">
            <v>3356106</v>
          </cell>
          <cell r="J20652" t="str">
            <v>Y</v>
          </cell>
        </row>
        <row r="20653">
          <cell r="D20653" t="str">
            <v>3356106</v>
          </cell>
          <cell r="J20653" t="str">
            <v>Y</v>
          </cell>
        </row>
        <row r="20654">
          <cell r="D20654" t="str">
            <v>3356106</v>
          </cell>
          <cell r="J20654" t="str">
            <v>Y</v>
          </cell>
        </row>
        <row r="20655">
          <cell r="D20655" t="str">
            <v>3356106</v>
          </cell>
          <cell r="J20655" t="str">
            <v>Y</v>
          </cell>
        </row>
        <row r="20656">
          <cell r="D20656" t="str">
            <v>3356106</v>
          </cell>
          <cell r="J20656" t="str">
            <v>Y</v>
          </cell>
        </row>
        <row r="20657">
          <cell r="D20657" t="str">
            <v>3356106</v>
          </cell>
          <cell r="J20657" t="str">
            <v>Y</v>
          </cell>
        </row>
        <row r="20658">
          <cell r="D20658" t="str">
            <v>3356106</v>
          </cell>
          <cell r="J20658" t="str">
            <v>Y</v>
          </cell>
        </row>
        <row r="20659">
          <cell r="D20659" t="str">
            <v>3356106</v>
          </cell>
          <cell r="J20659" t="str">
            <v>Y</v>
          </cell>
        </row>
        <row r="20660">
          <cell r="D20660" t="str">
            <v>3356106</v>
          </cell>
          <cell r="J20660" t="str">
            <v>Y</v>
          </cell>
        </row>
        <row r="20661">
          <cell r="D20661" t="str">
            <v>3356106</v>
          </cell>
          <cell r="J20661" t="str">
            <v>Y</v>
          </cell>
        </row>
        <row r="20662">
          <cell r="D20662" t="str">
            <v>3356106</v>
          </cell>
          <cell r="J20662" t="str">
            <v>Y</v>
          </cell>
        </row>
        <row r="20663">
          <cell r="D20663" t="str">
            <v>3356106</v>
          </cell>
          <cell r="J20663" t="str">
            <v>Y</v>
          </cell>
        </row>
        <row r="20664">
          <cell r="D20664" t="str">
            <v>3356106</v>
          </cell>
          <cell r="J20664" t="str">
            <v>Y</v>
          </cell>
        </row>
        <row r="20665">
          <cell r="D20665" t="str">
            <v>3356106</v>
          </cell>
          <cell r="J20665" t="str">
            <v>Y</v>
          </cell>
        </row>
        <row r="20666">
          <cell r="D20666" t="str">
            <v>3356106</v>
          </cell>
          <cell r="J20666" t="str">
            <v>Y</v>
          </cell>
        </row>
        <row r="20667">
          <cell r="D20667" t="str">
            <v>3356106</v>
          </cell>
          <cell r="J20667" t="str">
            <v>Y</v>
          </cell>
        </row>
        <row r="20668">
          <cell r="D20668" t="str">
            <v>3356106</v>
          </cell>
          <cell r="J20668" t="str">
            <v>Y</v>
          </cell>
        </row>
        <row r="20669">
          <cell r="D20669" t="str">
            <v>3356106</v>
          </cell>
          <cell r="J20669" t="str">
            <v>Y</v>
          </cell>
        </row>
        <row r="20670">
          <cell r="D20670" t="str">
            <v>3356106</v>
          </cell>
          <cell r="J20670" t="str">
            <v>Y</v>
          </cell>
        </row>
        <row r="20671">
          <cell r="D20671" t="str">
            <v>3356106</v>
          </cell>
          <cell r="J20671" t="str">
            <v>Y</v>
          </cell>
        </row>
        <row r="20672">
          <cell r="D20672" t="str">
            <v>3356106</v>
          </cell>
          <cell r="J20672" t="str">
            <v>Y</v>
          </cell>
        </row>
        <row r="20673">
          <cell r="D20673" t="str">
            <v>3356106</v>
          </cell>
          <cell r="J20673" t="str">
            <v>Y</v>
          </cell>
        </row>
        <row r="20674">
          <cell r="D20674" t="str">
            <v>3356106</v>
          </cell>
          <cell r="J20674" t="str">
            <v>Y</v>
          </cell>
        </row>
        <row r="20675">
          <cell r="D20675" t="str">
            <v>3356106</v>
          </cell>
          <cell r="J20675" t="str">
            <v>Y</v>
          </cell>
        </row>
        <row r="20676">
          <cell r="D20676" t="str">
            <v>3356106</v>
          </cell>
          <cell r="J20676" t="str">
            <v>Y</v>
          </cell>
        </row>
        <row r="20677">
          <cell r="D20677" t="str">
            <v>3356106</v>
          </cell>
          <cell r="J20677" t="str">
            <v>Y</v>
          </cell>
        </row>
        <row r="20678">
          <cell r="D20678" t="str">
            <v>3356106</v>
          </cell>
          <cell r="J20678" t="str">
            <v>Y</v>
          </cell>
        </row>
        <row r="20679">
          <cell r="D20679" t="str">
            <v>3356106</v>
          </cell>
          <cell r="J20679" t="str">
            <v>Y</v>
          </cell>
        </row>
        <row r="20680">
          <cell r="D20680" t="str">
            <v>3356106</v>
          </cell>
          <cell r="J20680" t="str">
            <v>Y</v>
          </cell>
        </row>
        <row r="20681">
          <cell r="D20681" t="str">
            <v>3356106</v>
          </cell>
          <cell r="J20681" t="str">
            <v>Y</v>
          </cell>
        </row>
        <row r="20682">
          <cell r="D20682" t="str">
            <v>3356106</v>
          </cell>
          <cell r="J20682" t="str">
            <v>Y</v>
          </cell>
        </row>
        <row r="20683">
          <cell r="D20683" t="str">
            <v>3356106</v>
          </cell>
          <cell r="J20683" t="str">
            <v>Y</v>
          </cell>
        </row>
        <row r="20684">
          <cell r="D20684" t="str">
            <v>3356106</v>
          </cell>
          <cell r="J20684" t="str">
            <v>Y</v>
          </cell>
        </row>
        <row r="20685">
          <cell r="D20685" t="str">
            <v>3356106</v>
          </cell>
          <cell r="J20685" t="str">
            <v>Y</v>
          </cell>
        </row>
        <row r="20686">
          <cell r="D20686" t="str">
            <v>3356106</v>
          </cell>
          <cell r="J20686" t="str">
            <v>Y</v>
          </cell>
        </row>
        <row r="20687">
          <cell r="D20687" t="str">
            <v>3356106</v>
          </cell>
          <cell r="J20687" t="str">
            <v>Y</v>
          </cell>
        </row>
        <row r="20688">
          <cell r="D20688" t="str">
            <v>3356106</v>
          </cell>
          <cell r="J20688" t="str">
            <v>Y</v>
          </cell>
        </row>
        <row r="20689">
          <cell r="D20689" t="str">
            <v>3356106</v>
          </cell>
          <cell r="J20689" t="str">
            <v>Y</v>
          </cell>
        </row>
        <row r="20690">
          <cell r="D20690" t="str">
            <v>3356106</v>
          </cell>
          <cell r="J20690" t="str">
            <v>Y</v>
          </cell>
        </row>
        <row r="20691">
          <cell r="D20691" t="str">
            <v>3356106</v>
          </cell>
          <cell r="J20691" t="str">
            <v>Y</v>
          </cell>
        </row>
        <row r="20692">
          <cell r="D20692" t="str">
            <v>3356106</v>
          </cell>
          <cell r="J20692" t="str">
            <v>Y</v>
          </cell>
        </row>
        <row r="20693">
          <cell r="D20693" t="str">
            <v>3356106</v>
          </cell>
          <cell r="J20693" t="str">
            <v>Y</v>
          </cell>
        </row>
        <row r="20694">
          <cell r="D20694" t="str">
            <v>3356106</v>
          </cell>
          <cell r="J20694" t="str">
            <v>Y</v>
          </cell>
        </row>
        <row r="20695">
          <cell r="D20695" t="str">
            <v>3356106</v>
          </cell>
          <cell r="J20695" t="str">
            <v>Y</v>
          </cell>
        </row>
        <row r="20696">
          <cell r="D20696" t="str">
            <v>3356106</v>
          </cell>
          <cell r="J20696" t="str">
            <v>Y</v>
          </cell>
        </row>
        <row r="20697">
          <cell r="D20697" t="str">
            <v>3356106</v>
          </cell>
          <cell r="J20697" t="str">
            <v>Y</v>
          </cell>
        </row>
        <row r="20698">
          <cell r="D20698" t="str">
            <v>3356106</v>
          </cell>
          <cell r="J20698" t="str">
            <v>Y</v>
          </cell>
        </row>
        <row r="20699">
          <cell r="D20699" t="str">
            <v>3356106</v>
          </cell>
          <cell r="J20699" t="str">
            <v>Y</v>
          </cell>
        </row>
        <row r="20700">
          <cell r="D20700" t="str">
            <v>3356106</v>
          </cell>
          <cell r="J20700" t="str">
            <v>Y</v>
          </cell>
        </row>
        <row r="20701">
          <cell r="D20701" t="str">
            <v>3356106</v>
          </cell>
          <cell r="J20701" t="str">
            <v>Y</v>
          </cell>
        </row>
        <row r="20702">
          <cell r="D20702" t="str">
            <v>3356106</v>
          </cell>
          <cell r="J20702" t="str">
            <v>Y</v>
          </cell>
        </row>
        <row r="20703">
          <cell r="D20703" t="str">
            <v>3356206</v>
          </cell>
          <cell r="J20703" t="str">
            <v>N</v>
          </cell>
        </row>
        <row r="20704">
          <cell r="D20704" t="str">
            <v>3356206</v>
          </cell>
          <cell r="J20704" t="str">
            <v>N</v>
          </cell>
        </row>
        <row r="20705">
          <cell r="D20705" t="str">
            <v>3356206</v>
          </cell>
          <cell r="J20705" t="str">
            <v>N</v>
          </cell>
        </row>
        <row r="20706">
          <cell r="D20706" t="str">
            <v>3356206</v>
          </cell>
          <cell r="J20706" t="str">
            <v>N</v>
          </cell>
        </row>
        <row r="20707">
          <cell r="D20707" t="str">
            <v>3356206</v>
          </cell>
          <cell r="J20707" t="str">
            <v>N</v>
          </cell>
        </row>
        <row r="20708">
          <cell r="D20708" t="str">
            <v>3356206</v>
          </cell>
          <cell r="J20708" t="str">
            <v>N</v>
          </cell>
        </row>
        <row r="20709">
          <cell r="D20709" t="str">
            <v>3356206</v>
          </cell>
          <cell r="J20709" t="str">
            <v>N</v>
          </cell>
        </row>
        <row r="20710">
          <cell r="D20710" t="str">
            <v>3356206</v>
          </cell>
          <cell r="J20710" t="str">
            <v>N</v>
          </cell>
        </row>
        <row r="20711">
          <cell r="D20711" t="str">
            <v>3356206</v>
          </cell>
          <cell r="J20711" t="str">
            <v>N</v>
          </cell>
        </row>
        <row r="20712">
          <cell r="D20712" t="str">
            <v>3356206</v>
          </cell>
          <cell r="J20712" t="str">
            <v>N</v>
          </cell>
        </row>
        <row r="20713">
          <cell r="D20713" t="str">
            <v>3356206</v>
          </cell>
          <cell r="J20713" t="str">
            <v>N</v>
          </cell>
        </row>
        <row r="20714">
          <cell r="D20714" t="str">
            <v>3356206</v>
          </cell>
          <cell r="J20714" t="str">
            <v>N</v>
          </cell>
        </row>
        <row r="20715">
          <cell r="D20715" t="str">
            <v>3356206</v>
          </cell>
          <cell r="J20715" t="str">
            <v>N</v>
          </cell>
        </row>
        <row r="20716">
          <cell r="D20716" t="str">
            <v>3356206</v>
          </cell>
          <cell r="J20716" t="str">
            <v>N</v>
          </cell>
        </row>
        <row r="20717">
          <cell r="D20717" t="str">
            <v>3356206</v>
          </cell>
          <cell r="J20717" t="str">
            <v>N</v>
          </cell>
        </row>
        <row r="20718">
          <cell r="D20718" t="str">
            <v>3356206</v>
          </cell>
          <cell r="J20718" t="str">
            <v>N</v>
          </cell>
        </row>
        <row r="20719">
          <cell r="D20719" t="str">
            <v>3356206</v>
          </cell>
          <cell r="J20719" t="str">
            <v>N</v>
          </cell>
        </row>
        <row r="20720">
          <cell r="D20720" t="str">
            <v>3356206</v>
          </cell>
          <cell r="J20720" t="str">
            <v>N</v>
          </cell>
        </row>
        <row r="20721">
          <cell r="D20721" t="str">
            <v>3356206</v>
          </cell>
          <cell r="J20721" t="str">
            <v>N</v>
          </cell>
        </row>
        <row r="20722">
          <cell r="D20722" t="str">
            <v>3356206</v>
          </cell>
          <cell r="J20722" t="str">
            <v>N</v>
          </cell>
        </row>
        <row r="20723">
          <cell r="D20723" t="str">
            <v>3356206</v>
          </cell>
          <cell r="J20723" t="str">
            <v>N</v>
          </cell>
        </row>
        <row r="20724">
          <cell r="D20724" t="str">
            <v>3356206</v>
          </cell>
          <cell r="J20724" t="str">
            <v>N</v>
          </cell>
        </row>
        <row r="20725">
          <cell r="D20725" t="str">
            <v>3356206</v>
          </cell>
          <cell r="J20725" t="str">
            <v>N</v>
          </cell>
        </row>
        <row r="20726">
          <cell r="D20726" t="str">
            <v>3356206</v>
          </cell>
          <cell r="J20726" t="str">
            <v>N</v>
          </cell>
        </row>
        <row r="20727">
          <cell r="D20727" t="str">
            <v>3356206</v>
          </cell>
          <cell r="J20727" t="str">
            <v>N</v>
          </cell>
        </row>
        <row r="20728">
          <cell r="D20728" t="str">
            <v>3356206</v>
          </cell>
          <cell r="J20728" t="str">
            <v>N</v>
          </cell>
        </row>
        <row r="20729">
          <cell r="D20729" t="str">
            <v>3356206</v>
          </cell>
          <cell r="J20729" t="str">
            <v>N</v>
          </cell>
        </row>
        <row r="20730">
          <cell r="D20730" t="str">
            <v>3356206</v>
          </cell>
          <cell r="J20730" t="str">
            <v>N</v>
          </cell>
        </row>
        <row r="20731">
          <cell r="D20731" t="str">
            <v>3356206</v>
          </cell>
          <cell r="J20731" t="str">
            <v>N</v>
          </cell>
        </row>
        <row r="20732">
          <cell r="D20732" t="str">
            <v>3356206</v>
          </cell>
          <cell r="J20732" t="str">
            <v>N</v>
          </cell>
        </row>
        <row r="20733">
          <cell r="D20733" t="str">
            <v>3356206</v>
          </cell>
          <cell r="J20733" t="str">
            <v>N</v>
          </cell>
        </row>
        <row r="20734">
          <cell r="D20734" t="str">
            <v>3356206</v>
          </cell>
          <cell r="J20734" t="str">
            <v>N</v>
          </cell>
        </row>
        <row r="20735">
          <cell r="D20735" t="str">
            <v>3356206</v>
          </cell>
          <cell r="J20735" t="str">
            <v>N</v>
          </cell>
        </row>
        <row r="20736">
          <cell r="D20736" t="str">
            <v>3356206</v>
          </cell>
          <cell r="J20736" t="str">
            <v>N</v>
          </cell>
        </row>
        <row r="20737">
          <cell r="D20737" t="str">
            <v>3356206</v>
          </cell>
          <cell r="J20737" t="str">
            <v>N</v>
          </cell>
        </row>
        <row r="20738">
          <cell r="D20738" t="str">
            <v>3356206</v>
          </cell>
          <cell r="J20738" t="str">
            <v>N</v>
          </cell>
        </row>
        <row r="20739">
          <cell r="D20739" t="str">
            <v>3356206</v>
          </cell>
          <cell r="J20739" t="str">
            <v>N</v>
          </cell>
        </row>
        <row r="20740">
          <cell r="D20740" t="str">
            <v>3356206</v>
          </cell>
          <cell r="J20740" t="str">
            <v>N</v>
          </cell>
        </row>
        <row r="20741">
          <cell r="D20741" t="str">
            <v>3356206</v>
          </cell>
          <cell r="J20741" t="str">
            <v>N</v>
          </cell>
        </row>
        <row r="20742">
          <cell r="D20742" t="str">
            <v>3356206</v>
          </cell>
          <cell r="J20742" t="str">
            <v>N</v>
          </cell>
        </row>
        <row r="20743">
          <cell r="D20743" t="str">
            <v>3356206</v>
          </cell>
          <cell r="J20743" t="str">
            <v>N</v>
          </cell>
        </row>
        <row r="20744">
          <cell r="D20744" t="str">
            <v>3356206</v>
          </cell>
          <cell r="J20744" t="str">
            <v>N</v>
          </cell>
        </row>
        <row r="20745">
          <cell r="D20745" t="str">
            <v>3356206</v>
          </cell>
          <cell r="J20745" t="str">
            <v>N</v>
          </cell>
        </row>
        <row r="20746">
          <cell r="D20746" t="str">
            <v>3356206</v>
          </cell>
          <cell r="J20746" t="str">
            <v>N</v>
          </cell>
        </row>
        <row r="20747">
          <cell r="D20747" t="str">
            <v>3356206</v>
          </cell>
          <cell r="J20747" t="str">
            <v>N</v>
          </cell>
        </row>
        <row r="20748">
          <cell r="D20748" t="str">
            <v>3356206</v>
          </cell>
          <cell r="J20748" t="str">
            <v>N</v>
          </cell>
        </row>
        <row r="20749">
          <cell r="D20749" t="str">
            <v>3356206</v>
          </cell>
          <cell r="J20749" t="str">
            <v>N</v>
          </cell>
        </row>
        <row r="20750">
          <cell r="D20750" t="str">
            <v>3356206</v>
          </cell>
          <cell r="J20750" t="str">
            <v>N</v>
          </cell>
        </row>
        <row r="20751">
          <cell r="D20751" t="str">
            <v>3356206</v>
          </cell>
          <cell r="J20751" t="str">
            <v>N</v>
          </cell>
        </row>
        <row r="20752">
          <cell r="D20752" t="str">
            <v>3356206</v>
          </cell>
          <cell r="J20752" t="str">
            <v>N</v>
          </cell>
        </row>
        <row r="20753">
          <cell r="D20753" t="str">
            <v>3356206</v>
          </cell>
          <cell r="J20753" t="str">
            <v>N</v>
          </cell>
        </row>
        <row r="20754">
          <cell r="D20754" t="str">
            <v>3356206</v>
          </cell>
          <cell r="J20754" t="str">
            <v>N</v>
          </cell>
        </row>
        <row r="20755">
          <cell r="D20755" t="str">
            <v>3356206</v>
          </cell>
          <cell r="J20755" t="str">
            <v>N</v>
          </cell>
        </row>
        <row r="20756">
          <cell r="D20756" t="str">
            <v>3356206</v>
          </cell>
          <cell r="J20756" t="str">
            <v>N</v>
          </cell>
        </row>
        <row r="20757">
          <cell r="D20757" t="str">
            <v>3356206</v>
          </cell>
          <cell r="J20757" t="str">
            <v>N</v>
          </cell>
        </row>
        <row r="20758">
          <cell r="D20758" t="str">
            <v>3356206</v>
          </cell>
          <cell r="J20758" t="str">
            <v>N</v>
          </cell>
        </row>
        <row r="20759">
          <cell r="D20759" t="str">
            <v>3356206</v>
          </cell>
          <cell r="J20759" t="str">
            <v>N</v>
          </cell>
        </row>
        <row r="20760">
          <cell r="D20760" t="str">
            <v>3356206</v>
          </cell>
          <cell r="J20760" t="str">
            <v>N</v>
          </cell>
        </row>
        <row r="20761">
          <cell r="D20761" t="str">
            <v>3356206</v>
          </cell>
          <cell r="J20761" t="str">
            <v>N</v>
          </cell>
        </row>
        <row r="20762">
          <cell r="D20762" t="str">
            <v>3356206</v>
          </cell>
          <cell r="J20762" t="str">
            <v>N</v>
          </cell>
        </row>
        <row r="20763">
          <cell r="D20763" t="str">
            <v>3356206</v>
          </cell>
          <cell r="J20763" t="str">
            <v>N</v>
          </cell>
        </row>
        <row r="20764">
          <cell r="D20764" t="str">
            <v>3356206</v>
          </cell>
          <cell r="J20764" t="str">
            <v>N</v>
          </cell>
        </row>
        <row r="20765">
          <cell r="D20765" t="str">
            <v>3356206</v>
          </cell>
          <cell r="J20765" t="str">
            <v>N</v>
          </cell>
        </row>
        <row r="20766">
          <cell r="D20766" t="str">
            <v>3356206</v>
          </cell>
          <cell r="J20766" t="str">
            <v>N</v>
          </cell>
        </row>
        <row r="20767">
          <cell r="D20767" t="str">
            <v>3356206</v>
          </cell>
          <cell r="J20767" t="str">
            <v>N</v>
          </cell>
        </row>
        <row r="20768">
          <cell r="D20768" t="str">
            <v>3356206</v>
          </cell>
          <cell r="J20768" t="str">
            <v>N</v>
          </cell>
        </row>
        <row r="20769">
          <cell r="D20769" t="str">
            <v>3356206</v>
          </cell>
          <cell r="J20769" t="str">
            <v>N</v>
          </cell>
        </row>
        <row r="20770">
          <cell r="D20770" t="str">
            <v>3356206</v>
          </cell>
          <cell r="J20770" t="str">
            <v>N</v>
          </cell>
        </row>
        <row r="20771">
          <cell r="D20771" t="str">
            <v>3356206</v>
          </cell>
          <cell r="J20771" t="str">
            <v>N</v>
          </cell>
        </row>
        <row r="20772">
          <cell r="D20772" t="str">
            <v>3356206</v>
          </cell>
          <cell r="J20772" t="str">
            <v>N</v>
          </cell>
        </row>
        <row r="20773">
          <cell r="D20773" t="str">
            <v>3356206</v>
          </cell>
          <cell r="J20773" t="str">
            <v>N</v>
          </cell>
        </row>
        <row r="20774">
          <cell r="D20774" t="str">
            <v>3356206</v>
          </cell>
          <cell r="J20774" t="str">
            <v>N</v>
          </cell>
        </row>
        <row r="20775">
          <cell r="D20775" t="str">
            <v>3356206</v>
          </cell>
          <cell r="J20775" t="str">
            <v>N</v>
          </cell>
        </row>
        <row r="20776">
          <cell r="D20776" t="str">
            <v>3356206</v>
          </cell>
          <cell r="J20776" t="str">
            <v>N</v>
          </cell>
        </row>
        <row r="20777">
          <cell r="D20777" t="str">
            <v>3398706</v>
          </cell>
          <cell r="J20777" t="str">
            <v>N</v>
          </cell>
        </row>
        <row r="20778">
          <cell r="D20778" t="str">
            <v>3398706</v>
          </cell>
          <cell r="J20778" t="str">
            <v>N</v>
          </cell>
        </row>
        <row r="20779">
          <cell r="D20779" t="str">
            <v>3398706</v>
          </cell>
          <cell r="J20779" t="str">
            <v>N</v>
          </cell>
        </row>
        <row r="20780">
          <cell r="D20780" t="str">
            <v>3398706</v>
          </cell>
          <cell r="J20780" t="str">
            <v>N</v>
          </cell>
        </row>
        <row r="20781">
          <cell r="D20781" t="str">
            <v>3398706</v>
          </cell>
          <cell r="J20781" t="str">
            <v>N</v>
          </cell>
        </row>
        <row r="20782">
          <cell r="D20782" t="str">
            <v>3398706</v>
          </cell>
          <cell r="J20782" t="str">
            <v>N</v>
          </cell>
        </row>
        <row r="20783">
          <cell r="D20783" t="str">
            <v>3398706</v>
          </cell>
          <cell r="J20783" t="str">
            <v>N</v>
          </cell>
        </row>
        <row r="20784">
          <cell r="D20784" t="str">
            <v>3398706</v>
          </cell>
          <cell r="J20784" t="str">
            <v>N</v>
          </cell>
        </row>
        <row r="20785">
          <cell r="D20785" t="str">
            <v>3398706</v>
          </cell>
          <cell r="J20785" t="str">
            <v>N</v>
          </cell>
        </row>
        <row r="20786">
          <cell r="D20786" t="str">
            <v>3398706</v>
          </cell>
          <cell r="J20786" t="str">
            <v>N</v>
          </cell>
        </row>
        <row r="20787">
          <cell r="D20787" t="str">
            <v>3398706</v>
          </cell>
          <cell r="J20787" t="str">
            <v>N</v>
          </cell>
        </row>
        <row r="20788">
          <cell r="D20788" t="str">
            <v>3398706</v>
          </cell>
          <cell r="J20788" t="str">
            <v>N</v>
          </cell>
        </row>
        <row r="20789">
          <cell r="D20789" t="str">
            <v>3399006</v>
          </cell>
          <cell r="J20789" t="str">
            <v>N</v>
          </cell>
        </row>
        <row r="20790">
          <cell r="D20790" t="str">
            <v>3399006</v>
          </cell>
          <cell r="J20790" t="str">
            <v>N</v>
          </cell>
        </row>
        <row r="20791">
          <cell r="D20791" t="str">
            <v>3399006</v>
          </cell>
          <cell r="J20791" t="str">
            <v>N</v>
          </cell>
        </row>
        <row r="20792">
          <cell r="D20792" t="str">
            <v>3399006</v>
          </cell>
          <cell r="J20792" t="str">
            <v>N</v>
          </cell>
        </row>
        <row r="20793">
          <cell r="D20793" t="str">
            <v>3399006</v>
          </cell>
          <cell r="J20793" t="str">
            <v>N</v>
          </cell>
        </row>
        <row r="20794">
          <cell r="D20794" t="str">
            <v>3399006</v>
          </cell>
          <cell r="J20794" t="str">
            <v>N</v>
          </cell>
        </row>
        <row r="20795">
          <cell r="D20795" t="str">
            <v>3399006</v>
          </cell>
          <cell r="J20795" t="str">
            <v>N</v>
          </cell>
        </row>
        <row r="20796">
          <cell r="D20796" t="str">
            <v>3399006</v>
          </cell>
          <cell r="J20796" t="str">
            <v>N</v>
          </cell>
        </row>
        <row r="20797">
          <cell r="D20797" t="str">
            <v>3399006</v>
          </cell>
          <cell r="J20797" t="str">
            <v>N</v>
          </cell>
        </row>
        <row r="20798">
          <cell r="D20798" t="str">
            <v>3399006</v>
          </cell>
          <cell r="J20798" t="str">
            <v>N</v>
          </cell>
        </row>
        <row r="20799">
          <cell r="D20799" t="str">
            <v>3399006</v>
          </cell>
          <cell r="J20799" t="str">
            <v>N</v>
          </cell>
        </row>
        <row r="20800">
          <cell r="D20800" t="str">
            <v>3399006</v>
          </cell>
          <cell r="J20800" t="str">
            <v>N</v>
          </cell>
        </row>
        <row r="20801">
          <cell r="D20801" t="str">
            <v>3399006</v>
          </cell>
          <cell r="J20801" t="str">
            <v>N</v>
          </cell>
        </row>
        <row r="20802">
          <cell r="D20802" t="str">
            <v>3399006</v>
          </cell>
          <cell r="J20802" t="str">
            <v>N</v>
          </cell>
        </row>
        <row r="20803">
          <cell r="D20803" t="str">
            <v>3399006</v>
          </cell>
          <cell r="J20803" t="str">
            <v>N</v>
          </cell>
        </row>
        <row r="20804">
          <cell r="D20804" t="str">
            <v>3399006</v>
          </cell>
          <cell r="J20804" t="str">
            <v>N</v>
          </cell>
        </row>
        <row r="20805">
          <cell r="D20805" t="str">
            <v>3399006</v>
          </cell>
          <cell r="J20805" t="str">
            <v>N</v>
          </cell>
        </row>
        <row r="20806">
          <cell r="D20806" t="str">
            <v>3399006</v>
          </cell>
          <cell r="J20806" t="str">
            <v>N</v>
          </cell>
        </row>
        <row r="20807">
          <cell r="D20807" t="str">
            <v>3399006</v>
          </cell>
          <cell r="J20807" t="str">
            <v>N</v>
          </cell>
        </row>
        <row r="20808">
          <cell r="D20808" t="str">
            <v>3399006</v>
          </cell>
          <cell r="J20808" t="str">
            <v>N</v>
          </cell>
        </row>
        <row r="20809">
          <cell r="D20809" t="str">
            <v>3399006</v>
          </cell>
          <cell r="J20809" t="str">
            <v>N</v>
          </cell>
        </row>
        <row r="20810">
          <cell r="D20810" t="str">
            <v>3399006</v>
          </cell>
          <cell r="J20810" t="str">
            <v>N</v>
          </cell>
        </row>
        <row r="20811">
          <cell r="D20811" t="str">
            <v>3399006</v>
          </cell>
          <cell r="J20811" t="str">
            <v>N</v>
          </cell>
        </row>
        <row r="20812">
          <cell r="D20812" t="str">
            <v>3399006</v>
          </cell>
          <cell r="J20812" t="str">
            <v>N</v>
          </cell>
        </row>
        <row r="20813">
          <cell r="D20813" t="str">
            <v>3399006</v>
          </cell>
          <cell r="J20813" t="str">
            <v>N</v>
          </cell>
        </row>
        <row r="20814">
          <cell r="D20814" t="str">
            <v>3399006</v>
          </cell>
          <cell r="J20814" t="str">
            <v>N</v>
          </cell>
        </row>
        <row r="20815">
          <cell r="D20815" t="str">
            <v>3399006</v>
          </cell>
          <cell r="J20815" t="str">
            <v>N</v>
          </cell>
        </row>
        <row r="20816">
          <cell r="D20816" t="str">
            <v>3399006</v>
          </cell>
          <cell r="J20816" t="str">
            <v>N</v>
          </cell>
        </row>
        <row r="20817">
          <cell r="D20817" t="str">
            <v>3399006</v>
          </cell>
          <cell r="J20817" t="str">
            <v>N</v>
          </cell>
        </row>
        <row r="20818">
          <cell r="D20818" t="str">
            <v>3399006</v>
          </cell>
          <cell r="J20818" t="str">
            <v>N</v>
          </cell>
        </row>
        <row r="20819">
          <cell r="D20819" t="str">
            <v>3399006</v>
          </cell>
          <cell r="J20819" t="str">
            <v>N</v>
          </cell>
        </row>
        <row r="20820">
          <cell r="D20820" t="str">
            <v>3399006</v>
          </cell>
          <cell r="J20820" t="str">
            <v>N</v>
          </cell>
        </row>
        <row r="20821">
          <cell r="D20821" t="str">
            <v>3399006</v>
          </cell>
          <cell r="J20821" t="str">
            <v>N</v>
          </cell>
        </row>
        <row r="20822">
          <cell r="D20822" t="str">
            <v>3399006</v>
          </cell>
          <cell r="J20822" t="str">
            <v>N</v>
          </cell>
        </row>
        <row r="20823">
          <cell r="D20823" t="str">
            <v>3399006</v>
          </cell>
          <cell r="J20823" t="str">
            <v>N</v>
          </cell>
        </row>
        <row r="20824">
          <cell r="D20824" t="str">
            <v>3399006</v>
          </cell>
          <cell r="J20824" t="str">
            <v>N</v>
          </cell>
        </row>
        <row r="20825">
          <cell r="D20825" t="str">
            <v>3399006</v>
          </cell>
          <cell r="J20825" t="str">
            <v>N</v>
          </cell>
        </row>
        <row r="20826">
          <cell r="D20826" t="str">
            <v>3399006</v>
          </cell>
          <cell r="J20826" t="str">
            <v>N</v>
          </cell>
        </row>
        <row r="20827">
          <cell r="D20827" t="str">
            <v>3399006</v>
          </cell>
          <cell r="J20827" t="str">
            <v>N</v>
          </cell>
        </row>
        <row r="20828">
          <cell r="D20828" t="str">
            <v>3399006</v>
          </cell>
          <cell r="J20828" t="str">
            <v>N</v>
          </cell>
        </row>
        <row r="20829">
          <cell r="D20829" t="str">
            <v>3399006</v>
          </cell>
          <cell r="J20829" t="str">
            <v>N</v>
          </cell>
        </row>
        <row r="20830">
          <cell r="D20830" t="str">
            <v>3399006</v>
          </cell>
          <cell r="J20830" t="str">
            <v>N</v>
          </cell>
        </row>
        <row r="20831">
          <cell r="D20831" t="str">
            <v>3399006</v>
          </cell>
          <cell r="J20831" t="str">
            <v>N</v>
          </cell>
        </row>
        <row r="20832">
          <cell r="D20832" t="str">
            <v>3399006</v>
          </cell>
          <cell r="J20832" t="str">
            <v>N</v>
          </cell>
        </row>
        <row r="20833">
          <cell r="D20833" t="str">
            <v>3399006</v>
          </cell>
          <cell r="J20833" t="str">
            <v>N</v>
          </cell>
        </row>
        <row r="20834">
          <cell r="D20834" t="str">
            <v>3399006</v>
          </cell>
          <cell r="J20834" t="str">
            <v>N</v>
          </cell>
        </row>
        <row r="20835">
          <cell r="D20835" t="str">
            <v>3399006</v>
          </cell>
          <cell r="J20835" t="str">
            <v>N</v>
          </cell>
        </row>
        <row r="20836">
          <cell r="D20836" t="str">
            <v>3399006</v>
          </cell>
          <cell r="J20836" t="str">
            <v>N</v>
          </cell>
        </row>
        <row r="20837">
          <cell r="D20837" t="str">
            <v>3399006</v>
          </cell>
          <cell r="J20837" t="str">
            <v>N</v>
          </cell>
        </row>
        <row r="20838">
          <cell r="D20838" t="str">
            <v>3399006</v>
          </cell>
          <cell r="J20838" t="str">
            <v>N</v>
          </cell>
        </row>
        <row r="20839">
          <cell r="D20839" t="str">
            <v>3399006</v>
          </cell>
          <cell r="J20839" t="str">
            <v>N</v>
          </cell>
        </row>
        <row r="20840">
          <cell r="D20840" t="str">
            <v>3399006</v>
          </cell>
          <cell r="J20840" t="str">
            <v>N</v>
          </cell>
        </row>
        <row r="20841">
          <cell r="D20841" t="str">
            <v>3399006</v>
          </cell>
          <cell r="J20841" t="str">
            <v>N</v>
          </cell>
        </row>
        <row r="20842">
          <cell r="D20842" t="str">
            <v>3399006</v>
          </cell>
          <cell r="J20842" t="str">
            <v>N</v>
          </cell>
        </row>
        <row r="20843">
          <cell r="D20843" t="str">
            <v>3399006</v>
          </cell>
          <cell r="J20843" t="str">
            <v>N</v>
          </cell>
        </row>
        <row r="20844">
          <cell r="D20844" t="str">
            <v>3399006</v>
          </cell>
          <cell r="J20844" t="str">
            <v>N</v>
          </cell>
        </row>
        <row r="20845">
          <cell r="D20845" t="str">
            <v>3399006</v>
          </cell>
          <cell r="J20845" t="str">
            <v>N</v>
          </cell>
        </row>
        <row r="20846">
          <cell r="D20846" t="str">
            <v>3399006</v>
          </cell>
          <cell r="J20846" t="str">
            <v>N</v>
          </cell>
        </row>
        <row r="20847">
          <cell r="D20847" t="str">
            <v>3399006</v>
          </cell>
          <cell r="J20847" t="str">
            <v>N</v>
          </cell>
        </row>
        <row r="20848">
          <cell r="D20848" t="str">
            <v>3399006</v>
          </cell>
          <cell r="J20848" t="str">
            <v>N</v>
          </cell>
        </row>
        <row r="20849">
          <cell r="D20849" t="str">
            <v>3399006</v>
          </cell>
          <cell r="J20849" t="str">
            <v>N</v>
          </cell>
        </row>
        <row r="20850">
          <cell r="D20850" t="str">
            <v>3399006</v>
          </cell>
          <cell r="J20850" t="str">
            <v>N</v>
          </cell>
        </row>
        <row r="20851">
          <cell r="D20851" t="str">
            <v>3399006</v>
          </cell>
          <cell r="J20851" t="str">
            <v>N</v>
          </cell>
        </row>
        <row r="20852">
          <cell r="D20852" t="str">
            <v>3399006</v>
          </cell>
          <cell r="J20852" t="str">
            <v>N</v>
          </cell>
        </row>
        <row r="20853">
          <cell r="D20853" t="str">
            <v>3399006</v>
          </cell>
          <cell r="J20853" t="str">
            <v>N</v>
          </cell>
        </row>
        <row r="20854">
          <cell r="D20854" t="str">
            <v>3399006</v>
          </cell>
          <cell r="J20854" t="str">
            <v>N</v>
          </cell>
        </row>
        <row r="20855">
          <cell r="D20855" t="str">
            <v>3399006</v>
          </cell>
          <cell r="J20855" t="str">
            <v>N</v>
          </cell>
        </row>
        <row r="20856">
          <cell r="D20856" t="str">
            <v>3399006</v>
          </cell>
          <cell r="J20856" t="str">
            <v>N</v>
          </cell>
        </row>
        <row r="20857">
          <cell r="D20857" t="str">
            <v>3399006</v>
          </cell>
          <cell r="J20857" t="str">
            <v>N</v>
          </cell>
        </row>
        <row r="20858">
          <cell r="D20858" t="str">
            <v>3399006</v>
          </cell>
          <cell r="J20858" t="str">
            <v>N</v>
          </cell>
        </row>
        <row r="20859">
          <cell r="D20859" t="str">
            <v>3399006</v>
          </cell>
          <cell r="J20859" t="str">
            <v>N</v>
          </cell>
        </row>
        <row r="20860">
          <cell r="D20860" t="str">
            <v>3399006</v>
          </cell>
          <cell r="J20860" t="str">
            <v>N</v>
          </cell>
        </row>
        <row r="20861">
          <cell r="D20861" t="str">
            <v>3399006</v>
          </cell>
          <cell r="J20861" t="str">
            <v>N</v>
          </cell>
        </row>
        <row r="20862">
          <cell r="D20862" t="str">
            <v>3399006</v>
          </cell>
          <cell r="J20862" t="str">
            <v>N</v>
          </cell>
        </row>
        <row r="20863">
          <cell r="D20863" t="str">
            <v>3399006</v>
          </cell>
          <cell r="J20863" t="str">
            <v>N</v>
          </cell>
        </row>
        <row r="20864">
          <cell r="D20864" t="str">
            <v>3399006</v>
          </cell>
          <cell r="J20864" t="str">
            <v>N</v>
          </cell>
        </row>
        <row r="20865">
          <cell r="D20865" t="str">
            <v>3399106</v>
          </cell>
          <cell r="J20865" t="str">
            <v>N</v>
          </cell>
        </row>
        <row r="20866">
          <cell r="D20866" t="str">
            <v>3399106</v>
          </cell>
          <cell r="J20866" t="str">
            <v>N</v>
          </cell>
        </row>
        <row r="20867">
          <cell r="D20867" t="str">
            <v>3399106</v>
          </cell>
          <cell r="J20867" t="str">
            <v>N</v>
          </cell>
        </row>
        <row r="20868">
          <cell r="D20868" t="str">
            <v>3399106</v>
          </cell>
          <cell r="J20868" t="str">
            <v>N</v>
          </cell>
        </row>
        <row r="20869">
          <cell r="D20869" t="str">
            <v>3399106</v>
          </cell>
          <cell r="J20869" t="str">
            <v>N</v>
          </cell>
        </row>
        <row r="20870">
          <cell r="D20870" t="str">
            <v>3399106</v>
          </cell>
          <cell r="J20870" t="str">
            <v>N</v>
          </cell>
        </row>
        <row r="20871">
          <cell r="D20871" t="str">
            <v>3399106</v>
          </cell>
          <cell r="J20871" t="str">
            <v>N</v>
          </cell>
        </row>
        <row r="20872">
          <cell r="D20872" t="str">
            <v>3399106</v>
          </cell>
          <cell r="J20872" t="str">
            <v>N</v>
          </cell>
        </row>
        <row r="20873">
          <cell r="D20873" t="str">
            <v>3399106</v>
          </cell>
          <cell r="J20873" t="str">
            <v>N</v>
          </cell>
        </row>
        <row r="20874">
          <cell r="D20874" t="str">
            <v>3399106</v>
          </cell>
          <cell r="J20874" t="str">
            <v>N</v>
          </cell>
        </row>
        <row r="20875">
          <cell r="D20875" t="str">
            <v>3399106</v>
          </cell>
          <cell r="J20875" t="str">
            <v>N</v>
          </cell>
        </row>
        <row r="20876">
          <cell r="D20876" t="str">
            <v>3399106</v>
          </cell>
          <cell r="J20876" t="str">
            <v>N</v>
          </cell>
        </row>
        <row r="20877">
          <cell r="D20877" t="str">
            <v>3399106</v>
          </cell>
          <cell r="J20877" t="str">
            <v>N</v>
          </cell>
        </row>
        <row r="20878">
          <cell r="D20878" t="str">
            <v>3399106</v>
          </cell>
          <cell r="J20878" t="str">
            <v>N</v>
          </cell>
        </row>
        <row r="20879">
          <cell r="D20879" t="str">
            <v>3399106</v>
          </cell>
          <cell r="J20879" t="str">
            <v>N</v>
          </cell>
        </row>
        <row r="20880">
          <cell r="D20880" t="str">
            <v>3399106</v>
          </cell>
          <cell r="J20880" t="str">
            <v>N</v>
          </cell>
        </row>
        <row r="20881">
          <cell r="D20881" t="str">
            <v>3399106</v>
          </cell>
          <cell r="J20881" t="str">
            <v>N</v>
          </cell>
        </row>
        <row r="20882">
          <cell r="D20882" t="str">
            <v>3399106</v>
          </cell>
          <cell r="J20882" t="str">
            <v>N</v>
          </cell>
        </row>
        <row r="20883">
          <cell r="D20883" t="str">
            <v>3399106</v>
          </cell>
          <cell r="J20883" t="str">
            <v>N</v>
          </cell>
        </row>
        <row r="20884">
          <cell r="D20884" t="str">
            <v>3399106</v>
          </cell>
          <cell r="J20884" t="str">
            <v>N</v>
          </cell>
        </row>
        <row r="20885">
          <cell r="D20885" t="str">
            <v>3399106</v>
          </cell>
          <cell r="J20885" t="str">
            <v>N</v>
          </cell>
        </row>
        <row r="20886">
          <cell r="D20886" t="str">
            <v>3399106</v>
          </cell>
          <cell r="J20886" t="str">
            <v>N</v>
          </cell>
        </row>
        <row r="20887">
          <cell r="D20887" t="str">
            <v>3399106</v>
          </cell>
          <cell r="J20887" t="str">
            <v>N</v>
          </cell>
        </row>
        <row r="20888">
          <cell r="D20888" t="str">
            <v>3399106</v>
          </cell>
          <cell r="J20888" t="str">
            <v>N</v>
          </cell>
        </row>
        <row r="20889">
          <cell r="D20889" t="str">
            <v>3399106</v>
          </cell>
          <cell r="J20889" t="str">
            <v>N</v>
          </cell>
        </row>
        <row r="20890">
          <cell r="D20890" t="str">
            <v>3399106</v>
          </cell>
          <cell r="J20890" t="str">
            <v>N</v>
          </cell>
        </row>
        <row r="20891">
          <cell r="D20891" t="str">
            <v>3399106</v>
          </cell>
          <cell r="J20891" t="str">
            <v>N</v>
          </cell>
        </row>
        <row r="20892">
          <cell r="D20892" t="str">
            <v>3399106</v>
          </cell>
          <cell r="J20892" t="str">
            <v>N</v>
          </cell>
        </row>
        <row r="20893">
          <cell r="D20893" t="str">
            <v>3399106</v>
          </cell>
          <cell r="J20893" t="str">
            <v>N</v>
          </cell>
        </row>
        <row r="20894">
          <cell r="D20894" t="str">
            <v>3399106</v>
          </cell>
          <cell r="J20894" t="str">
            <v>N</v>
          </cell>
        </row>
        <row r="20895">
          <cell r="D20895" t="str">
            <v>3399106</v>
          </cell>
          <cell r="J20895" t="str">
            <v>N</v>
          </cell>
        </row>
        <row r="20896">
          <cell r="D20896" t="str">
            <v>3399106</v>
          </cell>
          <cell r="J20896" t="str">
            <v>N</v>
          </cell>
        </row>
        <row r="20897">
          <cell r="D20897" t="str">
            <v>3399106</v>
          </cell>
          <cell r="J20897" t="str">
            <v>N</v>
          </cell>
        </row>
        <row r="20898">
          <cell r="D20898" t="str">
            <v>3399106</v>
          </cell>
          <cell r="J20898" t="str">
            <v>N</v>
          </cell>
        </row>
        <row r="20899">
          <cell r="D20899" t="str">
            <v>3399106</v>
          </cell>
          <cell r="J20899" t="str">
            <v>N</v>
          </cell>
        </row>
        <row r="20900">
          <cell r="D20900" t="str">
            <v>3399106</v>
          </cell>
          <cell r="J20900" t="str">
            <v>N</v>
          </cell>
        </row>
        <row r="20901">
          <cell r="D20901" t="str">
            <v>3399106</v>
          </cell>
          <cell r="J20901" t="str">
            <v>N</v>
          </cell>
        </row>
        <row r="20902">
          <cell r="D20902" t="str">
            <v>3399106</v>
          </cell>
          <cell r="J20902" t="str">
            <v>N</v>
          </cell>
        </row>
        <row r="20903">
          <cell r="D20903" t="str">
            <v>3399106</v>
          </cell>
          <cell r="J20903" t="str">
            <v>N</v>
          </cell>
        </row>
        <row r="20904">
          <cell r="D20904" t="str">
            <v>3399106</v>
          </cell>
          <cell r="J20904" t="str">
            <v>N</v>
          </cell>
        </row>
        <row r="20905">
          <cell r="D20905" t="str">
            <v>3399106</v>
          </cell>
          <cell r="J20905" t="str">
            <v>N</v>
          </cell>
        </row>
        <row r="20906">
          <cell r="D20906" t="str">
            <v>3399106</v>
          </cell>
          <cell r="J20906" t="str">
            <v>N</v>
          </cell>
        </row>
        <row r="20907">
          <cell r="D20907" t="str">
            <v>3399106</v>
          </cell>
          <cell r="J20907" t="str">
            <v>N</v>
          </cell>
        </row>
        <row r="20908">
          <cell r="D20908" t="str">
            <v>3399106</v>
          </cell>
          <cell r="J20908" t="str">
            <v>N</v>
          </cell>
        </row>
        <row r="20909">
          <cell r="D20909" t="str">
            <v>3399106</v>
          </cell>
          <cell r="J20909" t="str">
            <v>N</v>
          </cell>
        </row>
        <row r="20910">
          <cell r="D20910" t="str">
            <v>3399106</v>
          </cell>
          <cell r="J20910" t="str">
            <v>N</v>
          </cell>
        </row>
        <row r="20911">
          <cell r="D20911" t="str">
            <v>3399106</v>
          </cell>
          <cell r="J20911" t="str">
            <v>N</v>
          </cell>
        </row>
        <row r="20912">
          <cell r="D20912" t="str">
            <v>3399106</v>
          </cell>
          <cell r="J20912" t="str">
            <v>N</v>
          </cell>
        </row>
        <row r="20913">
          <cell r="D20913" t="str">
            <v>3399106</v>
          </cell>
          <cell r="J20913" t="str">
            <v>N</v>
          </cell>
        </row>
        <row r="20914">
          <cell r="D20914" t="str">
            <v>3399106</v>
          </cell>
          <cell r="J20914" t="str">
            <v>N</v>
          </cell>
        </row>
        <row r="20915">
          <cell r="D20915" t="str">
            <v>3399106</v>
          </cell>
          <cell r="J20915" t="str">
            <v>N</v>
          </cell>
        </row>
        <row r="20916">
          <cell r="D20916" t="str">
            <v>3399106</v>
          </cell>
          <cell r="J20916" t="str">
            <v>N</v>
          </cell>
        </row>
        <row r="20917">
          <cell r="D20917" t="str">
            <v>3399106</v>
          </cell>
          <cell r="J20917" t="str">
            <v>N</v>
          </cell>
        </row>
        <row r="20918">
          <cell r="D20918" t="str">
            <v>3399106</v>
          </cell>
          <cell r="J20918" t="str">
            <v>N</v>
          </cell>
        </row>
        <row r="20919">
          <cell r="D20919" t="str">
            <v>3399106</v>
          </cell>
          <cell r="J20919" t="str">
            <v>N</v>
          </cell>
        </row>
        <row r="20920">
          <cell r="D20920" t="str">
            <v>3399106</v>
          </cell>
          <cell r="J20920" t="str">
            <v>N</v>
          </cell>
        </row>
        <row r="20921">
          <cell r="D20921" t="str">
            <v>3399106</v>
          </cell>
          <cell r="J20921" t="str">
            <v>N</v>
          </cell>
        </row>
        <row r="20922">
          <cell r="D20922" t="str">
            <v>3399106</v>
          </cell>
          <cell r="J20922" t="str">
            <v>N</v>
          </cell>
        </row>
        <row r="20923">
          <cell r="D20923" t="str">
            <v>3399106</v>
          </cell>
          <cell r="J20923" t="str">
            <v>N</v>
          </cell>
        </row>
        <row r="20924">
          <cell r="D20924" t="str">
            <v>3399106</v>
          </cell>
          <cell r="J20924" t="str">
            <v>N</v>
          </cell>
        </row>
        <row r="20925">
          <cell r="D20925" t="str">
            <v>3399106</v>
          </cell>
          <cell r="J20925" t="str">
            <v>N</v>
          </cell>
        </row>
        <row r="20926">
          <cell r="D20926" t="str">
            <v>3399106</v>
          </cell>
          <cell r="J20926" t="str">
            <v>N</v>
          </cell>
        </row>
        <row r="20927">
          <cell r="D20927" t="str">
            <v>3399106</v>
          </cell>
          <cell r="J20927" t="str">
            <v>N</v>
          </cell>
        </row>
        <row r="20928">
          <cell r="D20928" t="str">
            <v>3399106</v>
          </cell>
          <cell r="J20928" t="str">
            <v>N</v>
          </cell>
        </row>
        <row r="20929">
          <cell r="D20929" t="str">
            <v>3399106</v>
          </cell>
          <cell r="J20929" t="str">
            <v>N</v>
          </cell>
        </row>
        <row r="20930">
          <cell r="D20930" t="str">
            <v>3399106</v>
          </cell>
          <cell r="J20930" t="str">
            <v>N</v>
          </cell>
        </row>
        <row r="20931">
          <cell r="D20931" t="str">
            <v>3399106</v>
          </cell>
          <cell r="J20931" t="str">
            <v>N</v>
          </cell>
        </row>
        <row r="20932">
          <cell r="D20932" t="str">
            <v>3399106</v>
          </cell>
          <cell r="J20932" t="str">
            <v>N</v>
          </cell>
        </row>
        <row r="20933">
          <cell r="D20933" t="str">
            <v>3399106</v>
          </cell>
          <cell r="J20933" t="str">
            <v>N</v>
          </cell>
        </row>
        <row r="20934">
          <cell r="D20934" t="str">
            <v>3399106</v>
          </cell>
          <cell r="J20934" t="str">
            <v>N</v>
          </cell>
        </row>
        <row r="20935">
          <cell r="D20935" t="str">
            <v>3399106</v>
          </cell>
          <cell r="J20935" t="str">
            <v>N</v>
          </cell>
        </row>
        <row r="20936">
          <cell r="D20936" t="str">
            <v>3399106</v>
          </cell>
          <cell r="J20936" t="str">
            <v>N</v>
          </cell>
        </row>
        <row r="20937">
          <cell r="D20937" t="str">
            <v>3399106</v>
          </cell>
          <cell r="J20937" t="str">
            <v>N</v>
          </cell>
        </row>
        <row r="20938">
          <cell r="D20938" t="str">
            <v>3399106</v>
          </cell>
          <cell r="J20938" t="str">
            <v>N</v>
          </cell>
        </row>
        <row r="20939">
          <cell r="D20939" t="str">
            <v>3399106</v>
          </cell>
          <cell r="J20939" t="str">
            <v>N</v>
          </cell>
        </row>
        <row r="20940">
          <cell r="D20940" t="str">
            <v>3399106</v>
          </cell>
          <cell r="J20940" t="str">
            <v>N</v>
          </cell>
        </row>
        <row r="20941">
          <cell r="D20941" t="str">
            <v>3399106</v>
          </cell>
          <cell r="J20941" t="str">
            <v>N</v>
          </cell>
        </row>
        <row r="20942">
          <cell r="D20942" t="str">
            <v>3399106</v>
          </cell>
          <cell r="J20942" t="str">
            <v>N</v>
          </cell>
        </row>
        <row r="20943">
          <cell r="D20943" t="str">
            <v>3399106</v>
          </cell>
          <cell r="J20943" t="str">
            <v>N</v>
          </cell>
        </row>
        <row r="20944">
          <cell r="D20944" t="str">
            <v>3399106</v>
          </cell>
          <cell r="J20944" t="str">
            <v>N</v>
          </cell>
        </row>
        <row r="20945">
          <cell r="D20945" t="str">
            <v>3399106</v>
          </cell>
          <cell r="J20945" t="str">
            <v>N</v>
          </cell>
        </row>
        <row r="20946">
          <cell r="D20946" t="str">
            <v>3399106</v>
          </cell>
          <cell r="J20946" t="str">
            <v>N</v>
          </cell>
        </row>
        <row r="20947">
          <cell r="D20947" t="str">
            <v>3399106</v>
          </cell>
          <cell r="J20947" t="str">
            <v>N</v>
          </cell>
        </row>
        <row r="20948">
          <cell r="D20948" t="str">
            <v>3399106</v>
          </cell>
          <cell r="J20948" t="str">
            <v>N</v>
          </cell>
        </row>
        <row r="20949">
          <cell r="D20949" t="str">
            <v>3399106</v>
          </cell>
          <cell r="J20949" t="str">
            <v>N</v>
          </cell>
        </row>
        <row r="20950">
          <cell r="D20950" t="str">
            <v>3399106</v>
          </cell>
          <cell r="J20950" t="str">
            <v>N</v>
          </cell>
        </row>
        <row r="20951">
          <cell r="D20951" t="str">
            <v>3399106</v>
          </cell>
          <cell r="J20951" t="str">
            <v>N</v>
          </cell>
        </row>
        <row r="20952">
          <cell r="D20952" t="str">
            <v>3399106</v>
          </cell>
          <cell r="J20952" t="str">
            <v>N</v>
          </cell>
        </row>
        <row r="20953">
          <cell r="D20953" t="str">
            <v>3399106</v>
          </cell>
          <cell r="J20953" t="str">
            <v>N</v>
          </cell>
        </row>
        <row r="20954">
          <cell r="D20954" t="str">
            <v>3399106</v>
          </cell>
          <cell r="J20954" t="str">
            <v>N</v>
          </cell>
        </row>
        <row r="20955">
          <cell r="D20955" t="str">
            <v>3399106</v>
          </cell>
          <cell r="J20955" t="str">
            <v>N</v>
          </cell>
        </row>
        <row r="20956">
          <cell r="D20956" t="str">
            <v>3399106</v>
          </cell>
          <cell r="J20956" t="str">
            <v>N</v>
          </cell>
        </row>
        <row r="20957">
          <cell r="D20957" t="str">
            <v>3399106</v>
          </cell>
          <cell r="J20957" t="str">
            <v>N</v>
          </cell>
        </row>
        <row r="20958">
          <cell r="D20958" t="str">
            <v>3399106</v>
          </cell>
          <cell r="J20958" t="str">
            <v>N</v>
          </cell>
        </row>
        <row r="20959">
          <cell r="D20959" t="str">
            <v>3494005</v>
          </cell>
          <cell r="J20959" t="str">
            <v>N</v>
          </cell>
        </row>
        <row r="20960">
          <cell r="D20960" t="str">
            <v>3494005</v>
          </cell>
          <cell r="J20960" t="str">
            <v>N</v>
          </cell>
        </row>
        <row r="20961">
          <cell r="D20961" t="str">
            <v>3494005</v>
          </cell>
          <cell r="J20961" t="str">
            <v>N</v>
          </cell>
        </row>
        <row r="20962">
          <cell r="D20962" t="str">
            <v>3494005</v>
          </cell>
          <cell r="J20962" t="str">
            <v>N</v>
          </cell>
        </row>
        <row r="20963">
          <cell r="D20963" t="str">
            <v>3494005</v>
          </cell>
          <cell r="J20963" t="str">
            <v>N</v>
          </cell>
        </row>
        <row r="20964">
          <cell r="D20964" t="str">
            <v>3494005</v>
          </cell>
          <cell r="J20964" t="str">
            <v>N</v>
          </cell>
        </row>
        <row r="20965">
          <cell r="D20965" t="str">
            <v>3510347</v>
          </cell>
          <cell r="J20965" t="str">
            <v>N</v>
          </cell>
        </row>
        <row r="20966">
          <cell r="D20966" t="str">
            <v>3510347</v>
          </cell>
          <cell r="J20966" t="str">
            <v>N</v>
          </cell>
        </row>
        <row r="20967">
          <cell r="D20967" t="str">
            <v>3510347</v>
          </cell>
          <cell r="J20967" t="str">
            <v>N</v>
          </cell>
        </row>
        <row r="20968">
          <cell r="D20968" t="str">
            <v>3510347</v>
          </cell>
          <cell r="J20968" t="str">
            <v>N</v>
          </cell>
        </row>
        <row r="20969">
          <cell r="D20969" t="str">
            <v>3510347</v>
          </cell>
          <cell r="J20969" t="str">
            <v>N</v>
          </cell>
        </row>
        <row r="20970">
          <cell r="D20970" t="str">
            <v>3510347</v>
          </cell>
          <cell r="J20970" t="str">
            <v>N</v>
          </cell>
        </row>
        <row r="20971">
          <cell r="D20971" t="str">
            <v>3510347</v>
          </cell>
          <cell r="J20971" t="str">
            <v>N</v>
          </cell>
        </row>
        <row r="20972">
          <cell r="D20972" t="str">
            <v>3510347</v>
          </cell>
          <cell r="J20972" t="str">
            <v>N</v>
          </cell>
        </row>
        <row r="20973">
          <cell r="D20973" t="str">
            <v>3510347</v>
          </cell>
          <cell r="J20973" t="str">
            <v>N</v>
          </cell>
        </row>
        <row r="20974">
          <cell r="D20974" t="str">
            <v>3510347</v>
          </cell>
          <cell r="J20974" t="str">
            <v>N</v>
          </cell>
        </row>
        <row r="20975">
          <cell r="D20975" t="str">
            <v>3510347</v>
          </cell>
          <cell r="J20975" t="str">
            <v>N</v>
          </cell>
        </row>
        <row r="20976">
          <cell r="D20976" t="str">
            <v>3510347</v>
          </cell>
          <cell r="J20976" t="str">
            <v>N</v>
          </cell>
        </row>
        <row r="20977">
          <cell r="D20977" t="str">
            <v>3510347</v>
          </cell>
          <cell r="J20977" t="str">
            <v>N</v>
          </cell>
        </row>
        <row r="20978">
          <cell r="D20978" t="str">
            <v>3510347</v>
          </cell>
          <cell r="J20978" t="str">
            <v>N</v>
          </cell>
        </row>
        <row r="20979">
          <cell r="D20979" t="str">
            <v>3510347</v>
          </cell>
          <cell r="J20979" t="str">
            <v>N</v>
          </cell>
        </row>
        <row r="20980">
          <cell r="D20980" t="str">
            <v>3586047</v>
          </cell>
          <cell r="J20980" t="str">
            <v>N</v>
          </cell>
        </row>
        <row r="20981">
          <cell r="D20981" t="str">
            <v>3586047</v>
          </cell>
          <cell r="J20981" t="str">
            <v>N</v>
          </cell>
        </row>
        <row r="20982">
          <cell r="D20982" t="str">
            <v>3586047</v>
          </cell>
          <cell r="J20982" t="str">
            <v>N</v>
          </cell>
        </row>
        <row r="20983">
          <cell r="D20983" t="str">
            <v>3586047</v>
          </cell>
          <cell r="J20983" t="str">
            <v>N</v>
          </cell>
        </row>
        <row r="20984">
          <cell r="D20984" t="str">
            <v>3586047</v>
          </cell>
          <cell r="J20984" t="str">
            <v>N</v>
          </cell>
        </row>
        <row r="20985">
          <cell r="D20985" t="str">
            <v>3586047</v>
          </cell>
          <cell r="J20985" t="str">
            <v>N</v>
          </cell>
        </row>
        <row r="20986">
          <cell r="D20986" t="str">
            <v>3586047</v>
          </cell>
          <cell r="J20986" t="str">
            <v>N</v>
          </cell>
        </row>
        <row r="20987">
          <cell r="D20987" t="str">
            <v>3586047</v>
          </cell>
          <cell r="J20987" t="str">
            <v>N</v>
          </cell>
        </row>
        <row r="20988">
          <cell r="D20988" t="str">
            <v>3693805</v>
          </cell>
          <cell r="J20988" t="str">
            <v>N</v>
          </cell>
        </row>
        <row r="20989">
          <cell r="D20989" t="str">
            <v>3693805</v>
          </cell>
          <cell r="J20989" t="str">
            <v>N</v>
          </cell>
        </row>
        <row r="20990">
          <cell r="D20990" t="str">
            <v>3693805</v>
          </cell>
          <cell r="J20990" t="str">
            <v>N</v>
          </cell>
        </row>
        <row r="20991">
          <cell r="D20991" t="str">
            <v>3693805</v>
          </cell>
          <cell r="J20991" t="str">
            <v>N</v>
          </cell>
        </row>
        <row r="20992">
          <cell r="D20992" t="str">
            <v>3693805</v>
          </cell>
          <cell r="J20992" t="str">
            <v>N</v>
          </cell>
        </row>
        <row r="20993">
          <cell r="D20993" t="str">
            <v>3693805</v>
          </cell>
          <cell r="J20993" t="str">
            <v>N</v>
          </cell>
        </row>
        <row r="20994">
          <cell r="D20994" t="str">
            <v>3693805</v>
          </cell>
          <cell r="J20994" t="str">
            <v>N</v>
          </cell>
        </row>
        <row r="20995">
          <cell r="D20995" t="str">
            <v>3693805</v>
          </cell>
          <cell r="J20995" t="str">
            <v>N</v>
          </cell>
        </row>
        <row r="20996">
          <cell r="D20996" t="str">
            <v>3693805</v>
          </cell>
          <cell r="J20996" t="str">
            <v>N</v>
          </cell>
        </row>
        <row r="20997">
          <cell r="D20997" t="str">
            <v>3693805</v>
          </cell>
          <cell r="J20997" t="str">
            <v>N</v>
          </cell>
        </row>
        <row r="20998">
          <cell r="D20998" t="str">
            <v>3693805</v>
          </cell>
          <cell r="J20998" t="str">
            <v>N</v>
          </cell>
        </row>
        <row r="20999">
          <cell r="D20999" t="str">
            <v>3693805</v>
          </cell>
          <cell r="J20999" t="str">
            <v>N</v>
          </cell>
        </row>
        <row r="21000">
          <cell r="D21000" t="str">
            <v>3693805</v>
          </cell>
          <cell r="J21000" t="str">
            <v>N</v>
          </cell>
        </row>
        <row r="21001">
          <cell r="D21001" t="str">
            <v>3693805</v>
          </cell>
          <cell r="J21001" t="str">
            <v>N</v>
          </cell>
        </row>
        <row r="21002">
          <cell r="D21002" t="str">
            <v>3693805</v>
          </cell>
          <cell r="J21002" t="str">
            <v>N</v>
          </cell>
        </row>
        <row r="21003">
          <cell r="D21003" t="str">
            <v>3693805</v>
          </cell>
          <cell r="J21003" t="str">
            <v>N</v>
          </cell>
        </row>
        <row r="21004">
          <cell r="D21004" t="str">
            <v>3693805</v>
          </cell>
          <cell r="J21004" t="str">
            <v>N</v>
          </cell>
        </row>
        <row r="21005">
          <cell r="D21005" t="str">
            <v>3693805</v>
          </cell>
          <cell r="J21005" t="str">
            <v>N</v>
          </cell>
        </row>
        <row r="21006">
          <cell r="D21006" t="str">
            <v>3693805</v>
          </cell>
          <cell r="J21006" t="str">
            <v>N</v>
          </cell>
        </row>
        <row r="21007">
          <cell r="D21007" t="str">
            <v>3693805</v>
          </cell>
          <cell r="J21007" t="str">
            <v>N</v>
          </cell>
        </row>
        <row r="21008">
          <cell r="D21008" t="str">
            <v>3693805</v>
          </cell>
          <cell r="J21008" t="str">
            <v>N</v>
          </cell>
        </row>
        <row r="21009">
          <cell r="D21009" t="str">
            <v>3693805</v>
          </cell>
          <cell r="J21009" t="str">
            <v>N</v>
          </cell>
        </row>
        <row r="21010">
          <cell r="D21010" t="str">
            <v>3693805</v>
          </cell>
          <cell r="J21010" t="str">
            <v>N</v>
          </cell>
        </row>
        <row r="21011">
          <cell r="D21011" t="str">
            <v>3693805</v>
          </cell>
          <cell r="J21011" t="str">
            <v>N</v>
          </cell>
        </row>
        <row r="21012">
          <cell r="D21012" t="str">
            <v>3693805</v>
          </cell>
          <cell r="J21012" t="str">
            <v>N</v>
          </cell>
        </row>
        <row r="21013">
          <cell r="D21013" t="str">
            <v>3693805</v>
          </cell>
          <cell r="J21013" t="str">
            <v>N</v>
          </cell>
        </row>
        <row r="21014">
          <cell r="D21014" t="str">
            <v>3693805</v>
          </cell>
          <cell r="J21014" t="str">
            <v>N</v>
          </cell>
        </row>
        <row r="21015">
          <cell r="D21015" t="str">
            <v>3693805</v>
          </cell>
          <cell r="J21015" t="str">
            <v>N</v>
          </cell>
        </row>
        <row r="21016">
          <cell r="D21016" t="str">
            <v>3693805</v>
          </cell>
          <cell r="J21016" t="str">
            <v>N</v>
          </cell>
        </row>
        <row r="21017">
          <cell r="D21017" t="str">
            <v>3693805</v>
          </cell>
          <cell r="J21017" t="str">
            <v>N</v>
          </cell>
        </row>
        <row r="21018">
          <cell r="D21018" t="str">
            <v>3693805</v>
          </cell>
          <cell r="J21018" t="str">
            <v>N</v>
          </cell>
        </row>
        <row r="21019">
          <cell r="D21019" t="str">
            <v>3693805</v>
          </cell>
          <cell r="J21019" t="str">
            <v>N</v>
          </cell>
        </row>
        <row r="21020">
          <cell r="D21020" t="str">
            <v>3693805</v>
          </cell>
          <cell r="J21020" t="str">
            <v>N</v>
          </cell>
        </row>
        <row r="21021">
          <cell r="D21021" t="str">
            <v>3693805</v>
          </cell>
          <cell r="J21021" t="str">
            <v>N</v>
          </cell>
        </row>
        <row r="21022">
          <cell r="D21022" t="str">
            <v>3693805</v>
          </cell>
          <cell r="J21022" t="str">
            <v>N</v>
          </cell>
        </row>
        <row r="21023">
          <cell r="D21023" t="str">
            <v>3693805</v>
          </cell>
          <cell r="J21023" t="str">
            <v>N</v>
          </cell>
        </row>
        <row r="21024">
          <cell r="D21024" t="str">
            <v>3693805</v>
          </cell>
          <cell r="J21024" t="str">
            <v>N</v>
          </cell>
        </row>
        <row r="21025">
          <cell r="D21025" t="str">
            <v>3693805</v>
          </cell>
          <cell r="J21025" t="str">
            <v>N</v>
          </cell>
        </row>
        <row r="21026">
          <cell r="D21026" t="str">
            <v>3693805</v>
          </cell>
          <cell r="J21026" t="str">
            <v>N</v>
          </cell>
        </row>
        <row r="21027">
          <cell r="D21027" t="str">
            <v>3693805</v>
          </cell>
          <cell r="J21027" t="str">
            <v>N</v>
          </cell>
        </row>
        <row r="21028">
          <cell r="D21028" t="str">
            <v>3693805</v>
          </cell>
          <cell r="J21028" t="str">
            <v>N</v>
          </cell>
        </row>
        <row r="21029">
          <cell r="D21029" t="str">
            <v>3693805</v>
          </cell>
          <cell r="J21029" t="str">
            <v>N</v>
          </cell>
        </row>
        <row r="21030">
          <cell r="D21030" t="str">
            <v>3693805</v>
          </cell>
          <cell r="J21030" t="str">
            <v>N</v>
          </cell>
        </row>
        <row r="21031">
          <cell r="D21031" t="str">
            <v>3693805</v>
          </cell>
          <cell r="J21031" t="str">
            <v>N</v>
          </cell>
        </row>
        <row r="21032">
          <cell r="D21032" t="str">
            <v>3693805</v>
          </cell>
          <cell r="J21032" t="str">
            <v>N</v>
          </cell>
        </row>
        <row r="21033">
          <cell r="D21033" t="str">
            <v>3693805</v>
          </cell>
          <cell r="J21033" t="str">
            <v>N</v>
          </cell>
        </row>
        <row r="21034">
          <cell r="D21034" t="str">
            <v>3693805</v>
          </cell>
          <cell r="J21034" t="str">
            <v>N</v>
          </cell>
        </row>
        <row r="21035">
          <cell r="D21035" t="str">
            <v>3693805</v>
          </cell>
          <cell r="J21035" t="str">
            <v>N</v>
          </cell>
        </row>
        <row r="21036">
          <cell r="D21036" t="str">
            <v>3693805</v>
          </cell>
          <cell r="J21036" t="str">
            <v>N</v>
          </cell>
        </row>
        <row r="21037">
          <cell r="D21037" t="str">
            <v>3693805</v>
          </cell>
          <cell r="J21037" t="str">
            <v>N</v>
          </cell>
        </row>
        <row r="21038">
          <cell r="D21038" t="str">
            <v>3693805</v>
          </cell>
          <cell r="J21038" t="str">
            <v>N</v>
          </cell>
        </row>
        <row r="21039">
          <cell r="D21039" t="str">
            <v>3693805</v>
          </cell>
          <cell r="J21039" t="str">
            <v>N</v>
          </cell>
        </row>
        <row r="21040">
          <cell r="D21040" t="str">
            <v>3693805</v>
          </cell>
          <cell r="J21040" t="str">
            <v>N</v>
          </cell>
        </row>
        <row r="21041">
          <cell r="D21041" t="str">
            <v>3693805</v>
          </cell>
          <cell r="J21041" t="str">
            <v>N</v>
          </cell>
        </row>
        <row r="21042">
          <cell r="D21042" t="str">
            <v>3693805</v>
          </cell>
          <cell r="J21042" t="str">
            <v>N</v>
          </cell>
        </row>
        <row r="21043">
          <cell r="D21043" t="str">
            <v>3693805</v>
          </cell>
          <cell r="J21043" t="str">
            <v>N</v>
          </cell>
        </row>
        <row r="21044">
          <cell r="D21044" t="str">
            <v>3693805</v>
          </cell>
          <cell r="J21044" t="str">
            <v>N</v>
          </cell>
        </row>
        <row r="21045">
          <cell r="D21045" t="str">
            <v>3693805</v>
          </cell>
          <cell r="J21045" t="str">
            <v>N</v>
          </cell>
        </row>
        <row r="21046">
          <cell r="D21046" t="str">
            <v>3693805</v>
          </cell>
          <cell r="J21046" t="str">
            <v>N</v>
          </cell>
        </row>
        <row r="21047">
          <cell r="D21047" t="str">
            <v>3693805</v>
          </cell>
          <cell r="J21047" t="str">
            <v>N</v>
          </cell>
        </row>
        <row r="21048">
          <cell r="D21048" t="str">
            <v>3693805</v>
          </cell>
          <cell r="J21048" t="str">
            <v>N</v>
          </cell>
        </row>
        <row r="21049">
          <cell r="D21049" t="str">
            <v>3693805</v>
          </cell>
          <cell r="J21049" t="str">
            <v>N</v>
          </cell>
        </row>
        <row r="21050">
          <cell r="D21050" t="str">
            <v>3693805</v>
          </cell>
          <cell r="J21050" t="str">
            <v>N</v>
          </cell>
        </row>
        <row r="21051">
          <cell r="D21051" t="str">
            <v>3693805</v>
          </cell>
          <cell r="J21051" t="str">
            <v>N</v>
          </cell>
        </row>
        <row r="21052">
          <cell r="D21052" t="str">
            <v>3693805</v>
          </cell>
          <cell r="J21052" t="str">
            <v>N</v>
          </cell>
        </row>
        <row r="21053">
          <cell r="D21053" t="str">
            <v>3693805</v>
          </cell>
          <cell r="J21053" t="str">
            <v>N</v>
          </cell>
        </row>
        <row r="21054">
          <cell r="D21054" t="str">
            <v>3693805</v>
          </cell>
          <cell r="J21054" t="str">
            <v>N</v>
          </cell>
        </row>
        <row r="21055">
          <cell r="D21055" t="str">
            <v>3693805</v>
          </cell>
          <cell r="J21055" t="str">
            <v>N</v>
          </cell>
        </row>
        <row r="21056">
          <cell r="D21056" t="str">
            <v>3693805</v>
          </cell>
          <cell r="J21056" t="str">
            <v>N</v>
          </cell>
        </row>
        <row r="21057">
          <cell r="D21057" t="str">
            <v>3693805</v>
          </cell>
          <cell r="J21057" t="str">
            <v>N</v>
          </cell>
        </row>
        <row r="21058">
          <cell r="D21058" t="str">
            <v>3693805</v>
          </cell>
          <cell r="J21058" t="str">
            <v>N</v>
          </cell>
        </row>
        <row r="21059">
          <cell r="D21059" t="str">
            <v>3693805</v>
          </cell>
          <cell r="J21059" t="str">
            <v>N</v>
          </cell>
        </row>
        <row r="21060">
          <cell r="D21060" t="str">
            <v>3693805</v>
          </cell>
          <cell r="J21060" t="str">
            <v>N</v>
          </cell>
        </row>
        <row r="21061">
          <cell r="D21061" t="str">
            <v>3693805</v>
          </cell>
          <cell r="J21061" t="str">
            <v>N</v>
          </cell>
        </row>
        <row r="21062">
          <cell r="D21062" t="str">
            <v>3693805</v>
          </cell>
          <cell r="J21062" t="str">
            <v>N</v>
          </cell>
        </row>
        <row r="21063">
          <cell r="D21063" t="str">
            <v>3693805</v>
          </cell>
          <cell r="J21063" t="str">
            <v>N</v>
          </cell>
        </row>
        <row r="21064">
          <cell r="D21064" t="str">
            <v>3693805</v>
          </cell>
          <cell r="J21064" t="str">
            <v>N</v>
          </cell>
        </row>
        <row r="21065">
          <cell r="D21065" t="str">
            <v>3693805</v>
          </cell>
          <cell r="J21065" t="str">
            <v>N</v>
          </cell>
        </row>
        <row r="21066">
          <cell r="D21066" t="str">
            <v>3693805</v>
          </cell>
          <cell r="J21066" t="str">
            <v>N</v>
          </cell>
        </row>
        <row r="21067">
          <cell r="D21067" t="str">
            <v>3693805</v>
          </cell>
          <cell r="J21067" t="str">
            <v>N</v>
          </cell>
        </row>
        <row r="21068">
          <cell r="D21068" t="str">
            <v>3693805</v>
          </cell>
          <cell r="J21068" t="str">
            <v>N</v>
          </cell>
        </row>
        <row r="21069">
          <cell r="D21069" t="str">
            <v>3693805</v>
          </cell>
          <cell r="J21069" t="str">
            <v>N</v>
          </cell>
        </row>
        <row r="21070">
          <cell r="D21070" t="str">
            <v>3693805</v>
          </cell>
          <cell r="J21070" t="str">
            <v>N</v>
          </cell>
        </row>
        <row r="21071">
          <cell r="D21071" t="str">
            <v>3693805</v>
          </cell>
          <cell r="J21071" t="str">
            <v>N</v>
          </cell>
        </row>
        <row r="21072">
          <cell r="D21072" t="str">
            <v>3693805</v>
          </cell>
          <cell r="J21072" t="str">
            <v>N</v>
          </cell>
        </row>
        <row r="21073">
          <cell r="D21073" t="str">
            <v>3693805</v>
          </cell>
          <cell r="J21073" t="str">
            <v>N</v>
          </cell>
        </row>
        <row r="21074">
          <cell r="D21074" t="str">
            <v>3693805</v>
          </cell>
          <cell r="J21074" t="str">
            <v>N</v>
          </cell>
        </row>
        <row r="21075">
          <cell r="D21075" t="str">
            <v>3693805</v>
          </cell>
          <cell r="J21075" t="str">
            <v>N</v>
          </cell>
        </row>
        <row r="21076">
          <cell r="D21076" t="str">
            <v>3693805</v>
          </cell>
          <cell r="J21076" t="str">
            <v>N</v>
          </cell>
        </row>
        <row r="21077">
          <cell r="D21077" t="str">
            <v>3693805</v>
          </cell>
          <cell r="J21077" t="str">
            <v>N</v>
          </cell>
        </row>
        <row r="21078">
          <cell r="D21078" t="str">
            <v>3693805</v>
          </cell>
          <cell r="J21078" t="str">
            <v>N</v>
          </cell>
        </row>
        <row r="21079">
          <cell r="D21079" t="str">
            <v>3693805</v>
          </cell>
          <cell r="J21079" t="str">
            <v>N</v>
          </cell>
        </row>
        <row r="21080">
          <cell r="D21080" t="str">
            <v>3693805</v>
          </cell>
          <cell r="J21080" t="str">
            <v>N</v>
          </cell>
        </row>
        <row r="21081">
          <cell r="D21081" t="str">
            <v>3693805</v>
          </cell>
          <cell r="J21081" t="str">
            <v>N</v>
          </cell>
        </row>
        <row r="21082">
          <cell r="D21082" t="str">
            <v>3693805</v>
          </cell>
          <cell r="J21082" t="str">
            <v>N</v>
          </cell>
        </row>
        <row r="21083">
          <cell r="D21083" t="str">
            <v>3693805</v>
          </cell>
          <cell r="J21083" t="str">
            <v>N</v>
          </cell>
        </row>
        <row r="21084">
          <cell r="D21084" t="str">
            <v>3693805</v>
          </cell>
          <cell r="J21084" t="str">
            <v>N</v>
          </cell>
        </row>
        <row r="21085">
          <cell r="D21085" t="str">
            <v>3977205</v>
          </cell>
          <cell r="J21085" t="str">
            <v>N</v>
          </cell>
        </row>
        <row r="21086">
          <cell r="D21086" t="str">
            <v>3977205</v>
          </cell>
          <cell r="J21086" t="str">
            <v>N</v>
          </cell>
        </row>
        <row r="21087">
          <cell r="D21087" t="str">
            <v>3977205</v>
          </cell>
          <cell r="J21087" t="str">
            <v>N</v>
          </cell>
        </row>
        <row r="21088">
          <cell r="D21088" t="str">
            <v>3977205</v>
          </cell>
          <cell r="J21088" t="str">
            <v>N</v>
          </cell>
        </row>
        <row r="21089">
          <cell r="D21089" t="str">
            <v>3977205</v>
          </cell>
          <cell r="J21089" t="str">
            <v>N</v>
          </cell>
        </row>
        <row r="21090">
          <cell r="D21090" t="str">
            <v>3977205</v>
          </cell>
          <cell r="J21090" t="str">
            <v>N</v>
          </cell>
        </row>
        <row r="21091">
          <cell r="D21091" t="str">
            <v>3977205</v>
          </cell>
          <cell r="J21091" t="str">
            <v>N</v>
          </cell>
        </row>
        <row r="21092">
          <cell r="D21092" t="str">
            <v>3977205</v>
          </cell>
          <cell r="J21092" t="str">
            <v>N</v>
          </cell>
        </row>
        <row r="21093">
          <cell r="D21093" t="str">
            <v>3977205</v>
          </cell>
          <cell r="J21093" t="str">
            <v>N</v>
          </cell>
        </row>
        <row r="21094">
          <cell r="D21094" t="str">
            <v>3977205</v>
          </cell>
          <cell r="J21094" t="str">
            <v>N</v>
          </cell>
        </row>
        <row r="21095">
          <cell r="D21095" t="str">
            <v>3977205</v>
          </cell>
          <cell r="J21095" t="str">
            <v>N</v>
          </cell>
        </row>
        <row r="21096">
          <cell r="D21096" t="str">
            <v>3977205</v>
          </cell>
          <cell r="J21096" t="str">
            <v>N</v>
          </cell>
        </row>
        <row r="21097">
          <cell r="D21097" t="str">
            <v>3977205</v>
          </cell>
          <cell r="J21097" t="str">
            <v>N</v>
          </cell>
        </row>
        <row r="21098">
          <cell r="D21098" t="str">
            <v>3977205</v>
          </cell>
          <cell r="J21098" t="str">
            <v>N</v>
          </cell>
        </row>
        <row r="21099">
          <cell r="D21099" t="str">
            <v>3977205</v>
          </cell>
          <cell r="J21099" t="str">
            <v>N</v>
          </cell>
        </row>
        <row r="21100">
          <cell r="D21100" t="str">
            <v>3977205</v>
          </cell>
          <cell r="J21100" t="str">
            <v>N</v>
          </cell>
        </row>
        <row r="21101">
          <cell r="D21101" t="str">
            <v>3977205</v>
          </cell>
          <cell r="J21101" t="str">
            <v>N</v>
          </cell>
        </row>
        <row r="21102">
          <cell r="D21102" t="str">
            <v>3977205</v>
          </cell>
          <cell r="J21102" t="str">
            <v>N</v>
          </cell>
        </row>
        <row r="21103">
          <cell r="D21103" t="str">
            <v>3977205</v>
          </cell>
          <cell r="J21103" t="str">
            <v>N</v>
          </cell>
        </row>
        <row r="21104">
          <cell r="D21104" t="str">
            <v>3977205</v>
          </cell>
          <cell r="J21104" t="str">
            <v>N</v>
          </cell>
        </row>
        <row r="21105">
          <cell r="D21105" t="str">
            <v>3977205</v>
          </cell>
          <cell r="J21105" t="str">
            <v>N</v>
          </cell>
        </row>
        <row r="21106">
          <cell r="D21106" t="str">
            <v>3977205</v>
          </cell>
          <cell r="J21106" t="str">
            <v>N</v>
          </cell>
        </row>
        <row r="21107">
          <cell r="D21107" t="str">
            <v>3977205</v>
          </cell>
          <cell r="J21107" t="str">
            <v>N</v>
          </cell>
        </row>
        <row r="21108">
          <cell r="D21108" t="str">
            <v>3977205</v>
          </cell>
          <cell r="J21108" t="str">
            <v>N</v>
          </cell>
        </row>
        <row r="21109">
          <cell r="D21109" t="str">
            <v>3977205</v>
          </cell>
          <cell r="J21109" t="str">
            <v>N</v>
          </cell>
        </row>
        <row r="21110">
          <cell r="D21110" t="str">
            <v>3977205</v>
          </cell>
          <cell r="J21110" t="str">
            <v>N</v>
          </cell>
        </row>
        <row r="21111">
          <cell r="D21111" t="str">
            <v>3977205</v>
          </cell>
          <cell r="J21111" t="str">
            <v>N</v>
          </cell>
        </row>
        <row r="21112">
          <cell r="D21112" t="str">
            <v>3977205</v>
          </cell>
          <cell r="J21112" t="str">
            <v>N</v>
          </cell>
        </row>
        <row r="21113">
          <cell r="D21113" t="str">
            <v>3977205</v>
          </cell>
          <cell r="J21113" t="str">
            <v>N</v>
          </cell>
        </row>
        <row r="21114">
          <cell r="D21114" t="str">
            <v>3977205</v>
          </cell>
          <cell r="J21114" t="str">
            <v>N</v>
          </cell>
        </row>
        <row r="21115">
          <cell r="D21115" t="str">
            <v>3977205</v>
          </cell>
          <cell r="J21115" t="str">
            <v>N</v>
          </cell>
        </row>
        <row r="21116">
          <cell r="D21116" t="str">
            <v>3977205</v>
          </cell>
          <cell r="J21116" t="str">
            <v>N</v>
          </cell>
        </row>
        <row r="21117">
          <cell r="D21117" t="str">
            <v>3977205</v>
          </cell>
          <cell r="J21117" t="str">
            <v>N</v>
          </cell>
        </row>
        <row r="21118">
          <cell r="D21118" t="str">
            <v>3977205</v>
          </cell>
          <cell r="J21118" t="str">
            <v>N</v>
          </cell>
        </row>
        <row r="21119">
          <cell r="D21119" t="str">
            <v>3977205</v>
          </cell>
          <cell r="J21119" t="str">
            <v>N</v>
          </cell>
        </row>
        <row r="21120">
          <cell r="D21120" t="str">
            <v>3977205</v>
          </cell>
          <cell r="J21120" t="str">
            <v>N</v>
          </cell>
        </row>
        <row r="21121">
          <cell r="D21121" t="str">
            <v>3977205</v>
          </cell>
          <cell r="J21121" t="str">
            <v>N</v>
          </cell>
        </row>
        <row r="21122">
          <cell r="D21122" t="str">
            <v>3977205</v>
          </cell>
          <cell r="J21122" t="str">
            <v>N</v>
          </cell>
        </row>
        <row r="21123">
          <cell r="D21123" t="str">
            <v>3977205</v>
          </cell>
          <cell r="J21123" t="str">
            <v>N</v>
          </cell>
        </row>
        <row r="21124">
          <cell r="D21124" t="str">
            <v>3977205</v>
          </cell>
          <cell r="J21124" t="str">
            <v>N</v>
          </cell>
        </row>
        <row r="21125">
          <cell r="D21125" t="str">
            <v>3977205</v>
          </cell>
          <cell r="J21125" t="str">
            <v>N</v>
          </cell>
        </row>
        <row r="21126">
          <cell r="D21126" t="str">
            <v>3977205</v>
          </cell>
          <cell r="J21126" t="str">
            <v>N</v>
          </cell>
        </row>
        <row r="21127">
          <cell r="D21127" t="str">
            <v>3977205</v>
          </cell>
          <cell r="J21127" t="str">
            <v>N</v>
          </cell>
        </row>
        <row r="21128">
          <cell r="D21128" t="str">
            <v>3977205</v>
          </cell>
          <cell r="J21128" t="str">
            <v>N</v>
          </cell>
        </row>
        <row r="21129">
          <cell r="D21129" t="str">
            <v>3977205</v>
          </cell>
          <cell r="J21129" t="str">
            <v>N</v>
          </cell>
        </row>
        <row r="21130">
          <cell r="D21130" t="str">
            <v>3977205</v>
          </cell>
          <cell r="J21130" t="str">
            <v>N</v>
          </cell>
        </row>
        <row r="21131">
          <cell r="D21131" t="str">
            <v>3977205</v>
          </cell>
          <cell r="J21131" t="str">
            <v>N</v>
          </cell>
        </row>
        <row r="21132">
          <cell r="D21132" t="str">
            <v>3977205</v>
          </cell>
          <cell r="J21132" t="str">
            <v>N</v>
          </cell>
        </row>
        <row r="21133">
          <cell r="D21133" t="str">
            <v>3977205</v>
          </cell>
          <cell r="J21133" t="str">
            <v>N</v>
          </cell>
        </row>
        <row r="21134">
          <cell r="D21134" t="str">
            <v>3977205</v>
          </cell>
          <cell r="J21134" t="str">
            <v>N</v>
          </cell>
        </row>
        <row r="21135">
          <cell r="D21135" t="str">
            <v>3977205</v>
          </cell>
          <cell r="J21135" t="str">
            <v>N</v>
          </cell>
        </row>
        <row r="21136">
          <cell r="D21136" t="str">
            <v>3977205</v>
          </cell>
          <cell r="J21136" t="str">
            <v>N</v>
          </cell>
        </row>
        <row r="21137">
          <cell r="D21137" t="str">
            <v>3977205</v>
          </cell>
          <cell r="J21137" t="str">
            <v>N</v>
          </cell>
        </row>
        <row r="21138">
          <cell r="D21138" t="str">
            <v>3977205</v>
          </cell>
          <cell r="J21138" t="str">
            <v>N</v>
          </cell>
        </row>
        <row r="21139">
          <cell r="D21139" t="str">
            <v>3977205</v>
          </cell>
          <cell r="J21139" t="str">
            <v>N</v>
          </cell>
        </row>
        <row r="21140">
          <cell r="D21140" t="str">
            <v>3977205</v>
          </cell>
          <cell r="J21140" t="str">
            <v>N</v>
          </cell>
        </row>
        <row r="21141">
          <cell r="D21141" t="str">
            <v>3977205</v>
          </cell>
          <cell r="J21141" t="str">
            <v>N</v>
          </cell>
        </row>
        <row r="21142">
          <cell r="D21142" t="str">
            <v>3977205</v>
          </cell>
          <cell r="J21142" t="str">
            <v>N</v>
          </cell>
        </row>
        <row r="21143">
          <cell r="D21143" t="str">
            <v>3977205</v>
          </cell>
          <cell r="J21143" t="str">
            <v>N</v>
          </cell>
        </row>
        <row r="21144">
          <cell r="D21144" t="str">
            <v>3977205</v>
          </cell>
          <cell r="J21144" t="str">
            <v>N</v>
          </cell>
        </row>
        <row r="21145">
          <cell r="D21145" t="str">
            <v>3977205</v>
          </cell>
          <cell r="J21145" t="str">
            <v>N</v>
          </cell>
        </row>
        <row r="21146">
          <cell r="D21146" t="str">
            <v>3977205</v>
          </cell>
          <cell r="J21146" t="str">
            <v>N</v>
          </cell>
        </row>
        <row r="21147">
          <cell r="D21147" t="str">
            <v>3977205</v>
          </cell>
          <cell r="J21147" t="str">
            <v>N</v>
          </cell>
        </row>
        <row r="21148">
          <cell r="D21148" t="str">
            <v>3977205</v>
          </cell>
          <cell r="J21148" t="str">
            <v>N</v>
          </cell>
        </row>
        <row r="21149">
          <cell r="D21149" t="str">
            <v>3977205</v>
          </cell>
          <cell r="J21149" t="str">
            <v>N</v>
          </cell>
        </row>
        <row r="21150">
          <cell r="D21150" t="str">
            <v>3977205</v>
          </cell>
          <cell r="J21150" t="str">
            <v>N</v>
          </cell>
        </row>
        <row r="21151">
          <cell r="D21151" t="str">
            <v>3977205</v>
          </cell>
          <cell r="J21151" t="str">
            <v>N</v>
          </cell>
        </row>
        <row r="21152">
          <cell r="D21152" t="str">
            <v>3977205</v>
          </cell>
          <cell r="J21152" t="str">
            <v>N</v>
          </cell>
        </row>
        <row r="21153">
          <cell r="D21153" t="str">
            <v>3977205</v>
          </cell>
          <cell r="J21153" t="str">
            <v>N</v>
          </cell>
        </row>
        <row r="21154">
          <cell r="D21154" t="str">
            <v>3977205</v>
          </cell>
          <cell r="J21154" t="str">
            <v>N</v>
          </cell>
        </row>
        <row r="21155">
          <cell r="D21155" t="str">
            <v>3977205</v>
          </cell>
          <cell r="J21155" t="str">
            <v>N</v>
          </cell>
        </row>
        <row r="21156">
          <cell r="D21156" t="str">
            <v>3977205</v>
          </cell>
          <cell r="J21156" t="str">
            <v>N</v>
          </cell>
        </row>
        <row r="21157">
          <cell r="D21157" t="str">
            <v>3977205</v>
          </cell>
          <cell r="J21157" t="str">
            <v>N</v>
          </cell>
        </row>
        <row r="21158">
          <cell r="D21158" t="str">
            <v>3977205</v>
          </cell>
          <cell r="J21158" t="str">
            <v>N</v>
          </cell>
        </row>
        <row r="21159">
          <cell r="D21159" t="str">
            <v>3977205</v>
          </cell>
          <cell r="J21159" t="str">
            <v>N</v>
          </cell>
        </row>
        <row r="21160">
          <cell r="D21160" t="str">
            <v>3977205</v>
          </cell>
          <cell r="J21160" t="str">
            <v>N</v>
          </cell>
        </row>
        <row r="21161">
          <cell r="D21161" t="str">
            <v>3977205</v>
          </cell>
          <cell r="J21161" t="str">
            <v>N</v>
          </cell>
        </row>
        <row r="21162">
          <cell r="D21162" t="str">
            <v>3977205</v>
          </cell>
          <cell r="J21162" t="str">
            <v>N</v>
          </cell>
        </row>
        <row r="21163">
          <cell r="D21163" t="str">
            <v>3977205</v>
          </cell>
          <cell r="J21163" t="str">
            <v>N</v>
          </cell>
        </row>
        <row r="21164">
          <cell r="D21164" t="str">
            <v>3977205</v>
          </cell>
          <cell r="J21164" t="str">
            <v>N</v>
          </cell>
        </row>
        <row r="21165">
          <cell r="D21165" t="str">
            <v>3977205</v>
          </cell>
          <cell r="J21165" t="str">
            <v>N</v>
          </cell>
        </row>
        <row r="21166">
          <cell r="D21166" t="str">
            <v>3977205</v>
          </cell>
          <cell r="J21166" t="str">
            <v>N</v>
          </cell>
        </row>
        <row r="21167">
          <cell r="D21167" t="str">
            <v>3977205</v>
          </cell>
          <cell r="J21167" t="str">
            <v>N</v>
          </cell>
        </row>
        <row r="21168">
          <cell r="D21168" t="str">
            <v>3977205</v>
          </cell>
          <cell r="J21168" t="str">
            <v>N</v>
          </cell>
        </row>
        <row r="21169">
          <cell r="D21169" t="str">
            <v>3977205</v>
          </cell>
          <cell r="J21169" t="str">
            <v>N</v>
          </cell>
        </row>
        <row r="21170">
          <cell r="D21170" t="str">
            <v>3977205</v>
          </cell>
          <cell r="J21170" t="str">
            <v>N</v>
          </cell>
        </row>
        <row r="21171">
          <cell r="D21171" t="str">
            <v>3977205</v>
          </cell>
          <cell r="J21171" t="str">
            <v>N</v>
          </cell>
        </row>
        <row r="21172">
          <cell r="D21172" t="str">
            <v>3977205</v>
          </cell>
          <cell r="J21172" t="str">
            <v>N</v>
          </cell>
        </row>
        <row r="21173">
          <cell r="D21173" t="str">
            <v>3977205</v>
          </cell>
          <cell r="J21173" t="str">
            <v>N</v>
          </cell>
        </row>
        <row r="21174">
          <cell r="D21174" t="str">
            <v>3977205</v>
          </cell>
          <cell r="J21174" t="str">
            <v>N</v>
          </cell>
        </row>
        <row r="21175">
          <cell r="D21175" t="str">
            <v>3977205</v>
          </cell>
          <cell r="J21175" t="str">
            <v>N</v>
          </cell>
        </row>
        <row r="21176">
          <cell r="D21176" t="str">
            <v>3977205</v>
          </cell>
          <cell r="J21176" t="str">
            <v>N</v>
          </cell>
        </row>
        <row r="21177">
          <cell r="D21177" t="str">
            <v>3977205</v>
          </cell>
          <cell r="J21177" t="str">
            <v>N</v>
          </cell>
        </row>
        <row r="21178">
          <cell r="D21178" t="str">
            <v>3977205</v>
          </cell>
          <cell r="J21178" t="str">
            <v>N</v>
          </cell>
        </row>
        <row r="21179">
          <cell r="D21179" t="str">
            <v>3977205</v>
          </cell>
          <cell r="J21179" t="str">
            <v>N</v>
          </cell>
        </row>
        <row r="21180">
          <cell r="D21180" t="str">
            <v>3977205</v>
          </cell>
          <cell r="J21180" t="str">
            <v>N</v>
          </cell>
        </row>
        <row r="21181">
          <cell r="D21181" t="str">
            <v>3977205</v>
          </cell>
          <cell r="J21181" t="str">
            <v>N</v>
          </cell>
        </row>
        <row r="21182">
          <cell r="D21182" t="str">
            <v>3977205</v>
          </cell>
          <cell r="J21182" t="str">
            <v>N</v>
          </cell>
        </row>
        <row r="21183">
          <cell r="D21183" t="str">
            <v>3977205</v>
          </cell>
          <cell r="J21183" t="str">
            <v>N</v>
          </cell>
        </row>
        <row r="21184">
          <cell r="D21184" t="str">
            <v>3983605</v>
          </cell>
          <cell r="J21184" t="str">
            <v>N</v>
          </cell>
        </row>
        <row r="21185">
          <cell r="D21185" t="str">
            <v>3983605</v>
          </cell>
          <cell r="J21185" t="str">
            <v>N</v>
          </cell>
        </row>
        <row r="21186">
          <cell r="D21186" t="str">
            <v>3983605</v>
          </cell>
          <cell r="J21186" t="str">
            <v>N</v>
          </cell>
        </row>
        <row r="21187">
          <cell r="D21187" t="str">
            <v>3983605</v>
          </cell>
          <cell r="J21187" t="str">
            <v>N</v>
          </cell>
        </row>
        <row r="21188">
          <cell r="D21188" t="str">
            <v>3983605</v>
          </cell>
          <cell r="J21188" t="str">
            <v>N</v>
          </cell>
        </row>
        <row r="21189">
          <cell r="D21189" t="str">
            <v>3983605</v>
          </cell>
          <cell r="J21189" t="str">
            <v>N</v>
          </cell>
        </row>
        <row r="21190">
          <cell r="D21190" t="str">
            <v>3983605</v>
          </cell>
          <cell r="J21190" t="str">
            <v>N</v>
          </cell>
        </row>
        <row r="21191">
          <cell r="D21191" t="str">
            <v>3983605</v>
          </cell>
          <cell r="J21191" t="str">
            <v>N</v>
          </cell>
        </row>
        <row r="21192">
          <cell r="D21192" t="str">
            <v>3983605</v>
          </cell>
          <cell r="J21192" t="str">
            <v>N</v>
          </cell>
        </row>
        <row r="21193">
          <cell r="D21193" t="str">
            <v>3983605</v>
          </cell>
          <cell r="J21193" t="str">
            <v>N</v>
          </cell>
        </row>
        <row r="21194">
          <cell r="D21194" t="str">
            <v>3983605</v>
          </cell>
          <cell r="J21194" t="str">
            <v>N</v>
          </cell>
        </row>
        <row r="21195">
          <cell r="D21195" t="str">
            <v>3983605</v>
          </cell>
          <cell r="J21195" t="str">
            <v>N</v>
          </cell>
        </row>
        <row r="21196">
          <cell r="D21196" t="str">
            <v>3983605</v>
          </cell>
          <cell r="J21196" t="str">
            <v>N</v>
          </cell>
        </row>
        <row r="21197">
          <cell r="D21197" t="str">
            <v>3983605</v>
          </cell>
          <cell r="J21197" t="str">
            <v>N</v>
          </cell>
        </row>
        <row r="21198">
          <cell r="D21198" t="str">
            <v>3983605</v>
          </cell>
          <cell r="J21198" t="str">
            <v>N</v>
          </cell>
        </row>
        <row r="21199">
          <cell r="D21199" t="str">
            <v>4412705</v>
          </cell>
          <cell r="J21199" t="str">
            <v>N</v>
          </cell>
        </row>
        <row r="21200">
          <cell r="D21200" t="str">
            <v>4412705</v>
          </cell>
          <cell r="J21200" t="str">
            <v>N</v>
          </cell>
        </row>
        <row r="21201">
          <cell r="D21201" t="str">
            <v>4412705</v>
          </cell>
          <cell r="J21201" t="str">
            <v>N</v>
          </cell>
        </row>
        <row r="21202">
          <cell r="D21202" t="str">
            <v>4412705</v>
          </cell>
          <cell r="J21202" t="str">
            <v>N</v>
          </cell>
        </row>
        <row r="21203">
          <cell r="D21203" t="str">
            <v>4412705</v>
          </cell>
          <cell r="J21203" t="str">
            <v>N</v>
          </cell>
        </row>
        <row r="21204">
          <cell r="D21204" t="str">
            <v>4412705</v>
          </cell>
          <cell r="J21204" t="str">
            <v>N</v>
          </cell>
        </row>
        <row r="21205">
          <cell r="D21205" t="str">
            <v>4412705</v>
          </cell>
          <cell r="J21205" t="str">
            <v>N</v>
          </cell>
        </row>
        <row r="21206">
          <cell r="D21206" t="str">
            <v>4412705</v>
          </cell>
          <cell r="J21206" t="str">
            <v>N</v>
          </cell>
        </row>
        <row r="21207">
          <cell r="D21207" t="str">
            <v>4412705</v>
          </cell>
          <cell r="J21207" t="str">
            <v>N</v>
          </cell>
        </row>
        <row r="21208">
          <cell r="D21208" t="str">
            <v>4412705</v>
          </cell>
          <cell r="J21208" t="str">
            <v>N</v>
          </cell>
        </row>
        <row r="21209">
          <cell r="D21209" t="str">
            <v>4412705</v>
          </cell>
          <cell r="J21209" t="str">
            <v>N</v>
          </cell>
        </row>
        <row r="21210">
          <cell r="D21210" t="str">
            <v>4412705</v>
          </cell>
          <cell r="J21210" t="str">
            <v>N</v>
          </cell>
        </row>
        <row r="21211">
          <cell r="D21211" t="str">
            <v>4412705</v>
          </cell>
          <cell r="J21211" t="str">
            <v>N</v>
          </cell>
        </row>
        <row r="21212">
          <cell r="D21212" t="str">
            <v>4412705</v>
          </cell>
          <cell r="J21212" t="str">
            <v>N</v>
          </cell>
        </row>
        <row r="21213">
          <cell r="D21213" t="str">
            <v>4412705</v>
          </cell>
          <cell r="J21213" t="str">
            <v>N</v>
          </cell>
        </row>
        <row r="21214">
          <cell r="D21214" t="str">
            <v>4412705</v>
          </cell>
          <cell r="J21214" t="str">
            <v>N</v>
          </cell>
        </row>
        <row r="21215">
          <cell r="D21215" t="str">
            <v>4412705</v>
          </cell>
          <cell r="J21215" t="str">
            <v>N</v>
          </cell>
        </row>
        <row r="21216">
          <cell r="D21216" t="str">
            <v>4412705</v>
          </cell>
          <cell r="J21216" t="str">
            <v>N</v>
          </cell>
        </row>
        <row r="21217">
          <cell r="D21217" t="str">
            <v>4412705</v>
          </cell>
          <cell r="J21217" t="str">
            <v>N</v>
          </cell>
        </row>
        <row r="21218">
          <cell r="D21218" t="str">
            <v>4412705</v>
          </cell>
          <cell r="J21218" t="str">
            <v>N</v>
          </cell>
        </row>
        <row r="21219">
          <cell r="D21219" t="str">
            <v>4412705</v>
          </cell>
          <cell r="J21219" t="str">
            <v>N</v>
          </cell>
        </row>
        <row r="21220">
          <cell r="D21220" t="str">
            <v>4412705</v>
          </cell>
          <cell r="J21220" t="str">
            <v>N</v>
          </cell>
        </row>
        <row r="21221">
          <cell r="D21221" t="str">
            <v>4412705</v>
          </cell>
          <cell r="J21221" t="str">
            <v>N</v>
          </cell>
        </row>
        <row r="21222">
          <cell r="D21222" t="str">
            <v>4412705</v>
          </cell>
          <cell r="J21222" t="str">
            <v>N</v>
          </cell>
        </row>
        <row r="21223">
          <cell r="D21223" t="str">
            <v>4412705</v>
          </cell>
          <cell r="J21223" t="str">
            <v>N</v>
          </cell>
        </row>
        <row r="21224">
          <cell r="D21224" t="str">
            <v>4412705</v>
          </cell>
          <cell r="J21224" t="str">
            <v>N</v>
          </cell>
        </row>
        <row r="21225">
          <cell r="D21225" t="str">
            <v>4412705</v>
          </cell>
          <cell r="J21225" t="str">
            <v>N</v>
          </cell>
        </row>
        <row r="21226">
          <cell r="D21226" t="str">
            <v>4412705</v>
          </cell>
          <cell r="J21226" t="str">
            <v>N</v>
          </cell>
        </row>
        <row r="21227">
          <cell r="D21227" t="str">
            <v>4412705</v>
          </cell>
          <cell r="J21227" t="str">
            <v>N</v>
          </cell>
        </row>
        <row r="21228">
          <cell r="D21228" t="str">
            <v>4412705</v>
          </cell>
          <cell r="J21228" t="str">
            <v>N</v>
          </cell>
        </row>
        <row r="21229">
          <cell r="D21229" t="str">
            <v>4412705</v>
          </cell>
          <cell r="J21229" t="str">
            <v>N</v>
          </cell>
        </row>
        <row r="21230">
          <cell r="D21230" t="str">
            <v>4412705</v>
          </cell>
          <cell r="J21230" t="str">
            <v>N</v>
          </cell>
        </row>
        <row r="21231">
          <cell r="D21231" t="str">
            <v>4412705</v>
          </cell>
          <cell r="J21231" t="str">
            <v>N</v>
          </cell>
        </row>
        <row r="21232">
          <cell r="D21232" t="str">
            <v>4413105</v>
          </cell>
          <cell r="J21232" t="str">
            <v>N</v>
          </cell>
        </row>
        <row r="21233">
          <cell r="D21233" t="str">
            <v>4413105</v>
          </cell>
          <cell r="J21233" t="str">
            <v>N</v>
          </cell>
        </row>
        <row r="21234">
          <cell r="D21234" t="str">
            <v>4413105</v>
          </cell>
          <cell r="J21234" t="str">
            <v>N</v>
          </cell>
        </row>
        <row r="21235">
          <cell r="D21235" t="str">
            <v>4413105</v>
          </cell>
          <cell r="J21235" t="str">
            <v>N</v>
          </cell>
        </row>
        <row r="21236">
          <cell r="D21236" t="str">
            <v>4413105</v>
          </cell>
          <cell r="J21236" t="str">
            <v>N</v>
          </cell>
        </row>
        <row r="21237">
          <cell r="D21237" t="str">
            <v>4413105</v>
          </cell>
          <cell r="J21237" t="str">
            <v>N</v>
          </cell>
        </row>
        <row r="21238">
          <cell r="D21238" t="str">
            <v>4413105</v>
          </cell>
          <cell r="J21238" t="str">
            <v>N</v>
          </cell>
        </row>
        <row r="21239">
          <cell r="D21239" t="str">
            <v>4413105</v>
          </cell>
          <cell r="J21239" t="str">
            <v>N</v>
          </cell>
        </row>
        <row r="21240">
          <cell r="D21240" t="str">
            <v>4413105</v>
          </cell>
          <cell r="J21240" t="str">
            <v>N</v>
          </cell>
        </row>
        <row r="21241">
          <cell r="D21241" t="str">
            <v>4413105</v>
          </cell>
          <cell r="J21241" t="str">
            <v>N</v>
          </cell>
        </row>
        <row r="21242">
          <cell r="D21242" t="str">
            <v>4413105</v>
          </cell>
          <cell r="J21242" t="str">
            <v>N</v>
          </cell>
        </row>
        <row r="21243">
          <cell r="D21243" t="str">
            <v>4413105</v>
          </cell>
          <cell r="J21243" t="str">
            <v>N</v>
          </cell>
        </row>
        <row r="21244">
          <cell r="D21244" t="str">
            <v>4413105</v>
          </cell>
          <cell r="J21244" t="str">
            <v>N</v>
          </cell>
        </row>
        <row r="21245">
          <cell r="D21245" t="str">
            <v>4413105</v>
          </cell>
          <cell r="J21245" t="str">
            <v>N</v>
          </cell>
        </row>
        <row r="21246">
          <cell r="D21246" t="str">
            <v>4413105</v>
          </cell>
          <cell r="J21246" t="str">
            <v>N</v>
          </cell>
        </row>
        <row r="21247">
          <cell r="D21247" t="str">
            <v>4413105</v>
          </cell>
          <cell r="J21247" t="str">
            <v>N</v>
          </cell>
        </row>
        <row r="21248">
          <cell r="D21248" t="str">
            <v>4413105</v>
          </cell>
          <cell r="J21248" t="str">
            <v>N</v>
          </cell>
        </row>
        <row r="21249">
          <cell r="D21249" t="str">
            <v>4413105</v>
          </cell>
          <cell r="J21249" t="str">
            <v>N</v>
          </cell>
        </row>
        <row r="21250">
          <cell r="D21250" t="str">
            <v>4413105</v>
          </cell>
          <cell r="J21250" t="str">
            <v>N</v>
          </cell>
        </row>
        <row r="21251">
          <cell r="D21251" t="str">
            <v>4413105</v>
          </cell>
          <cell r="J21251" t="str">
            <v>N</v>
          </cell>
        </row>
        <row r="21252">
          <cell r="D21252" t="str">
            <v>4413105</v>
          </cell>
          <cell r="J21252" t="str">
            <v>N</v>
          </cell>
        </row>
        <row r="21253">
          <cell r="D21253" t="str">
            <v>4413105</v>
          </cell>
          <cell r="J21253" t="str">
            <v>N</v>
          </cell>
        </row>
        <row r="21254">
          <cell r="D21254" t="str">
            <v>4413105</v>
          </cell>
          <cell r="J21254" t="str">
            <v>N</v>
          </cell>
        </row>
        <row r="21255">
          <cell r="D21255" t="str">
            <v>4413105</v>
          </cell>
          <cell r="J21255" t="str">
            <v>N</v>
          </cell>
        </row>
        <row r="21256">
          <cell r="D21256" t="str">
            <v>4413105</v>
          </cell>
          <cell r="J21256" t="str">
            <v>N</v>
          </cell>
        </row>
        <row r="21257">
          <cell r="D21257" t="str">
            <v>4413105</v>
          </cell>
          <cell r="J21257" t="str">
            <v>N</v>
          </cell>
        </row>
        <row r="21258">
          <cell r="D21258" t="str">
            <v>4413105</v>
          </cell>
          <cell r="J21258" t="str">
            <v>N</v>
          </cell>
        </row>
        <row r="21259">
          <cell r="D21259" t="str">
            <v>4413105</v>
          </cell>
          <cell r="J21259" t="str">
            <v>N</v>
          </cell>
        </row>
        <row r="21260">
          <cell r="D21260" t="str">
            <v>4413105</v>
          </cell>
          <cell r="J21260" t="str">
            <v>N</v>
          </cell>
        </row>
        <row r="21261">
          <cell r="D21261" t="str">
            <v>4413105</v>
          </cell>
          <cell r="J21261" t="str">
            <v>N</v>
          </cell>
        </row>
        <row r="21262">
          <cell r="D21262" t="str">
            <v>4413105</v>
          </cell>
          <cell r="J21262" t="str">
            <v>N</v>
          </cell>
        </row>
        <row r="21263">
          <cell r="D21263" t="str">
            <v>4413105</v>
          </cell>
          <cell r="J21263" t="str">
            <v>N</v>
          </cell>
        </row>
        <row r="21264">
          <cell r="D21264" t="str">
            <v>4413105</v>
          </cell>
          <cell r="J21264" t="str">
            <v>N</v>
          </cell>
        </row>
        <row r="21265">
          <cell r="D21265" t="str">
            <v>4453706</v>
          </cell>
          <cell r="J21265" t="str">
            <v>N</v>
          </cell>
        </row>
        <row r="21266">
          <cell r="D21266" t="str">
            <v>4453706</v>
          </cell>
          <cell r="J21266" t="str">
            <v>N</v>
          </cell>
        </row>
        <row r="21267">
          <cell r="D21267" t="str">
            <v>4453706</v>
          </cell>
          <cell r="J21267" t="str">
            <v>N</v>
          </cell>
        </row>
        <row r="21268">
          <cell r="D21268" t="str">
            <v>4453706</v>
          </cell>
          <cell r="J21268" t="str">
            <v>N</v>
          </cell>
        </row>
        <row r="21269">
          <cell r="D21269" t="str">
            <v>4453706</v>
          </cell>
          <cell r="J21269" t="str">
            <v>N</v>
          </cell>
        </row>
        <row r="21270">
          <cell r="D21270" t="str">
            <v>4453706</v>
          </cell>
          <cell r="J21270" t="str">
            <v>N</v>
          </cell>
        </row>
        <row r="21271">
          <cell r="D21271" t="str">
            <v>4453706</v>
          </cell>
          <cell r="J21271" t="str">
            <v>N</v>
          </cell>
        </row>
        <row r="21272">
          <cell r="D21272" t="str">
            <v>4453706</v>
          </cell>
          <cell r="J21272" t="str">
            <v>N</v>
          </cell>
        </row>
        <row r="21273">
          <cell r="D21273" t="str">
            <v>4453706</v>
          </cell>
          <cell r="J21273" t="str">
            <v>N</v>
          </cell>
        </row>
        <row r="21274">
          <cell r="D21274" t="str">
            <v>4453706</v>
          </cell>
          <cell r="J21274" t="str">
            <v>N</v>
          </cell>
        </row>
        <row r="21275">
          <cell r="D21275" t="str">
            <v>4453706</v>
          </cell>
          <cell r="J21275" t="str">
            <v>N</v>
          </cell>
        </row>
        <row r="21276">
          <cell r="D21276" t="str">
            <v>4453706</v>
          </cell>
          <cell r="J21276" t="str">
            <v>N</v>
          </cell>
        </row>
        <row r="21277">
          <cell r="D21277" t="str">
            <v>4453706</v>
          </cell>
          <cell r="J21277" t="str">
            <v>N</v>
          </cell>
        </row>
        <row r="21278">
          <cell r="D21278" t="str">
            <v>4453706</v>
          </cell>
          <cell r="J21278" t="str">
            <v>N</v>
          </cell>
        </row>
        <row r="21279">
          <cell r="D21279" t="str">
            <v>4453706</v>
          </cell>
          <cell r="J21279" t="str">
            <v>N</v>
          </cell>
        </row>
        <row r="21280">
          <cell r="D21280" t="str">
            <v>4453706</v>
          </cell>
          <cell r="J21280" t="str">
            <v>N</v>
          </cell>
        </row>
        <row r="21281">
          <cell r="D21281" t="str">
            <v>4453706</v>
          </cell>
          <cell r="J21281" t="str">
            <v>N</v>
          </cell>
        </row>
        <row r="21282">
          <cell r="D21282" t="str">
            <v>4453706</v>
          </cell>
          <cell r="J21282" t="str">
            <v>N</v>
          </cell>
        </row>
        <row r="21283">
          <cell r="D21283" t="str">
            <v>4453806</v>
          </cell>
          <cell r="J21283" t="str">
            <v>N</v>
          </cell>
        </row>
        <row r="21284">
          <cell r="D21284" t="str">
            <v>4453806</v>
          </cell>
          <cell r="J21284" t="str">
            <v>N</v>
          </cell>
        </row>
        <row r="21285">
          <cell r="D21285" t="str">
            <v>4453806</v>
          </cell>
          <cell r="J21285" t="str">
            <v>N</v>
          </cell>
        </row>
        <row r="21286">
          <cell r="D21286" t="str">
            <v>4453806</v>
          </cell>
          <cell r="J21286" t="str">
            <v>N</v>
          </cell>
        </row>
        <row r="21287">
          <cell r="D21287" t="str">
            <v>4453806</v>
          </cell>
          <cell r="J21287" t="str">
            <v>N</v>
          </cell>
        </row>
        <row r="21288">
          <cell r="D21288" t="str">
            <v>4453806</v>
          </cell>
          <cell r="J21288" t="str">
            <v>N</v>
          </cell>
        </row>
        <row r="21289">
          <cell r="D21289" t="str">
            <v>4453806</v>
          </cell>
          <cell r="J21289" t="str">
            <v>N</v>
          </cell>
        </row>
        <row r="21290">
          <cell r="D21290" t="str">
            <v>4453806</v>
          </cell>
          <cell r="J21290" t="str">
            <v>N</v>
          </cell>
        </row>
        <row r="21291">
          <cell r="D21291" t="str">
            <v>4930105</v>
          </cell>
          <cell r="J21291" t="str">
            <v>Y</v>
          </cell>
        </row>
        <row r="21292">
          <cell r="D21292" t="str">
            <v>4930105</v>
          </cell>
          <cell r="J21292" t="str">
            <v>Y</v>
          </cell>
        </row>
        <row r="21293">
          <cell r="D21293" t="str">
            <v>4930105</v>
          </cell>
          <cell r="J21293" t="str">
            <v>Y</v>
          </cell>
        </row>
        <row r="21294">
          <cell r="D21294" t="str">
            <v>4930105</v>
          </cell>
          <cell r="J21294" t="str">
            <v>Y</v>
          </cell>
        </row>
        <row r="21295">
          <cell r="D21295" t="str">
            <v>4930105</v>
          </cell>
          <cell r="J21295" t="str">
            <v>Y</v>
          </cell>
        </row>
        <row r="21296">
          <cell r="D21296" t="str">
            <v>4930105</v>
          </cell>
          <cell r="J21296" t="str">
            <v>Y</v>
          </cell>
        </row>
        <row r="21297">
          <cell r="D21297" t="str">
            <v>4930105</v>
          </cell>
          <cell r="J21297" t="str">
            <v>Y</v>
          </cell>
        </row>
        <row r="21298">
          <cell r="D21298" t="str">
            <v>4930105</v>
          </cell>
          <cell r="J21298" t="str">
            <v>Y</v>
          </cell>
        </row>
        <row r="21299">
          <cell r="D21299" t="str">
            <v>4930105</v>
          </cell>
          <cell r="J21299" t="str">
            <v>Y</v>
          </cell>
        </row>
        <row r="21300">
          <cell r="D21300" t="str">
            <v>4930105</v>
          </cell>
          <cell r="J21300" t="str">
            <v>Y</v>
          </cell>
        </row>
        <row r="21301">
          <cell r="D21301" t="str">
            <v>4930105</v>
          </cell>
          <cell r="J21301" t="str">
            <v>Y</v>
          </cell>
        </row>
        <row r="21302">
          <cell r="D21302" t="str">
            <v>4930105</v>
          </cell>
          <cell r="J21302" t="str">
            <v>Y</v>
          </cell>
        </row>
        <row r="21303">
          <cell r="D21303" t="str">
            <v>4930105</v>
          </cell>
          <cell r="J21303" t="str">
            <v>Y</v>
          </cell>
        </row>
        <row r="21304">
          <cell r="D21304" t="str">
            <v>4930105</v>
          </cell>
          <cell r="J21304" t="str">
            <v>Y</v>
          </cell>
        </row>
        <row r="21305">
          <cell r="D21305" t="str">
            <v>4930105</v>
          </cell>
          <cell r="J21305" t="str">
            <v>Y</v>
          </cell>
        </row>
        <row r="21306">
          <cell r="D21306" t="str">
            <v>4930105</v>
          </cell>
          <cell r="J21306" t="str">
            <v>Y</v>
          </cell>
        </row>
        <row r="21307">
          <cell r="D21307" t="str">
            <v>4930105</v>
          </cell>
          <cell r="J21307" t="str">
            <v>Y</v>
          </cell>
        </row>
        <row r="21308">
          <cell r="D21308" t="str">
            <v>4930105</v>
          </cell>
          <cell r="J21308" t="str">
            <v>Y</v>
          </cell>
        </row>
        <row r="21309">
          <cell r="D21309" t="str">
            <v>4930105</v>
          </cell>
          <cell r="J21309" t="str">
            <v>Y</v>
          </cell>
        </row>
        <row r="21310">
          <cell r="D21310" t="str">
            <v>4930105</v>
          </cell>
          <cell r="J21310" t="str">
            <v>Y</v>
          </cell>
        </row>
        <row r="21311">
          <cell r="D21311" t="str">
            <v>4930105</v>
          </cell>
          <cell r="J21311" t="str">
            <v>Y</v>
          </cell>
        </row>
        <row r="21312">
          <cell r="D21312" t="str">
            <v>4930105</v>
          </cell>
          <cell r="J21312" t="str">
            <v>Y</v>
          </cell>
        </row>
        <row r="21313">
          <cell r="D21313" t="str">
            <v>4930105</v>
          </cell>
          <cell r="J21313" t="str">
            <v>Y</v>
          </cell>
        </row>
        <row r="21314">
          <cell r="D21314" t="str">
            <v>5018605</v>
          </cell>
          <cell r="J21314" t="str">
            <v>N</v>
          </cell>
        </row>
        <row r="21315">
          <cell r="D21315" t="str">
            <v>5018605</v>
          </cell>
          <cell r="J21315" t="str">
            <v>N</v>
          </cell>
        </row>
        <row r="21316">
          <cell r="D21316" t="str">
            <v>5018605</v>
          </cell>
          <cell r="J21316" t="str">
            <v>N</v>
          </cell>
        </row>
        <row r="21317">
          <cell r="D21317" t="str">
            <v>5018605</v>
          </cell>
          <cell r="J21317" t="str">
            <v>N</v>
          </cell>
        </row>
        <row r="21318">
          <cell r="D21318" t="str">
            <v>5018605</v>
          </cell>
          <cell r="J21318" t="str">
            <v>N</v>
          </cell>
        </row>
        <row r="21319">
          <cell r="D21319" t="str">
            <v>5018605</v>
          </cell>
          <cell r="J21319" t="str">
            <v>N</v>
          </cell>
        </row>
        <row r="21320">
          <cell r="D21320" t="str">
            <v>5018605</v>
          </cell>
          <cell r="J21320" t="str">
            <v>N</v>
          </cell>
        </row>
        <row r="21321">
          <cell r="D21321" t="str">
            <v>5018605</v>
          </cell>
          <cell r="J21321" t="str">
            <v>N</v>
          </cell>
        </row>
        <row r="21322">
          <cell r="D21322" t="str">
            <v>5018605</v>
          </cell>
          <cell r="J21322" t="str">
            <v>N</v>
          </cell>
        </row>
        <row r="21323">
          <cell r="D21323" t="str">
            <v>5021998</v>
          </cell>
          <cell r="J21323" t="str">
            <v>Y</v>
          </cell>
        </row>
        <row r="21324">
          <cell r="D21324" t="str">
            <v>5021998</v>
          </cell>
          <cell r="J21324" t="str">
            <v>N</v>
          </cell>
        </row>
        <row r="21325">
          <cell r="D21325" t="str">
            <v>5021998</v>
          </cell>
          <cell r="J21325" t="str">
            <v>N</v>
          </cell>
        </row>
        <row r="21326">
          <cell r="D21326" t="str">
            <v>5021998</v>
          </cell>
          <cell r="J21326" t="str">
            <v>N</v>
          </cell>
        </row>
        <row r="21327">
          <cell r="D21327" t="str">
            <v>5021998</v>
          </cell>
          <cell r="J21327" t="str">
            <v>N</v>
          </cell>
        </row>
        <row r="21328">
          <cell r="D21328" t="str">
            <v>5021998</v>
          </cell>
          <cell r="J21328" t="str">
            <v>N</v>
          </cell>
        </row>
        <row r="21329">
          <cell r="D21329" t="str">
            <v>5021998</v>
          </cell>
          <cell r="J21329" t="str">
            <v>N</v>
          </cell>
        </row>
        <row r="21330">
          <cell r="D21330" t="str">
            <v>5021998</v>
          </cell>
          <cell r="J21330" t="str">
            <v>N</v>
          </cell>
        </row>
        <row r="21331">
          <cell r="D21331" t="str">
            <v>5021998</v>
          </cell>
          <cell r="J21331" t="str">
            <v>N</v>
          </cell>
        </row>
        <row r="21332">
          <cell r="D21332" t="str">
            <v>5021998</v>
          </cell>
          <cell r="J21332" t="str">
            <v>Y</v>
          </cell>
        </row>
        <row r="21333">
          <cell r="D21333" t="str">
            <v>5021998</v>
          </cell>
          <cell r="J21333" t="str">
            <v>N</v>
          </cell>
        </row>
        <row r="21334">
          <cell r="D21334" t="str">
            <v>5021998</v>
          </cell>
          <cell r="J21334" t="str">
            <v>N</v>
          </cell>
        </row>
        <row r="21335">
          <cell r="D21335" t="str">
            <v>5021998</v>
          </cell>
          <cell r="J21335" t="str">
            <v>N</v>
          </cell>
        </row>
        <row r="21336">
          <cell r="D21336" t="str">
            <v>5021998</v>
          </cell>
          <cell r="J21336" t="str">
            <v>N</v>
          </cell>
        </row>
        <row r="21337">
          <cell r="D21337" t="str">
            <v>5021998</v>
          </cell>
          <cell r="J21337" t="str">
            <v>N</v>
          </cell>
        </row>
        <row r="21338">
          <cell r="D21338" t="str">
            <v>5021998</v>
          </cell>
          <cell r="J21338" t="str">
            <v>N</v>
          </cell>
        </row>
        <row r="21339">
          <cell r="D21339" t="str">
            <v>5021998</v>
          </cell>
          <cell r="J21339" t="str">
            <v>N</v>
          </cell>
        </row>
        <row r="21340">
          <cell r="D21340" t="str">
            <v>5021998</v>
          </cell>
          <cell r="J21340" t="str">
            <v>N</v>
          </cell>
        </row>
        <row r="21341">
          <cell r="D21341" t="str">
            <v>5021998</v>
          </cell>
          <cell r="J21341" t="str">
            <v>Y</v>
          </cell>
        </row>
        <row r="21342">
          <cell r="D21342" t="str">
            <v>5021998</v>
          </cell>
          <cell r="J21342" t="str">
            <v>N</v>
          </cell>
        </row>
        <row r="21343">
          <cell r="D21343" t="str">
            <v>5021998</v>
          </cell>
          <cell r="J21343" t="str">
            <v>N</v>
          </cell>
        </row>
        <row r="21344">
          <cell r="D21344" t="str">
            <v>5021998</v>
          </cell>
          <cell r="J21344" t="str">
            <v>N</v>
          </cell>
        </row>
        <row r="21345">
          <cell r="D21345" t="str">
            <v>5021998</v>
          </cell>
          <cell r="J21345" t="str">
            <v>N</v>
          </cell>
        </row>
        <row r="21346">
          <cell r="D21346" t="str">
            <v>5021998</v>
          </cell>
          <cell r="J21346" t="str">
            <v>N</v>
          </cell>
        </row>
        <row r="21347">
          <cell r="D21347" t="str">
            <v>5021998</v>
          </cell>
          <cell r="J21347" t="str">
            <v>N</v>
          </cell>
        </row>
        <row r="21348">
          <cell r="D21348" t="str">
            <v>5021998</v>
          </cell>
          <cell r="J21348" t="str">
            <v>N</v>
          </cell>
        </row>
        <row r="21349">
          <cell r="D21349" t="str">
            <v>5021998</v>
          </cell>
          <cell r="J21349" t="str">
            <v>N</v>
          </cell>
        </row>
        <row r="21350">
          <cell r="D21350" t="str">
            <v>5140177</v>
          </cell>
          <cell r="J21350" t="str">
            <v>Y</v>
          </cell>
        </row>
        <row r="21351">
          <cell r="D21351" t="str">
            <v>5140177</v>
          </cell>
          <cell r="J21351" t="str">
            <v>N</v>
          </cell>
        </row>
        <row r="21352">
          <cell r="D21352" t="str">
            <v>5140177</v>
          </cell>
          <cell r="J21352" t="str">
            <v>N</v>
          </cell>
        </row>
        <row r="21353">
          <cell r="D21353" t="str">
            <v>5140177</v>
          </cell>
          <cell r="J21353" t="str">
            <v>N</v>
          </cell>
        </row>
        <row r="21354">
          <cell r="D21354" t="str">
            <v>5140177</v>
          </cell>
          <cell r="J21354" t="str">
            <v>N</v>
          </cell>
        </row>
        <row r="21355">
          <cell r="D21355" t="str">
            <v>5140177</v>
          </cell>
          <cell r="J21355" t="str">
            <v>N</v>
          </cell>
        </row>
        <row r="21356">
          <cell r="D21356" t="str">
            <v>5140177</v>
          </cell>
          <cell r="J21356" t="str">
            <v>N</v>
          </cell>
        </row>
        <row r="21357">
          <cell r="D21357" t="str">
            <v>5140177</v>
          </cell>
          <cell r="J21357" t="str">
            <v>N</v>
          </cell>
        </row>
        <row r="21358">
          <cell r="D21358" t="str">
            <v>5140177</v>
          </cell>
          <cell r="J21358" t="str">
            <v>N</v>
          </cell>
        </row>
        <row r="21359">
          <cell r="D21359" t="str">
            <v>5168005</v>
          </cell>
          <cell r="J21359" t="str">
            <v>N</v>
          </cell>
        </row>
        <row r="21360">
          <cell r="D21360" t="str">
            <v>5168005</v>
          </cell>
          <cell r="J21360" t="str">
            <v>N</v>
          </cell>
        </row>
        <row r="21361">
          <cell r="D21361" t="str">
            <v>5168005</v>
          </cell>
          <cell r="J21361" t="str">
            <v>N</v>
          </cell>
        </row>
        <row r="21362">
          <cell r="D21362" t="str">
            <v>5168005</v>
          </cell>
          <cell r="J21362" t="str">
            <v>N</v>
          </cell>
        </row>
        <row r="21363">
          <cell r="D21363" t="str">
            <v>5168005</v>
          </cell>
          <cell r="J21363" t="str">
            <v>N</v>
          </cell>
        </row>
        <row r="21364">
          <cell r="D21364" t="str">
            <v>5168205</v>
          </cell>
          <cell r="J21364" t="str">
            <v>N</v>
          </cell>
        </row>
        <row r="21365">
          <cell r="D21365" t="str">
            <v>5168205</v>
          </cell>
          <cell r="J21365" t="str">
            <v>N</v>
          </cell>
        </row>
        <row r="21366">
          <cell r="D21366" t="str">
            <v>5168205</v>
          </cell>
          <cell r="J21366" t="str">
            <v>N</v>
          </cell>
        </row>
        <row r="21367">
          <cell r="D21367" t="str">
            <v>5168205</v>
          </cell>
          <cell r="J21367" t="str">
            <v>N</v>
          </cell>
        </row>
        <row r="21368">
          <cell r="D21368" t="str">
            <v>5168205</v>
          </cell>
          <cell r="J21368" t="str">
            <v>N</v>
          </cell>
        </row>
        <row r="21369">
          <cell r="D21369" t="str">
            <v>5168205</v>
          </cell>
          <cell r="J21369" t="str">
            <v>N</v>
          </cell>
        </row>
        <row r="21370">
          <cell r="D21370" t="str">
            <v>5168205</v>
          </cell>
          <cell r="J21370" t="str">
            <v>N</v>
          </cell>
        </row>
        <row r="21371">
          <cell r="D21371" t="str">
            <v>5168205</v>
          </cell>
          <cell r="J21371" t="str">
            <v>N</v>
          </cell>
        </row>
        <row r="21372">
          <cell r="D21372" t="str">
            <v>5168205</v>
          </cell>
          <cell r="J21372" t="str">
            <v>N</v>
          </cell>
        </row>
        <row r="21373">
          <cell r="D21373" t="str">
            <v>5168205</v>
          </cell>
          <cell r="J21373" t="str">
            <v>N</v>
          </cell>
        </row>
        <row r="21374">
          <cell r="D21374" t="str">
            <v>5168205</v>
          </cell>
          <cell r="J21374" t="str">
            <v>N</v>
          </cell>
        </row>
        <row r="21375">
          <cell r="D21375" t="str">
            <v>5168205</v>
          </cell>
          <cell r="J21375" t="str">
            <v>N</v>
          </cell>
        </row>
        <row r="21376">
          <cell r="D21376" t="str">
            <v>5168205</v>
          </cell>
          <cell r="J21376" t="str">
            <v>N</v>
          </cell>
        </row>
        <row r="21377">
          <cell r="D21377" t="str">
            <v>5168205</v>
          </cell>
          <cell r="J21377" t="str">
            <v>N</v>
          </cell>
        </row>
        <row r="21378">
          <cell r="D21378" t="str">
            <v>5168205</v>
          </cell>
          <cell r="J21378" t="str">
            <v>N</v>
          </cell>
        </row>
        <row r="21379">
          <cell r="D21379" t="str">
            <v>5168205</v>
          </cell>
          <cell r="J21379" t="str">
            <v>N</v>
          </cell>
        </row>
        <row r="21380">
          <cell r="D21380" t="str">
            <v>5168205</v>
          </cell>
          <cell r="J21380" t="str">
            <v>N</v>
          </cell>
        </row>
        <row r="21381">
          <cell r="D21381" t="str">
            <v>5168205</v>
          </cell>
          <cell r="J21381" t="str">
            <v>N</v>
          </cell>
        </row>
        <row r="21382">
          <cell r="D21382" t="str">
            <v>5168205</v>
          </cell>
          <cell r="J21382" t="str">
            <v>N</v>
          </cell>
        </row>
        <row r="21383">
          <cell r="D21383" t="str">
            <v>5168205</v>
          </cell>
          <cell r="J21383" t="str">
            <v>N</v>
          </cell>
        </row>
        <row r="21384">
          <cell r="D21384" t="str">
            <v>5168205</v>
          </cell>
          <cell r="J21384" t="str">
            <v>N</v>
          </cell>
        </row>
        <row r="21385">
          <cell r="D21385" t="str">
            <v>5168205</v>
          </cell>
          <cell r="J21385" t="str">
            <v>N</v>
          </cell>
        </row>
        <row r="21386">
          <cell r="D21386" t="str">
            <v>5168205</v>
          </cell>
          <cell r="J21386" t="str">
            <v>N</v>
          </cell>
        </row>
        <row r="21387">
          <cell r="D21387" t="str">
            <v>5168205</v>
          </cell>
          <cell r="J21387" t="str">
            <v>N</v>
          </cell>
        </row>
        <row r="21388">
          <cell r="D21388" t="str">
            <v>5168205</v>
          </cell>
          <cell r="J21388" t="str">
            <v>N</v>
          </cell>
        </row>
        <row r="21389">
          <cell r="D21389" t="str">
            <v>5168205</v>
          </cell>
          <cell r="J21389" t="str">
            <v>N</v>
          </cell>
        </row>
        <row r="21390">
          <cell r="D21390" t="str">
            <v>5168205</v>
          </cell>
          <cell r="J21390" t="str">
            <v>N</v>
          </cell>
        </row>
        <row r="21391">
          <cell r="D21391" t="str">
            <v>5168205</v>
          </cell>
          <cell r="J21391" t="str">
            <v>N</v>
          </cell>
        </row>
        <row r="21392">
          <cell r="D21392" t="str">
            <v>5168205</v>
          </cell>
          <cell r="J21392" t="str">
            <v>N</v>
          </cell>
        </row>
        <row r="21393">
          <cell r="D21393" t="str">
            <v>5168205</v>
          </cell>
          <cell r="J21393" t="str">
            <v>N</v>
          </cell>
        </row>
        <row r="21394">
          <cell r="D21394" t="str">
            <v>5168205</v>
          </cell>
          <cell r="J21394" t="str">
            <v>N</v>
          </cell>
        </row>
        <row r="21395">
          <cell r="D21395" t="str">
            <v>5168205</v>
          </cell>
          <cell r="J21395" t="str">
            <v>N</v>
          </cell>
        </row>
        <row r="21396">
          <cell r="D21396" t="str">
            <v>5168205</v>
          </cell>
          <cell r="J21396" t="str">
            <v>N</v>
          </cell>
        </row>
        <row r="21397">
          <cell r="D21397" t="str">
            <v>5168205</v>
          </cell>
          <cell r="J21397" t="str">
            <v>N</v>
          </cell>
        </row>
        <row r="21398">
          <cell r="D21398" t="str">
            <v>5168205</v>
          </cell>
          <cell r="J21398" t="str">
            <v>N</v>
          </cell>
        </row>
        <row r="21399">
          <cell r="D21399" t="str">
            <v>5168205</v>
          </cell>
          <cell r="J21399" t="str">
            <v>N</v>
          </cell>
        </row>
        <row r="21400">
          <cell r="D21400" t="str">
            <v>5168205</v>
          </cell>
          <cell r="J21400" t="str">
            <v>N</v>
          </cell>
        </row>
        <row r="21401">
          <cell r="D21401" t="str">
            <v>5168205</v>
          </cell>
          <cell r="J21401" t="str">
            <v>N</v>
          </cell>
        </row>
        <row r="21402">
          <cell r="D21402" t="str">
            <v>5168205</v>
          </cell>
          <cell r="J21402" t="str">
            <v>N</v>
          </cell>
        </row>
        <row r="21403">
          <cell r="D21403" t="str">
            <v>5168205</v>
          </cell>
          <cell r="J21403" t="str">
            <v>N</v>
          </cell>
        </row>
        <row r="21404">
          <cell r="D21404" t="str">
            <v>5168205</v>
          </cell>
          <cell r="J21404" t="str">
            <v>N</v>
          </cell>
        </row>
        <row r="21405">
          <cell r="D21405" t="str">
            <v>5168205</v>
          </cell>
          <cell r="J21405" t="str">
            <v>N</v>
          </cell>
        </row>
        <row r="21406">
          <cell r="D21406" t="str">
            <v>5168205</v>
          </cell>
          <cell r="J21406" t="str">
            <v>N</v>
          </cell>
        </row>
        <row r="21407">
          <cell r="D21407" t="str">
            <v>5168205</v>
          </cell>
          <cell r="J21407" t="str">
            <v>N</v>
          </cell>
        </row>
        <row r="21408">
          <cell r="D21408" t="str">
            <v>5168205</v>
          </cell>
          <cell r="J21408" t="str">
            <v>N</v>
          </cell>
        </row>
        <row r="21409">
          <cell r="D21409" t="str">
            <v>5168205</v>
          </cell>
          <cell r="J21409" t="str">
            <v>N</v>
          </cell>
        </row>
        <row r="21410">
          <cell r="D21410" t="str">
            <v>5168205</v>
          </cell>
          <cell r="J21410" t="str">
            <v>N</v>
          </cell>
        </row>
        <row r="21411">
          <cell r="D21411" t="str">
            <v>5168205</v>
          </cell>
          <cell r="J21411" t="str">
            <v>N</v>
          </cell>
        </row>
        <row r="21412">
          <cell r="D21412" t="str">
            <v>5168205</v>
          </cell>
          <cell r="J21412" t="str">
            <v>N</v>
          </cell>
        </row>
        <row r="21413">
          <cell r="D21413" t="str">
            <v>5168205</v>
          </cell>
          <cell r="J21413" t="str">
            <v>N</v>
          </cell>
        </row>
        <row r="21414">
          <cell r="D21414" t="str">
            <v>5168205</v>
          </cell>
          <cell r="J21414" t="str">
            <v>N</v>
          </cell>
        </row>
        <row r="21415">
          <cell r="D21415" t="str">
            <v>5168205</v>
          </cell>
          <cell r="J21415" t="str">
            <v>N</v>
          </cell>
        </row>
        <row r="21416">
          <cell r="D21416" t="str">
            <v>5168205</v>
          </cell>
          <cell r="J21416" t="str">
            <v>N</v>
          </cell>
        </row>
        <row r="21417">
          <cell r="D21417" t="str">
            <v>5168205</v>
          </cell>
          <cell r="J21417" t="str">
            <v>N</v>
          </cell>
        </row>
        <row r="21418">
          <cell r="D21418" t="str">
            <v>5168205</v>
          </cell>
          <cell r="J21418" t="str">
            <v>N</v>
          </cell>
        </row>
        <row r="21419">
          <cell r="D21419" t="str">
            <v>5168205</v>
          </cell>
          <cell r="J21419" t="str">
            <v>N</v>
          </cell>
        </row>
        <row r="21420">
          <cell r="D21420" t="str">
            <v>5168205</v>
          </cell>
          <cell r="J21420" t="str">
            <v>N</v>
          </cell>
        </row>
        <row r="21421">
          <cell r="D21421" t="str">
            <v>5168205</v>
          </cell>
          <cell r="J21421" t="str">
            <v>N</v>
          </cell>
        </row>
        <row r="21422">
          <cell r="D21422" t="str">
            <v>5168205</v>
          </cell>
          <cell r="J21422" t="str">
            <v>N</v>
          </cell>
        </row>
        <row r="21423">
          <cell r="D21423" t="str">
            <v>5168205</v>
          </cell>
          <cell r="J21423" t="str">
            <v>N</v>
          </cell>
        </row>
        <row r="21424">
          <cell r="D21424" t="str">
            <v>5168205</v>
          </cell>
          <cell r="J21424" t="str">
            <v>N</v>
          </cell>
        </row>
        <row r="21425">
          <cell r="D21425" t="str">
            <v>5168205</v>
          </cell>
          <cell r="J21425" t="str">
            <v>N</v>
          </cell>
        </row>
        <row r="21426">
          <cell r="D21426" t="str">
            <v>5168205</v>
          </cell>
          <cell r="J21426" t="str">
            <v>N</v>
          </cell>
        </row>
        <row r="21427">
          <cell r="D21427" t="str">
            <v>5168205</v>
          </cell>
          <cell r="J21427" t="str">
            <v>N</v>
          </cell>
        </row>
        <row r="21428">
          <cell r="D21428" t="str">
            <v>5168205</v>
          </cell>
          <cell r="J21428" t="str">
            <v>N</v>
          </cell>
        </row>
        <row r="21429">
          <cell r="D21429" t="str">
            <v>5168205</v>
          </cell>
          <cell r="J21429" t="str">
            <v>N</v>
          </cell>
        </row>
        <row r="21430">
          <cell r="D21430" t="str">
            <v>5168205</v>
          </cell>
          <cell r="J21430" t="str">
            <v>N</v>
          </cell>
        </row>
        <row r="21431">
          <cell r="D21431" t="str">
            <v>5168205</v>
          </cell>
          <cell r="J21431" t="str">
            <v>N</v>
          </cell>
        </row>
        <row r="21432">
          <cell r="D21432" t="str">
            <v>5168205</v>
          </cell>
          <cell r="J21432" t="str">
            <v>N</v>
          </cell>
        </row>
        <row r="21433">
          <cell r="D21433" t="str">
            <v>5168205</v>
          </cell>
          <cell r="J21433" t="str">
            <v>N</v>
          </cell>
        </row>
        <row r="21434">
          <cell r="D21434" t="str">
            <v>5168205</v>
          </cell>
          <cell r="J21434" t="str">
            <v>N</v>
          </cell>
        </row>
        <row r="21435">
          <cell r="D21435" t="str">
            <v>5168205</v>
          </cell>
          <cell r="J21435" t="str">
            <v>N</v>
          </cell>
        </row>
        <row r="21436">
          <cell r="D21436" t="str">
            <v>5168205</v>
          </cell>
          <cell r="J21436" t="str">
            <v>N</v>
          </cell>
        </row>
        <row r="21437">
          <cell r="D21437" t="str">
            <v>5168205</v>
          </cell>
          <cell r="J21437" t="str">
            <v>N</v>
          </cell>
        </row>
        <row r="21438">
          <cell r="D21438" t="str">
            <v>5168205</v>
          </cell>
          <cell r="J21438" t="str">
            <v>N</v>
          </cell>
        </row>
        <row r="21439">
          <cell r="D21439" t="str">
            <v>5168205</v>
          </cell>
          <cell r="J21439" t="str">
            <v>N</v>
          </cell>
        </row>
        <row r="21440">
          <cell r="D21440" t="str">
            <v>5168205</v>
          </cell>
          <cell r="J21440" t="str">
            <v>N</v>
          </cell>
        </row>
        <row r="21441">
          <cell r="D21441" t="str">
            <v>5168205</v>
          </cell>
          <cell r="J21441" t="str">
            <v>N</v>
          </cell>
        </row>
        <row r="21442">
          <cell r="D21442" t="str">
            <v>5168205</v>
          </cell>
          <cell r="J21442" t="str">
            <v>N</v>
          </cell>
        </row>
        <row r="21443">
          <cell r="D21443" t="str">
            <v>5168205</v>
          </cell>
          <cell r="J21443" t="str">
            <v>N</v>
          </cell>
        </row>
        <row r="21444">
          <cell r="D21444" t="str">
            <v>5168205</v>
          </cell>
          <cell r="J21444" t="str">
            <v>N</v>
          </cell>
        </row>
        <row r="21445">
          <cell r="D21445" t="str">
            <v>5168205</v>
          </cell>
          <cell r="J21445" t="str">
            <v>N</v>
          </cell>
        </row>
        <row r="21446">
          <cell r="D21446" t="str">
            <v>5168205</v>
          </cell>
          <cell r="J21446" t="str">
            <v>N</v>
          </cell>
        </row>
        <row r="21447">
          <cell r="D21447" t="str">
            <v>5168205</v>
          </cell>
          <cell r="J21447" t="str">
            <v>N</v>
          </cell>
        </row>
        <row r="21448">
          <cell r="D21448" t="str">
            <v>5168205</v>
          </cell>
          <cell r="J21448" t="str">
            <v>N</v>
          </cell>
        </row>
        <row r="21449">
          <cell r="D21449" t="str">
            <v>5168205</v>
          </cell>
          <cell r="J21449" t="str">
            <v>N</v>
          </cell>
        </row>
        <row r="21450">
          <cell r="D21450" t="str">
            <v>5168205</v>
          </cell>
          <cell r="J21450" t="str">
            <v>N</v>
          </cell>
        </row>
        <row r="21451">
          <cell r="D21451" t="str">
            <v>5168205</v>
          </cell>
          <cell r="J21451" t="str">
            <v>N</v>
          </cell>
        </row>
        <row r="21452">
          <cell r="D21452" t="str">
            <v>5168205</v>
          </cell>
          <cell r="J21452" t="str">
            <v>N</v>
          </cell>
        </row>
        <row r="21453">
          <cell r="D21453" t="str">
            <v>5168205</v>
          </cell>
          <cell r="J21453" t="str">
            <v>N</v>
          </cell>
        </row>
        <row r="21454">
          <cell r="D21454" t="str">
            <v>5168205</v>
          </cell>
          <cell r="J21454" t="str">
            <v>N</v>
          </cell>
        </row>
        <row r="21455">
          <cell r="D21455" t="str">
            <v>5168205</v>
          </cell>
          <cell r="J21455" t="str">
            <v>N</v>
          </cell>
        </row>
        <row r="21456">
          <cell r="D21456" t="str">
            <v>5168205</v>
          </cell>
          <cell r="J21456" t="str">
            <v>N</v>
          </cell>
        </row>
        <row r="21457">
          <cell r="D21457" t="str">
            <v>5168205</v>
          </cell>
          <cell r="J21457" t="str">
            <v>N</v>
          </cell>
        </row>
        <row r="21458">
          <cell r="D21458" t="str">
            <v>5168205</v>
          </cell>
          <cell r="J21458" t="str">
            <v>N</v>
          </cell>
        </row>
        <row r="21459">
          <cell r="D21459" t="str">
            <v>5168205</v>
          </cell>
          <cell r="J21459" t="str">
            <v>N</v>
          </cell>
        </row>
        <row r="21460">
          <cell r="D21460" t="str">
            <v>5168205</v>
          </cell>
          <cell r="J21460" t="str">
            <v>N</v>
          </cell>
        </row>
        <row r="21461">
          <cell r="D21461" t="str">
            <v>5168205</v>
          </cell>
          <cell r="J21461" t="str">
            <v>N</v>
          </cell>
        </row>
        <row r="21462">
          <cell r="D21462" t="str">
            <v>5168205</v>
          </cell>
          <cell r="J21462" t="str">
            <v>N</v>
          </cell>
        </row>
        <row r="21463">
          <cell r="D21463" t="str">
            <v>5168205</v>
          </cell>
          <cell r="J21463" t="str">
            <v>N</v>
          </cell>
        </row>
        <row r="21464">
          <cell r="D21464" t="str">
            <v>5168205</v>
          </cell>
          <cell r="J21464" t="str">
            <v>N</v>
          </cell>
        </row>
        <row r="21465">
          <cell r="D21465" t="str">
            <v>5168205</v>
          </cell>
          <cell r="J21465" t="str">
            <v>N</v>
          </cell>
        </row>
        <row r="21466">
          <cell r="D21466" t="str">
            <v>5168205</v>
          </cell>
          <cell r="J21466" t="str">
            <v>N</v>
          </cell>
        </row>
        <row r="21467">
          <cell r="D21467" t="str">
            <v>5168205</v>
          </cell>
          <cell r="J21467" t="str">
            <v>N</v>
          </cell>
        </row>
        <row r="21468">
          <cell r="D21468" t="str">
            <v>5168205</v>
          </cell>
          <cell r="J21468" t="str">
            <v>N</v>
          </cell>
        </row>
        <row r="21469">
          <cell r="D21469" t="str">
            <v>5168205</v>
          </cell>
          <cell r="J21469" t="str">
            <v>N</v>
          </cell>
        </row>
        <row r="21470">
          <cell r="D21470" t="str">
            <v>5168205</v>
          </cell>
          <cell r="J21470" t="str">
            <v>N</v>
          </cell>
        </row>
        <row r="21471">
          <cell r="D21471" t="str">
            <v>5168205</v>
          </cell>
          <cell r="J21471" t="str">
            <v>N</v>
          </cell>
        </row>
        <row r="21472">
          <cell r="D21472" t="str">
            <v>5168205</v>
          </cell>
          <cell r="J21472" t="str">
            <v>N</v>
          </cell>
        </row>
        <row r="21473">
          <cell r="D21473" t="str">
            <v>5168205</v>
          </cell>
          <cell r="J21473" t="str">
            <v>N</v>
          </cell>
        </row>
        <row r="21474">
          <cell r="D21474" t="str">
            <v>5168205</v>
          </cell>
          <cell r="J21474" t="str">
            <v>N</v>
          </cell>
        </row>
        <row r="21475">
          <cell r="D21475" t="str">
            <v>5168205</v>
          </cell>
          <cell r="J21475" t="str">
            <v>N</v>
          </cell>
        </row>
        <row r="21476">
          <cell r="D21476" t="str">
            <v>5168205</v>
          </cell>
          <cell r="J21476" t="str">
            <v>N</v>
          </cell>
        </row>
        <row r="21477">
          <cell r="D21477" t="str">
            <v>5168205</v>
          </cell>
          <cell r="J21477" t="str">
            <v>N</v>
          </cell>
        </row>
        <row r="21478">
          <cell r="D21478" t="str">
            <v>5168205</v>
          </cell>
          <cell r="J21478" t="str">
            <v>N</v>
          </cell>
        </row>
        <row r="21479">
          <cell r="D21479" t="str">
            <v>5168205</v>
          </cell>
          <cell r="J21479" t="str">
            <v>N</v>
          </cell>
        </row>
        <row r="21480">
          <cell r="D21480" t="str">
            <v>5168205</v>
          </cell>
          <cell r="J21480" t="str">
            <v>N</v>
          </cell>
        </row>
        <row r="21481">
          <cell r="D21481" t="str">
            <v>5168205</v>
          </cell>
          <cell r="J21481" t="str">
            <v>N</v>
          </cell>
        </row>
        <row r="21482">
          <cell r="D21482" t="str">
            <v>5208205</v>
          </cell>
          <cell r="J21482" t="str">
            <v>N</v>
          </cell>
        </row>
        <row r="21483">
          <cell r="D21483" t="str">
            <v>5208205</v>
          </cell>
          <cell r="J21483" t="str">
            <v>N</v>
          </cell>
        </row>
        <row r="21484">
          <cell r="D21484" t="str">
            <v>5208205</v>
          </cell>
          <cell r="J21484" t="str">
            <v>N</v>
          </cell>
        </row>
        <row r="21485">
          <cell r="D21485" t="str">
            <v>5208205</v>
          </cell>
          <cell r="J21485" t="str">
            <v>N</v>
          </cell>
        </row>
        <row r="21486">
          <cell r="D21486" t="str">
            <v>5208205</v>
          </cell>
          <cell r="J21486" t="str">
            <v>N</v>
          </cell>
        </row>
        <row r="21487">
          <cell r="D21487" t="str">
            <v>5208205</v>
          </cell>
          <cell r="J21487" t="str">
            <v>N</v>
          </cell>
        </row>
        <row r="21488">
          <cell r="D21488" t="str">
            <v>5208205</v>
          </cell>
          <cell r="J21488" t="str">
            <v>N</v>
          </cell>
        </row>
        <row r="21489">
          <cell r="D21489" t="str">
            <v>5208205</v>
          </cell>
          <cell r="J21489" t="str">
            <v>N</v>
          </cell>
        </row>
        <row r="21490">
          <cell r="D21490" t="str">
            <v>5208205</v>
          </cell>
          <cell r="J21490" t="str">
            <v>N</v>
          </cell>
        </row>
        <row r="21491">
          <cell r="D21491" t="str">
            <v>5208205</v>
          </cell>
          <cell r="J21491" t="str">
            <v>N</v>
          </cell>
        </row>
        <row r="21492">
          <cell r="D21492" t="str">
            <v>5208205</v>
          </cell>
          <cell r="J21492" t="str">
            <v>N</v>
          </cell>
        </row>
        <row r="21493">
          <cell r="D21493" t="str">
            <v>5208205</v>
          </cell>
          <cell r="J21493" t="str">
            <v>N</v>
          </cell>
        </row>
        <row r="21494">
          <cell r="D21494" t="str">
            <v>5208205</v>
          </cell>
          <cell r="J21494" t="str">
            <v>N</v>
          </cell>
        </row>
        <row r="21495">
          <cell r="D21495" t="str">
            <v>5208205</v>
          </cell>
          <cell r="J21495" t="str">
            <v>N</v>
          </cell>
        </row>
        <row r="21496">
          <cell r="D21496" t="str">
            <v>5208205</v>
          </cell>
          <cell r="J21496" t="str">
            <v>N</v>
          </cell>
        </row>
        <row r="21497">
          <cell r="D21497" t="str">
            <v>5208205</v>
          </cell>
          <cell r="J21497" t="str">
            <v>N</v>
          </cell>
        </row>
        <row r="21498">
          <cell r="D21498" t="str">
            <v>5208205</v>
          </cell>
          <cell r="J21498" t="str">
            <v>N</v>
          </cell>
        </row>
        <row r="21499">
          <cell r="D21499" t="str">
            <v>5208205</v>
          </cell>
          <cell r="J21499" t="str">
            <v>N</v>
          </cell>
        </row>
        <row r="21500">
          <cell r="D21500" t="str">
            <v>5208205</v>
          </cell>
          <cell r="J21500" t="str">
            <v>N</v>
          </cell>
        </row>
        <row r="21501">
          <cell r="D21501" t="str">
            <v>5208205</v>
          </cell>
          <cell r="J21501" t="str">
            <v>N</v>
          </cell>
        </row>
        <row r="21502">
          <cell r="D21502" t="str">
            <v>5208205</v>
          </cell>
          <cell r="J21502" t="str">
            <v>N</v>
          </cell>
        </row>
        <row r="21503">
          <cell r="D21503" t="str">
            <v>5208205</v>
          </cell>
          <cell r="J21503" t="str">
            <v>N</v>
          </cell>
        </row>
        <row r="21504">
          <cell r="D21504" t="str">
            <v>5208205</v>
          </cell>
          <cell r="J21504" t="str">
            <v>N</v>
          </cell>
        </row>
        <row r="21505">
          <cell r="D21505" t="str">
            <v>5208205</v>
          </cell>
          <cell r="J21505" t="str">
            <v>N</v>
          </cell>
        </row>
        <row r="21506">
          <cell r="D21506" t="str">
            <v>5208205</v>
          </cell>
          <cell r="J21506" t="str">
            <v>N</v>
          </cell>
        </row>
        <row r="21507">
          <cell r="D21507" t="str">
            <v>5208205</v>
          </cell>
          <cell r="J21507" t="str">
            <v>N</v>
          </cell>
        </row>
        <row r="21508">
          <cell r="D21508" t="str">
            <v>5208205</v>
          </cell>
          <cell r="J21508" t="str">
            <v>N</v>
          </cell>
        </row>
        <row r="21509">
          <cell r="D21509" t="str">
            <v>5208205</v>
          </cell>
          <cell r="J21509" t="str">
            <v>N</v>
          </cell>
        </row>
        <row r="21510">
          <cell r="D21510" t="str">
            <v>5208205</v>
          </cell>
          <cell r="J21510" t="str">
            <v>N</v>
          </cell>
        </row>
        <row r="21511">
          <cell r="D21511" t="str">
            <v>5208205</v>
          </cell>
          <cell r="J21511" t="str">
            <v>N</v>
          </cell>
        </row>
        <row r="21512">
          <cell r="D21512" t="str">
            <v>5208205</v>
          </cell>
          <cell r="J21512" t="str">
            <v>N</v>
          </cell>
        </row>
        <row r="21513">
          <cell r="D21513" t="str">
            <v>5208205</v>
          </cell>
          <cell r="J21513" t="str">
            <v>N</v>
          </cell>
        </row>
        <row r="21514">
          <cell r="D21514" t="str">
            <v>5208205</v>
          </cell>
          <cell r="J21514" t="str">
            <v>N</v>
          </cell>
        </row>
        <row r="21515">
          <cell r="D21515" t="str">
            <v>5796507</v>
          </cell>
          <cell r="J21515" t="str">
            <v>N</v>
          </cell>
        </row>
        <row r="21516">
          <cell r="D21516" t="str">
            <v>5796507</v>
          </cell>
          <cell r="J21516" t="str">
            <v>N</v>
          </cell>
        </row>
        <row r="21517">
          <cell r="D21517" t="str">
            <v>5796507</v>
          </cell>
          <cell r="J21517" t="str">
            <v>N</v>
          </cell>
        </row>
        <row r="21518">
          <cell r="D21518" t="str">
            <v>5796507</v>
          </cell>
          <cell r="J21518" t="str">
            <v>N</v>
          </cell>
        </row>
        <row r="21519">
          <cell r="D21519" t="str">
            <v>5796507</v>
          </cell>
          <cell r="J21519" t="str">
            <v>N</v>
          </cell>
        </row>
        <row r="21520">
          <cell r="D21520" t="str">
            <v>5796507</v>
          </cell>
          <cell r="J21520" t="str">
            <v>N</v>
          </cell>
        </row>
        <row r="21521">
          <cell r="D21521" t="str">
            <v>5796507</v>
          </cell>
          <cell r="J21521" t="str">
            <v>N</v>
          </cell>
        </row>
        <row r="21522">
          <cell r="D21522" t="str">
            <v>5796507</v>
          </cell>
          <cell r="J21522" t="str">
            <v>N</v>
          </cell>
        </row>
        <row r="21523">
          <cell r="D21523" t="str">
            <v>5796507</v>
          </cell>
          <cell r="J21523" t="str">
            <v>N</v>
          </cell>
        </row>
        <row r="21524">
          <cell r="D21524" t="str">
            <v>5796507</v>
          </cell>
          <cell r="J21524" t="str">
            <v>N</v>
          </cell>
        </row>
        <row r="21525">
          <cell r="D21525" t="str">
            <v>5796507</v>
          </cell>
          <cell r="J21525" t="str">
            <v>N</v>
          </cell>
        </row>
        <row r="21526">
          <cell r="D21526" t="str">
            <v>5796507</v>
          </cell>
          <cell r="J21526" t="str">
            <v>N</v>
          </cell>
        </row>
        <row r="21527">
          <cell r="D21527" t="str">
            <v>5796507</v>
          </cell>
          <cell r="J21527" t="str">
            <v>N</v>
          </cell>
        </row>
        <row r="21528">
          <cell r="D21528" t="str">
            <v>5796507</v>
          </cell>
          <cell r="J21528" t="str">
            <v>N</v>
          </cell>
        </row>
        <row r="21529">
          <cell r="D21529" t="str">
            <v>5796507</v>
          </cell>
          <cell r="J21529" t="str">
            <v>N</v>
          </cell>
        </row>
        <row r="21530">
          <cell r="D21530" t="str">
            <v>5796507</v>
          </cell>
          <cell r="J21530" t="str">
            <v>N</v>
          </cell>
        </row>
        <row r="21531">
          <cell r="D21531" t="str">
            <v>5796507</v>
          </cell>
          <cell r="J21531" t="str">
            <v>N</v>
          </cell>
        </row>
        <row r="21532">
          <cell r="D21532" t="str">
            <v>5796507</v>
          </cell>
          <cell r="J21532" t="str">
            <v>N</v>
          </cell>
        </row>
        <row r="21533">
          <cell r="D21533" t="str">
            <v>5796507</v>
          </cell>
          <cell r="J21533" t="str">
            <v>N</v>
          </cell>
        </row>
        <row r="21534">
          <cell r="D21534" t="str">
            <v>5796507</v>
          </cell>
          <cell r="J21534" t="str">
            <v>N</v>
          </cell>
        </row>
        <row r="21535">
          <cell r="D21535" t="str">
            <v>5796507</v>
          </cell>
          <cell r="J21535" t="str">
            <v>N</v>
          </cell>
        </row>
        <row r="21536">
          <cell r="D21536" t="str">
            <v>5796507</v>
          </cell>
          <cell r="J21536" t="str">
            <v>N</v>
          </cell>
        </row>
        <row r="21537">
          <cell r="D21537" t="str">
            <v>5796507</v>
          </cell>
          <cell r="J21537" t="str">
            <v>N</v>
          </cell>
        </row>
        <row r="21538">
          <cell r="D21538" t="str">
            <v>5796507</v>
          </cell>
          <cell r="J21538" t="str">
            <v>N</v>
          </cell>
        </row>
        <row r="21539">
          <cell r="D21539" t="str">
            <v>5796507</v>
          </cell>
          <cell r="J21539" t="str">
            <v>N</v>
          </cell>
        </row>
        <row r="21540">
          <cell r="D21540" t="str">
            <v>5796507</v>
          </cell>
          <cell r="J21540" t="str">
            <v>N</v>
          </cell>
        </row>
        <row r="21541">
          <cell r="D21541" t="str">
            <v>5796507</v>
          </cell>
          <cell r="J21541" t="str">
            <v>N</v>
          </cell>
        </row>
        <row r="21542">
          <cell r="D21542" t="str">
            <v>5796507</v>
          </cell>
          <cell r="J21542" t="str">
            <v>N</v>
          </cell>
        </row>
        <row r="21543">
          <cell r="D21543" t="str">
            <v>5869205</v>
          </cell>
          <cell r="J21543" t="str">
            <v>N</v>
          </cell>
        </row>
        <row r="21544">
          <cell r="D21544" t="str">
            <v>5869205</v>
          </cell>
          <cell r="J21544" t="str">
            <v>N</v>
          </cell>
        </row>
        <row r="21545">
          <cell r="D21545" t="str">
            <v>5869205</v>
          </cell>
          <cell r="J21545" t="str">
            <v>N</v>
          </cell>
        </row>
        <row r="21546">
          <cell r="D21546" t="str">
            <v>5956727</v>
          </cell>
          <cell r="J21546" t="str">
            <v>N</v>
          </cell>
        </row>
        <row r="21547">
          <cell r="D21547" t="str">
            <v>5956727</v>
          </cell>
          <cell r="J21547" t="str">
            <v>N</v>
          </cell>
        </row>
        <row r="21548">
          <cell r="D21548" t="str">
            <v>5956727</v>
          </cell>
          <cell r="J21548" t="str">
            <v>N</v>
          </cell>
        </row>
        <row r="21549">
          <cell r="D21549" t="str">
            <v>5956727</v>
          </cell>
          <cell r="J21549" t="str">
            <v>N</v>
          </cell>
        </row>
        <row r="21550">
          <cell r="D21550" t="str">
            <v>5956727</v>
          </cell>
          <cell r="J21550" t="str">
            <v>N</v>
          </cell>
        </row>
        <row r="21551">
          <cell r="D21551" t="str">
            <v>5956727</v>
          </cell>
          <cell r="J21551" t="str">
            <v>N</v>
          </cell>
        </row>
        <row r="21552">
          <cell r="D21552" t="str">
            <v>5956727</v>
          </cell>
          <cell r="J21552" t="str">
            <v>N</v>
          </cell>
        </row>
        <row r="21553">
          <cell r="D21553" t="str">
            <v>5956727</v>
          </cell>
          <cell r="J21553" t="str">
            <v>N</v>
          </cell>
        </row>
        <row r="21554">
          <cell r="D21554" t="str">
            <v>5956727</v>
          </cell>
          <cell r="J21554" t="str">
            <v>N</v>
          </cell>
        </row>
        <row r="21555">
          <cell r="D21555" t="str">
            <v>5956727</v>
          </cell>
          <cell r="J21555" t="str">
            <v>N</v>
          </cell>
        </row>
        <row r="21556">
          <cell r="D21556" t="str">
            <v>5956727</v>
          </cell>
          <cell r="J21556" t="str">
            <v>N</v>
          </cell>
        </row>
        <row r="21557">
          <cell r="D21557" t="str">
            <v>5956727</v>
          </cell>
          <cell r="J21557" t="str">
            <v>N</v>
          </cell>
        </row>
        <row r="21558">
          <cell r="D21558" t="str">
            <v>5956727</v>
          </cell>
          <cell r="J21558" t="str">
            <v>N</v>
          </cell>
        </row>
        <row r="21559">
          <cell r="D21559" t="str">
            <v>5956727</v>
          </cell>
          <cell r="J21559" t="str">
            <v>N</v>
          </cell>
        </row>
        <row r="21560">
          <cell r="D21560" t="str">
            <v>5956727</v>
          </cell>
          <cell r="J21560" t="str">
            <v>N</v>
          </cell>
        </row>
        <row r="21561">
          <cell r="D21561" t="str">
            <v>5956727</v>
          </cell>
          <cell r="J21561" t="str">
            <v>N</v>
          </cell>
        </row>
        <row r="21562">
          <cell r="D21562" t="str">
            <v>5956727</v>
          </cell>
          <cell r="J21562" t="str">
            <v>N</v>
          </cell>
        </row>
        <row r="21563">
          <cell r="D21563" t="str">
            <v>5956727</v>
          </cell>
          <cell r="J21563" t="str">
            <v>N</v>
          </cell>
        </row>
        <row r="21564">
          <cell r="D21564" t="str">
            <v>5956727</v>
          </cell>
          <cell r="J21564" t="str">
            <v>N</v>
          </cell>
        </row>
        <row r="21565">
          <cell r="D21565" t="str">
            <v>5956727</v>
          </cell>
          <cell r="J21565" t="str">
            <v>N</v>
          </cell>
        </row>
        <row r="21566">
          <cell r="D21566" t="str">
            <v>5956727</v>
          </cell>
          <cell r="J21566" t="str">
            <v>N</v>
          </cell>
        </row>
        <row r="21567">
          <cell r="D21567" t="str">
            <v>5956727</v>
          </cell>
          <cell r="J21567" t="str">
            <v>N</v>
          </cell>
        </row>
        <row r="21568">
          <cell r="D21568" t="str">
            <v>5956727</v>
          </cell>
          <cell r="J21568" t="str">
            <v>N</v>
          </cell>
        </row>
        <row r="21569">
          <cell r="D21569" t="str">
            <v>5956727</v>
          </cell>
          <cell r="J21569" t="str">
            <v>N</v>
          </cell>
        </row>
        <row r="21570">
          <cell r="D21570" t="str">
            <v>5956727</v>
          </cell>
          <cell r="J21570" t="str">
            <v>N</v>
          </cell>
        </row>
        <row r="21571">
          <cell r="D21571" t="str">
            <v>5956727</v>
          </cell>
          <cell r="J21571" t="str">
            <v>N</v>
          </cell>
        </row>
        <row r="21572">
          <cell r="D21572" t="str">
            <v>5956727</v>
          </cell>
          <cell r="J21572" t="str">
            <v>N</v>
          </cell>
        </row>
        <row r="21573">
          <cell r="D21573" t="str">
            <v>5956727</v>
          </cell>
          <cell r="J21573" t="str">
            <v>N</v>
          </cell>
        </row>
        <row r="21574">
          <cell r="D21574" t="str">
            <v>5956727</v>
          </cell>
          <cell r="J21574" t="str">
            <v>N</v>
          </cell>
        </row>
        <row r="21575">
          <cell r="D21575" t="str">
            <v>5956727</v>
          </cell>
          <cell r="J21575" t="str">
            <v>N</v>
          </cell>
        </row>
        <row r="21576">
          <cell r="D21576" t="str">
            <v>5956727</v>
          </cell>
          <cell r="J21576" t="str">
            <v>N</v>
          </cell>
        </row>
        <row r="21577">
          <cell r="D21577" t="str">
            <v>5956727</v>
          </cell>
          <cell r="J21577" t="str">
            <v>N</v>
          </cell>
        </row>
        <row r="21578">
          <cell r="D21578" t="str">
            <v>5956727</v>
          </cell>
          <cell r="J21578" t="str">
            <v>N</v>
          </cell>
        </row>
        <row r="21579">
          <cell r="D21579" t="str">
            <v>5956727</v>
          </cell>
          <cell r="J21579" t="str">
            <v>N</v>
          </cell>
        </row>
        <row r="21580">
          <cell r="D21580" t="str">
            <v>5956727</v>
          </cell>
          <cell r="J21580" t="str">
            <v>N</v>
          </cell>
        </row>
        <row r="21581">
          <cell r="D21581" t="str">
            <v>5956727</v>
          </cell>
          <cell r="J21581" t="str">
            <v>N</v>
          </cell>
        </row>
        <row r="21582">
          <cell r="D21582" t="str">
            <v>5956727</v>
          </cell>
          <cell r="J21582" t="str">
            <v>N</v>
          </cell>
        </row>
        <row r="21583">
          <cell r="D21583" t="str">
            <v>5956727</v>
          </cell>
          <cell r="J21583" t="str">
            <v>N</v>
          </cell>
        </row>
        <row r="21584">
          <cell r="D21584" t="str">
            <v>5956727</v>
          </cell>
          <cell r="J21584" t="str">
            <v>N</v>
          </cell>
        </row>
        <row r="21585">
          <cell r="D21585" t="str">
            <v>5956727</v>
          </cell>
          <cell r="J21585" t="str">
            <v>N</v>
          </cell>
        </row>
        <row r="21586">
          <cell r="D21586" t="str">
            <v>5956727</v>
          </cell>
          <cell r="J21586" t="str">
            <v>N</v>
          </cell>
        </row>
        <row r="21587">
          <cell r="D21587" t="str">
            <v>5956727</v>
          </cell>
          <cell r="J21587" t="str">
            <v>N</v>
          </cell>
        </row>
        <row r="21588">
          <cell r="D21588" t="str">
            <v>5956727</v>
          </cell>
          <cell r="J21588" t="str">
            <v>N</v>
          </cell>
        </row>
        <row r="21589">
          <cell r="D21589" t="str">
            <v>5956727</v>
          </cell>
          <cell r="J21589" t="str">
            <v>N</v>
          </cell>
        </row>
        <row r="21590">
          <cell r="D21590" t="str">
            <v>5956727</v>
          </cell>
          <cell r="J21590" t="str">
            <v>N</v>
          </cell>
        </row>
        <row r="21591">
          <cell r="D21591" t="str">
            <v>5956727</v>
          </cell>
          <cell r="J21591" t="str">
            <v>N</v>
          </cell>
        </row>
        <row r="21592">
          <cell r="D21592" t="str">
            <v>5956727</v>
          </cell>
          <cell r="J21592" t="str">
            <v>N</v>
          </cell>
        </row>
        <row r="21593">
          <cell r="D21593" t="str">
            <v>5956727</v>
          </cell>
          <cell r="J21593" t="str">
            <v>N</v>
          </cell>
        </row>
        <row r="21594">
          <cell r="D21594" t="str">
            <v>5956727</v>
          </cell>
          <cell r="J21594" t="str">
            <v>N</v>
          </cell>
        </row>
        <row r="21595">
          <cell r="D21595" t="str">
            <v>5956727</v>
          </cell>
          <cell r="J21595" t="str">
            <v>N</v>
          </cell>
        </row>
        <row r="21596">
          <cell r="D21596" t="str">
            <v>5956727</v>
          </cell>
          <cell r="J21596" t="str">
            <v>N</v>
          </cell>
        </row>
        <row r="21597">
          <cell r="D21597" t="str">
            <v>5956727</v>
          </cell>
          <cell r="J21597" t="str">
            <v>N</v>
          </cell>
        </row>
        <row r="21598">
          <cell r="D21598" t="str">
            <v>5956727</v>
          </cell>
          <cell r="J21598" t="str">
            <v>N</v>
          </cell>
        </row>
        <row r="21599">
          <cell r="D21599" t="str">
            <v>5956727</v>
          </cell>
          <cell r="J21599" t="str">
            <v>N</v>
          </cell>
        </row>
        <row r="21600">
          <cell r="D21600" t="str">
            <v>5956727</v>
          </cell>
          <cell r="J21600" t="str">
            <v>N</v>
          </cell>
        </row>
        <row r="21601">
          <cell r="D21601" t="str">
            <v>5956727</v>
          </cell>
          <cell r="J21601" t="str">
            <v>N</v>
          </cell>
        </row>
        <row r="21602">
          <cell r="D21602" t="str">
            <v>5956727</v>
          </cell>
          <cell r="J21602" t="str">
            <v>N</v>
          </cell>
        </row>
        <row r="21603">
          <cell r="D21603" t="str">
            <v>5956727</v>
          </cell>
          <cell r="J21603" t="str">
            <v>N</v>
          </cell>
        </row>
        <row r="21604">
          <cell r="D21604" t="str">
            <v>5956727</v>
          </cell>
          <cell r="J21604" t="str">
            <v>N</v>
          </cell>
        </row>
        <row r="21605">
          <cell r="D21605" t="str">
            <v>5956727</v>
          </cell>
          <cell r="J21605" t="str">
            <v>N</v>
          </cell>
        </row>
        <row r="21606">
          <cell r="D21606" t="str">
            <v>5956727</v>
          </cell>
          <cell r="J21606" t="str">
            <v>N</v>
          </cell>
        </row>
        <row r="21607">
          <cell r="D21607" t="str">
            <v>5956727</v>
          </cell>
          <cell r="J21607" t="str">
            <v>N</v>
          </cell>
        </row>
        <row r="21608">
          <cell r="D21608" t="str">
            <v>5956727</v>
          </cell>
          <cell r="J21608" t="str">
            <v>N</v>
          </cell>
        </row>
        <row r="21609">
          <cell r="D21609" t="str">
            <v>5956727</v>
          </cell>
          <cell r="J21609" t="str">
            <v>N</v>
          </cell>
        </row>
        <row r="21610">
          <cell r="D21610" t="str">
            <v>5956727</v>
          </cell>
          <cell r="J21610" t="str">
            <v>N</v>
          </cell>
        </row>
        <row r="21611">
          <cell r="D21611" t="str">
            <v>5956727</v>
          </cell>
          <cell r="J21611" t="str">
            <v>N</v>
          </cell>
        </row>
        <row r="21612">
          <cell r="D21612" t="str">
            <v>5956727</v>
          </cell>
          <cell r="J21612" t="str">
            <v>N</v>
          </cell>
        </row>
        <row r="21613">
          <cell r="D21613" t="str">
            <v>5956727</v>
          </cell>
          <cell r="J21613" t="str">
            <v>N</v>
          </cell>
        </row>
        <row r="21614">
          <cell r="D21614" t="str">
            <v>5956727</v>
          </cell>
          <cell r="J21614" t="str">
            <v>N</v>
          </cell>
        </row>
        <row r="21615">
          <cell r="D21615" t="str">
            <v>5956727</v>
          </cell>
          <cell r="J21615" t="str">
            <v>N</v>
          </cell>
        </row>
        <row r="21616">
          <cell r="D21616" t="str">
            <v>5956727</v>
          </cell>
          <cell r="J21616" t="str">
            <v>N</v>
          </cell>
        </row>
        <row r="21617">
          <cell r="D21617" t="str">
            <v>5956727</v>
          </cell>
          <cell r="J21617" t="str">
            <v>N</v>
          </cell>
        </row>
        <row r="21618">
          <cell r="D21618" t="str">
            <v>5956727</v>
          </cell>
          <cell r="J21618" t="str">
            <v>N</v>
          </cell>
        </row>
        <row r="21619">
          <cell r="D21619" t="str">
            <v>5956727</v>
          </cell>
          <cell r="J21619" t="str">
            <v>N</v>
          </cell>
        </row>
        <row r="21620">
          <cell r="D21620" t="str">
            <v>5956727</v>
          </cell>
          <cell r="J21620" t="str">
            <v>N</v>
          </cell>
        </row>
        <row r="21621">
          <cell r="D21621" t="str">
            <v>5956727</v>
          </cell>
          <cell r="J21621" t="str">
            <v>N</v>
          </cell>
        </row>
        <row r="21622">
          <cell r="D21622" t="str">
            <v>5956727</v>
          </cell>
          <cell r="J21622" t="str">
            <v>N</v>
          </cell>
        </row>
        <row r="21623">
          <cell r="D21623" t="str">
            <v>5956727</v>
          </cell>
          <cell r="J21623" t="str">
            <v>N</v>
          </cell>
        </row>
        <row r="21624">
          <cell r="D21624" t="str">
            <v>5956727</v>
          </cell>
          <cell r="J21624" t="str">
            <v>N</v>
          </cell>
        </row>
        <row r="21625">
          <cell r="D21625" t="str">
            <v>5956727</v>
          </cell>
          <cell r="J21625" t="str">
            <v>N</v>
          </cell>
        </row>
        <row r="21626">
          <cell r="D21626" t="str">
            <v>5956727</v>
          </cell>
          <cell r="J21626" t="str">
            <v>N</v>
          </cell>
        </row>
        <row r="21627">
          <cell r="D21627" t="str">
            <v>5956727</v>
          </cell>
          <cell r="J21627" t="str">
            <v>N</v>
          </cell>
        </row>
        <row r="21628">
          <cell r="D21628" t="str">
            <v>5956727</v>
          </cell>
          <cell r="J21628" t="str">
            <v>N</v>
          </cell>
        </row>
        <row r="21629">
          <cell r="D21629" t="str">
            <v>5956727</v>
          </cell>
          <cell r="J21629" t="str">
            <v>N</v>
          </cell>
        </row>
        <row r="21630">
          <cell r="D21630" t="str">
            <v>5956727</v>
          </cell>
          <cell r="J21630" t="str">
            <v>N</v>
          </cell>
        </row>
        <row r="21631">
          <cell r="D21631" t="str">
            <v>5956727</v>
          </cell>
          <cell r="J21631" t="str">
            <v>N</v>
          </cell>
        </row>
        <row r="21632">
          <cell r="D21632" t="str">
            <v>5956727</v>
          </cell>
          <cell r="J21632" t="str">
            <v>N</v>
          </cell>
        </row>
        <row r="21633">
          <cell r="D21633" t="str">
            <v>5956727</v>
          </cell>
          <cell r="J21633" t="str">
            <v>N</v>
          </cell>
        </row>
        <row r="21634">
          <cell r="D21634" t="str">
            <v>5956727</v>
          </cell>
          <cell r="J21634" t="str">
            <v>N</v>
          </cell>
        </row>
        <row r="21635">
          <cell r="D21635" t="str">
            <v>5956727</v>
          </cell>
          <cell r="J21635" t="str">
            <v>N</v>
          </cell>
        </row>
        <row r="21636">
          <cell r="D21636" t="str">
            <v>5956727</v>
          </cell>
          <cell r="J21636" t="str">
            <v>N</v>
          </cell>
        </row>
        <row r="21637">
          <cell r="D21637" t="str">
            <v>5956727</v>
          </cell>
          <cell r="J21637" t="str">
            <v>N</v>
          </cell>
        </row>
        <row r="21638">
          <cell r="D21638" t="str">
            <v>5956727</v>
          </cell>
          <cell r="J21638" t="str">
            <v>N</v>
          </cell>
        </row>
        <row r="21639">
          <cell r="D21639" t="str">
            <v>5956727</v>
          </cell>
          <cell r="J21639" t="str">
            <v>N</v>
          </cell>
        </row>
        <row r="21640">
          <cell r="D21640" t="str">
            <v>5956727</v>
          </cell>
          <cell r="J21640" t="str">
            <v>N</v>
          </cell>
        </row>
        <row r="21641">
          <cell r="D21641" t="str">
            <v>5956727</v>
          </cell>
          <cell r="J21641" t="str">
            <v>N</v>
          </cell>
        </row>
        <row r="21642">
          <cell r="D21642" t="str">
            <v>5956727</v>
          </cell>
          <cell r="J21642" t="str">
            <v>N</v>
          </cell>
        </row>
        <row r="21643">
          <cell r="D21643" t="str">
            <v>6276586</v>
          </cell>
          <cell r="J21643" t="str">
            <v>N</v>
          </cell>
        </row>
        <row r="21644">
          <cell r="D21644" t="str">
            <v>6276586</v>
          </cell>
          <cell r="J21644" t="str">
            <v>N</v>
          </cell>
        </row>
        <row r="21645">
          <cell r="D21645" t="str">
            <v>6276586</v>
          </cell>
          <cell r="J21645" t="str">
            <v>N</v>
          </cell>
        </row>
        <row r="21646">
          <cell r="D21646" t="str">
            <v>6276586</v>
          </cell>
          <cell r="J21646" t="str">
            <v>N</v>
          </cell>
        </row>
        <row r="21647">
          <cell r="D21647" t="str">
            <v>6276586</v>
          </cell>
          <cell r="J21647" t="str">
            <v>N</v>
          </cell>
        </row>
        <row r="21648">
          <cell r="D21648" t="str">
            <v>6276586</v>
          </cell>
          <cell r="J21648" t="str">
            <v>N</v>
          </cell>
        </row>
        <row r="21649">
          <cell r="D21649" t="str">
            <v>6276586</v>
          </cell>
          <cell r="J21649" t="str">
            <v>N</v>
          </cell>
        </row>
        <row r="21650">
          <cell r="D21650" t="str">
            <v>6276586</v>
          </cell>
          <cell r="J21650" t="str">
            <v>N</v>
          </cell>
        </row>
        <row r="21651">
          <cell r="D21651" t="str">
            <v>6276586</v>
          </cell>
          <cell r="J21651" t="str">
            <v>N</v>
          </cell>
        </row>
        <row r="21652">
          <cell r="D21652" t="str">
            <v>6276586</v>
          </cell>
          <cell r="J21652" t="str">
            <v>N</v>
          </cell>
        </row>
        <row r="21653">
          <cell r="D21653" t="str">
            <v>6276586</v>
          </cell>
          <cell r="J21653" t="str">
            <v>N</v>
          </cell>
        </row>
        <row r="21654">
          <cell r="D21654" t="str">
            <v>6276586</v>
          </cell>
          <cell r="J21654" t="str">
            <v>N</v>
          </cell>
        </row>
        <row r="21655">
          <cell r="D21655" t="str">
            <v>6276586</v>
          </cell>
          <cell r="J21655" t="str">
            <v>N</v>
          </cell>
        </row>
        <row r="21656">
          <cell r="D21656" t="str">
            <v>6276586</v>
          </cell>
          <cell r="J21656" t="str">
            <v>N</v>
          </cell>
        </row>
        <row r="21657">
          <cell r="D21657" t="str">
            <v>6276586</v>
          </cell>
          <cell r="J21657" t="str">
            <v>N</v>
          </cell>
        </row>
        <row r="21658">
          <cell r="D21658" t="str">
            <v>6276586</v>
          </cell>
          <cell r="J21658" t="str">
            <v>N</v>
          </cell>
        </row>
        <row r="21659">
          <cell r="D21659" t="str">
            <v>6276586</v>
          </cell>
          <cell r="J21659" t="str">
            <v>N</v>
          </cell>
        </row>
        <row r="21660">
          <cell r="D21660" t="str">
            <v>6276586</v>
          </cell>
          <cell r="J21660" t="str">
            <v>N</v>
          </cell>
        </row>
        <row r="21661">
          <cell r="D21661" t="str">
            <v>6276586</v>
          </cell>
          <cell r="J21661" t="str">
            <v>N</v>
          </cell>
        </row>
        <row r="21662">
          <cell r="D21662" t="str">
            <v>6276586</v>
          </cell>
          <cell r="J21662" t="str">
            <v>N</v>
          </cell>
        </row>
        <row r="21663">
          <cell r="D21663" t="str">
            <v>6276586</v>
          </cell>
          <cell r="J21663" t="str">
            <v>N</v>
          </cell>
        </row>
        <row r="21664">
          <cell r="D21664" t="str">
            <v>6276586</v>
          </cell>
          <cell r="J21664" t="str">
            <v>N</v>
          </cell>
        </row>
        <row r="21665">
          <cell r="D21665" t="str">
            <v>6276586</v>
          </cell>
          <cell r="J21665" t="str">
            <v>N</v>
          </cell>
        </row>
        <row r="21666">
          <cell r="D21666" t="str">
            <v>6276586</v>
          </cell>
          <cell r="J21666" t="str">
            <v>N</v>
          </cell>
        </row>
        <row r="21667">
          <cell r="D21667" t="str">
            <v>6276586</v>
          </cell>
          <cell r="J21667" t="str">
            <v>N</v>
          </cell>
        </row>
        <row r="21668">
          <cell r="D21668" t="str">
            <v>6276586</v>
          </cell>
          <cell r="J21668" t="str">
            <v>N</v>
          </cell>
        </row>
        <row r="21669">
          <cell r="D21669" t="str">
            <v>6276586</v>
          </cell>
          <cell r="J21669" t="str">
            <v>N</v>
          </cell>
        </row>
        <row r="21670">
          <cell r="D21670" t="str">
            <v>6276586</v>
          </cell>
          <cell r="J21670" t="str">
            <v>N</v>
          </cell>
        </row>
        <row r="21671">
          <cell r="D21671" t="str">
            <v>6276586</v>
          </cell>
          <cell r="J21671" t="str">
            <v>N</v>
          </cell>
        </row>
        <row r="21672">
          <cell r="D21672" t="str">
            <v>6276586</v>
          </cell>
          <cell r="J21672" t="str">
            <v>N</v>
          </cell>
        </row>
        <row r="21673">
          <cell r="D21673" t="str">
            <v>6276586</v>
          </cell>
          <cell r="J21673" t="str">
            <v>N</v>
          </cell>
        </row>
        <row r="21674">
          <cell r="D21674" t="str">
            <v>6276586</v>
          </cell>
          <cell r="J21674" t="str">
            <v>N</v>
          </cell>
        </row>
        <row r="21675">
          <cell r="D21675" t="str">
            <v>6276586</v>
          </cell>
          <cell r="J21675" t="str">
            <v>N</v>
          </cell>
        </row>
        <row r="21676">
          <cell r="D21676" t="str">
            <v>6363005</v>
          </cell>
          <cell r="J21676" t="str">
            <v>N</v>
          </cell>
        </row>
        <row r="21677">
          <cell r="D21677" t="str">
            <v>6363005</v>
          </cell>
          <cell r="J21677" t="str">
            <v>N</v>
          </cell>
        </row>
        <row r="21678">
          <cell r="D21678" t="str">
            <v>6363005</v>
          </cell>
          <cell r="J21678" t="str">
            <v>N</v>
          </cell>
        </row>
        <row r="21679">
          <cell r="D21679" t="str">
            <v>6363005</v>
          </cell>
          <cell r="J21679" t="str">
            <v>N</v>
          </cell>
        </row>
        <row r="21680">
          <cell r="D21680" t="str">
            <v>6363005</v>
          </cell>
          <cell r="J21680" t="str">
            <v>N</v>
          </cell>
        </row>
        <row r="21681">
          <cell r="D21681" t="str">
            <v>6363005</v>
          </cell>
          <cell r="J21681" t="str">
            <v>N</v>
          </cell>
        </row>
        <row r="21682">
          <cell r="D21682" t="str">
            <v>6363005</v>
          </cell>
          <cell r="J21682" t="str">
            <v>N</v>
          </cell>
        </row>
        <row r="21683">
          <cell r="D21683" t="str">
            <v>6363005</v>
          </cell>
          <cell r="J21683" t="str">
            <v>N</v>
          </cell>
        </row>
        <row r="21684">
          <cell r="D21684" t="str">
            <v>6363005</v>
          </cell>
          <cell r="J21684" t="str">
            <v>N</v>
          </cell>
        </row>
        <row r="21685">
          <cell r="D21685" t="str">
            <v>6363005</v>
          </cell>
          <cell r="J21685" t="str">
            <v>N</v>
          </cell>
        </row>
        <row r="21686">
          <cell r="D21686" t="str">
            <v>6363005</v>
          </cell>
          <cell r="J21686" t="str">
            <v>N</v>
          </cell>
        </row>
        <row r="21687">
          <cell r="D21687" t="str">
            <v>6363005</v>
          </cell>
          <cell r="J21687" t="str">
            <v>N</v>
          </cell>
        </row>
        <row r="21688">
          <cell r="D21688" t="str">
            <v>6363005</v>
          </cell>
          <cell r="J21688" t="str">
            <v>N</v>
          </cell>
        </row>
        <row r="21689">
          <cell r="D21689" t="str">
            <v>6363005</v>
          </cell>
          <cell r="J21689" t="str">
            <v>N</v>
          </cell>
        </row>
        <row r="21690">
          <cell r="D21690" t="str">
            <v>6363005</v>
          </cell>
          <cell r="J21690" t="str">
            <v>N</v>
          </cell>
        </row>
        <row r="21691">
          <cell r="D21691" t="str">
            <v>6363005</v>
          </cell>
          <cell r="J21691" t="str">
            <v>N</v>
          </cell>
        </row>
        <row r="21692">
          <cell r="D21692" t="str">
            <v>6363005</v>
          </cell>
          <cell r="J21692" t="str">
            <v>N</v>
          </cell>
        </row>
        <row r="21693">
          <cell r="D21693" t="str">
            <v>6363005</v>
          </cell>
          <cell r="J21693" t="str">
            <v>N</v>
          </cell>
        </row>
        <row r="21694">
          <cell r="D21694" t="str">
            <v>6363005</v>
          </cell>
          <cell r="J21694" t="str">
            <v>N</v>
          </cell>
        </row>
        <row r="21695">
          <cell r="D21695" t="str">
            <v>6363005</v>
          </cell>
          <cell r="J21695" t="str">
            <v>N</v>
          </cell>
        </row>
        <row r="21696">
          <cell r="D21696" t="str">
            <v>6363005</v>
          </cell>
          <cell r="J21696" t="str">
            <v>N</v>
          </cell>
        </row>
        <row r="21697">
          <cell r="D21697" t="str">
            <v>6363005</v>
          </cell>
          <cell r="J21697" t="str">
            <v>N</v>
          </cell>
        </row>
        <row r="21698">
          <cell r="D21698" t="str">
            <v>6363005</v>
          </cell>
          <cell r="J21698" t="str">
            <v>N</v>
          </cell>
        </row>
        <row r="21699">
          <cell r="D21699" t="str">
            <v>6363005</v>
          </cell>
          <cell r="J21699" t="str">
            <v>N</v>
          </cell>
        </row>
        <row r="21700">
          <cell r="D21700" t="str">
            <v>6363005</v>
          </cell>
          <cell r="J21700" t="str">
            <v>N</v>
          </cell>
        </row>
        <row r="21701">
          <cell r="D21701" t="str">
            <v>6363005</v>
          </cell>
          <cell r="J21701" t="str">
            <v>N</v>
          </cell>
        </row>
        <row r="21702">
          <cell r="D21702" t="str">
            <v>6363005</v>
          </cell>
          <cell r="J21702" t="str">
            <v>N</v>
          </cell>
        </row>
        <row r="21703">
          <cell r="D21703" t="str">
            <v>6363005</v>
          </cell>
          <cell r="J21703" t="str">
            <v>N</v>
          </cell>
        </row>
        <row r="21704">
          <cell r="D21704" t="str">
            <v>6363005</v>
          </cell>
          <cell r="J21704" t="str">
            <v>N</v>
          </cell>
        </row>
        <row r="21705">
          <cell r="D21705" t="str">
            <v>6363005</v>
          </cell>
          <cell r="J21705" t="str">
            <v>N</v>
          </cell>
        </row>
        <row r="21706">
          <cell r="D21706" t="str">
            <v>6363005</v>
          </cell>
          <cell r="J21706" t="str">
            <v>N</v>
          </cell>
        </row>
        <row r="21707">
          <cell r="D21707" t="str">
            <v>6363005</v>
          </cell>
          <cell r="J21707" t="str">
            <v>N</v>
          </cell>
        </row>
        <row r="21708">
          <cell r="D21708" t="str">
            <v>6363005</v>
          </cell>
          <cell r="J21708" t="str">
            <v>N</v>
          </cell>
        </row>
        <row r="21709">
          <cell r="D21709" t="str">
            <v>6366405</v>
          </cell>
          <cell r="J21709" t="str">
            <v>N</v>
          </cell>
        </row>
        <row r="21710">
          <cell r="D21710" t="str">
            <v>6366405</v>
          </cell>
          <cell r="J21710" t="str">
            <v>N</v>
          </cell>
        </row>
        <row r="21711">
          <cell r="D21711" t="str">
            <v>6366405</v>
          </cell>
          <cell r="J21711" t="str">
            <v>N</v>
          </cell>
        </row>
        <row r="21712">
          <cell r="D21712" t="str">
            <v>6366405</v>
          </cell>
          <cell r="J21712" t="str">
            <v>N</v>
          </cell>
        </row>
        <row r="21713">
          <cell r="D21713" t="str">
            <v>6366405</v>
          </cell>
          <cell r="J21713" t="str">
            <v>N</v>
          </cell>
        </row>
        <row r="21714">
          <cell r="D21714" t="str">
            <v>6366405</v>
          </cell>
          <cell r="J21714" t="str">
            <v>N</v>
          </cell>
        </row>
        <row r="21715">
          <cell r="D21715" t="str">
            <v>6366405</v>
          </cell>
          <cell r="J21715" t="str">
            <v>N</v>
          </cell>
        </row>
        <row r="21716">
          <cell r="D21716" t="str">
            <v>6366405</v>
          </cell>
          <cell r="J21716" t="str">
            <v>N</v>
          </cell>
        </row>
        <row r="21717">
          <cell r="D21717" t="str">
            <v>6366405</v>
          </cell>
          <cell r="J21717" t="str">
            <v>N</v>
          </cell>
        </row>
        <row r="21718">
          <cell r="D21718" t="str">
            <v>6366405</v>
          </cell>
          <cell r="J21718" t="str">
            <v>N</v>
          </cell>
        </row>
        <row r="21719">
          <cell r="D21719" t="str">
            <v>6366405</v>
          </cell>
          <cell r="J21719" t="str">
            <v>N</v>
          </cell>
        </row>
        <row r="21720">
          <cell r="D21720" t="str">
            <v>6366405</v>
          </cell>
          <cell r="J21720" t="str">
            <v>N</v>
          </cell>
        </row>
        <row r="21721">
          <cell r="D21721" t="str">
            <v>6366405</v>
          </cell>
          <cell r="J21721" t="str">
            <v>N</v>
          </cell>
        </row>
        <row r="21722">
          <cell r="D21722" t="str">
            <v>6366405</v>
          </cell>
          <cell r="J21722" t="str">
            <v>N</v>
          </cell>
        </row>
        <row r="21723">
          <cell r="D21723" t="str">
            <v>6366405</v>
          </cell>
          <cell r="J21723" t="str">
            <v>N</v>
          </cell>
        </row>
        <row r="21724">
          <cell r="D21724" t="str">
            <v>6366405</v>
          </cell>
          <cell r="J21724" t="str">
            <v>N</v>
          </cell>
        </row>
        <row r="21725">
          <cell r="D21725" t="str">
            <v>6366405</v>
          </cell>
          <cell r="J21725" t="str">
            <v>N</v>
          </cell>
        </row>
        <row r="21726">
          <cell r="D21726" t="str">
            <v>6366405</v>
          </cell>
          <cell r="J21726" t="str">
            <v>N</v>
          </cell>
        </row>
        <row r="21727">
          <cell r="D21727" t="str">
            <v>6366405</v>
          </cell>
          <cell r="J21727" t="str">
            <v>N</v>
          </cell>
        </row>
        <row r="21728">
          <cell r="D21728" t="str">
            <v>6366405</v>
          </cell>
          <cell r="J21728" t="str">
            <v>N</v>
          </cell>
        </row>
        <row r="21729">
          <cell r="D21729" t="str">
            <v>6366405</v>
          </cell>
          <cell r="J21729" t="str">
            <v>N</v>
          </cell>
        </row>
        <row r="21730">
          <cell r="D21730" t="str">
            <v>6366405</v>
          </cell>
          <cell r="J21730" t="str">
            <v>N</v>
          </cell>
        </row>
        <row r="21731">
          <cell r="D21731" t="str">
            <v>6366405</v>
          </cell>
          <cell r="J21731" t="str">
            <v>N</v>
          </cell>
        </row>
        <row r="21732">
          <cell r="D21732" t="str">
            <v>6366405</v>
          </cell>
          <cell r="J21732" t="str">
            <v>N</v>
          </cell>
        </row>
        <row r="21733">
          <cell r="D21733" t="str">
            <v>6366405</v>
          </cell>
          <cell r="J21733" t="str">
            <v>N</v>
          </cell>
        </row>
        <row r="21734">
          <cell r="D21734" t="str">
            <v>6366405</v>
          </cell>
          <cell r="J21734" t="str">
            <v>N</v>
          </cell>
        </row>
        <row r="21735">
          <cell r="D21735" t="str">
            <v>6366405</v>
          </cell>
          <cell r="J21735" t="str">
            <v>N</v>
          </cell>
        </row>
        <row r="21736">
          <cell r="D21736" t="str">
            <v>6366405</v>
          </cell>
          <cell r="J21736" t="str">
            <v>N</v>
          </cell>
        </row>
        <row r="21737">
          <cell r="D21737" t="str">
            <v>6366405</v>
          </cell>
          <cell r="J21737" t="str">
            <v>N</v>
          </cell>
        </row>
        <row r="21738">
          <cell r="D21738" t="str">
            <v>6366405</v>
          </cell>
          <cell r="J21738" t="str">
            <v>N</v>
          </cell>
        </row>
        <row r="21739">
          <cell r="D21739" t="str">
            <v>6366405</v>
          </cell>
          <cell r="J21739" t="str">
            <v>N</v>
          </cell>
        </row>
        <row r="21740">
          <cell r="D21740" t="str">
            <v>6366405</v>
          </cell>
          <cell r="J21740" t="str">
            <v>N</v>
          </cell>
        </row>
        <row r="21741">
          <cell r="D21741" t="str">
            <v>6366405</v>
          </cell>
          <cell r="J21741" t="str">
            <v>N</v>
          </cell>
        </row>
        <row r="21742">
          <cell r="D21742" t="str">
            <v>6366405</v>
          </cell>
          <cell r="J21742" t="str">
            <v>N</v>
          </cell>
        </row>
        <row r="21743">
          <cell r="D21743" t="str">
            <v>6366405</v>
          </cell>
          <cell r="J21743" t="str">
            <v>N</v>
          </cell>
        </row>
        <row r="21744">
          <cell r="D21744" t="str">
            <v>6366405</v>
          </cell>
          <cell r="J21744" t="str">
            <v>N</v>
          </cell>
        </row>
        <row r="21745">
          <cell r="D21745" t="str">
            <v>6366405</v>
          </cell>
          <cell r="J21745" t="str">
            <v>N</v>
          </cell>
        </row>
        <row r="21746">
          <cell r="D21746" t="str">
            <v>6366405</v>
          </cell>
          <cell r="J21746" t="str">
            <v>N</v>
          </cell>
        </row>
        <row r="21747">
          <cell r="D21747" t="str">
            <v>6366405</v>
          </cell>
          <cell r="J21747" t="str">
            <v>N</v>
          </cell>
        </row>
        <row r="21748">
          <cell r="D21748" t="str">
            <v>6366405</v>
          </cell>
          <cell r="J21748" t="str">
            <v>N</v>
          </cell>
        </row>
        <row r="21749">
          <cell r="D21749" t="str">
            <v>6366405</v>
          </cell>
          <cell r="J21749" t="str">
            <v>N</v>
          </cell>
        </row>
        <row r="21750">
          <cell r="D21750" t="str">
            <v>6366405</v>
          </cell>
          <cell r="J21750" t="str">
            <v>N</v>
          </cell>
        </row>
        <row r="21751">
          <cell r="D21751" t="str">
            <v>6366405</v>
          </cell>
          <cell r="J21751" t="str">
            <v>N</v>
          </cell>
        </row>
        <row r="21752">
          <cell r="D21752" t="str">
            <v>6366405</v>
          </cell>
          <cell r="J21752" t="str">
            <v>N</v>
          </cell>
        </row>
        <row r="21753">
          <cell r="D21753" t="str">
            <v>6366405</v>
          </cell>
          <cell r="J21753" t="str">
            <v>N</v>
          </cell>
        </row>
        <row r="21754">
          <cell r="D21754" t="str">
            <v>6366405</v>
          </cell>
          <cell r="J21754" t="str">
            <v>N</v>
          </cell>
        </row>
        <row r="21755">
          <cell r="D21755" t="str">
            <v>6366405</v>
          </cell>
          <cell r="J21755" t="str">
            <v>N</v>
          </cell>
        </row>
        <row r="21756">
          <cell r="D21756" t="str">
            <v>6366405</v>
          </cell>
          <cell r="J21756" t="str">
            <v>N</v>
          </cell>
        </row>
        <row r="21757">
          <cell r="D21757" t="str">
            <v>6366405</v>
          </cell>
          <cell r="J21757" t="str">
            <v>N</v>
          </cell>
        </row>
        <row r="21758">
          <cell r="D21758" t="str">
            <v>6366405</v>
          </cell>
          <cell r="J21758" t="str">
            <v>N</v>
          </cell>
        </row>
        <row r="21759">
          <cell r="D21759" t="str">
            <v>6366405</v>
          </cell>
          <cell r="J21759" t="str">
            <v>N</v>
          </cell>
        </row>
        <row r="21760">
          <cell r="D21760" t="str">
            <v>6366405</v>
          </cell>
          <cell r="J21760" t="str">
            <v>N</v>
          </cell>
        </row>
        <row r="21761">
          <cell r="D21761" t="str">
            <v>6366405</v>
          </cell>
          <cell r="J21761" t="str">
            <v>N</v>
          </cell>
        </row>
        <row r="21762">
          <cell r="D21762" t="str">
            <v>6366405</v>
          </cell>
          <cell r="J21762" t="str">
            <v>N</v>
          </cell>
        </row>
        <row r="21763">
          <cell r="D21763" t="str">
            <v>6366405</v>
          </cell>
          <cell r="J21763" t="str">
            <v>N</v>
          </cell>
        </row>
        <row r="21764">
          <cell r="D21764" t="str">
            <v>6366405</v>
          </cell>
          <cell r="J21764" t="str">
            <v>N</v>
          </cell>
        </row>
        <row r="21765">
          <cell r="D21765" t="str">
            <v>6366405</v>
          </cell>
          <cell r="J21765" t="str">
            <v>N</v>
          </cell>
        </row>
        <row r="21766">
          <cell r="D21766" t="str">
            <v>6366405</v>
          </cell>
          <cell r="J21766" t="str">
            <v>N</v>
          </cell>
        </row>
        <row r="21767">
          <cell r="D21767" t="str">
            <v>6366405</v>
          </cell>
          <cell r="J21767" t="str">
            <v>N</v>
          </cell>
        </row>
        <row r="21768">
          <cell r="D21768" t="str">
            <v>6366405</v>
          </cell>
          <cell r="J21768" t="str">
            <v>N</v>
          </cell>
        </row>
        <row r="21769">
          <cell r="D21769" t="str">
            <v>6366405</v>
          </cell>
          <cell r="J21769" t="str">
            <v>N</v>
          </cell>
        </row>
        <row r="21770">
          <cell r="D21770" t="str">
            <v>6366405</v>
          </cell>
          <cell r="J21770" t="str">
            <v>N</v>
          </cell>
        </row>
        <row r="21771">
          <cell r="D21771" t="str">
            <v>6366405</v>
          </cell>
          <cell r="J21771" t="str">
            <v>N</v>
          </cell>
        </row>
        <row r="21772">
          <cell r="D21772" t="str">
            <v>6366405</v>
          </cell>
          <cell r="J21772" t="str">
            <v>N</v>
          </cell>
        </row>
        <row r="21773">
          <cell r="D21773" t="str">
            <v>6366405</v>
          </cell>
          <cell r="J21773" t="str">
            <v>N</v>
          </cell>
        </row>
        <row r="21774">
          <cell r="D21774" t="str">
            <v>6366405</v>
          </cell>
          <cell r="J21774" t="str">
            <v>N</v>
          </cell>
        </row>
        <row r="21775">
          <cell r="D21775" t="str">
            <v>6366405</v>
          </cell>
          <cell r="J21775" t="str">
            <v>N</v>
          </cell>
        </row>
        <row r="21776">
          <cell r="D21776" t="str">
            <v>6366405</v>
          </cell>
          <cell r="J21776" t="str">
            <v>N</v>
          </cell>
        </row>
        <row r="21777">
          <cell r="D21777" t="str">
            <v>6366405</v>
          </cell>
          <cell r="J21777" t="str">
            <v>N</v>
          </cell>
        </row>
        <row r="21778">
          <cell r="D21778" t="str">
            <v>6366405</v>
          </cell>
          <cell r="J21778" t="str">
            <v>N</v>
          </cell>
        </row>
        <row r="21779">
          <cell r="D21779" t="str">
            <v>6366405</v>
          </cell>
          <cell r="J21779" t="str">
            <v>N</v>
          </cell>
        </row>
        <row r="21780">
          <cell r="D21780" t="str">
            <v>6366405</v>
          </cell>
          <cell r="J21780" t="str">
            <v>N</v>
          </cell>
        </row>
        <row r="21781">
          <cell r="D21781" t="str">
            <v>6366405</v>
          </cell>
          <cell r="J21781" t="str">
            <v>N</v>
          </cell>
        </row>
        <row r="21782">
          <cell r="D21782" t="str">
            <v>6366405</v>
          </cell>
          <cell r="J21782" t="str">
            <v>N</v>
          </cell>
        </row>
        <row r="21783">
          <cell r="D21783" t="str">
            <v>6366405</v>
          </cell>
          <cell r="J21783" t="str">
            <v>N</v>
          </cell>
        </row>
        <row r="21784">
          <cell r="D21784" t="str">
            <v>6366405</v>
          </cell>
          <cell r="J21784" t="str">
            <v>N</v>
          </cell>
        </row>
        <row r="21785">
          <cell r="D21785" t="str">
            <v>6366405</v>
          </cell>
          <cell r="J21785" t="str">
            <v>N</v>
          </cell>
        </row>
        <row r="21786">
          <cell r="D21786" t="str">
            <v>6366405</v>
          </cell>
          <cell r="J21786" t="str">
            <v>N</v>
          </cell>
        </row>
        <row r="21787">
          <cell r="D21787" t="str">
            <v>6366405</v>
          </cell>
          <cell r="J21787" t="str">
            <v>N</v>
          </cell>
        </row>
        <row r="21788">
          <cell r="D21788" t="str">
            <v>6366405</v>
          </cell>
          <cell r="J21788" t="str">
            <v>N</v>
          </cell>
        </row>
        <row r="21789">
          <cell r="D21789" t="str">
            <v>6366405</v>
          </cell>
          <cell r="J21789" t="str">
            <v>N</v>
          </cell>
        </row>
        <row r="21790">
          <cell r="D21790" t="str">
            <v>6366405</v>
          </cell>
          <cell r="J21790" t="str">
            <v>N</v>
          </cell>
        </row>
        <row r="21791">
          <cell r="D21791" t="str">
            <v>6366405</v>
          </cell>
          <cell r="J21791" t="str">
            <v>N</v>
          </cell>
        </row>
        <row r="21792">
          <cell r="D21792" t="str">
            <v>6366405</v>
          </cell>
          <cell r="J21792" t="str">
            <v>N</v>
          </cell>
        </row>
        <row r="21793">
          <cell r="D21793" t="str">
            <v>6366405</v>
          </cell>
          <cell r="J21793" t="str">
            <v>N</v>
          </cell>
        </row>
        <row r="21794">
          <cell r="D21794" t="str">
            <v>6366405</v>
          </cell>
          <cell r="J21794" t="str">
            <v>N</v>
          </cell>
        </row>
        <row r="21795">
          <cell r="D21795" t="str">
            <v>6366405</v>
          </cell>
          <cell r="J21795" t="str">
            <v>N</v>
          </cell>
        </row>
        <row r="21796">
          <cell r="D21796" t="str">
            <v>6366405</v>
          </cell>
          <cell r="J21796" t="str">
            <v>N</v>
          </cell>
        </row>
        <row r="21797">
          <cell r="D21797" t="str">
            <v>6366405</v>
          </cell>
          <cell r="J21797" t="str">
            <v>N</v>
          </cell>
        </row>
        <row r="21798">
          <cell r="D21798" t="str">
            <v>6366405</v>
          </cell>
          <cell r="J21798" t="str">
            <v>N</v>
          </cell>
        </row>
        <row r="21799">
          <cell r="D21799" t="str">
            <v>6366405</v>
          </cell>
          <cell r="J21799" t="str">
            <v>N</v>
          </cell>
        </row>
        <row r="21800">
          <cell r="D21800" t="str">
            <v>6366405</v>
          </cell>
          <cell r="J21800" t="str">
            <v>N</v>
          </cell>
        </row>
        <row r="21801">
          <cell r="D21801" t="str">
            <v>6366405</v>
          </cell>
          <cell r="J21801" t="str">
            <v>N</v>
          </cell>
        </row>
        <row r="21802">
          <cell r="D21802" t="str">
            <v>6366405</v>
          </cell>
          <cell r="J21802" t="str">
            <v>N</v>
          </cell>
        </row>
        <row r="21803">
          <cell r="D21803" t="str">
            <v>6366405</v>
          </cell>
          <cell r="J21803" t="str">
            <v>N</v>
          </cell>
        </row>
        <row r="21804">
          <cell r="D21804" t="str">
            <v>6366405</v>
          </cell>
          <cell r="J21804" t="str">
            <v>N</v>
          </cell>
        </row>
        <row r="21805">
          <cell r="D21805" t="str">
            <v>6366405</v>
          </cell>
          <cell r="J21805" t="str">
            <v>N</v>
          </cell>
        </row>
        <row r="21806">
          <cell r="D21806" t="str">
            <v>6366405</v>
          </cell>
          <cell r="J21806" t="str">
            <v>N</v>
          </cell>
        </row>
        <row r="21807">
          <cell r="D21807" t="str">
            <v>6366405</v>
          </cell>
          <cell r="J21807" t="str">
            <v>N</v>
          </cell>
        </row>
        <row r="21808">
          <cell r="D21808" t="str">
            <v>6366405</v>
          </cell>
          <cell r="J21808" t="str">
            <v>N</v>
          </cell>
        </row>
        <row r="21809">
          <cell r="D21809" t="str">
            <v>6366405</v>
          </cell>
          <cell r="J21809" t="str">
            <v>N</v>
          </cell>
        </row>
        <row r="21810">
          <cell r="D21810" t="str">
            <v>6366405</v>
          </cell>
          <cell r="J21810" t="str">
            <v>N</v>
          </cell>
        </row>
        <row r="21811">
          <cell r="D21811" t="str">
            <v>6366405</v>
          </cell>
          <cell r="J21811" t="str">
            <v>N</v>
          </cell>
        </row>
        <row r="21812">
          <cell r="D21812" t="str">
            <v>6366405</v>
          </cell>
          <cell r="J21812" t="str">
            <v>N</v>
          </cell>
        </row>
        <row r="21813">
          <cell r="D21813" t="str">
            <v>6366405</v>
          </cell>
          <cell r="J21813" t="str">
            <v>N</v>
          </cell>
        </row>
        <row r="21814">
          <cell r="D21814" t="str">
            <v>6366405</v>
          </cell>
          <cell r="J21814" t="str">
            <v>N</v>
          </cell>
        </row>
        <row r="21815">
          <cell r="D21815" t="str">
            <v>6366405</v>
          </cell>
          <cell r="J21815" t="str">
            <v>N</v>
          </cell>
        </row>
        <row r="21816">
          <cell r="D21816" t="str">
            <v>6366405</v>
          </cell>
          <cell r="J21816" t="str">
            <v>N</v>
          </cell>
        </row>
        <row r="21817">
          <cell r="D21817" t="str">
            <v>6366405</v>
          </cell>
          <cell r="J21817" t="str">
            <v>N</v>
          </cell>
        </row>
        <row r="21818">
          <cell r="D21818" t="str">
            <v>6366405</v>
          </cell>
          <cell r="J21818" t="str">
            <v>N</v>
          </cell>
        </row>
        <row r="21819">
          <cell r="D21819" t="str">
            <v>6366405</v>
          </cell>
          <cell r="J21819" t="str">
            <v>N</v>
          </cell>
        </row>
        <row r="21820">
          <cell r="D21820" t="str">
            <v>6366405</v>
          </cell>
          <cell r="J21820" t="str">
            <v>N</v>
          </cell>
        </row>
        <row r="21821">
          <cell r="D21821" t="str">
            <v>6366405</v>
          </cell>
          <cell r="J21821" t="str">
            <v>N</v>
          </cell>
        </row>
        <row r="21822">
          <cell r="D21822" t="str">
            <v>6366405</v>
          </cell>
          <cell r="J21822" t="str">
            <v>N</v>
          </cell>
        </row>
        <row r="21823">
          <cell r="D21823" t="str">
            <v>6366405</v>
          </cell>
          <cell r="J21823" t="str">
            <v>N</v>
          </cell>
        </row>
        <row r="21824">
          <cell r="D21824" t="str">
            <v>6366405</v>
          </cell>
          <cell r="J21824" t="str">
            <v>N</v>
          </cell>
        </row>
        <row r="21825">
          <cell r="D21825" t="str">
            <v>6366405</v>
          </cell>
          <cell r="J21825" t="str">
            <v>N</v>
          </cell>
        </row>
        <row r="21826">
          <cell r="D21826" t="str">
            <v>6366405</v>
          </cell>
          <cell r="J21826" t="str">
            <v>N</v>
          </cell>
        </row>
        <row r="21827">
          <cell r="D21827" t="str">
            <v>6366405</v>
          </cell>
          <cell r="J21827" t="str">
            <v>N</v>
          </cell>
        </row>
        <row r="21828">
          <cell r="D21828" t="str">
            <v>6366405</v>
          </cell>
          <cell r="J21828" t="str">
            <v>N</v>
          </cell>
        </row>
        <row r="21829">
          <cell r="D21829" t="str">
            <v>6366405</v>
          </cell>
          <cell r="J21829" t="str">
            <v>N</v>
          </cell>
        </row>
        <row r="21830">
          <cell r="D21830" t="str">
            <v>6366405</v>
          </cell>
          <cell r="J21830" t="str">
            <v>N</v>
          </cell>
        </row>
        <row r="21831">
          <cell r="D21831" t="str">
            <v>6366405</v>
          </cell>
          <cell r="J21831" t="str">
            <v>N</v>
          </cell>
        </row>
        <row r="21832">
          <cell r="D21832" t="str">
            <v>6366405</v>
          </cell>
          <cell r="J21832" t="str">
            <v>N</v>
          </cell>
        </row>
        <row r="21833">
          <cell r="D21833" t="str">
            <v>6366405</v>
          </cell>
          <cell r="J21833" t="str">
            <v>N</v>
          </cell>
        </row>
        <row r="21834">
          <cell r="D21834" t="str">
            <v>6366405</v>
          </cell>
          <cell r="J21834" t="str">
            <v>N</v>
          </cell>
        </row>
        <row r="21835">
          <cell r="D21835" t="str">
            <v>6366405</v>
          </cell>
          <cell r="J21835" t="str">
            <v>N</v>
          </cell>
        </row>
        <row r="21836">
          <cell r="D21836" t="str">
            <v>6366405</v>
          </cell>
          <cell r="J21836" t="str">
            <v>N</v>
          </cell>
        </row>
        <row r="21837">
          <cell r="D21837" t="str">
            <v>6366405</v>
          </cell>
          <cell r="J21837" t="str">
            <v>N</v>
          </cell>
        </row>
        <row r="21838">
          <cell r="D21838" t="str">
            <v>6366405</v>
          </cell>
          <cell r="J21838" t="str">
            <v>N</v>
          </cell>
        </row>
        <row r="21839">
          <cell r="D21839" t="str">
            <v>6366405</v>
          </cell>
          <cell r="J21839" t="str">
            <v>N</v>
          </cell>
        </row>
        <row r="21840">
          <cell r="D21840" t="str">
            <v>6366405</v>
          </cell>
          <cell r="J21840" t="str">
            <v>N</v>
          </cell>
        </row>
        <row r="21841">
          <cell r="D21841" t="str">
            <v>6366405</v>
          </cell>
          <cell r="J21841" t="str">
            <v>N</v>
          </cell>
        </row>
        <row r="21842">
          <cell r="D21842" t="str">
            <v>6366405</v>
          </cell>
          <cell r="J21842" t="str">
            <v>N</v>
          </cell>
        </row>
        <row r="21843">
          <cell r="D21843" t="str">
            <v>6366405</v>
          </cell>
          <cell r="J21843" t="str">
            <v>N</v>
          </cell>
        </row>
        <row r="21844">
          <cell r="D21844" t="str">
            <v>6366405</v>
          </cell>
          <cell r="J21844" t="str">
            <v>N</v>
          </cell>
        </row>
        <row r="21845">
          <cell r="D21845" t="str">
            <v>6366405</v>
          </cell>
          <cell r="J21845" t="str">
            <v>N</v>
          </cell>
        </row>
        <row r="21846">
          <cell r="D21846" t="str">
            <v>6366405</v>
          </cell>
          <cell r="J21846" t="str">
            <v>N</v>
          </cell>
        </row>
        <row r="21847">
          <cell r="D21847" t="str">
            <v>6366405</v>
          </cell>
          <cell r="J21847" t="str">
            <v>N</v>
          </cell>
        </row>
        <row r="21848">
          <cell r="D21848" t="str">
            <v>6366405</v>
          </cell>
          <cell r="J21848" t="str">
            <v>N</v>
          </cell>
        </row>
        <row r="21849">
          <cell r="D21849" t="str">
            <v>6366405</v>
          </cell>
          <cell r="J21849" t="str">
            <v>N</v>
          </cell>
        </row>
        <row r="21850">
          <cell r="D21850" t="str">
            <v>6366405</v>
          </cell>
          <cell r="J21850" t="str">
            <v>N</v>
          </cell>
        </row>
        <row r="21851">
          <cell r="D21851" t="str">
            <v>6366405</v>
          </cell>
          <cell r="J21851" t="str">
            <v>N</v>
          </cell>
        </row>
        <row r="21852">
          <cell r="D21852" t="str">
            <v>6366405</v>
          </cell>
          <cell r="J21852" t="str">
            <v>N</v>
          </cell>
        </row>
        <row r="21853">
          <cell r="D21853" t="str">
            <v>6366405</v>
          </cell>
          <cell r="J21853" t="str">
            <v>N</v>
          </cell>
        </row>
        <row r="21854">
          <cell r="D21854" t="str">
            <v>6366405</v>
          </cell>
          <cell r="J21854" t="str">
            <v>N</v>
          </cell>
        </row>
        <row r="21855">
          <cell r="D21855" t="str">
            <v>6366405</v>
          </cell>
          <cell r="J21855" t="str">
            <v>N</v>
          </cell>
        </row>
        <row r="21856">
          <cell r="D21856" t="str">
            <v>6366405</v>
          </cell>
          <cell r="J21856" t="str">
            <v>N</v>
          </cell>
        </row>
        <row r="21857">
          <cell r="D21857" t="str">
            <v>6366405</v>
          </cell>
          <cell r="J21857" t="str">
            <v>N</v>
          </cell>
        </row>
        <row r="21858">
          <cell r="D21858" t="str">
            <v>6366405</v>
          </cell>
          <cell r="J21858" t="str">
            <v>N</v>
          </cell>
        </row>
        <row r="21859">
          <cell r="D21859" t="str">
            <v>6366405</v>
          </cell>
          <cell r="J21859" t="str">
            <v>N</v>
          </cell>
        </row>
        <row r="21860">
          <cell r="D21860" t="str">
            <v>6366405</v>
          </cell>
          <cell r="J21860" t="str">
            <v>N</v>
          </cell>
        </row>
        <row r="21861">
          <cell r="D21861" t="str">
            <v>6366405</v>
          </cell>
          <cell r="J21861" t="str">
            <v>N</v>
          </cell>
        </row>
        <row r="21862">
          <cell r="D21862" t="str">
            <v>6366405</v>
          </cell>
          <cell r="J21862" t="str">
            <v>N</v>
          </cell>
        </row>
        <row r="21863">
          <cell r="D21863" t="str">
            <v>6366405</v>
          </cell>
          <cell r="J21863" t="str">
            <v>N</v>
          </cell>
        </row>
        <row r="21864">
          <cell r="D21864" t="str">
            <v>6366405</v>
          </cell>
          <cell r="J21864" t="str">
            <v>N</v>
          </cell>
        </row>
        <row r="21865">
          <cell r="D21865" t="str">
            <v>6366405</v>
          </cell>
          <cell r="J21865" t="str">
            <v>N</v>
          </cell>
        </row>
        <row r="21866">
          <cell r="D21866" t="str">
            <v>6366405</v>
          </cell>
          <cell r="J21866" t="str">
            <v>N</v>
          </cell>
        </row>
        <row r="21867">
          <cell r="D21867" t="str">
            <v>6366405</v>
          </cell>
          <cell r="J21867" t="str">
            <v>N</v>
          </cell>
        </row>
        <row r="21868">
          <cell r="D21868" t="str">
            <v>6366405</v>
          </cell>
          <cell r="J21868" t="str">
            <v>N</v>
          </cell>
        </row>
        <row r="21869">
          <cell r="D21869" t="str">
            <v>6366405</v>
          </cell>
          <cell r="J21869" t="str">
            <v>N</v>
          </cell>
        </row>
        <row r="21870">
          <cell r="D21870" t="str">
            <v>6366405</v>
          </cell>
          <cell r="J21870" t="str">
            <v>N</v>
          </cell>
        </row>
        <row r="21871">
          <cell r="D21871" t="str">
            <v>6366405</v>
          </cell>
          <cell r="J21871" t="str">
            <v>N</v>
          </cell>
        </row>
        <row r="21872">
          <cell r="D21872" t="str">
            <v>6366405</v>
          </cell>
          <cell r="J21872" t="str">
            <v>N</v>
          </cell>
        </row>
        <row r="21873">
          <cell r="D21873" t="str">
            <v>6366405</v>
          </cell>
          <cell r="J21873" t="str">
            <v>N</v>
          </cell>
        </row>
        <row r="21874">
          <cell r="D21874" t="str">
            <v>6366405</v>
          </cell>
          <cell r="J21874" t="str">
            <v>N</v>
          </cell>
        </row>
        <row r="21875">
          <cell r="D21875" t="str">
            <v>6366405</v>
          </cell>
          <cell r="J21875" t="str">
            <v>N</v>
          </cell>
        </row>
        <row r="21876">
          <cell r="D21876" t="str">
            <v>6366405</v>
          </cell>
          <cell r="J21876" t="str">
            <v>N</v>
          </cell>
        </row>
        <row r="21877">
          <cell r="D21877" t="str">
            <v>6366405</v>
          </cell>
          <cell r="J21877" t="str">
            <v>N</v>
          </cell>
        </row>
        <row r="21878">
          <cell r="D21878" t="str">
            <v>6366405</v>
          </cell>
          <cell r="J21878" t="str">
            <v>N</v>
          </cell>
        </row>
        <row r="21879">
          <cell r="D21879" t="str">
            <v>6366405</v>
          </cell>
          <cell r="J21879" t="str">
            <v>N</v>
          </cell>
        </row>
        <row r="21880">
          <cell r="D21880" t="str">
            <v>6366405</v>
          </cell>
          <cell r="J21880" t="str">
            <v>N</v>
          </cell>
        </row>
        <row r="21881">
          <cell r="D21881" t="str">
            <v>6366405</v>
          </cell>
          <cell r="J21881" t="str">
            <v>N</v>
          </cell>
        </row>
        <row r="21882">
          <cell r="D21882" t="str">
            <v>6366405</v>
          </cell>
          <cell r="J21882" t="str">
            <v>N</v>
          </cell>
        </row>
        <row r="21883">
          <cell r="D21883" t="str">
            <v>6366405</v>
          </cell>
          <cell r="J21883" t="str">
            <v>N</v>
          </cell>
        </row>
        <row r="21884">
          <cell r="D21884" t="str">
            <v>6366405</v>
          </cell>
          <cell r="J21884" t="str">
            <v>N</v>
          </cell>
        </row>
        <row r="21885">
          <cell r="D21885" t="str">
            <v>6366405</v>
          </cell>
          <cell r="J21885" t="str">
            <v>N</v>
          </cell>
        </row>
        <row r="21886">
          <cell r="D21886" t="str">
            <v>6366405</v>
          </cell>
          <cell r="J21886" t="str">
            <v>N</v>
          </cell>
        </row>
        <row r="21887">
          <cell r="D21887" t="str">
            <v>6366405</v>
          </cell>
          <cell r="J21887" t="str">
            <v>N</v>
          </cell>
        </row>
        <row r="21888">
          <cell r="D21888" t="str">
            <v>6366405</v>
          </cell>
          <cell r="J21888" t="str">
            <v>N</v>
          </cell>
        </row>
        <row r="21889">
          <cell r="D21889" t="str">
            <v>6366405</v>
          </cell>
          <cell r="J21889" t="str">
            <v>N</v>
          </cell>
        </row>
        <row r="21890">
          <cell r="D21890" t="str">
            <v>6366405</v>
          </cell>
          <cell r="J21890" t="str">
            <v>N</v>
          </cell>
        </row>
        <row r="21891">
          <cell r="D21891" t="str">
            <v>6366405</v>
          </cell>
          <cell r="J21891" t="str">
            <v>N</v>
          </cell>
        </row>
        <row r="21892">
          <cell r="D21892" t="str">
            <v>6366405</v>
          </cell>
          <cell r="J21892" t="str">
            <v>N</v>
          </cell>
        </row>
        <row r="21893">
          <cell r="D21893" t="str">
            <v>6366405</v>
          </cell>
          <cell r="J21893" t="str">
            <v>N</v>
          </cell>
        </row>
        <row r="21894">
          <cell r="D21894" t="str">
            <v>6366405</v>
          </cell>
          <cell r="J21894" t="str">
            <v>N</v>
          </cell>
        </row>
        <row r="21895">
          <cell r="D21895" t="str">
            <v>6366405</v>
          </cell>
          <cell r="J21895" t="str">
            <v>N</v>
          </cell>
        </row>
        <row r="21896">
          <cell r="D21896" t="str">
            <v>6366405</v>
          </cell>
          <cell r="J21896" t="str">
            <v>N</v>
          </cell>
        </row>
        <row r="21897">
          <cell r="D21897" t="str">
            <v>6366405</v>
          </cell>
          <cell r="J21897" t="str">
            <v>N</v>
          </cell>
        </row>
        <row r="21898">
          <cell r="D21898" t="str">
            <v>6366405</v>
          </cell>
          <cell r="J21898" t="str">
            <v>N</v>
          </cell>
        </row>
        <row r="21899">
          <cell r="D21899" t="str">
            <v>6366405</v>
          </cell>
          <cell r="J21899" t="str">
            <v>N</v>
          </cell>
        </row>
        <row r="21900">
          <cell r="D21900" t="str">
            <v>6366405</v>
          </cell>
          <cell r="J21900" t="str">
            <v>N</v>
          </cell>
        </row>
        <row r="21901">
          <cell r="D21901" t="str">
            <v>6366405</v>
          </cell>
          <cell r="J21901" t="str">
            <v>N</v>
          </cell>
        </row>
        <row r="21902">
          <cell r="D21902" t="str">
            <v>6366405</v>
          </cell>
          <cell r="J21902" t="str">
            <v>N</v>
          </cell>
        </row>
        <row r="21903">
          <cell r="D21903" t="str">
            <v>6366405</v>
          </cell>
          <cell r="J21903" t="str">
            <v>N</v>
          </cell>
        </row>
        <row r="21904">
          <cell r="D21904" t="str">
            <v>6366405</v>
          </cell>
          <cell r="J21904" t="str">
            <v>N</v>
          </cell>
        </row>
        <row r="21905">
          <cell r="D21905" t="str">
            <v>6366405</v>
          </cell>
          <cell r="J21905" t="str">
            <v>N</v>
          </cell>
        </row>
        <row r="21906">
          <cell r="D21906" t="str">
            <v>6366405</v>
          </cell>
          <cell r="J21906" t="str">
            <v>N</v>
          </cell>
        </row>
        <row r="21907">
          <cell r="D21907" t="str">
            <v>6366405</v>
          </cell>
          <cell r="J21907" t="str">
            <v>N</v>
          </cell>
        </row>
        <row r="21908">
          <cell r="D21908" t="str">
            <v>6366405</v>
          </cell>
          <cell r="J21908" t="str">
            <v>N</v>
          </cell>
        </row>
        <row r="21909">
          <cell r="D21909" t="str">
            <v>6366405</v>
          </cell>
          <cell r="J21909" t="str">
            <v>N</v>
          </cell>
        </row>
        <row r="21910">
          <cell r="D21910" t="str">
            <v>6366405</v>
          </cell>
          <cell r="J21910" t="str">
            <v>N</v>
          </cell>
        </row>
        <row r="21911">
          <cell r="D21911" t="str">
            <v>6366405</v>
          </cell>
          <cell r="J21911" t="str">
            <v>N</v>
          </cell>
        </row>
        <row r="21912">
          <cell r="D21912" t="str">
            <v>6366405</v>
          </cell>
          <cell r="J21912" t="str">
            <v>N</v>
          </cell>
        </row>
        <row r="21913">
          <cell r="D21913" t="str">
            <v>6366405</v>
          </cell>
          <cell r="J21913" t="str">
            <v>N</v>
          </cell>
        </row>
        <row r="21914">
          <cell r="D21914" t="str">
            <v>6366405</v>
          </cell>
          <cell r="J21914" t="str">
            <v>N</v>
          </cell>
        </row>
        <row r="21915">
          <cell r="D21915" t="str">
            <v>6366405</v>
          </cell>
          <cell r="J21915" t="str">
            <v>N</v>
          </cell>
        </row>
        <row r="21916">
          <cell r="D21916" t="str">
            <v>6366405</v>
          </cell>
          <cell r="J21916" t="str">
            <v>N</v>
          </cell>
        </row>
        <row r="21917">
          <cell r="D21917" t="str">
            <v>6366405</v>
          </cell>
          <cell r="J21917" t="str">
            <v>N</v>
          </cell>
        </row>
        <row r="21918">
          <cell r="D21918" t="str">
            <v>6366405</v>
          </cell>
          <cell r="J21918" t="str">
            <v>N</v>
          </cell>
        </row>
        <row r="21919">
          <cell r="D21919" t="str">
            <v>6366405</v>
          </cell>
          <cell r="J21919" t="str">
            <v>N</v>
          </cell>
        </row>
        <row r="21920">
          <cell r="D21920" t="str">
            <v>6366405</v>
          </cell>
          <cell r="J21920" t="str">
            <v>N</v>
          </cell>
        </row>
        <row r="21921">
          <cell r="D21921" t="str">
            <v>6366405</v>
          </cell>
          <cell r="J21921" t="str">
            <v>N</v>
          </cell>
        </row>
        <row r="21922">
          <cell r="D21922" t="str">
            <v>6366405</v>
          </cell>
          <cell r="J21922" t="str">
            <v>N</v>
          </cell>
        </row>
        <row r="21923">
          <cell r="D21923" t="str">
            <v>6366405</v>
          </cell>
          <cell r="J21923" t="str">
            <v>N</v>
          </cell>
        </row>
        <row r="21924">
          <cell r="D21924" t="str">
            <v>6366405</v>
          </cell>
          <cell r="J21924" t="str">
            <v>N</v>
          </cell>
        </row>
        <row r="21925">
          <cell r="D21925" t="str">
            <v>6366405</v>
          </cell>
          <cell r="J21925" t="str">
            <v>N</v>
          </cell>
        </row>
        <row r="21926">
          <cell r="D21926" t="str">
            <v>6366405</v>
          </cell>
          <cell r="J21926" t="str">
            <v>N</v>
          </cell>
        </row>
        <row r="21927">
          <cell r="D21927" t="str">
            <v>6366405</v>
          </cell>
          <cell r="J21927" t="str">
            <v>N</v>
          </cell>
        </row>
        <row r="21928">
          <cell r="D21928" t="str">
            <v>6366405</v>
          </cell>
          <cell r="J21928" t="str">
            <v>N</v>
          </cell>
        </row>
        <row r="21929">
          <cell r="D21929" t="str">
            <v>6366405</v>
          </cell>
          <cell r="J21929" t="str">
            <v>N</v>
          </cell>
        </row>
        <row r="21930">
          <cell r="D21930" t="str">
            <v>6366405</v>
          </cell>
          <cell r="J21930" t="str">
            <v>N</v>
          </cell>
        </row>
        <row r="21931">
          <cell r="D21931" t="str">
            <v>6366405</v>
          </cell>
          <cell r="J21931" t="str">
            <v>N</v>
          </cell>
        </row>
        <row r="21932">
          <cell r="D21932" t="str">
            <v>6366405</v>
          </cell>
          <cell r="J21932" t="str">
            <v>N</v>
          </cell>
        </row>
        <row r="21933">
          <cell r="D21933" t="str">
            <v>6366405</v>
          </cell>
          <cell r="J21933" t="str">
            <v>N</v>
          </cell>
        </row>
        <row r="21934">
          <cell r="D21934" t="str">
            <v>6366405</v>
          </cell>
          <cell r="J21934" t="str">
            <v>N</v>
          </cell>
        </row>
        <row r="21935">
          <cell r="D21935" t="str">
            <v>6366405</v>
          </cell>
          <cell r="J21935" t="str">
            <v>N</v>
          </cell>
        </row>
        <row r="21936">
          <cell r="D21936" t="str">
            <v>6366405</v>
          </cell>
          <cell r="J21936" t="str">
            <v>N</v>
          </cell>
        </row>
        <row r="21937">
          <cell r="D21937" t="str">
            <v>6366405</v>
          </cell>
          <cell r="J21937" t="str">
            <v>N</v>
          </cell>
        </row>
        <row r="21938">
          <cell r="D21938" t="str">
            <v>6366405</v>
          </cell>
          <cell r="J21938" t="str">
            <v>N</v>
          </cell>
        </row>
        <row r="21939">
          <cell r="D21939" t="str">
            <v>6397805</v>
          </cell>
          <cell r="J21939" t="str">
            <v>N</v>
          </cell>
        </row>
        <row r="21940">
          <cell r="D21940" t="str">
            <v>6397805</v>
          </cell>
          <cell r="J21940" t="str">
            <v>N</v>
          </cell>
        </row>
        <row r="21941">
          <cell r="D21941" t="str">
            <v>6397805</v>
          </cell>
          <cell r="J21941" t="str">
            <v>N</v>
          </cell>
        </row>
        <row r="21942">
          <cell r="D21942" t="str">
            <v>6397805</v>
          </cell>
          <cell r="J21942" t="str">
            <v>N</v>
          </cell>
        </row>
        <row r="21943">
          <cell r="D21943" t="str">
            <v>6397805</v>
          </cell>
          <cell r="J21943" t="str">
            <v>N</v>
          </cell>
        </row>
        <row r="21944">
          <cell r="D21944" t="str">
            <v>6397805</v>
          </cell>
          <cell r="J21944" t="str">
            <v>N</v>
          </cell>
        </row>
        <row r="21945">
          <cell r="D21945" t="str">
            <v>6397805</v>
          </cell>
          <cell r="J21945" t="str">
            <v>N</v>
          </cell>
        </row>
        <row r="21946">
          <cell r="D21946" t="str">
            <v>6397805</v>
          </cell>
          <cell r="J21946" t="str">
            <v>N</v>
          </cell>
        </row>
        <row r="21947">
          <cell r="D21947" t="str">
            <v>6397805</v>
          </cell>
          <cell r="J21947" t="str">
            <v>N</v>
          </cell>
        </row>
        <row r="21948">
          <cell r="D21948" t="str">
            <v>6397805</v>
          </cell>
          <cell r="J21948" t="str">
            <v>N</v>
          </cell>
        </row>
        <row r="21949">
          <cell r="D21949" t="str">
            <v>6397805</v>
          </cell>
          <cell r="J21949" t="str">
            <v>N</v>
          </cell>
        </row>
        <row r="21950">
          <cell r="D21950" t="str">
            <v>6397805</v>
          </cell>
          <cell r="J21950" t="str">
            <v>N</v>
          </cell>
        </row>
        <row r="21951">
          <cell r="D21951" t="str">
            <v>6397805</v>
          </cell>
          <cell r="J21951" t="str">
            <v>N</v>
          </cell>
        </row>
        <row r="21952">
          <cell r="D21952" t="str">
            <v>6397805</v>
          </cell>
          <cell r="J21952" t="str">
            <v>N</v>
          </cell>
        </row>
        <row r="21953">
          <cell r="D21953" t="str">
            <v>6397805</v>
          </cell>
          <cell r="J21953" t="str">
            <v>N</v>
          </cell>
        </row>
        <row r="21954">
          <cell r="D21954" t="str">
            <v>6397805</v>
          </cell>
          <cell r="J21954" t="str">
            <v>N</v>
          </cell>
        </row>
        <row r="21955">
          <cell r="D21955" t="str">
            <v>6397805</v>
          </cell>
          <cell r="J21955" t="str">
            <v>N</v>
          </cell>
        </row>
        <row r="21956">
          <cell r="D21956" t="str">
            <v>6397805</v>
          </cell>
          <cell r="J21956" t="str">
            <v>N</v>
          </cell>
        </row>
        <row r="21957">
          <cell r="D21957" t="str">
            <v>6397805</v>
          </cell>
          <cell r="J21957" t="str">
            <v>N</v>
          </cell>
        </row>
        <row r="21958">
          <cell r="D21958" t="str">
            <v>6397805</v>
          </cell>
          <cell r="J21958" t="str">
            <v>N</v>
          </cell>
        </row>
        <row r="21959">
          <cell r="D21959" t="str">
            <v>6397805</v>
          </cell>
          <cell r="J21959" t="str">
            <v>N</v>
          </cell>
        </row>
        <row r="21960">
          <cell r="D21960" t="str">
            <v>6397805</v>
          </cell>
          <cell r="J21960" t="str">
            <v>N</v>
          </cell>
        </row>
        <row r="21961">
          <cell r="D21961" t="str">
            <v>6397805</v>
          </cell>
          <cell r="J21961" t="str">
            <v>N</v>
          </cell>
        </row>
        <row r="21962">
          <cell r="D21962" t="str">
            <v>6397805</v>
          </cell>
          <cell r="J21962" t="str">
            <v>N</v>
          </cell>
        </row>
        <row r="21963">
          <cell r="D21963" t="str">
            <v>6397805</v>
          </cell>
          <cell r="J21963" t="str">
            <v>N</v>
          </cell>
        </row>
        <row r="21964">
          <cell r="D21964" t="str">
            <v>6397805</v>
          </cell>
          <cell r="J21964" t="str">
            <v>N</v>
          </cell>
        </row>
        <row r="21965">
          <cell r="D21965" t="str">
            <v>6397805</v>
          </cell>
          <cell r="J21965" t="str">
            <v>N</v>
          </cell>
        </row>
        <row r="21966">
          <cell r="D21966" t="str">
            <v>6397805</v>
          </cell>
          <cell r="J21966" t="str">
            <v>N</v>
          </cell>
        </row>
        <row r="21967">
          <cell r="D21967" t="str">
            <v>6397805</v>
          </cell>
          <cell r="J21967" t="str">
            <v>N</v>
          </cell>
        </row>
        <row r="21968">
          <cell r="D21968" t="str">
            <v>6397805</v>
          </cell>
          <cell r="J21968" t="str">
            <v>N</v>
          </cell>
        </row>
        <row r="21969">
          <cell r="D21969" t="str">
            <v>6397805</v>
          </cell>
          <cell r="J21969" t="str">
            <v>N</v>
          </cell>
        </row>
        <row r="21970">
          <cell r="D21970" t="str">
            <v>6397805</v>
          </cell>
          <cell r="J21970" t="str">
            <v>N</v>
          </cell>
        </row>
        <row r="21971">
          <cell r="D21971" t="str">
            <v>6397805</v>
          </cell>
          <cell r="J21971" t="str">
            <v>N</v>
          </cell>
        </row>
        <row r="21972">
          <cell r="D21972" t="str">
            <v>6450947</v>
          </cell>
          <cell r="J21972" t="str">
            <v>N</v>
          </cell>
        </row>
        <row r="21973">
          <cell r="D21973" t="str">
            <v>6450947</v>
          </cell>
          <cell r="J21973" t="str">
            <v>N</v>
          </cell>
        </row>
        <row r="21974">
          <cell r="D21974" t="str">
            <v>6450947</v>
          </cell>
          <cell r="J21974" t="str">
            <v>N</v>
          </cell>
        </row>
        <row r="21975">
          <cell r="D21975" t="str">
            <v>6450947</v>
          </cell>
          <cell r="J21975" t="str">
            <v>N</v>
          </cell>
        </row>
        <row r="21976">
          <cell r="D21976" t="str">
            <v>6450947</v>
          </cell>
          <cell r="J21976" t="str">
            <v>N</v>
          </cell>
        </row>
        <row r="21977">
          <cell r="D21977" t="str">
            <v>6450947</v>
          </cell>
          <cell r="J21977" t="str">
            <v>N</v>
          </cell>
        </row>
        <row r="21978">
          <cell r="D21978" t="str">
            <v>6450947</v>
          </cell>
          <cell r="J21978" t="str">
            <v>N</v>
          </cell>
        </row>
        <row r="21979">
          <cell r="D21979" t="str">
            <v>6450947</v>
          </cell>
          <cell r="J21979" t="str">
            <v>N</v>
          </cell>
        </row>
        <row r="21980">
          <cell r="D21980" t="str">
            <v>6450947</v>
          </cell>
          <cell r="J21980" t="str">
            <v>N</v>
          </cell>
        </row>
        <row r="21981">
          <cell r="D21981" t="str">
            <v>6450947</v>
          </cell>
          <cell r="J21981" t="str">
            <v>N</v>
          </cell>
        </row>
        <row r="21982">
          <cell r="D21982" t="str">
            <v>6450947</v>
          </cell>
          <cell r="J21982" t="str">
            <v>N</v>
          </cell>
        </row>
        <row r="21983">
          <cell r="D21983" t="str">
            <v>6450947</v>
          </cell>
          <cell r="J21983" t="str">
            <v>N</v>
          </cell>
        </row>
        <row r="21984">
          <cell r="D21984" t="str">
            <v>6450947</v>
          </cell>
          <cell r="J21984" t="str">
            <v>N</v>
          </cell>
        </row>
        <row r="21985">
          <cell r="D21985" t="str">
            <v>6450947</v>
          </cell>
          <cell r="J21985" t="str">
            <v>N</v>
          </cell>
        </row>
        <row r="21986">
          <cell r="D21986" t="str">
            <v>6450947</v>
          </cell>
          <cell r="J21986" t="str">
            <v>N</v>
          </cell>
        </row>
        <row r="21987">
          <cell r="D21987" t="str">
            <v>6450947</v>
          </cell>
          <cell r="J21987" t="str">
            <v>N</v>
          </cell>
        </row>
        <row r="21988">
          <cell r="D21988" t="str">
            <v>6450947</v>
          </cell>
          <cell r="J21988" t="str">
            <v>N</v>
          </cell>
        </row>
        <row r="21989">
          <cell r="D21989" t="str">
            <v>6450947</v>
          </cell>
          <cell r="J21989" t="str">
            <v>N</v>
          </cell>
        </row>
        <row r="21990">
          <cell r="D21990" t="str">
            <v>6450947</v>
          </cell>
          <cell r="J21990" t="str">
            <v>N</v>
          </cell>
        </row>
        <row r="21991">
          <cell r="D21991" t="str">
            <v>6450947</v>
          </cell>
          <cell r="J21991" t="str">
            <v>N</v>
          </cell>
        </row>
        <row r="21992">
          <cell r="D21992" t="str">
            <v>6450947</v>
          </cell>
          <cell r="J21992" t="str">
            <v>N</v>
          </cell>
        </row>
        <row r="21993">
          <cell r="D21993" t="str">
            <v>6450947</v>
          </cell>
          <cell r="J21993" t="str">
            <v>N</v>
          </cell>
        </row>
        <row r="21994">
          <cell r="D21994" t="str">
            <v>6500609</v>
          </cell>
          <cell r="J21994" t="str">
            <v>N</v>
          </cell>
        </row>
        <row r="21995">
          <cell r="D21995" t="str">
            <v>6500609</v>
          </cell>
          <cell r="J21995" t="str">
            <v>N</v>
          </cell>
        </row>
        <row r="21996">
          <cell r="D21996" t="str">
            <v>6500609</v>
          </cell>
          <cell r="J21996" t="str">
            <v>N</v>
          </cell>
        </row>
        <row r="21997">
          <cell r="D21997" t="str">
            <v>6500609</v>
          </cell>
          <cell r="J21997" t="str">
            <v>N</v>
          </cell>
        </row>
        <row r="21998">
          <cell r="D21998" t="str">
            <v>6500609</v>
          </cell>
          <cell r="J21998" t="str">
            <v>N</v>
          </cell>
        </row>
        <row r="21999">
          <cell r="D21999" t="str">
            <v>6500609</v>
          </cell>
          <cell r="J21999" t="str">
            <v>N</v>
          </cell>
        </row>
        <row r="22000">
          <cell r="D22000" t="str">
            <v>6500609</v>
          </cell>
          <cell r="J22000" t="str">
            <v>N</v>
          </cell>
        </row>
        <row r="22001">
          <cell r="D22001" t="str">
            <v>6500609</v>
          </cell>
          <cell r="J22001" t="str">
            <v>N</v>
          </cell>
        </row>
        <row r="22002">
          <cell r="D22002" t="str">
            <v>6500609</v>
          </cell>
          <cell r="J22002" t="str">
            <v>N</v>
          </cell>
        </row>
        <row r="22003">
          <cell r="D22003" t="str">
            <v>6500609</v>
          </cell>
          <cell r="J22003" t="str">
            <v>N</v>
          </cell>
        </row>
        <row r="22004">
          <cell r="D22004" t="str">
            <v>6500609</v>
          </cell>
          <cell r="J22004" t="str">
            <v>N</v>
          </cell>
        </row>
        <row r="22005">
          <cell r="D22005" t="str">
            <v>6500609</v>
          </cell>
          <cell r="J22005" t="str">
            <v>N</v>
          </cell>
        </row>
        <row r="22006">
          <cell r="D22006" t="str">
            <v>6500609</v>
          </cell>
          <cell r="J22006" t="str">
            <v>N</v>
          </cell>
        </row>
        <row r="22007">
          <cell r="D22007" t="str">
            <v>6500609</v>
          </cell>
          <cell r="J22007" t="str">
            <v>N</v>
          </cell>
        </row>
        <row r="22008">
          <cell r="D22008" t="str">
            <v>6500609</v>
          </cell>
          <cell r="J22008" t="str">
            <v>N</v>
          </cell>
        </row>
        <row r="22009">
          <cell r="D22009" t="str">
            <v>6500609</v>
          </cell>
          <cell r="J22009" t="str">
            <v>N</v>
          </cell>
        </row>
        <row r="22010">
          <cell r="D22010" t="str">
            <v>6500609</v>
          </cell>
          <cell r="J22010" t="str">
            <v>N</v>
          </cell>
        </row>
        <row r="22011">
          <cell r="D22011" t="str">
            <v>6500609</v>
          </cell>
          <cell r="J22011" t="str">
            <v>N</v>
          </cell>
        </row>
        <row r="22012">
          <cell r="D22012" t="str">
            <v>6500609</v>
          </cell>
          <cell r="J22012" t="str">
            <v>N</v>
          </cell>
        </row>
        <row r="22013">
          <cell r="D22013" t="str">
            <v>6500609</v>
          </cell>
          <cell r="J22013" t="str">
            <v>N</v>
          </cell>
        </row>
        <row r="22014">
          <cell r="D22014" t="str">
            <v>6500609</v>
          </cell>
          <cell r="J22014" t="str">
            <v>N</v>
          </cell>
        </row>
        <row r="22015">
          <cell r="D22015" t="str">
            <v>6559205</v>
          </cell>
          <cell r="J22015" t="str">
            <v>N</v>
          </cell>
        </row>
        <row r="22016">
          <cell r="D22016" t="str">
            <v>6559205</v>
          </cell>
          <cell r="J22016" t="str">
            <v>N</v>
          </cell>
        </row>
        <row r="22017">
          <cell r="D22017" t="str">
            <v>6559205</v>
          </cell>
          <cell r="J22017" t="str">
            <v>N</v>
          </cell>
        </row>
        <row r="22018">
          <cell r="D22018" t="str">
            <v>6559205</v>
          </cell>
          <cell r="J22018" t="str">
            <v>N</v>
          </cell>
        </row>
        <row r="22019">
          <cell r="D22019" t="str">
            <v>6559205</v>
          </cell>
          <cell r="J22019" t="str">
            <v>N</v>
          </cell>
        </row>
        <row r="22020">
          <cell r="D22020" t="str">
            <v>6559205</v>
          </cell>
          <cell r="J22020" t="str">
            <v>N</v>
          </cell>
        </row>
        <row r="22021">
          <cell r="D22021" t="str">
            <v>6559205</v>
          </cell>
          <cell r="J22021" t="str">
            <v>N</v>
          </cell>
        </row>
        <row r="22022">
          <cell r="D22022" t="str">
            <v>6559205</v>
          </cell>
          <cell r="J22022" t="str">
            <v>N</v>
          </cell>
        </row>
        <row r="22023">
          <cell r="D22023" t="str">
            <v>6559205</v>
          </cell>
          <cell r="J22023" t="str">
            <v>N</v>
          </cell>
        </row>
        <row r="22024">
          <cell r="D22024" t="str">
            <v>6559205</v>
          </cell>
          <cell r="J22024" t="str">
            <v>N</v>
          </cell>
        </row>
        <row r="22025">
          <cell r="D22025" t="str">
            <v>6559205</v>
          </cell>
          <cell r="J22025" t="str">
            <v>N</v>
          </cell>
        </row>
        <row r="22026">
          <cell r="D22026" t="str">
            <v>6559205</v>
          </cell>
          <cell r="J22026" t="str">
            <v>N</v>
          </cell>
        </row>
        <row r="22027">
          <cell r="D22027" t="str">
            <v>6559205</v>
          </cell>
          <cell r="J22027" t="str">
            <v>N</v>
          </cell>
        </row>
        <row r="22028">
          <cell r="D22028" t="str">
            <v>6559205</v>
          </cell>
          <cell r="J22028" t="str">
            <v>N</v>
          </cell>
        </row>
        <row r="22029">
          <cell r="D22029" t="str">
            <v>6559205</v>
          </cell>
          <cell r="J22029" t="str">
            <v>N</v>
          </cell>
        </row>
        <row r="22030">
          <cell r="D22030" t="str">
            <v>6559205</v>
          </cell>
          <cell r="J22030" t="str">
            <v>N</v>
          </cell>
        </row>
        <row r="22031">
          <cell r="D22031" t="str">
            <v>6559205</v>
          </cell>
          <cell r="J22031" t="str">
            <v>N</v>
          </cell>
        </row>
        <row r="22032">
          <cell r="D22032" t="str">
            <v>6559205</v>
          </cell>
          <cell r="J22032" t="str">
            <v>N</v>
          </cell>
        </row>
        <row r="22033">
          <cell r="D22033" t="str">
            <v>6559205</v>
          </cell>
          <cell r="J22033" t="str">
            <v>N</v>
          </cell>
        </row>
        <row r="22034">
          <cell r="D22034" t="str">
            <v>6559205</v>
          </cell>
          <cell r="J22034" t="str">
            <v>N</v>
          </cell>
        </row>
        <row r="22035">
          <cell r="D22035" t="str">
            <v>6559205</v>
          </cell>
          <cell r="J22035" t="str">
            <v>N</v>
          </cell>
        </row>
        <row r="22036">
          <cell r="D22036" t="str">
            <v>6559205</v>
          </cell>
          <cell r="J22036" t="str">
            <v>N</v>
          </cell>
        </row>
        <row r="22037">
          <cell r="D22037" t="str">
            <v>6559205</v>
          </cell>
          <cell r="J22037" t="str">
            <v>N</v>
          </cell>
        </row>
        <row r="22038">
          <cell r="D22038" t="str">
            <v>6559205</v>
          </cell>
          <cell r="J22038" t="str">
            <v>N</v>
          </cell>
        </row>
        <row r="22039">
          <cell r="D22039" t="str">
            <v>6559205</v>
          </cell>
          <cell r="J22039" t="str">
            <v>N</v>
          </cell>
        </row>
        <row r="22040">
          <cell r="D22040" t="str">
            <v>6559205</v>
          </cell>
          <cell r="J22040" t="str">
            <v>N</v>
          </cell>
        </row>
        <row r="22041">
          <cell r="D22041" t="str">
            <v>6559205</v>
          </cell>
          <cell r="J22041" t="str">
            <v>N</v>
          </cell>
        </row>
        <row r="22042">
          <cell r="D22042" t="str">
            <v>6559205</v>
          </cell>
          <cell r="J22042" t="str">
            <v>N</v>
          </cell>
        </row>
        <row r="22043">
          <cell r="D22043" t="str">
            <v>6559205</v>
          </cell>
          <cell r="J22043" t="str">
            <v>N</v>
          </cell>
        </row>
        <row r="22044">
          <cell r="D22044" t="str">
            <v>6559205</v>
          </cell>
          <cell r="J22044" t="str">
            <v>N</v>
          </cell>
        </row>
        <row r="22045">
          <cell r="D22045" t="str">
            <v>6559205</v>
          </cell>
          <cell r="J22045" t="str">
            <v>N</v>
          </cell>
        </row>
        <row r="22046">
          <cell r="D22046" t="str">
            <v>6559205</v>
          </cell>
          <cell r="J22046" t="str">
            <v>N</v>
          </cell>
        </row>
        <row r="22047">
          <cell r="D22047" t="str">
            <v>6559205</v>
          </cell>
          <cell r="J22047" t="str">
            <v>N</v>
          </cell>
        </row>
        <row r="22048">
          <cell r="D22048" t="str">
            <v>6559205</v>
          </cell>
          <cell r="J22048" t="str">
            <v>N</v>
          </cell>
        </row>
        <row r="22049">
          <cell r="D22049" t="str">
            <v>6559205</v>
          </cell>
          <cell r="J22049" t="str">
            <v>N</v>
          </cell>
        </row>
        <row r="22050">
          <cell r="D22050" t="str">
            <v>6559205</v>
          </cell>
          <cell r="J22050" t="str">
            <v>N</v>
          </cell>
        </row>
        <row r="22051">
          <cell r="D22051" t="str">
            <v>6559205</v>
          </cell>
          <cell r="J22051" t="str">
            <v>N</v>
          </cell>
        </row>
        <row r="22052">
          <cell r="D22052" t="str">
            <v>6559205</v>
          </cell>
          <cell r="J22052" t="str">
            <v>N</v>
          </cell>
        </row>
        <row r="22053">
          <cell r="D22053" t="str">
            <v>6559205</v>
          </cell>
          <cell r="J22053" t="str">
            <v>N</v>
          </cell>
        </row>
        <row r="22054">
          <cell r="D22054" t="str">
            <v>6559205</v>
          </cell>
          <cell r="J22054" t="str">
            <v>N</v>
          </cell>
        </row>
        <row r="22055">
          <cell r="D22055" t="str">
            <v>6559205</v>
          </cell>
          <cell r="J22055" t="str">
            <v>N</v>
          </cell>
        </row>
        <row r="22056">
          <cell r="D22056" t="str">
            <v>6559205</v>
          </cell>
          <cell r="J22056" t="str">
            <v>N</v>
          </cell>
        </row>
        <row r="22057">
          <cell r="D22057" t="str">
            <v>6559205</v>
          </cell>
          <cell r="J22057" t="str">
            <v>N</v>
          </cell>
        </row>
        <row r="22058">
          <cell r="D22058" t="str">
            <v>6559205</v>
          </cell>
          <cell r="J22058" t="str">
            <v>N</v>
          </cell>
        </row>
        <row r="22059">
          <cell r="D22059" t="str">
            <v>6559205</v>
          </cell>
          <cell r="J22059" t="str">
            <v>N</v>
          </cell>
        </row>
        <row r="22060">
          <cell r="D22060" t="str">
            <v>6559205</v>
          </cell>
          <cell r="J22060" t="str">
            <v>N</v>
          </cell>
        </row>
        <row r="22061">
          <cell r="D22061" t="str">
            <v>6559205</v>
          </cell>
          <cell r="J22061" t="str">
            <v>N</v>
          </cell>
        </row>
        <row r="22062">
          <cell r="D22062" t="str">
            <v>6559205</v>
          </cell>
          <cell r="J22062" t="str">
            <v>N</v>
          </cell>
        </row>
        <row r="22063">
          <cell r="D22063" t="str">
            <v>6959556</v>
          </cell>
          <cell r="J22063" t="str">
            <v>N</v>
          </cell>
        </row>
        <row r="22064">
          <cell r="D22064" t="str">
            <v>6959556</v>
          </cell>
          <cell r="J22064" t="str">
            <v>N</v>
          </cell>
        </row>
        <row r="22065">
          <cell r="D22065" t="str">
            <v>6959556</v>
          </cell>
          <cell r="J22065" t="str">
            <v>N</v>
          </cell>
        </row>
        <row r="22066">
          <cell r="D22066" t="str">
            <v>6959636</v>
          </cell>
          <cell r="J22066" t="str">
            <v>N</v>
          </cell>
        </row>
        <row r="22067">
          <cell r="D22067" t="str">
            <v>6959636</v>
          </cell>
          <cell r="J22067" t="str">
            <v>N</v>
          </cell>
        </row>
        <row r="22068">
          <cell r="D22068" t="str">
            <v>6959636</v>
          </cell>
          <cell r="J22068" t="str">
            <v>N</v>
          </cell>
        </row>
        <row r="22069">
          <cell r="D22069" t="str">
            <v>6959636</v>
          </cell>
          <cell r="J22069" t="str">
            <v>N</v>
          </cell>
        </row>
        <row r="22070">
          <cell r="D22070" t="str">
            <v>6959986</v>
          </cell>
          <cell r="J22070" t="str">
            <v>N</v>
          </cell>
        </row>
        <row r="22071">
          <cell r="D22071" t="str">
            <v>6959986</v>
          </cell>
          <cell r="J22071" t="str">
            <v>N</v>
          </cell>
        </row>
        <row r="22072">
          <cell r="D22072" t="str">
            <v>6959986</v>
          </cell>
          <cell r="J22072" t="str">
            <v>N</v>
          </cell>
        </row>
        <row r="22073">
          <cell r="D22073" t="str">
            <v>6959986</v>
          </cell>
          <cell r="J22073" t="str">
            <v>N</v>
          </cell>
        </row>
        <row r="22074">
          <cell r="D22074" t="str">
            <v>6959986</v>
          </cell>
          <cell r="J22074" t="str">
            <v>N</v>
          </cell>
        </row>
        <row r="22075">
          <cell r="D22075" t="str">
            <v>6959986</v>
          </cell>
          <cell r="J22075" t="str">
            <v>N</v>
          </cell>
        </row>
        <row r="22076">
          <cell r="D22076" t="str">
            <v>6959986</v>
          </cell>
          <cell r="J22076" t="str">
            <v>N</v>
          </cell>
        </row>
        <row r="22077">
          <cell r="D22077" t="str">
            <v>6959986</v>
          </cell>
          <cell r="J22077" t="str">
            <v>N</v>
          </cell>
        </row>
        <row r="22078">
          <cell r="D22078" t="str">
            <v>6959986</v>
          </cell>
          <cell r="J22078" t="str">
            <v>N</v>
          </cell>
        </row>
        <row r="22079">
          <cell r="D22079" t="str">
            <v>6959986</v>
          </cell>
          <cell r="J22079" t="str">
            <v>N</v>
          </cell>
        </row>
        <row r="22080">
          <cell r="D22080" t="str">
            <v>6959986</v>
          </cell>
          <cell r="J22080" t="str">
            <v>N</v>
          </cell>
        </row>
        <row r="22081">
          <cell r="D22081" t="str">
            <v>6959986</v>
          </cell>
          <cell r="J22081" t="str">
            <v>N</v>
          </cell>
        </row>
        <row r="22082">
          <cell r="D22082" t="str">
            <v>6959986</v>
          </cell>
          <cell r="J22082" t="str">
            <v>N</v>
          </cell>
        </row>
        <row r="22083">
          <cell r="D22083" t="str">
            <v>6959986</v>
          </cell>
          <cell r="J22083" t="str">
            <v>N</v>
          </cell>
        </row>
        <row r="22084">
          <cell r="D22084" t="str">
            <v>6959986</v>
          </cell>
          <cell r="J22084" t="str">
            <v>N</v>
          </cell>
        </row>
        <row r="22085">
          <cell r="D22085" t="str">
            <v>6959986</v>
          </cell>
          <cell r="J22085" t="str">
            <v>N</v>
          </cell>
        </row>
        <row r="22086">
          <cell r="D22086" t="str">
            <v>6959986</v>
          </cell>
          <cell r="J22086" t="str">
            <v>N</v>
          </cell>
        </row>
        <row r="22087">
          <cell r="D22087" t="str">
            <v>6959986</v>
          </cell>
          <cell r="J22087" t="str">
            <v>N</v>
          </cell>
        </row>
        <row r="22088">
          <cell r="D22088" t="str">
            <v>6959986</v>
          </cell>
          <cell r="J22088" t="str">
            <v>N</v>
          </cell>
        </row>
        <row r="22089">
          <cell r="D22089" t="str">
            <v>6959986</v>
          </cell>
          <cell r="J22089" t="str">
            <v>N</v>
          </cell>
        </row>
        <row r="22090">
          <cell r="D22090" t="str">
            <v>6959986</v>
          </cell>
          <cell r="J22090" t="str">
            <v>N</v>
          </cell>
        </row>
        <row r="22091">
          <cell r="D22091" t="str">
            <v>6959986</v>
          </cell>
          <cell r="J22091" t="str">
            <v>N</v>
          </cell>
        </row>
        <row r="22092">
          <cell r="D22092" t="str">
            <v>6959986</v>
          </cell>
          <cell r="J22092" t="str">
            <v>N</v>
          </cell>
        </row>
        <row r="22093">
          <cell r="D22093" t="str">
            <v>6959986</v>
          </cell>
          <cell r="J22093" t="str">
            <v>N</v>
          </cell>
        </row>
        <row r="22094">
          <cell r="D22094" t="str">
            <v>6959986</v>
          </cell>
          <cell r="J22094" t="str">
            <v>N</v>
          </cell>
        </row>
        <row r="22095">
          <cell r="D22095" t="str">
            <v>6959986</v>
          </cell>
          <cell r="J22095" t="str">
            <v>N</v>
          </cell>
        </row>
        <row r="22096">
          <cell r="D22096" t="str">
            <v>6959986</v>
          </cell>
          <cell r="J22096" t="str">
            <v>N</v>
          </cell>
        </row>
        <row r="22097">
          <cell r="D22097" t="str">
            <v>6959986</v>
          </cell>
          <cell r="J22097" t="str">
            <v>N</v>
          </cell>
        </row>
        <row r="22098">
          <cell r="D22098" t="str">
            <v>6959986</v>
          </cell>
          <cell r="J22098" t="str">
            <v>N</v>
          </cell>
        </row>
        <row r="22099">
          <cell r="D22099" t="str">
            <v>6959986</v>
          </cell>
          <cell r="J22099" t="str">
            <v>N</v>
          </cell>
        </row>
        <row r="22100">
          <cell r="D22100" t="str">
            <v>6959986</v>
          </cell>
          <cell r="J22100" t="str">
            <v>N</v>
          </cell>
        </row>
        <row r="22101">
          <cell r="D22101" t="str">
            <v>6959986</v>
          </cell>
          <cell r="J22101" t="str">
            <v>N</v>
          </cell>
        </row>
        <row r="22102">
          <cell r="D22102" t="str">
            <v>6959986</v>
          </cell>
          <cell r="J22102" t="str">
            <v>N</v>
          </cell>
        </row>
        <row r="22103">
          <cell r="D22103" t="str">
            <v>6959986</v>
          </cell>
          <cell r="J22103" t="str">
            <v>N</v>
          </cell>
        </row>
        <row r="22104">
          <cell r="D22104" t="str">
            <v>6959986</v>
          </cell>
          <cell r="J22104" t="str">
            <v>N</v>
          </cell>
        </row>
        <row r="22105">
          <cell r="D22105" t="str">
            <v>6959986</v>
          </cell>
          <cell r="J22105" t="str">
            <v>N</v>
          </cell>
        </row>
        <row r="22106">
          <cell r="D22106" t="str">
            <v>6977005</v>
          </cell>
          <cell r="J22106" t="str">
            <v>N</v>
          </cell>
        </row>
        <row r="22107">
          <cell r="D22107" t="str">
            <v>6977005</v>
          </cell>
          <cell r="J22107" t="str">
            <v>N</v>
          </cell>
        </row>
        <row r="22108">
          <cell r="D22108" t="str">
            <v>6977005</v>
          </cell>
          <cell r="J22108" t="str">
            <v>N</v>
          </cell>
        </row>
        <row r="22109">
          <cell r="D22109" t="str">
            <v>6977005</v>
          </cell>
          <cell r="J22109" t="str">
            <v>N</v>
          </cell>
        </row>
        <row r="22110">
          <cell r="D22110" t="str">
            <v>6977005</v>
          </cell>
          <cell r="J22110" t="str">
            <v>N</v>
          </cell>
        </row>
        <row r="22111">
          <cell r="D22111" t="str">
            <v>6977005</v>
          </cell>
          <cell r="J22111" t="str">
            <v>N</v>
          </cell>
        </row>
        <row r="22112">
          <cell r="D22112" t="str">
            <v>6977005</v>
          </cell>
          <cell r="J22112" t="str">
            <v>N</v>
          </cell>
        </row>
        <row r="22113">
          <cell r="D22113" t="str">
            <v>6977005</v>
          </cell>
          <cell r="J22113" t="str">
            <v>N</v>
          </cell>
        </row>
        <row r="22114">
          <cell r="D22114" t="str">
            <v>6977005</v>
          </cell>
          <cell r="J22114" t="str">
            <v>N</v>
          </cell>
        </row>
        <row r="22115">
          <cell r="D22115" t="str">
            <v>6977005</v>
          </cell>
          <cell r="J22115" t="str">
            <v>N</v>
          </cell>
        </row>
        <row r="22116">
          <cell r="D22116" t="str">
            <v>6977005</v>
          </cell>
          <cell r="J22116" t="str">
            <v>N</v>
          </cell>
        </row>
        <row r="22117">
          <cell r="D22117" t="str">
            <v>7104887</v>
          </cell>
          <cell r="J22117" t="str">
            <v>N</v>
          </cell>
        </row>
        <row r="22118">
          <cell r="D22118" t="str">
            <v>7104887</v>
          </cell>
          <cell r="J22118" t="str">
            <v>N</v>
          </cell>
        </row>
        <row r="22119">
          <cell r="D22119" t="str">
            <v>7104887</v>
          </cell>
          <cell r="J22119" t="str">
            <v>N</v>
          </cell>
        </row>
        <row r="22120">
          <cell r="D22120" t="str">
            <v>7104887</v>
          </cell>
          <cell r="J22120" t="str">
            <v>N</v>
          </cell>
        </row>
        <row r="22121">
          <cell r="D22121" t="str">
            <v>7104887</v>
          </cell>
          <cell r="J22121" t="str">
            <v>N</v>
          </cell>
        </row>
        <row r="22122">
          <cell r="D22122" t="str">
            <v>7104887</v>
          </cell>
          <cell r="J22122" t="str">
            <v>N</v>
          </cell>
        </row>
        <row r="22123">
          <cell r="D22123" t="str">
            <v>7104887</v>
          </cell>
          <cell r="J22123" t="str">
            <v>N</v>
          </cell>
        </row>
        <row r="22124">
          <cell r="D22124" t="str">
            <v>7104887</v>
          </cell>
          <cell r="J22124" t="str">
            <v>N</v>
          </cell>
        </row>
        <row r="22125">
          <cell r="D22125" t="str">
            <v>7104887</v>
          </cell>
          <cell r="J22125" t="str">
            <v>N</v>
          </cell>
        </row>
        <row r="22126">
          <cell r="D22126" t="str">
            <v>7104887</v>
          </cell>
          <cell r="J22126" t="str">
            <v>N</v>
          </cell>
        </row>
        <row r="22127">
          <cell r="D22127" t="str">
            <v>7134805</v>
          </cell>
          <cell r="J22127" t="str">
            <v>N</v>
          </cell>
        </row>
        <row r="22128">
          <cell r="D22128" t="str">
            <v>7134805</v>
          </cell>
          <cell r="J22128" t="str">
            <v>N</v>
          </cell>
        </row>
        <row r="22129">
          <cell r="D22129" t="str">
            <v>7134805</v>
          </cell>
          <cell r="J22129" t="str">
            <v>N</v>
          </cell>
        </row>
        <row r="22130">
          <cell r="D22130" t="str">
            <v>7134805</v>
          </cell>
          <cell r="J22130" t="str">
            <v>N</v>
          </cell>
        </row>
        <row r="22131">
          <cell r="D22131" t="str">
            <v>7134805</v>
          </cell>
          <cell r="J22131" t="str">
            <v>N</v>
          </cell>
        </row>
        <row r="22132">
          <cell r="D22132" t="str">
            <v>7134805</v>
          </cell>
          <cell r="J22132" t="str">
            <v>N</v>
          </cell>
        </row>
        <row r="22133">
          <cell r="D22133" t="str">
            <v>7134805</v>
          </cell>
          <cell r="J22133" t="str">
            <v>N</v>
          </cell>
        </row>
        <row r="22134">
          <cell r="D22134" t="str">
            <v>7134805</v>
          </cell>
          <cell r="J22134" t="str">
            <v>N</v>
          </cell>
        </row>
        <row r="22135">
          <cell r="D22135" t="str">
            <v>7134805</v>
          </cell>
          <cell r="J22135" t="str">
            <v>N</v>
          </cell>
        </row>
        <row r="22136">
          <cell r="D22136" t="str">
            <v>7134805</v>
          </cell>
          <cell r="J22136" t="str">
            <v>N</v>
          </cell>
        </row>
        <row r="22137">
          <cell r="D22137" t="str">
            <v>7134805</v>
          </cell>
          <cell r="J22137" t="str">
            <v>N</v>
          </cell>
        </row>
        <row r="22138">
          <cell r="D22138" t="str">
            <v>7134805</v>
          </cell>
          <cell r="J22138" t="str">
            <v>N</v>
          </cell>
        </row>
        <row r="22139">
          <cell r="D22139" t="str">
            <v>7134805</v>
          </cell>
          <cell r="J22139" t="str">
            <v>N</v>
          </cell>
        </row>
        <row r="22140">
          <cell r="D22140" t="str">
            <v>7134805</v>
          </cell>
          <cell r="J22140" t="str">
            <v>N</v>
          </cell>
        </row>
        <row r="22141">
          <cell r="D22141" t="str">
            <v>7134805</v>
          </cell>
          <cell r="J22141" t="str">
            <v>N</v>
          </cell>
        </row>
        <row r="22142">
          <cell r="D22142" t="str">
            <v>7134805</v>
          </cell>
          <cell r="J22142" t="str">
            <v>N</v>
          </cell>
        </row>
        <row r="22143">
          <cell r="D22143" t="str">
            <v>7134805</v>
          </cell>
          <cell r="J22143" t="str">
            <v>N</v>
          </cell>
        </row>
        <row r="22144">
          <cell r="D22144" t="str">
            <v>7134805</v>
          </cell>
          <cell r="J22144" t="str">
            <v>N</v>
          </cell>
        </row>
        <row r="22145">
          <cell r="D22145" t="str">
            <v>7134805</v>
          </cell>
          <cell r="J22145" t="str">
            <v>N</v>
          </cell>
        </row>
        <row r="22146">
          <cell r="D22146" t="str">
            <v>7134805</v>
          </cell>
          <cell r="J22146" t="str">
            <v>N</v>
          </cell>
        </row>
        <row r="22147">
          <cell r="D22147" t="str">
            <v>7134805</v>
          </cell>
          <cell r="J22147" t="str">
            <v>N</v>
          </cell>
        </row>
        <row r="22148">
          <cell r="D22148" t="str">
            <v>7134805</v>
          </cell>
          <cell r="J22148" t="str">
            <v>N</v>
          </cell>
        </row>
        <row r="22149">
          <cell r="D22149" t="str">
            <v>7134805</v>
          </cell>
          <cell r="J22149" t="str">
            <v>N</v>
          </cell>
        </row>
        <row r="22150">
          <cell r="D22150" t="str">
            <v>7134805</v>
          </cell>
          <cell r="J22150" t="str">
            <v>N</v>
          </cell>
        </row>
        <row r="22151">
          <cell r="D22151" t="str">
            <v>7134805</v>
          </cell>
          <cell r="J22151" t="str">
            <v>N</v>
          </cell>
        </row>
        <row r="22152">
          <cell r="D22152" t="str">
            <v>7134805</v>
          </cell>
          <cell r="J22152" t="str">
            <v>N</v>
          </cell>
        </row>
        <row r="22153">
          <cell r="D22153" t="str">
            <v>7134805</v>
          </cell>
          <cell r="J22153" t="str">
            <v>N</v>
          </cell>
        </row>
        <row r="22154">
          <cell r="D22154" t="str">
            <v>7134805</v>
          </cell>
          <cell r="J22154" t="str">
            <v>N</v>
          </cell>
        </row>
        <row r="22155">
          <cell r="D22155" t="str">
            <v>7134805</v>
          </cell>
          <cell r="J22155" t="str">
            <v>N</v>
          </cell>
        </row>
        <row r="22156">
          <cell r="D22156" t="str">
            <v>7134805</v>
          </cell>
          <cell r="J22156" t="str">
            <v>N</v>
          </cell>
        </row>
        <row r="22157">
          <cell r="D22157" t="str">
            <v>7134805</v>
          </cell>
          <cell r="J22157" t="str">
            <v>N</v>
          </cell>
        </row>
        <row r="22158">
          <cell r="D22158" t="str">
            <v>7134805</v>
          </cell>
          <cell r="J22158" t="str">
            <v>N</v>
          </cell>
        </row>
        <row r="22159">
          <cell r="D22159" t="str">
            <v>7134805</v>
          </cell>
          <cell r="J22159" t="str">
            <v>N</v>
          </cell>
        </row>
        <row r="22160">
          <cell r="D22160" t="str">
            <v>7134805</v>
          </cell>
          <cell r="J22160" t="str">
            <v>N</v>
          </cell>
        </row>
        <row r="22161">
          <cell r="D22161" t="str">
            <v>7134805</v>
          </cell>
          <cell r="J22161" t="str">
            <v>N</v>
          </cell>
        </row>
        <row r="22162">
          <cell r="D22162" t="str">
            <v>7134805</v>
          </cell>
          <cell r="J22162" t="str">
            <v>N</v>
          </cell>
        </row>
        <row r="22163">
          <cell r="D22163" t="str">
            <v>7134805</v>
          </cell>
          <cell r="J22163" t="str">
            <v>N</v>
          </cell>
        </row>
        <row r="22164">
          <cell r="D22164" t="str">
            <v>7134805</v>
          </cell>
          <cell r="J22164" t="str">
            <v>N</v>
          </cell>
        </row>
        <row r="22165">
          <cell r="D22165" t="str">
            <v>7134805</v>
          </cell>
          <cell r="J22165" t="str">
            <v>N</v>
          </cell>
        </row>
        <row r="22166">
          <cell r="D22166" t="str">
            <v>7134805</v>
          </cell>
          <cell r="J22166" t="str">
            <v>N</v>
          </cell>
        </row>
        <row r="22167">
          <cell r="D22167" t="str">
            <v>7134805</v>
          </cell>
          <cell r="J22167" t="str">
            <v>N</v>
          </cell>
        </row>
        <row r="22168">
          <cell r="D22168" t="str">
            <v>7134805</v>
          </cell>
          <cell r="J22168" t="str">
            <v>N</v>
          </cell>
        </row>
        <row r="22169">
          <cell r="D22169" t="str">
            <v>7134805</v>
          </cell>
          <cell r="J22169" t="str">
            <v>N</v>
          </cell>
        </row>
        <row r="22170">
          <cell r="D22170" t="str">
            <v>7134805</v>
          </cell>
          <cell r="J22170" t="str">
            <v>N</v>
          </cell>
        </row>
        <row r="22171">
          <cell r="D22171" t="str">
            <v>7134805</v>
          </cell>
          <cell r="J22171" t="str">
            <v>N</v>
          </cell>
        </row>
        <row r="22172">
          <cell r="D22172" t="str">
            <v>7134805</v>
          </cell>
          <cell r="J22172" t="str">
            <v>N</v>
          </cell>
        </row>
        <row r="22173">
          <cell r="D22173" t="str">
            <v>7134805</v>
          </cell>
          <cell r="J22173" t="str">
            <v>N</v>
          </cell>
        </row>
        <row r="22174">
          <cell r="D22174" t="str">
            <v>7134805</v>
          </cell>
          <cell r="J22174" t="str">
            <v>N</v>
          </cell>
        </row>
        <row r="22175">
          <cell r="D22175" t="str">
            <v>7134805</v>
          </cell>
          <cell r="J22175" t="str">
            <v>N</v>
          </cell>
        </row>
        <row r="22176">
          <cell r="D22176" t="str">
            <v>7136605</v>
          </cell>
          <cell r="J22176" t="str">
            <v>N</v>
          </cell>
        </row>
        <row r="22177">
          <cell r="D22177" t="str">
            <v>7136605</v>
          </cell>
          <cell r="J22177" t="str">
            <v>N</v>
          </cell>
        </row>
        <row r="22178">
          <cell r="D22178" t="str">
            <v>7136605</v>
          </cell>
          <cell r="J22178" t="str">
            <v>N</v>
          </cell>
        </row>
        <row r="22179">
          <cell r="D22179" t="str">
            <v>7136605</v>
          </cell>
          <cell r="J22179" t="str">
            <v>N</v>
          </cell>
        </row>
        <row r="22180">
          <cell r="D22180" t="str">
            <v>7136605</v>
          </cell>
          <cell r="J22180" t="str">
            <v>N</v>
          </cell>
        </row>
        <row r="22181">
          <cell r="D22181" t="str">
            <v>7136605</v>
          </cell>
          <cell r="J22181" t="str">
            <v>N</v>
          </cell>
        </row>
        <row r="22182">
          <cell r="D22182" t="str">
            <v>7136605</v>
          </cell>
          <cell r="J22182" t="str">
            <v>N</v>
          </cell>
        </row>
        <row r="22183">
          <cell r="D22183" t="str">
            <v>7150346</v>
          </cell>
          <cell r="J22183" t="str">
            <v>N</v>
          </cell>
        </row>
        <row r="22184">
          <cell r="D22184" t="str">
            <v>7150346</v>
          </cell>
          <cell r="J22184" t="str">
            <v>N</v>
          </cell>
        </row>
        <row r="22185">
          <cell r="D22185" t="str">
            <v>7150346</v>
          </cell>
          <cell r="J22185" t="str">
            <v>N</v>
          </cell>
        </row>
        <row r="22186">
          <cell r="D22186" t="str">
            <v>7150346</v>
          </cell>
          <cell r="J22186" t="str">
            <v>N</v>
          </cell>
        </row>
        <row r="22187">
          <cell r="D22187" t="str">
            <v>7150346</v>
          </cell>
          <cell r="J22187" t="str">
            <v>N</v>
          </cell>
        </row>
        <row r="22188">
          <cell r="D22188" t="str">
            <v>7150346</v>
          </cell>
          <cell r="J22188" t="str">
            <v>N</v>
          </cell>
        </row>
        <row r="22189">
          <cell r="D22189" t="str">
            <v>7150346</v>
          </cell>
          <cell r="J22189" t="str">
            <v>N</v>
          </cell>
        </row>
        <row r="22190">
          <cell r="D22190" t="str">
            <v>7150346</v>
          </cell>
          <cell r="J22190" t="str">
            <v>N</v>
          </cell>
        </row>
        <row r="22191">
          <cell r="D22191" t="str">
            <v>7150346</v>
          </cell>
          <cell r="J22191" t="str">
            <v>N</v>
          </cell>
        </row>
        <row r="22192">
          <cell r="D22192" t="str">
            <v>7150346</v>
          </cell>
          <cell r="J22192" t="str">
            <v>N</v>
          </cell>
        </row>
        <row r="22193">
          <cell r="D22193" t="str">
            <v>7150346</v>
          </cell>
          <cell r="J22193" t="str">
            <v>N</v>
          </cell>
        </row>
        <row r="22194">
          <cell r="D22194" t="str">
            <v>7150346</v>
          </cell>
          <cell r="J22194" t="str">
            <v>N</v>
          </cell>
        </row>
        <row r="22195">
          <cell r="D22195" t="str">
            <v>7150346</v>
          </cell>
          <cell r="J22195" t="str">
            <v>N</v>
          </cell>
        </row>
        <row r="22196">
          <cell r="D22196" t="str">
            <v>7150346</v>
          </cell>
          <cell r="J22196" t="str">
            <v>N</v>
          </cell>
        </row>
        <row r="22197">
          <cell r="D22197" t="str">
            <v>7150346</v>
          </cell>
          <cell r="J22197" t="str">
            <v>N</v>
          </cell>
        </row>
        <row r="22198">
          <cell r="D22198" t="str">
            <v>7150346</v>
          </cell>
          <cell r="J22198" t="str">
            <v>N</v>
          </cell>
        </row>
        <row r="22199">
          <cell r="D22199" t="str">
            <v>7150346</v>
          </cell>
          <cell r="J22199" t="str">
            <v>N</v>
          </cell>
        </row>
        <row r="22200">
          <cell r="D22200" t="str">
            <v>7150346</v>
          </cell>
          <cell r="J22200" t="str">
            <v>N</v>
          </cell>
        </row>
        <row r="22201">
          <cell r="D22201" t="str">
            <v>7150346</v>
          </cell>
          <cell r="J22201" t="str">
            <v>N</v>
          </cell>
        </row>
        <row r="22202">
          <cell r="D22202" t="str">
            <v>7150346</v>
          </cell>
          <cell r="J22202" t="str">
            <v>N</v>
          </cell>
        </row>
        <row r="22203">
          <cell r="D22203" t="str">
            <v>7150346</v>
          </cell>
          <cell r="J22203" t="str">
            <v>N</v>
          </cell>
        </row>
        <row r="22204">
          <cell r="D22204" t="str">
            <v>7150346</v>
          </cell>
          <cell r="J22204" t="str">
            <v>N</v>
          </cell>
        </row>
        <row r="22205">
          <cell r="D22205" t="str">
            <v>7150346</v>
          </cell>
          <cell r="J22205" t="str">
            <v>N</v>
          </cell>
        </row>
        <row r="22206">
          <cell r="D22206" t="str">
            <v>7150346</v>
          </cell>
          <cell r="J22206" t="str">
            <v>N</v>
          </cell>
        </row>
        <row r="22207">
          <cell r="D22207" t="str">
            <v>7150346</v>
          </cell>
          <cell r="J22207" t="str">
            <v>N</v>
          </cell>
        </row>
        <row r="22208">
          <cell r="D22208" t="str">
            <v>7150346</v>
          </cell>
          <cell r="J22208" t="str">
            <v>N</v>
          </cell>
        </row>
        <row r="22209">
          <cell r="D22209" t="str">
            <v>7150346</v>
          </cell>
          <cell r="J22209" t="str">
            <v>N</v>
          </cell>
        </row>
        <row r="22210">
          <cell r="D22210" t="str">
            <v>7150346</v>
          </cell>
          <cell r="J22210" t="str">
            <v>N</v>
          </cell>
        </row>
        <row r="22211">
          <cell r="D22211" t="str">
            <v>7150346</v>
          </cell>
          <cell r="J22211" t="str">
            <v>N</v>
          </cell>
        </row>
        <row r="22212">
          <cell r="D22212" t="str">
            <v>7150346</v>
          </cell>
          <cell r="J22212" t="str">
            <v>N</v>
          </cell>
        </row>
        <row r="22213">
          <cell r="D22213" t="str">
            <v>7150346</v>
          </cell>
          <cell r="J22213" t="str">
            <v>N</v>
          </cell>
        </row>
        <row r="22214">
          <cell r="D22214" t="str">
            <v>7150346</v>
          </cell>
          <cell r="J22214" t="str">
            <v>N</v>
          </cell>
        </row>
        <row r="22215">
          <cell r="D22215" t="str">
            <v>7150346</v>
          </cell>
          <cell r="J22215" t="str">
            <v>N</v>
          </cell>
        </row>
        <row r="22216">
          <cell r="D22216" t="str">
            <v>7150346</v>
          </cell>
          <cell r="J22216" t="str">
            <v>N</v>
          </cell>
        </row>
        <row r="22217">
          <cell r="D22217" t="str">
            <v>7150346</v>
          </cell>
          <cell r="J22217" t="str">
            <v>N</v>
          </cell>
        </row>
        <row r="22218">
          <cell r="D22218" t="str">
            <v>7150346</v>
          </cell>
          <cell r="J22218" t="str">
            <v>N</v>
          </cell>
        </row>
        <row r="22219">
          <cell r="D22219" t="str">
            <v>7150346</v>
          </cell>
          <cell r="J22219" t="str">
            <v>N</v>
          </cell>
        </row>
        <row r="22220">
          <cell r="D22220" t="str">
            <v>7150346</v>
          </cell>
          <cell r="J22220" t="str">
            <v>N</v>
          </cell>
        </row>
        <row r="22221">
          <cell r="D22221" t="str">
            <v>7150346</v>
          </cell>
          <cell r="J22221" t="str">
            <v>N</v>
          </cell>
        </row>
        <row r="22222">
          <cell r="D22222" t="str">
            <v>7150346</v>
          </cell>
          <cell r="J22222" t="str">
            <v>N</v>
          </cell>
        </row>
        <row r="22223">
          <cell r="D22223" t="str">
            <v>7150346</v>
          </cell>
          <cell r="J22223" t="str">
            <v>N</v>
          </cell>
        </row>
        <row r="22224">
          <cell r="D22224" t="str">
            <v>7150346</v>
          </cell>
          <cell r="J22224" t="str">
            <v>N</v>
          </cell>
        </row>
        <row r="22225">
          <cell r="D22225" t="str">
            <v>7150346</v>
          </cell>
          <cell r="J22225" t="str">
            <v>N</v>
          </cell>
        </row>
        <row r="22226">
          <cell r="D22226" t="str">
            <v>7150346</v>
          </cell>
          <cell r="J22226" t="str">
            <v>N</v>
          </cell>
        </row>
        <row r="22227">
          <cell r="D22227" t="str">
            <v>7150346</v>
          </cell>
          <cell r="J22227" t="str">
            <v>N</v>
          </cell>
        </row>
        <row r="22228">
          <cell r="D22228" t="str">
            <v>7150346</v>
          </cell>
          <cell r="J22228" t="str">
            <v>N</v>
          </cell>
        </row>
        <row r="22229">
          <cell r="D22229" t="str">
            <v>7150346</v>
          </cell>
          <cell r="J22229" t="str">
            <v>N</v>
          </cell>
        </row>
        <row r="22230">
          <cell r="D22230" t="str">
            <v>7150346</v>
          </cell>
          <cell r="J22230" t="str">
            <v>N</v>
          </cell>
        </row>
        <row r="22231">
          <cell r="D22231" t="str">
            <v>7150346</v>
          </cell>
          <cell r="J22231" t="str">
            <v>N</v>
          </cell>
        </row>
        <row r="22232">
          <cell r="D22232" t="str">
            <v>7150346</v>
          </cell>
          <cell r="J22232" t="str">
            <v>N</v>
          </cell>
        </row>
        <row r="22233">
          <cell r="D22233" t="str">
            <v>7150346</v>
          </cell>
          <cell r="J22233" t="str">
            <v>N</v>
          </cell>
        </row>
        <row r="22234">
          <cell r="D22234" t="str">
            <v>7150346</v>
          </cell>
          <cell r="J22234" t="str">
            <v>N</v>
          </cell>
        </row>
        <row r="22235">
          <cell r="D22235" t="str">
            <v>7150346</v>
          </cell>
          <cell r="J22235" t="str">
            <v>N</v>
          </cell>
        </row>
        <row r="22236">
          <cell r="D22236" t="str">
            <v>7150346</v>
          </cell>
          <cell r="J22236" t="str">
            <v>N</v>
          </cell>
        </row>
        <row r="22237">
          <cell r="D22237" t="str">
            <v>7150346</v>
          </cell>
          <cell r="J22237" t="str">
            <v>N</v>
          </cell>
        </row>
        <row r="22238">
          <cell r="D22238" t="str">
            <v>7150346</v>
          </cell>
          <cell r="J22238" t="str">
            <v>N</v>
          </cell>
        </row>
        <row r="22239">
          <cell r="D22239" t="str">
            <v>7150346</v>
          </cell>
          <cell r="J22239" t="str">
            <v>N</v>
          </cell>
        </row>
        <row r="22240">
          <cell r="D22240" t="str">
            <v>7150346</v>
          </cell>
          <cell r="J22240" t="str">
            <v>N</v>
          </cell>
        </row>
        <row r="22241">
          <cell r="D22241" t="str">
            <v>7150346</v>
          </cell>
          <cell r="J22241" t="str">
            <v>N</v>
          </cell>
        </row>
        <row r="22242">
          <cell r="D22242" t="str">
            <v>7150346</v>
          </cell>
          <cell r="J22242" t="str">
            <v>N</v>
          </cell>
        </row>
        <row r="22243">
          <cell r="D22243" t="str">
            <v>7150346</v>
          </cell>
          <cell r="J22243" t="str">
            <v>N</v>
          </cell>
        </row>
        <row r="22244">
          <cell r="D22244" t="str">
            <v>7150346</v>
          </cell>
          <cell r="J22244" t="str">
            <v>N</v>
          </cell>
        </row>
        <row r="22245">
          <cell r="D22245" t="str">
            <v>7150346</v>
          </cell>
          <cell r="J22245" t="str">
            <v>N</v>
          </cell>
        </row>
        <row r="22246">
          <cell r="D22246" t="str">
            <v>7150346</v>
          </cell>
          <cell r="J22246" t="str">
            <v>N</v>
          </cell>
        </row>
        <row r="22247">
          <cell r="D22247" t="str">
            <v>7150346</v>
          </cell>
          <cell r="J22247" t="str">
            <v>N</v>
          </cell>
        </row>
        <row r="22248">
          <cell r="D22248" t="str">
            <v>7150346</v>
          </cell>
          <cell r="J22248" t="str">
            <v>N</v>
          </cell>
        </row>
        <row r="22249">
          <cell r="D22249" t="str">
            <v>7150346</v>
          </cell>
          <cell r="J22249" t="str">
            <v>N</v>
          </cell>
        </row>
        <row r="22250">
          <cell r="D22250" t="str">
            <v>7150346</v>
          </cell>
          <cell r="J22250" t="str">
            <v>N</v>
          </cell>
        </row>
        <row r="22251">
          <cell r="D22251" t="str">
            <v>7150346</v>
          </cell>
          <cell r="J22251" t="str">
            <v>N</v>
          </cell>
        </row>
        <row r="22252">
          <cell r="D22252" t="str">
            <v>7150346</v>
          </cell>
          <cell r="J22252" t="str">
            <v>N</v>
          </cell>
        </row>
        <row r="22253">
          <cell r="D22253" t="str">
            <v>7278805</v>
          </cell>
          <cell r="J22253" t="str">
            <v>N</v>
          </cell>
        </row>
        <row r="22254">
          <cell r="D22254" t="str">
            <v>7278805</v>
          </cell>
          <cell r="J22254" t="str">
            <v>N</v>
          </cell>
        </row>
        <row r="22255">
          <cell r="D22255" t="str">
            <v>7278805</v>
          </cell>
          <cell r="J22255" t="str">
            <v>N</v>
          </cell>
        </row>
        <row r="22256">
          <cell r="D22256" t="str">
            <v>7278805</v>
          </cell>
          <cell r="J22256" t="str">
            <v>N</v>
          </cell>
        </row>
        <row r="22257">
          <cell r="D22257" t="str">
            <v>7469596</v>
          </cell>
          <cell r="J22257" t="str">
            <v>N</v>
          </cell>
        </row>
        <row r="22258">
          <cell r="D22258" t="str">
            <v>7469596</v>
          </cell>
          <cell r="J22258" t="str">
            <v>N</v>
          </cell>
        </row>
        <row r="22259">
          <cell r="D22259" t="str">
            <v>7469596</v>
          </cell>
          <cell r="J22259" t="str">
            <v>N</v>
          </cell>
        </row>
        <row r="22260">
          <cell r="D22260" t="str">
            <v>7469596</v>
          </cell>
          <cell r="J22260" t="str">
            <v>N</v>
          </cell>
        </row>
        <row r="22261">
          <cell r="D22261" t="str">
            <v>7469596</v>
          </cell>
          <cell r="J22261" t="str">
            <v>N</v>
          </cell>
        </row>
        <row r="22262">
          <cell r="D22262" t="str">
            <v>7469596</v>
          </cell>
          <cell r="J22262" t="str">
            <v>N</v>
          </cell>
        </row>
        <row r="22263">
          <cell r="D22263" t="str">
            <v>7469596</v>
          </cell>
          <cell r="J22263" t="str">
            <v>N</v>
          </cell>
        </row>
        <row r="22264">
          <cell r="D22264" t="str">
            <v>7469596</v>
          </cell>
          <cell r="J22264" t="str">
            <v>N</v>
          </cell>
        </row>
        <row r="22265">
          <cell r="D22265" t="str">
            <v>7469596</v>
          </cell>
          <cell r="J22265" t="str">
            <v>N</v>
          </cell>
        </row>
        <row r="22266">
          <cell r="D22266" t="str">
            <v>7469596</v>
          </cell>
          <cell r="J22266" t="str">
            <v>N</v>
          </cell>
        </row>
        <row r="22267">
          <cell r="D22267" t="str">
            <v>7580866</v>
          </cell>
          <cell r="J22267" t="str">
            <v>N</v>
          </cell>
        </row>
        <row r="22268">
          <cell r="D22268" t="str">
            <v>7580866</v>
          </cell>
          <cell r="J22268" t="str">
            <v>N</v>
          </cell>
        </row>
        <row r="22269">
          <cell r="D22269" t="str">
            <v>7580866</v>
          </cell>
          <cell r="J22269" t="str">
            <v>N</v>
          </cell>
        </row>
        <row r="22270">
          <cell r="D22270" t="str">
            <v>7580866</v>
          </cell>
          <cell r="J22270" t="str">
            <v>N</v>
          </cell>
        </row>
        <row r="22271">
          <cell r="D22271" t="str">
            <v>7580866</v>
          </cell>
          <cell r="J22271" t="str">
            <v>N</v>
          </cell>
        </row>
        <row r="22272">
          <cell r="D22272" t="str">
            <v>7580866</v>
          </cell>
          <cell r="J22272" t="str">
            <v>N</v>
          </cell>
        </row>
        <row r="22273">
          <cell r="D22273" t="str">
            <v>7580866</v>
          </cell>
          <cell r="J22273" t="str">
            <v>N</v>
          </cell>
        </row>
        <row r="22274">
          <cell r="D22274" t="str">
            <v>7580866</v>
          </cell>
          <cell r="J22274" t="str">
            <v>N</v>
          </cell>
        </row>
        <row r="22275">
          <cell r="D22275" t="str">
            <v>7580866</v>
          </cell>
          <cell r="J22275" t="str">
            <v>N</v>
          </cell>
        </row>
        <row r="22276">
          <cell r="D22276" t="str">
            <v>7580866</v>
          </cell>
          <cell r="J22276" t="str">
            <v>N</v>
          </cell>
        </row>
        <row r="22277">
          <cell r="D22277" t="str">
            <v>7580866</v>
          </cell>
          <cell r="J22277" t="str">
            <v>N</v>
          </cell>
        </row>
        <row r="22278">
          <cell r="D22278" t="str">
            <v>7580866</v>
          </cell>
          <cell r="J22278" t="str">
            <v>N</v>
          </cell>
        </row>
        <row r="22279">
          <cell r="D22279" t="str">
            <v>7580866</v>
          </cell>
          <cell r="J22279" t="str">
            <v>N</v>
          </cell>
        </row>
        <row r="22280">
          <cell r="D22280" t="str">
            <v>7580866</v>
          </cell>
          <cell r="J22280" t="str">
            <v>N</v>
          </cell>
        </row>
        <row r="22281">
          <cell r="D22281" t="str">
            <v>7580866</v>
          </cell>
          <cell r="J22281" t="str">
            <v>N</v>
          </cell>
        </row>
        <row r="22282">
          <cell r="D22282" t="str">
            <v>7580866</v>
          </cell>
          <cell r="J22282" t="str">
            <v>N</v>
          </cell>
        </row>
        <row r="22283">
          <cell r="D22283" t="str">
            <v>7580866</v>
          </cell>
          <cell r="J22283" t="str">
            <v>N</v>
          </cell>
        </row>
        <row r="22284">
          <cell r="D22284" t="str">
            <v>7580866</v>
          </cell>
          <cell r="J22284" t="str">
            <v>N</v>
          </cell>
        </row>
        <row r="22285">
          <cell r="D22285" t="str">
            <v>7580866</v>
          </cell>
          <cell r="J22285" t="str">
            <v>N</v>
          </cell>
        </row>
        <row r="22286">
          <cell r="D22286" t="str">
            <v>7580866</v>
          </cell>
          <cell r="J22286" t="str">
            <v>N</v>
          </cell>
        </row>
        <row r="22287">
          <cell r="D22287" t="str">
            <v>7580866</v>
          </cell>
          <cell r="J22287" t="str">
            <v>N</v>
          </cell>
        </row>
        <row r="22288">
          <cell r="D22288" t="str">
            <v>7580866</v>
          </cell>
          <cell r="J22288" t="str">
            <v>N</v>
          </cell>
        </row>
        <row r="22289">
          <cell r="D22289" t="str">
            <v>7580866</v>
          </cell>
          <cell r="J22289" t="str">
            <v>N</v>
          </cell>
        </row>
        <row r="22290">
          <cell r="D22290" t="str">
            <v>7580866</v>
          </cell>
          <cell r="J22290" t="str">
            <v>N</v>
          </cell>
        </row>
        <row r="22291">
          <cell r="D22291" t="str">
            <v>7580866</v>
          </cell>
          <cell r="J22291" t="str">
            <v>N</v>
          </cell>
        </row>
        <row r="22292">
          <cell r="D22292" t="str">
            <v>7580866</v>
          </cell>
          <cell r="J22292" t="str">
            <v>N</v>
          </cell>
        </row>
        <row r="22293">
          <cell r="D22293" t="str">
            <v>7580866</v>
          </cell>
          <cell r="J22293" t="str">
            <v>N</v>
          </cell>
        </row>
        <row r="22294">
          <cell r="D22294" t="str">
            <v>7580866</v>
          </cell>
          <cell r="J22294" t="str">
            <v>N</v>
          </cell>
        </row>
        <row r="22295">
          <cell r="D22295" t="str">
            <v>7580866</v>
          </cell>
          <cell r="J22295" t="str">
            <v>N</v>
          </cell>
        </row>
        <row r="22296">
          <cell r="D22296" t="str">
            <v>7580866</v>
          </cell>
          <cell r="J22296" t="str">
            <v>N</v>
          </cell>
        </row>
        <row r="22297">
          <cell r="D22297" t="str">
            <v>7580866</v>
          </cell>
          <cell r="J22297" t="str">
            <v>N</v>
          </cell>
        </row>
        <row r="22298">
          <cell r="D22298" t="str">
            <v>7580866</v>
          </cell>
          <cell r="J22298" t="str">
            <v>N</v>
          </cell>
        </row>
        <row r="22299">
          <cell r="D22299" t="str">
            <v>7580866</v>
          </cell>
          <cell r="J22299" t="str">
            <v>N</v>
          </cell>
        </row>
        <row r="22300">
          <cell r="D22300" t="str">
            <v>7580866</v>
          </cell>
          <cell r="J22300" t="str">
            <v>N</v>
          </cell>
        </row>
        <row r="22301">
          <cell r="D22301" t="str">
            <v>7580866</v>
          </cell>
          <cell r="J22301" t="str">
            <v>N</v>
          </cell>
        </row>
        <row r="22302">
          <cell r="D22302" t="str">
            <v>7580866</v>
          </cell>
          <cell r="J22302" t="str">
            <v>N</v>
          </cell>
        </row>
        <row r="22303">
          <cell r="D22303" t="str">
            <v>7580866</v>
          </cell>
          <cell r="J22303" t="str">
            <v>N</v>
          </cell>
        </row>
        <row r="22304">
          <cell r="D22304" t="str">
            <v>7580866</v>
          </cell>
          <cell r="J22304" t="str">
            <v>N</v>
          </cell>
        </row>
        <row r="22305">
          <cell r="D22305" t="str">
            <v>7580866</v>
          </cell>
          <cell r="J22305" t="str">
            <v>N</v>
          </cell>
        </row>
        <row r="22306">
          <cell r="D22306" t="str">
            <v>7580866</v>
          </cell>
          <cell r="J22306" t="str">
            <v>N</v>
          </cell>
        </row>
        <row r="22307">
          <cell r="D22307" t="str">
            <v>7580866</v>
          </cell>
          <cell r="J22307" t="str">
            <v>N</v>
          </cell>
        </row>
        <row r="22308">
          <cell r="D22308" t="str">
            <v>7580866</v>
          </cell>
          <cell r="J22308" t="str">
            <v>N</v>
          </cell>
        </row>
        <row r="22309">
          <cell r="D22309" t="str">
            <v>7580866</v>
          </cell>
          <cell r="J22309" t="str">
            <v>N</v>
          </cell>
        </row>
        <row r="22310">
          <cell r="D22310" t="str">
            <v>7580866</v>
          </cell>
          <cell r="J22310" t="str">
            <v>N</v>
          </cell>
        </row>
        <row r="22311">
          <cell r="D22311" t="str">
            <v>7580866</v>
          </cell>
          <cell r="J22311" t="str">
            <v>N</v>
          </cell>
        </row>
        <row r="22312">
          <cell r="D22312" t="str">
            <v>7580866</v>
          </cell>
          <cell r="J22312" t="str">
            <v>N</v>
          </cell>
        </row>
        <row r="22313">
          <cell r="D22313" t="str">
            <v>7580866</v>
          </cell>
          <cell r="J22313" t="str">
            <v>N</v>
          </cell>
        </row>
        <row r="22314">
          <cell r="D22314" t="str">
            <v>7580866</v>
          </cell>
          <cell r="J22314" t="str">
            <v>N</v>
          </cell>
        </row>
        <row r="22315">
          <cell r="D22315" t="str">
            <v>7580866</v>
          </cell>
          <cell r="J22315" t="str">
            <v>N</v>
          </cell>
        </row>
        <row r="22316">
          <cell r="D22316" t="str">
            <v>7580866</v>
          </cell>
          <cell r="J22316" t="str">
            <v>N</v>
          </cell>
        </row>
        <row r="22317">
          <cell r="D22317" t="str">
            <v>7580866</v>
          </cell>
          <cell r="J22317" t="str">
            <v>N</v>
          </cell>
        </row>
        <row r="22318">
          <cell r="D22318" t="str">
            <v>7580866</v>
          </cell>
          <cell r="J22318" t="str">
            <v>N</v>
          </cell>
        </row>
        <row r="22319">
          <cell r="D22319" t="str">
            <v>7580866</v>
          </cell>
          <cell r="J22319" t="str">
            <v>N</v>
          </cell>
        </row>
        <row r="22320">
          <cell r="D22320" t="str">
            <v>7580866</v>
          </cell>
          <cell r="J22320" t="str">
            <v>N</v>
          </cell>
        </row>
        <row r="22321">
          <cell r="D22321" t="str">
            <v>7580866</v>
          </cell>
          <cell r="J22321" t="str">
            <v>N</v>
          </cell>
        </row>
        <row r="22322">
          <cell r="D22322" t="str">
            <v>7580866</v>
          </cell>
          <cell r="J22322" t="str">
            <v>N</v>
          </cell>
        </row>
        <row r="22323">
          <cell r="D22323" t="str">
            <v>7580866</v>
          </cell>
          <cell r="J22323" t="str">
            <v>N</v>
          </cell>
        </row>
        <row r="22324">
          <cell r="D22324" t="str">
            <v>7580866</v>
          </cell>
          <cell r="J22324" t="str">
            <v>N</v>
          </cell>
        </row>
        <row r="22325">
          <cell r="D22325" t="str">
            <v>7580866</v>
          </cell>
          <cell r="J22325" t="str">
            <v>N</v>
          </cell>
        </row>
        <row r="22326">
          <cell r="D22326" t="str">
            <v>7580866</v>
          </cell>
          <cell r="J22326" t="str">
            <v>N</v>
          </cell>
        </row>
        <row r="22327">
          <cell r="D22327" t="str">
            <v>7580866</v>
          </cell>
          <cell r="J22327" t="str">
            <v>N</v>
          </cell>
        </row>
        <row r="22328">
          <cell r="D22328" t="str">
            <v>7580866</v>
          </cell>
          <cell r="J22328" t="str">
            <v>N</v>
          </cell>
        </row>
        <row r="22329">
          <cell r="D22329" t="str">
            <v>7580866</v>
          </cell>
          <cell r="J22329" t="str">
            <v>N</v>
          </cell>
        </row>
        <row r="22330">
          <cell r="D22330" t="str">
            <v>7580866</v>
          </cell>
          <cell r="J22330" t="str">
            <v>N</v>
          </cell>
        </row>
        <row r="22331">
          <cell r="D22331" t="str">
            <v>7580866</v>
          </cell>
          <cell r="J22331" t="str">
            <v>N</v>
          </cell>
        </row>
        <row r="22332">
          <cell r="D22332" t="str">
            <v>7580866</v>
          </cell>
          <cell r="J22332" t="str">
            <v>N</v>
          </cell>
        </row>
        <row r="22333">
          <cell r="D22333" t="str">
            <v>7580866</v>
          </cell>
          <cell r="J22333" t="str">
            <v>N</v>
          </cell>
        </row>
        <row r="22334">
          <cell r="D22334" t="str">
            <v>7580866</v>
          </cell>
          <cell r="J22334" t="str">
            <v>N</v>
          </cell>
        </row>
        <row r="22335">
          <cell r="D22335" t="str">
            <v>7580866</v>
          </cell>
          <cell r="J22335" t="str">
            <v>N</v>
          </cell>
        </row>
        <row r="22336">
          <cell r="D22336" t="str">
            <v>7580866</v>
          </cell>
          <cell r="J22336" t="str">
            <v>N</v>
          </cell>
        </row>
        <row r="22337">
          <cell r="D22337" t="str">
            <v>7580866</v>
          </cell>
          <cell r="J22337" t="str">
            <v>N</v>
          </cell>
        </row>
        <row r="22338">
          <cell r="D22338" t="str">
            <v>7580866</v>
          </cell>
          <cell r="J22338" t="str">
            <v>N</v>
          </cell>
        </row>
        <row r="22339">
          <cell r="D22339" t="str">
            <v>7580866</v>
          </cell>
          <cell r="J22339" t="str">
            <v>N</v>
          </cell>
        </row>
        <row r="22340">
          <cell r="D22340" t="str">
            <v>7580866</v>
          </cell>
          <cell r="J22340" t="str">
            <v>N</v>
          </cell>
        </row>
        <row r="22341">
          <cell r="D22341" t="str">
            <v>7580866</v>
          </cell>
          <cell r="J22341" t="str">
            <v>N</v>
          </cell>
        </row>
        <row r="22342">
          <cell r="D22342" t="str">
            <v>7580866</v>
          </cell>
          <cell r="J22342" t="str">
            <v>N</v>
          </cell>
        </row>
        <row r="22343">
          <cell r="D22343" t="str">
            <v>7580866</v>
          </cell>
          <cell r="J22343" t="str">
            <v>N</v>
          </cell>
        </row>
        <row r="22344">
          <cell r="D22344" t="str">
            <v>7580866</v>
          </cell>
          <cell r="J22344" t="str">
            <v>N</v>
          </cell>
        </row>
        <row r="22345">
          <cell r="D22345" t="str">
            <v>7580866</v>
          </cell>
          <cell r="J22345" t="str">
            <v>N</v>
          </cell>
        </row>
        <row r="22346">
          <cell r="D22346" t="str">
            <v>7580866</v>
          </cell>
          <cell r="J22346" t="str">
            <v>N</v>
          </cell>
        </row>
        <row r="22347">
          <cell r="D22347" t="str">
            <v>7580866</v>
          </cell>
          <cell r="J22347" t="str">
            <v>N</v>
          </cell>
        </row>
        <row r="22348">
          <cell r="D22348" t="str">
            <v>7580866</v>
          </cell>
          <cell r="J22348" t="str">
            <v>N</v>
          </cell>
        </row>
        <row r="22349">
          <cell r="D22349" t="str">
            <v>7580866</v>
          </cell>
          <cell r="J22349" t="str">
            <v>N</v>
          </cell>
        </row>
        <row r="22350">
          <cell r="D22350" t="str">
            <v>7580866</v>
          </cell>
          <cell r="J22350" t="str">
            <v>N</v>
          </cell>
        </row>
        <row r="22351">
          <cell r="D22351" t="str">
            <v>7580866</v>
          </cell>
          <cell r="J22351" t="str">
            <v>N</v>
          </cell>
        </row>
        <row r="22352">
          <cell r="D22352" t="str">
            <v>7580866</v>
          </cell>
          <cell r="J22352" t="str">
            <v>N</v>
          </cell>
        </row>
        <row r="22353">
          <cell r="D22353" t="str">
            <v>7580866</v>
          </cell>
          <cell r="J22353" t="str">
            <v>N</v>
          </cell>
        </row>
        <row r="22354">
          <cell r="D22354" t="str">
            <v>7580866</v>
          </cell>
          <cell r="J22354" t="str">
            <v>N</v>
          </cell>
        </row>
        <row r="22355">
          <cell r="D22355" t="str">
            <v>7580866</v>
          </cell>
          <cell r="J22355" t="str">
            <v>N</v>
          </cell>
        </row>
        <row r="22356">
          <cell r="D22356" t="str">
            <v>7580866</v>
          </cell>
          <cell r="J22356" t="str">
            <v>N</v>
          </cell>
        </row>
        <row r="22357">
          <cell r="D22357" t="str">
            <v>7580866</v>
          </cell>
          <cell r="J22357" t="str">
            <v>N</v>
          </cell>
        </row>
        <row r="22358">
          <cell r="D22358" t="str">
            <v>7580866</v>
          </cell>
          <cell r="J22358" t="str">
            <v>N</v>
          </cell>
        </row>
        <row r="22359">
          <cell r="D22359" t="str">
            <v>7580866</v>
          </cell>
          <cell r="J22359" t="str">
            <v>N</v>
          </cell>
        </row>
        <row r="22360">
          <cell r="D22360" t="str">
            <v>7580866</v>
          </cell>
          <cell r="J22360" t="str">
            <v>N</v>
          </cell>
        </row>
        <row r="22361">
          <cell r="D22361" t="str">
            <v>7580866</v>
          </cell>
          <cell r="J22361" t="str">
            <v>N</v>
          </cell>
        </row>
        <row r="22362">
          <cell r="D22362" t="str">
            <v>7580866</v>
          </cell>
          <cell r="J22362" t="str">
            <v>N</v>
          </cell>
        </row>
        <row r="22363">
          <cell r="D22363" t="str">
            <v>7580866</v>
          </cell>
          <cell r="J22363" t="str">
            <v>N</v>
          </cell>
        </row>
        <row r="22364">
          <cell r="D22364" t="str">
            <v>7614205</v>
          </cell>
          <cell r="J22364" t="str">
            <v>N</v>
          </cell>
        </row>
        <row r="22365">
          <cell r="D22365" t="str">
            <v>7614205</v>
          </cell>
          <cell r="J22365" t="str">
            <v>N</v>
          </cell>
        </row>
        <row r="22366">
          <cell r="D22366" t="str">
            <v>7614205</v>
          </cell>
          <cell r="J22366" t="str">
            <v>N</v>
          </cell>
        </row>
        <row r="22367">
          <cell r="D22367" t="str">
            <v>7614205</v>
          </cell>
          <cell r="J22367" t="str">
            <v>N</v>
          </cell>
        </row>
        <row r="22368">
          <cell r="D22368" t="str">
            <v>7614205</v>
          </cell>
          <cell r="J22368" t="str">
            <v>N</v>
          </cell>
        </row>
        <row r="22369">
          <cell r="D22369" t="str">
            <v>7614205</v>
          </cell>
          <cell r="J22369" t="str">
            <v>N</v>
          </cell>
        </row>
        <row r="22370">
          <cell r="D22370" t="str">
            <v>7614205</v>
          </cell>
          <cell r="J22370" t="str">
            <v>N</v>
          </cell>
        </row>
        <row r="22371">
          <cell r="D22371" t="str">
            <v>7614205</v>
          </cell>
          <cell r="J22371" t="str">
            <v>N</v>
          </cell>
        </row>
        <row r="22372">
          <cell r="D22372" t="str">
            <v>7614205</v>
          </cell>
          <cell r="J22372" t="str">
            <v>N</v>
          </cell>
        </row>
        <row r="22373">
          <cell r="D22373" t="str">
            <v>7614205</v>
          </cell>
          <cell r="J22373" t="str">
            <v>N</v>
          </cell>
        </row>
        <row r="22374">
          <cell r="D22374" t="str">
            <v>7614205</v>
          </cell>
          <cell r="J22374" t="str">
            <v>N</v>
          </cell>
        </row>
        <row r="22375">
          <cell r="D22375" t="str">
            <v>7614205</v>
          </cell>
          <cell r="J22375" t="str">
            <v>N</v>
          </cell>
        </row>
        <row r="22376">
          <cell r="D22376" t="str">
            <v>7614205</v>
          </cell>
          <cell r="J22376" t="str">
            <v>N</v>
          </cell>
        </row>
        <row r="22377">
          <cell r="D22377" t="str">
            <v>7614205</v>
          </cell>
          <cell r="J22377" t="str">
            <v>N</v>
          </cell>
        </row>
        <row r="22378">
          <cell r="D22378" t="str">
            <v>7614205</v>
          </cell>
          <cell r="J22378" t="str">
            <v>N</v>
          </cell>
        </row>
        <row r="22379">
          <cell r="D22379" t="str">
            <v>7614205</v>
          </cell>
          <cell r="J22379" t="str">
            <v>N</v>
          </cell>
        </row>
        <row r="22380">
          <cell r="D22380" t="str">
            <v>7614205</v>
          </cell>
          <cell r="J22380" t="str">
            <v>N</v>
          </cell>
        </row>
        <row r="22381">
          <cell r="D22381" t="str">
            <v>7614205</v>
          </cell>
          <cell r="J22381" t="str">
            <v>N</v>
          </cell>
        </row>
        <row r="22382">
          <cell r="D22382" t="str">
            <v>7614205</v>
          </cell>
          <cell r="J22382" t="str">
            <v>N</v>
          </cell>
        </row>
        <row r="22383">
          <cell r="D22383" t="str">
            <v>7614205</v>
          </cell>
          <cell r="J22383" t="str">
            <v>N</v>
          </cell>
        </row>
        <row r="22384">
          <cell r="D22384" t="str">
            <v>7614205</v>
          </cell>
          <cell r="J22384" t="str">
            <v>N</v>
          </cell>
        </row>
        <row r="22385">
          <cell r="D22385" t="str">
            <v>7614205</v>
          </cell>
          <cell r="J22385" t="str">
            <v>N</v>
          </cell>
        </row>
        <row r="22386">
          <cell r="D22386" t="str">
            <v>7614205</v>
          </cell>
          <cell r="J22386" t="str">
            <v>N</v>
          </cell>
        </row>
        <row r="22387">
          <cell r="D22387" t="str">
            <v>7614205</v>
          </cell>
          <cell r="J22387" t="str">
            <v>N</v>
          </cell>
        </row>
        <row r="22388">
          <cell r="D22388" t="str">
            <v>7614205</v>
          </cell>
          <cell r="J22388" t="str">
            <v>N</v>
          </cell>
        </row>
        <row r="22389">
          <cell r="D22389" t="str">
            <v>7614205</v>
          </cell>
          <cell r="J22389" t="str">
            <v>N</v>
          </cell>
        </row>
        <row r="22390">
          <cell r="D22390" t="str">
            <v>7614205</v>
          </cell>
          <cell r="J22390" t="str">
            <v>N</v>
          </cell>
        </row>
        <row r="22391">
          <cell r="D22391" t="str">
            <v>7614205</v>
          </cell>
          <cell r="J22391" t="str">
            <v>N</v>
          </cell>
        </row>
        <row r="22392">
          <cell r="D22392" t="str">
            <v>7614205</v>
          </cell>
          <cell r="J22392" t="str">
            <v>N</v>
          </cell>
        </row>
        <row r="22393">
          <cell r="D22393" t="str">
            <v>7614205</v>
          </cell>
          <cell r="J22393" t="str">
            <v>N</v>
          </cell>
        </row>
        <row r="22394">
          <cell r="D22394" t="str">
            <v>7614205</v>
          </cell>
          <cell r="J22394" t="str">
            <v>N</v>
          </cell>
        </row>
        <row r="22395">
          <cell r="D22395" t="str">
            <v>7614205</v>
          </cell>
          <cell r="J22395" t="str">
            <v>N</v>
          </cell>
        </row>
        <row r="22396">
          <cell r="D22396" t="str">
            <v>7614205</v>
          </cell>
          <cell r="J22396" t="str">
            <v>N</v>
          </cell>
        </row>
        <row r="22397">
          <cell r="D22397" t="str">
            <v>7614205</v>
          </cell>
          <cell r="J22397" t="str">
            <v>N</v>
          </cell>
        </row>
        <row r="22398">
          <cell r="D22398" t="str">
            <v>7614205</v>
          </cell>
          <cell r="J22398" t="str">
            <v>N</v>
          </cell>
        </row>
        <row r="22399">
          <cell r="D22399" t="str">
            <v>7614205</v>
          </cell>
          <cell r="J22399" t="str">
            <v>N</v>
          </cell>
        </row>
        <row r="22400">
          <cell r="D22400" t="str">
            <v>7614205</v>
          </cell>
          <cell r="J22400" t="str">
            <v>N</v>
          </cell>
        </row>
        <row r="22401">
          <cell r="D22401" t="str">
            <v>7614205</v>
          </cell>
          <cell r="J22401" t="str">
            <v>N</v>
          </cell>
        </row>
        <row r="22402">
          <cell r="D22402" t="str">
            <v>7614205</v>
          </cell>
          <cell r="J22402" t="str">
            <v>N</v>
          </cell>
        </row>
        <row r="22403">
          <cell r="D22403" t="str">
            <v>7614205</v>
          </cell>
          <cell r="J22403" t="str">
            <v>N</v>
          </cell>
        </row>
        <row r="22404">
          <cell r="D22404" t="str">
            <v>7614205</v>
          </cell>
          <cell r="J22404" t="str">
            <v>N</v>
          </cell>
        </row>
        <row r="22405">
          <cell r="D22405" t="str">
            <v>7614205</v>
          </cell>
          <cell r="J22405" t="str">
            <v>N</v>
          </cell>
        </row>
        <row r="22406">
          <cell r="D22406" t="str">
            <v>7614205</v>
          </cell>
          <cell r="J22406" t="str">
            <v>N</v>
          </cell>
        </row>
        <row r="22407">
          <cell r="D22407" t="str">
            <v>7614205</v>
          </cell>
          <cell r="J22407" t="str">
            <v>N</v>
          </cell>
        </row>
        <row r="22408">
          <cell r="D22408" t="str">
            <v>7614205</v>
          </cell>
          <cell r="J22408" t="str">
            <v>N</v>
          </cell>
        </row>
        <row r="22409">
          <cell r="D22409" t="str">
            <v>7614205</v>
          </cell>
          <cell r="J22409" t="str">
            <v>N</v>
          </cell>
        </row>
        <row r="22410">
          <cell r="D22410" t="str">
            <v>7614205</v>
          </cell>
          <cell r="J22410" t="str">
            <v>N</v>
          </cell>
        </row>
        <row r="22411">
          <cell r="D22411" t="str">
            <v>7614205</v>
          </cell>
          <cell r="J22411" t="str">
            <v>N</v>
          </cell>
        </row>
        <row r="22412">
          <cell r="D22412" t="str">
            <v>7614205</v>
          </cell>
          <cell r="J22412" t="str">
            <v>N</v>
          </cell>
        </row>
        <row r="22413">
          <cell r="D22413" t="str">
            <v>7614205</v>
          </cell>
          <cell r="J22413" t="str">
            <v>N</v>
          </cell>
        </row>
        <row r="22414">
          <cell r="D22414" t="str">
            <v>7614205</v>
          </cell>
          <cell r="J22414" t="str">
            <v>N</v>
          </cell>
        </row>
        <row r="22415">
          <cell r="D22415" t="str">
            <v>7614205</v>
          </cell>
          <cell r="J22415" t="str">
            <v>N</v>
          </cell>
        </row>
        <row r="22416">
          <cell r="D22416" t="str">
            <v>7614205</v>
          </cell>
          <cell r="J22416" t="str">
            <v>N</v>
          </cell>
        </row>
        <row r="22417">
          <cell r="D22417" t="str">
            <v>7614205</v>
          </cell>
          <cell r="J22417" t="str">
            <v>N</v>
          </cell>
        </row>
        <row r="22418">
          <cell r="D22418" t="str">
            <v>7614205</v>
          </cell>
          <cell r="J22418" t="str">
            <v>N</v>
          </cell>
        </row>
        <row r="22419">
          <cell r="D22419" t="str">
            <v>7614205</v>
          </cell>
          <cell r="J22419" t="str">
            <v>N</v>
          </cell>
        </row>
        <row r="22420">
          <cell r="D22420" t="str">
            <v>7614205</v>
          </cell>
          <cell r="J22420" t="str">
            <v>N</v>
          </cell>
        </row>
        <row r="22421">
          <cell r="D22421" t="str">
            <v>7614205</v>
          </cell>
          <cell r="J22421" t="str">
            <v>N</v>
          </cell>
        </row>
        <row r="22422">
          <cell r="D22422" t="str">
            <v>7614205</v>
          </cell>
          <cell r="J22422" t="str">
            <v>N</v>
          </cell>
        </row>
        <row r="22423">
          <cell r="D22423" t="str">
            <v>7614205</v>
          </cell>
          <cell r="J22423" t="str">
            <v>N</v>
          </cell>
        </row>
        <row r="22424">
          <cell r="D22424" t="str">
            <v>7614205</v>
          </cell>
          <cell r="J22424" t="str">
            <v>N</v>
          </cell>
        </row>
        <row r="22425">
          <cell r="D22425" t="str">
            <v>7614205</v>
          </cell>
          <cell r="J22425" t="str">
            <v>N</v>
          </cell>
        </row>
        <row r="22426">
          <cell r="D22426" t="str">
            <v>7614205</v>
          </cell>
          <cell r="J22426" t="str">
            <v>N</v>
          </cell>
        </row>
        <row r="22427">
          <cell r="D22427" t="str">
            <v>7614205</v>
          </cell>
          <cell r="J22427" t="str">
            <v>N</v>
          </cell>
        </row>
        <row r="22428">
          <cell r="D22428" t="str">
            <v>7614205</v>
          </cell>
          <cell r="J22428" t="str">
            <v>N</v>
          </cell>
        </row>
        <row r="22429">
          <cell r="D22429" t="str">
            <v>7614205</v>
          </cell>
          <cell r="J22429" t="str">
            <v>N</v>
          </cell>
        </row>
        <row r="22430">
          <cell r="D22430" t="str">
            <v>7614205</v>
          </cell>
          <cell r="J22430" t="str">
            <v>N</v>
          </cell>
        </row>
        <row r="22431">
          <cell r="D22431" t="str">
            <v>7614205</v>
          </cell>
          <cell r="J22431" t="str">
            <v>N</v>
          </cell>
        </row>
        <row r="22432">
          <cell r="D22432" t="str">
            <v>7614205</v>
          </cell>
          <cell r="J22432" t="str">
            <v>N</v>
          </cell>
        </row>
        <row r="22433">
          <cell r="D22433" t="str">
            <v>7614205</v>
          </cell>
          <cell r="J22433" t="str">
            <v>N</v>
          </cell>
        </row>
        <row r="22434">
          <cell r="D22434" t="str">
            <v>7614205</v>
          </cell>
          <cell r="J22434" t="str">
            <v>N</v>
          </cell>
        </row>
        <row r="22435">
          <cell r="D22435" t="str">
            <v>7614205</v>
          </cell>
          <cell r="J22435" t="str">
            <v>N</v>
          </cell>
        </row>
        <row r="22436">
          <cell r="D22436" t="str">
            <v>7614205</v>
          </cell>
          <cell r="J22436" t="str">
            <v>N</v>
          </cell>
        </row>
        <row r="22437">
          <cell r="D22437" t="str">
            <v>7614205</v>
          </cell>
          <cell r="J22437" t="str">
            <v>N</v>
          </cell>
        </row>
        <row r="22438">
          <cell r="D22438" t="str">
            <v>7614205</v>
          </cell>
          <cell r="J22438" t="str">
            <v>N</v>
          </cell>
        </row>
        <row r="22439">
          <cell r="D22439" t="str">
            <v>7614205</v>
          </cell>
          <cell r="J22439" t="str">
            <v>N</v>
          </cell>
        </row>
        <row r="22440">
          <cell r="D22440" t="str">
            <v>7614205</v>
          </cell>
          <cell r="J22440" t="str">
            <v>N</v>
          </cell>
        </row>
        <row r="22441">
          <cell r="D22441" t="str">
            <v>7614205</v>
          </cell>
          <cell r="J22441" t="str">
            <v>N</v>
          </cell>
        </row>
        <row r="22442">
          <cell r="D22442" t="str">
            <v>7614205</v>
          </cell>
          <cell r="J22442" t="str">
            <v>N</v>
          </cell>
        </row>
        <row r="22443">
          <cell r="D22443" t="str">
            <v>7614205</v>
          </cell>
          <cell r="J22443" t="str">
            <v>N</v>
          </cell>
        </row>
        <row r="22444">
          <cell r="D22444" t="str">
            <v>7614205</v>
          </cell>
          <cell r="J22444" t="str">
            <v>N</v>
          </cell>
        </row>
        <row r="22445">
          <cell r="D22445" t="str">
            <v>7614205</v>
          </cell>
          <cell r="J22445" t="str">
            <v>N</v>
          </cell>
        </row>
        <row r="22446">
          <cell r="D22446" t="str">
            <v>7614205</v>
          </cell>
          <cell r="J22446" t="str">
            <v>N</v>
          </cell>
        </row>
        <row r="22447">
          <cell r="D22447" t="str">
            <v>7614205</v>
          </cell>
          <cell r="J22447" t="str">
            <v>N</v>
          </cell>
        </row>
        <row r="22448">
          <cell r="D22448" t="str">
            <v>7614205</v>
          </cell>
          <cell r="J22448" t="str">
            <v>N</v>
          </cell>
        </row>
        <row r="22449">
          <cell r="D22449" t="str">
            <v>7614205</v>
          </cell>
          <cell r="J22449" t="str">
            <v>N</v>
          </cell>
        </row>
        <row r="22450">
          <cell r="D22450" t="str">
            <v>7614205</v>
          </cell>
          <cell r="J22450" t="str">
            <v>N</v>
          </cell>
        </row>
        <row r="22451">
          <cell r="D22451" t="str">
            <v>7614205</v>
          </cell>
          <cell r="J22451" t="str">
            <v>N</v>
          </cell>
        </row>
        <row r="22452">
          <cell r="D22452" t="str">
            <v>7614205</v>
          </cell>
          <cell r="J22452" t="str">
            <v>N</v>
          </cell>
        </row>
        <row r="22453">
          <cell r="D22453" t="str">
            <v>7614205</v>
          </cell>
          <cell r="J22453" t="str">
            <v>N</v>
          </cell>
        </row>
        <row r="22454">
          <cell r="D22454" t="str">
            <v>7614205</v>
          </cell>
          <cell r="J22454" t="str">
            <v>N</v>
          </cell>
        </row>
        <row r="22455">
          <cell r="D22455" t="str">
            <v>7614205</v>
          </cell>
          <cell r="J22455" t="str">
            <v>N</v>
          </cell>
        </row>
        <row r="22456">
          <cell r="D22456" t="str">
            <v>7614205</v>
          </cell>
          <cell r="J22456" t="str">
            <v>N</v>
          </cell>
        </row>
        <row r="22457">
          <cell r="D22457" t="str">
            <v>7614205</v>
          </cell>
          <cell r="J22457" t="str">
            <v>N</v>
          </cell>
        </row>
        <row r="22458">
          <cell r="D22458" t="str">
            <v>7614205</v>
          </cell>
          <cell r="J22458" t="str">
            <v>N</v>
          </cell>
        </row>
        <row r="22459">
          <cell r="D22459" t="str">
            <v>7614205</v>
          </cell>
          <cell r="J22459" t="str">
            <v>N</v>
          </cell>
        </row>
        <row r="22460">
          <cell r="D22460" t="str">
            <v>7614205</v>
          </cell>
          <cell r="J22460" t="str">
            <v>N</v>
          </cell>
        </row>
        <row r="22461">
          <cell r="D22461" t="str">
            <v>7614205</v>
          </cell>
          <cell r="J22461" t="str">
            <v>N</v>
          </cell>
        </row>
        <row r="22462">
          <cell r="D22462" t="str">
            <v>7614205</v>
          </cell>
          <cell r="J22462" t="str">
            <v>N</v>
          </cell>
        </row>
        <row r="22463">
          <cell r="D22463" t="str">
            <v>7614205</v>
          </cell>
          <cell r="J22463" t="str">
            <v>N</v>
          </cell>
        </row>
        <row r="22464">
          <cell r="D22464" t="str">
            <v>7614205</v>
          </cell>
          <cell r="J22464" t="str">
            <v>N</v>
          </cell>
        </row>
        <row r="22465">
          <cell r="D22465" t="str">
            <v>7614205</v>
          </cell>
          <cell r="J22465" t="str">
            <v>N</v>
          </cell>
        </row>
        <row r="22466">
          <cell r="D22466" t="str">
            <v>7614205</v>
          </cell>
          <cell r="J22466" t="str">
            <v>N</v>
          </cell>
        </row>
        <row r="22467">
          <cell r="D22467" t="str">
            <v>7614205</v>
          </cell>
          <cell r="J22467" t="str">
            <v>N</v>
          </cell>
        </row>
        <row r="22468">
          <cell r="D22468" t="str">
            <v>7614205</v>
          </cell>
          <cell r="J22468" t="str">
            <v>N</v>
          </cell>
        </row>
        <row r="22469">
          <cell r="D22469" t="str">
            <v>7614205</v>
          </cell>
          <cell r="J22469" t="str">
            <v>N</v>
          </cell>
        </row>
        <row r="22470">
          <cell r="D22470" t="str">
            <v>7614205</v>
          </cell>
          <cell r="J22470" t="str">
            <v>N</v>
          </cell>
        </row>
        <row r="22471">
          <cell r="D22471" t="str">
            <v>7614205</v>
          </cell>
          <cell r="J22471" t="str">
            <v>N</v>
          </cell>
        </row>
        <row r="22472">
          <cell r="D22472" t="str">
            <v>7614205</v>
          </cell>
          <cell r="J22472" t="str">
            <v>N</v>
          </cell>
        </row>
        <row r="22473">
          <cell r="D22473" t="str">
            <v>7614205</v>
          </cell>
          <cell r="J22473" t="str">
            <v>N</v>
          </cell>
        </row>
        <row r="22474">
          <cell r="D22474" t="str">
            <v>7614205</v>
          </cell>
          <cell r="J22474" t="str">
            <v>N</v>
          </cell>
        </row>
        <row r="22475">
          <cell r="D22475" t="str">
            <v>7614205</v>
          </cell>
          <cell r="J22475" t="str">
            <v>N</v>
          </cell>
        </row>
        <row r="22476">
          <cell r="D22476" t="str">
            <v>7614205</v>
          </cell>
          <cell r="J22476" t="str">
            <v>N</v>
          </cell>
        </row>
        <row r="22477">
          <cell r="D22477" t="str">
            <v>7614205</v>
          </cell>
          <cell r="J22477" t="str">
            <v>N</v>
          </cell>
        </row>
        <row r="22478">
          <cell r="D22478" t="str">
            <v>7614205</v>
          </cell>
          <cell r="J22478" t="str">
            <v>N</v>
          </cell>
        </row>
        <row r="22479">
          <cell r="D22479" t="str">
            <v>7614205</v>
          </cell>
          <cell r="J22479" t="str">
            <v>N</v>
          </cell>
        </row>
        <row r="22480">
          <cell r="D22480" t="str">
            <v>7614205</v>
          </cell>
          <cell r="J22480" t="str">
            <v>N</v>
          </cell>
        </row>
        <row r="22481">
          <cell r="D22481" t="str">
            <v>7614205</v>
          </cell>
          <cell r="J22481" t="str">
            <v>N</v>
          </cell>
        </row>
        <row r="22482">
          <cell r="D22482" t="str">
            <v>7614205</v>
          </cell>
          <cell r="J22482" t="str">
            <v>N</v>
          </cell>
        </row>
        <row r="22483">
          <cell r="D22483" t="str">
            <v>7614205</v>
          </cell>
          <cell r="J22483" t="str">
            <v>N</v>
          </cell>
        </row>
        <row r="22484">
          <cell r="D22484" t="str">
            <v>7614205</v>
          </cell>
          <cell r="J22484" t="str">
            <v>N</v>
          </cell>
        </row>
        <row r="22485">
          <cell r="D22485" t="str">
            <v>7614205</v>
          </cell>
          <cell r="J22485" t="str">
            <v>N</v>
          </cell>
        </row>
        <row r="22486">
          <cell r="D22486" t="str">
            <v>7614205</v>
          </cell>
          <cell r="J22486" t="str">
            <v>N</v>
          </cell>
        </row>
        <row r="22487">
          <cell r="D22487" t="str">
            <v>7614205</v>
          </cell>
          <cell r="J22487" t="str">
            <v>N</v>
          </cell>
        </row>
        <row r="22488">
          <cell r="D22488" t="str">
            <v>7614205</v>
          </cell>
          <cell r="J22488" t="str">
            <v>N</v>
          </cell>
        </row>
        <row r="22489">
          <cell r="D22489" t="str">
            <v>7614205</v>
          </cell>
          <cell r="J22489" t="str">
            <v>N</v>
          </cell>
        </row>
        <row r="22490">
          <cell r="D22490" t="str">
            <v>7614205</v>
          </cell>
          <cell r="J22490" t="str">
            <v>N</v>
          </cell>
        </row>
        <row r="22491">
          <cell r="D22491" t="str">
            <v>7614205</v>
          </cell>
          <cell r="J22491" t="str">
            <v>N</v>
          </cell>
        </row>
        <row r="22492">
          <cell r="D22492" t="str">
            <v>7614205</v>
          </cell>
          <cell r="J22492" t="str">
            <v>N</v>
          </cell>
        </row>
        <row r="22493">
          <cell r="D22493" t="str">
            <v>7614205</v>
          </cell>
          <cell r="J22493" t="str">
            <v>N</v>
          </cell>
        </row>
        <row r="22494">
          <cell r="D22494" t="str">
            <v>7614205</v>
          </cell>
          <cell r="J22494" t="str">
            <v>N</v>
          </cell>
        </row>
        <row r="22495">
          <cell r="D22495" t="str">
            <v>7614205</v>
          </cell>
          <cell r="J22495" t="str">
            <v>N</v>
          </cell>
        </row>
        <row r="22496">
          <cell r="D22496" t="str">
            <v>7614205</v>
          </cell>
          <cell r="J22496" t="str">
            <v>N</v>
          </cell>
        </row>
        <row r="22497">
          <cell r="D22497" t="str">
            <v>7614205</v>
          </cell>
          <cell r="J22497" t="str">
            <v>N</v>
          </cell>
        </row>
        <row r="22498">
          <cell r="D22498" t="str">
            <v>7614205</v>
          </cell>
          <cell r="J22498" t="str">
            <v>N</v>
          </cell>
        </row>
        <row r="22499">
          <cell r="D22499" t="str">
            <v>7614205</v>
          </cell>
          <cell r="J22499" t="str">
            <v>N</v>
          </cell>
        </row>
        <row r="22500">
          <cell r="D22500" t="str">
            <v>7614205</v>
          </cell>
          <cell r="J22500" t="str">
            <v>N</v>
          </cell>
        </row>
        <row r="22501">
          <cell r="D22501" t="str">
            <v>7614205</v>
          </cell>
          <cell r="J22501" t="str">
            <v>N</v>
          </cell>
        </row>
        <row r="22502">
          <cell r="D22502" t="str">
            <v>7614205</v>
          </cell>
          <cell r="J22502" t="str">
            <v>N</v>
          </cell>
        </row>
        <row r="22503">
          <cell r="D22503" t="str">
            <v>7614205</v>
          </cell>
          <cell r="J22503" t="str">
            <v>N</v>
          </cell>
        </row>
        <row r="22504">
          <cell r="D22504" t="str">
            <v>7614205</v>
          </cell>
          <cell r="J22504" t="str">
            <v>N</v>
          </cell>
        </row>
        <row r="22505">
          <cell r="D22505" t="str">
            <v>7614205</v>
          </cell>
          <cell r="J22505" t="str">
            <v>N</v>
          </cell>
        </row>
        <row r="22506">
          <cell r="D22506" t="str">
            <v>7614205</v>
          </cell>
          <cell r="J22506" t="str">
            <v>N</v>
          </cell>
        </row>
        <row r="22507">
          <cell r="D22507" t="str">
            <v>7614205</v>
          </cell>
          <cell r="J22507" t="str">
            <v>N</v>
          </cell>
        </row>
        <row r="22508">
          <cell r="D22508" t="str">
            <v>7614205</v>
          </cell>
          <cell r="J22508" t="str">
            <v>N</v>
          </cell>
        </row>
        <row r="22509">
          <cell r="D22509" t="str">
            <v>7614205</v>
          </cell>
          <cell r="J22509" t="str">
            <v>N</v>
          </cell>
        </row>
        <row r="22510">
          <cell r="D22510" t="str">
            <v>7614205</v>
          </cell>
          <cell r="J22510" t="str">
            <v>N</v>
          </cell>
        </row>
        <row r="22511">
          <cell r="D22511" t="str">
            <v>7614205</v>
          </cell>
          <cell r="J22511" t="str">
            <v>N</v>
          </cell>
        </row>
        <row r="22512">
          <cell r="D22512" t="str">
            <v>7614205</v>
          </cell>
          <cell r="J22512" t="str">
            <v>N</v>
          </cell>
        </row>
        <row r="22513">
          <cell r="D22513" t="str">
            <v>7614205</v>
          </cell>
          <cell r="J22513" t="str">
            <v>N</v>
          </cell>
        </row>
        <row r="22514">
          <cell r="D22514" t="str">
            <v>7680816</v>
          </cell>
          <cell r="J22514" t="str">
            <v>N</v>
          </cell>
        </row>
        <row r="22515">
          <cell r="D22515" t="str">
            <v>7680816</v>
          </cell>
          <cell r="J22515" t="str">
            <v>N</v>
          </cell>
        </row>
        <row r="22516">
          <cell r="D22516" t="str">
            <v>7680816</v>
          </cell>
          <cell r="J22516" t="str">
            <v>N</v>
          </cell>
        </row>
        <row r="22517">
          <cell r="D22517" t="str">
            <v>7680816</v>
          </cell>
          <cell r="J22517" t="str">
            <v>N</v>
          </cell>
        </row>
        <row r="22518">
          <cell r="D22518" t="str">
            <v>7680816</v>
          </cell>
          <cell r="J22518" t="str">
            <v>N</v>
          </cell>
        </row>
        <row r="22519">
          <cell r="D22519" t="str">
            <v>7680816</v>
          </cell>
          <cell r="J22519" t="str">
            <v>N</v>
          </cell>
        </row>
        <row r="22520">
          <cell r="D22520" t="str">
            <v>7680816</v>
          </cell>
          <cell r="J22520" t="str">
            <v>N</v>
          </cell>
        </row>
        <row r="22521">
          <cell r="D22521" t="str">
            <v>7680816</v>
          </cell>
          <cell r="J22521" t="str">
            <v>N</v>
          </cell>
        </row>
        <row r="22522">
          <cell r="D22522" t="str">
            <v>7680816</v>
          </cell>
          <cell r="J22522" t="str">
            <v>N</v>
          </cell>
        </row>
        <row r="22523">
          <cell r="D22523" t="str">
            <v>7680816</v>
          </cell>
          <cell r="J22523" t="str">
            <v>N</v>
          </cell>
        </row>
        <row r="22524">
          <cell r="D22524" t="str">
            <v>8153005</v>
          </cell>
          <cell r="J22524" t="str">
            <v>N</v>
          </cell>
        </row>
        <row r="22525">
          <cell r="D22525" t="str">
            <v>8153005</v>
          </cell>
          <cell r="J22525" t="str">
            <v>N</v>
          </cell>
        </row>
        <row r="22526">
          <cell r="D22526" t="str">
            <v>8153005</v>
          </cell>
          <cell r="J22526" t="str">
            <v>N</v>
          </cell>
        </row>
        <row r="22527">
          <cell r="D22527" t="str">
            <v>8153005</v>
          </cell>
          <cell r="J22527" t="str">
            <v>N</v>
          </cell>
        </row>
        <row r="22528">
          <cell r="D22528" t="str">
            <v>8153005</v>
          </cell>
          <cell r="J22528" t="str">
            <v>N</v>
          </cell>
        </row>
        <row r="22529">
          <cell r="D22529" t="str">
            <v>8153005</v>
          </cell>
          <cell r="J22529" t="str">
            <v>N</v>
          </cell>
        </row>
        <row r="22530">
          <cell r="D22530" t="str">
            <v>8153005</v>
          </cell>
          <cell r="J22530" t="str">
            <v>N</v>
          </cell>
        </row>
        <row r="22531">
          <cell r="D22531" t="str">
            <v>8153005</v>
          </cell>
          <cell r="J22531" t="str">
            <v>N</v>
          </cell>
        </row>
        <row r="22532">
          <cell r="D22532" t="str">
            <v>8153005</v>
          </cell>
          <cell r="J22532" t="str">
            <v>N</v>
          </cell>
        </row>
        <row r="22533">
          <cell r="D22533" t="str">
            <v>8153005</v>
          </cell>
          <cell r="J22533" t="str">
            <v>N</v>
          </cell>
        </row>
        <row r="22534">
          <cell r="D22534" t="str">
            <v>8254005</v>
          </cell>
          <cell r="J22534" t="str">
            <v>N</v>
          </cell>
        </row>
        <row r="22535">
          <cell r="D22535" t="str">
            <v>8254005</v>
          </cell>
          <cell r="J22535" t="str">
            <v>N</v>
          </cell>
        </row>
        <row r="22536">
          <cell r="D22536" t="str">
            <v>8254005</v>
          </cell>
          <cell r="J22536" t="str">
            <v>N</v>
          </cell>
        </row>
        <row r="22537">
          <cell r="D22537" t="str">
            <v>8254005</v>
          </cell>
          <cell r="J22537" t="str">
            <v>N</v>
          </cell>
        </row>
        <row r="22538">
          <cell r="D22538" t="str">
            <v>8254005</v>
          </cell>
          <cell r="J22538" t="str">
            <v>N</v>
          </cell>
        </row>
        <row r="22539">
          <cell r="D22539" t="str">
            <v>8254005</v>
          </cell>
          <cell r="J22539" t="str">
            <v>N</v>
          </cell>
        </row>
        <row r="22540">
          <cell r="D22540" t="str">
            <v>8254005</v>
          </cell>
          <cell r="J22540" t="str">
            <v>N</v>
          </cell>
        </row>
        <row r="22541">
          <cell r="D22541" t="str">
            <v>8254005</v>
          </cell>
          <cell r="J22541" t="str">
            <v>N</v>
          </cell>
        </row>
        <row r="22542">
          <cell r="D22542" t="str">
            <v>8254005</v>
          </cell>
          <cell r="J22542" t="str">
            <v>N</v>
          </cell>
        </row>
        <row r="22543">
          <cell r="D22543" t="str">
            <v>8254005</v>
          </cell>
          <cell r="J22543" t="str">
            <v>N</v>
          </cell>
        </row>
        <row r="22544">
          <cell r="D22544" t="str">
            <v>8254005</v>
          </cell>
          <cell r="J22544" t="str">
            <v>N</v>
          </cell>
        </row>
        <row r="22545">
          <cell r="D22545" t="str">
            <v>8254005</v>
          </cell>
          <cell r="J22545" t="str">
            <v>N</v>
          </cell>
        </row>
        <row r="22546">
          <cell r="D22546" t="str">
            <v>8254005</v>
          </cell>
          <cell r="J22546" t="str">
            <v>N</v>
          </cell>
        </row>
        <row r="22547">
          <cell r="D22547" t="str">
            <v>8254005</v>
          </cell>
          <cell r="J22547" t="str">
            <v>N</v>
          </cell>
        </row>
        <row r="22548">
          <cell r="D22548" t="str">
            <v>8254005</v>
          </cell>
          <cell r="J22548" t="str">
            <v>N</v>
          </cell>
        </row>
        <row r="22549">
          <cell r="D22549" t="str">
            <v>8254005</v>
          </cell>
          <cell r="J22549" t="str">
            <v>N</v>
          </cell>
        </row>
        <row r="22550">
          <cell r="D22550" t="str">
            <v>8254005</v>
          </cell>
          <cell r="J22550" t="str">
            <v>N</v>
          </cell>
        </row>
        <row r="22551">
          <cell r="D22551" t="str">
            <v>8254005</v>
          </cell>
          <cell r="J22551" t="str">
            <v>N</v>
          </cell>
        </row>
        <row r="22552">
          <cell r="D22552" t="str">
            <v>8254005</v>
          </cell>
          <cell r="J22552" t="str">
            <v>N</v>
          </cell>
        </row>
        <row r="22553">
          <cell r="D22553" t="str">
            <v>8254005</v>
          </cell>
          <cell r="J22553" t="str">
            <v>N</v>
          </cell>
        </row>
        <row r="22554">
          <cell r="D22554" t="str">
            <v>8254005</v>
          </cell>
          <cell r="J22554" t="str">
            <v>N</v>
          </cell>
        </row>
        <row r="22555">
          <cell r="D22555" t="str">
            <v>8254005</v>
          </cell>
          <cell r="J22555" t="str">
            <v>N</v>
          </cell>
        </row>
        <row r="22556">
          <cell r="D22556" t="str">
            <v>8254005</v>
          </cell>
          <cell r="J22556" t="str">
            <v>N</v>
          </cell>
        </row>
        <row r="22557">
          <cell r="D22557" t="str">
            <v>8254005</v>
          </cell>
          <cell r="J22557" t="str">
            <v>N</v>
          </cell>
        </row>
        <row r="22558">
          <cell r="D22558" t="str">
            <v>8254005</v>
          </cell>
          <cell r="J22558" t="str">
            <v>N</v>
          </cell>
        </row>
        <row r="22559">
          <cell r="D22559" t="str">
            <v>8254005</v>
          </cell>
          <cell r="J22559" t="str">
            <v>N</v>
          </cell>
        </row>
        <row r="22560">
          <cell r="D22560" t="str">
            <v>8254005</v>
          </cell>
          <cell r="J22560" t="str">
            <v>N</v>
          </cell>
        </row>
        <row r="22561">
          <cell r="D22561" t="str">
            <v>8254005</v>
          </cell>
          <cell r="J22561" t="str">
            <v>N</v>
          </cell>
        </row>
        <row r="22562">
          <cell r="D22562" t="str">
            <v>8254005</v>
          </cell>
          <cell r="J22562" t="str">
            <v>N</v>
          </cell>
        </row>
        <row r="22563">
          <cell r="D22563" t="str">
            <v>8254005</v>
          </cell>
          <cell r="J22563" t="str">
            <v>N</v>
          </cell>
        </row>
        <row r="22564">
          <cell r="D22564" t="str">
            <v>8254005</v>
          </cell>
          <cell r="J22564" t="str">
            <v>N</v>
          </cell>
        </row>
        <row r="22565">
          <cell r="D22565" t="str">
            <v>8254005</v>
          </cell>
          <cell r="J22565" t="str">
            <v>N</v>
          </cell>
        </row>
        <row r="22566">
          <cell r="D22566" t="str">
            <v>8254005</v>
          </cell>
          <cell r="J22566" t="str">
            <v>N</v>
          </cell>
        </row>
        <row r="22567">
          <cell r="D22567" t="str">
            <v>8254005</v>
          </cell>
          <cell r="J22567" t="str">
            <v>N</v>
          </cell>
        </row>
        <row r="22568">
          <cell r="D22568" t="str">
            <v>8254005</v>
          </cell>
          <cell r="J22568" t="str">
            <v>N</v>
          </cell>
        </row>
        <row r="22569">
          <cell r="D22569" t="str">
            <v>8254005</v>
          </cell>
          <cell r="J22569" t="str">
            <v>N</v>
          </cell>
        </row>
        <row r="22570">
          <cell r="D22570" t="str">
            <v>8254005</v>
          </cell>
          <cell r="J22570" t="str">
            <v>N</v>
          </cell>
        </row>
        <row r="22571">
          <cell r="D22571" t="str">
            <v>8254005</v>
          </cell>
          <cell r="J22571" t="str">
            <v>N</v>
          </cell>
        </row>
        <row r="22572">
          <cell r="D22572" t="str">
            <v>8254005</v>
          </cell>
          <cell r="J22572" t="str">
            <v>N</v>
          </cell>
        </row>
        <row r="22573">
          <cell r="D22573" t="str">
            <v>8254005</v>
          </cell>
          <cell r="J22573" t="str">
            <v>N</v>
          </cell>
        </row>
        <row r="22574">
          <cell r="D22574" t="str">
            <v>8254005</v>
          </cell>
          <cell r="J22574" t="str">
            <v>N</v>
          </cell>
        </row>
        <row r="22575">
          <cell r="D22575" t="str">
            <v>8254005</v>
          </cell>
          <cell r="J22575" t="str">
            <v>N</v>
          </cell>
        </row>
        <row r="22576">
          <cell r="D22576" t="str">
            <v>8254005</v>
          </cell>
          <cell r="J22576" t="str">
            <v>N</v>
          </cell>
        </row>
        <row r="22577">
          <cell r="D22577" t="str">
            <v>8254005</v>
          </cell>
          <cell r="J22577" t="str">
            <v>N</v>
          </cell>
        </row>
        <row r="22578">
          <cell r="D22578" t="str">
            <v>8254005</v>
          </cell>
          <cell r="J22578" t="str">
            <v>N</v>
          </cell>
        </row>
        <row r="22579">
          <cell r="D22579" t="str">
            <v>8254005</v>
          </cell>
          <cell r="J22579" t="str">
            <v>N</v>
          </cell>
        </row>
        <row r="22580">
          <cell r="D22580" t="str">
            <v>8254005</v>
          </cell>
          <cell r="J22580" t="str">
            <v>N</v>
          </cell>
        </row>
        <row r="22581">
          <cell r="D22581" t="str">
            <v>8254005</v>
          </cell>
          <cell r="J22581" t="str">
            <v>N</v>
          </cell>
        </row>
        <row r="22582">
          <cell r="D22582" t="str">
            <v>8254005</v>
          </cell>
          <cell r="J22582" t="str">
            <v>N</v>
          </cell>
        </row>
        <row r="22583">
          <cell r="D22583" t="str">
            <v>8254005</v>
          </cell>
          <cell r="J22583" t="str">
            <v>N</v>
          </cell>
        </row>
        <row r="22584">
          <cell r="D22584" t="str">
            <v>8254005</v>
          </cell>
          <cell r="J22584" t="str">
            <v>N</v>
          </cell>
        </row>
        <row r="22585">
          <cell r="D22585" t="str">
            <v>8254005</v>
          </cell>
          <cell r="J22585" t="str">
            <v>N</v>
          </cell>
        </row>
        <row r="22586">
          <cell r="D22586" t="str">
            <v>8254005</v>
          </cell>
          <cell r="J22586" t="str">
            <v>N</v>
          </cell>
        </row>
        <row r="22587">
          <cell r="D22587" t="str">
            <v>8254005</v>
          </cell>
          <cell r="J22587" t="str">
            <v>N</v>
          </cell>
        </row>
        <row r="22588">
          <cell r="D22588" t="str">
            <v>8254005</v>
          </cell>
          <cell r="J22588" t="str">
            <v>N</v>
          </cell>
        </row>
        <row r="22589">
          <cell r="D22589" t="str">
            <v>8254005</v>
          </cell>
          <cell r="J22589" t="str">
            <v>N</v>
          </cell>
        </row>
        <row r="22590">
          <cell r="D22590" t="str">
            <v>8254005</v>
          </cell>
          <cell r="J22590" t="str">
            <v>N</v>
          </cell>
        </row>
        <row r="22591">
          <cell r="D22591" t="str">
            <v>8254005</v>
          </cell>
          <cell r="J22591" t="str">
            <v>N</v>
          </cell>
        </row>
        <row r="22592">
          <cell r="D22592" t="str">
            <v>8254005</v>
          </cell>
          <cell r="J22592" t="str">
            <v>N</v>
          </cell>
        </row>
        <row r="22593">
          <cell r="D22593" t="str">
            <v>8254005</v>
          </cell>
          <cell r="J22593" t="str">
            <v>N</v>
          </cell>
        </row>
        <row r="22594">
          <cell r="D22594" t="str">
            <v>8254005</v>
          </cell>
          <cell r="J22594" t="str">
            <v>N</v>
          </cell>
        </row>
        <row r="22595">
          <cell r="D22595" t="str">
            <v>8254005</v>
          </cell>
          <cell r="J22595" t="str">
            <v>N</v>
          </cell>
        </row>
        <row r="22596">
          <cell r="D22596" t="str">
            <v>8254005</v>
          </cell>
          <cell r="J22596" t="str">
            <v>N</v>
          </cell>
        </row>
        <row r="22597">
          <cell r="D22597" t="str">
            <v>8254005</v>
          </cell>
          <cell r="J22597" t="str">
            <v>N</v>
          </cell>
        </row>
        <row r="22598">
          <cell r="D22598" t="str">
            <v>8254005</v>
          </cell>
          <cell r="J22598" t="str">
            <v>N</v>
          </cell>
        </row>
        <row r="22599">
          <cell r="D22599" t="str">
            <v>8254005</v>
          </cell>
          <cell r="J22599" t="str">
            <v>N</v>
          </cell>
        </row>
        <row r="22600">
          <cell r="D22600" t="str">
            <v>8254005</v>
          </cell>
          <cell r="J22600" t="str">
            <v>N</v>
          </cell>
        </row>
        <row r="22601">
          <cell r="D22601" t="str">
            <v>8254005</v>
          </cell>
          <cell r="J22601" t="str">
            <v>N</v>
          </cell>
        </row>
        <row r="22602">
          <cell r="D22602" t="str">
            <v>8254005</v>
          </cell>
          <cell r="J22602" t="str">
            <v>N</v>
          </cell>
        </row>
        <row r="22603">
          <cell r="D22603" t="str">
            <v>8254005</v>
          </cell>
          <cell r="J22603" t="str">
            <v>N</v>
          </cell>
        </row>
        <row r="22604">
          <cell r="D22604" t="str">
            <v>8254005</v>
          </cell>
          <cell r="J22604" t="str">
            <v>N</v>
          </cell>
        </row>
        <row r="22605">
          <cell r="D22605" t="str">
            <v>8254005</v>
          </cell>
          <cell r="J22605" t="str">
            <v>N</v>
          </cell>
        </row>
        <row r="22606">
          <cell r="D22606" t="str">
            <v>8254005</v>
          </cell>
          <cell r="J22606" t="str">
            <v>N</v>
          </cell>
        </row>
        <row r="22607">
          <cell r="D22607" t="str">
            <v>8254005</v>
          </cell>
          <cell r="J22607" t="str">
            <v>N</v>
          </cell>
        </row>
        <row r="22608">
          <cell r="D22608" t="str">
            <v>8254005</v>
          </cell>
          <cell r="J22608" t="str">
            <v>N</v>
          </cell>
        </row>
        <row r="22609">
          <cell r="D22609" t="str">
            <v>8254005</v>
          </cell>
          <cell r="J22609" t="str">
            <v>N</v>
          </cell>
        </row>
        <row r="22610">
          <cell r="D22610" t="str">
            <v>8254005</v>
          </cell>
          <cell r="J22610" t="str">
            <v>N</v>
          </cell>
        </row>
        <row r="22611">
          <cell r="D22611" t="str">
            <v>8254005</v>
          </cell>
          <cell r="J22611" t="str">
            <v>N</v>
          </cell>
        </row>
        <row r="22612">
          <cell r="D22612" t="str">
            <v>8254005</v>
          </cell>
          <cell r="J22612" t="str">
            <v>N</v>
          </cell>
        </row>
        <row r="22613">
          <cell r="D22613" t="str">
            <v>8254005</v>
          </cell>
          <cell r="J22613" t="str">
            <v>N</v>
          </cell>
        </row>
        <row r="22614">
          <cell r="D22614" t="str">
            <v>8254005</v>
          </cell>
          <cell r="J22614" t="str">
            <v>N</v>
          </cell>
        </row>
        <row r="22615">
          <cell r="D22615" t="str">
            <v>8254005</v>
          </cell>
          <cell r="J22615" t="str">
            <v>N</v>
          </cell>
        </row>
        <row r="22616">
          <cell r="D22616" t="str">
            <v>8254005</v>
          </cell>
          <cell r="J22616" t="str">
            <v>N</v>
          </cell>
        </row>
        <row r="22617">
          <cell r="D22617" t="str">
            <v>8254005</v>
          </cell>
          <cell r="J22617" t="str">
            <v>N</v>
          </cell>
        </row>
        <row r="22618">
          <cell r="D22618" t="str">
            <v>8254005</v>
          </cell>
          <cell r="J22618" t="str">
            <v>N</v>
          </cell>
        </row>
        <row r="22619">
          <cell r="D22619" t="str">
            <v>8254005</v>
          </cell>
          <cell r="J22619" t="str">
            <v>N</v>
          </cell>
        </row>
        <row r="22620">
          <cell r="D22620" t="str">
            <v>8254005</v>
          </cell>
          <cell r="J22620" t="str">
            <v>N</v>
          </cell>
        </row>
        <row r="22621">
          <cell r="D22621" t="str">
            <v>8254005</v>
          </cell>
          <cell r="J22621" t="str">
            <v>N</v>
          </cell>
        </row>
        <row r="22622">
          <cell r="D22622" t="str">
            <v>8254005</v>
          </cell>
          <cell r="J22622" t="str">
            <v>N</v>
          </cell>
        </row>
        <row r="22623">
          <cell r="D22623" t="str">
            <v>8254005</v>
          </cell>
          <cell r="J22623" t="str">
            <v>N</v>
          </cell>
        </row>
        <row r="22624">
          <cell r="D22624" t="str">
            <v>8254005</v>
          </cell>
          <cell r="J22624" t="str">
            <v>N</v>
          </cell>
        </row>
        <row r="22625">
          <cell r="D22625" t="str">
            <v>8254005</v>
          </cell>
          <cell r="J22625" t="str">
            <v>N</v>
          </cell>
        </row>
        <row r="22626">
          <cell r="D22626" t="str">
            <v>8254005</v>
          </cell>
          <cell r="J22626" t="str">
            <v>N</v>
          </cell>
        </row>
        <row r="22627">
          <cell r="D22627" t="str">
            <v>8254005</v>
          </cell>
          <cell r="J22627" t="str">
            <v>N</v>
          </cell>
        </row>
        <row r="22628">
          <cell r="D22628" t="str">
            <v>8254005</v>
          </cell>
          <cell r="J22628" t="str">
            <v>N</v>
          </cell>
        </row>
        <row r="22629">
          <cell r="D22629" t="str">
            <v>8254005</v>
          </cell>
          <cell r="J22629" t="str">
            <v>N</v>
          </cell>
        </row>
        <row r="22630">
          <cell r="D22630" t="str">
            <v>8254005</v>
          </cell>
          <cell r="J22630" t="str">
            <v>N</v>
          </cell>
        </row>
        <row r="22631">
          <cell r="D22631" t="str">
            <v>8254005</v>
          </cell>
          <cell r="J22631" t="str">
            <v>N</v>
          </cell>
        </row>
        <row r="22632">
          <cell r="D22632" t="str">
            <v>8254005</v>
          </cell>
          <cell r="J22632" t="str">
            <v>N</v>
          </cell>
        </row>
        <row r="22633">
          <cell r="D22633" t="str">
            <v>8254005</v>
          </cell>
          <cell r="J22633" t="str">
            <v>N</v>
          </cell>
        </row>
        <row r="22634">
          <cell r="D22634" t="str">
            <v>8254005</v>
          </cell>
          <cell r="J22634" t="str">
            <v>N</v>
          </cell>
        </row>
        <row r="22635">
          <cell r="D22635" t="str">
            <v>8254005</v>
          </cell>
          <cell r="J22635" t="str">
            <v>N</v>
          </cell>
        </row>
        <row r="22636">
          <cell r="D22636" t="str">
            <v>8254005</v>
          </cell>
          <cell r="J22636" t="str">
            <v>N</v>
          </cell>
        </row>
        <row r="22637">
          <cell r="D22637" t="str">
            <v>8254005</v>
          </cell>
          <cell r="J22637" t="str">
            <v>N</v>
          </cell>
        </row>
        <row r="22638">
          <cell r="D22638" t="str">
            <v>8254005</v>
          </cell>
          <cell r="J22638" t="str">
            <v>N</v>
          </cell>
        </row>
        <row r="22639">
          <cell r="D22639" t="str">
            <v>8254005</v>
          </cell>
          <cell r="J22639" t="str">
            <v>N</v>
          </cell>
        </row>
        <row r="22640">
          <cell r="D22640" t="str">
            <v>8254005</v>
          </cell>
          <cell r="J22640" t="str">
            <v>N</v>
          </cell>
        </row>
        <row r="22641">
          <cell r="D22641" t="str">
            <v>8254005</v>
          </cell>
          <cell r="J22641" t="str">
            <v>N</v>
          </cell>
        </row>
        <row r="22642">
          <cell r="D22642" t="str">
            <v>8254005</v>
          </cell>
          <cell r="J22642" t="str">
            <v>N</v>
          </cell>
        </row>
        <row r="22643">
          <cell r="D22643" t="str">
            <v>8254005</v>
          </cell>
          <cell r="J22643" t="str">
            <v>N</v>
          </cell>
        </row>
        <row r="22644">
          <cell r="D22644" t="str">
            <v>8254005</v>
          </cell>
          <cell r="J22644" t="str">
            <v>N</v>
          </cell>
        </row>
        <row r="22645">
          <cell r="D22645" t="str">
            <v>8254005</v>
          </cell>
          <cell r="J22645" t="str">
            <v>N</v>
          </cell>
        </row>
        <row r="22646">
          <cell r="D22646" t="str">
            <v>8254005</v>
          </cell>
          <cell r="J22646" t="str">
            <v>N</v>
          </cell>
        </row>
        <row r="22647">
          <cell r="D22647" t="str">
            <v>8254005</v>
          </cell>
          <cell r="J22647" t="str">
            <v>N</v>
          </cell>
        </row>
        <row r="22648">
          <cell r="D22648" t="str">
            <v>8254005</v>
          </cell>
          <cell r="J22648" t="str">
            <v>N</v>
          </cell>
        </row>
        <row r="22649">
          <cell r="D22649" t="str">
            <v>8254005</v>
          </cell>
          <cell r="J22649" t="str">
            <v>N</v>
          </cell>
        </row>
        <row r="22650">
          <cell r="D22650" t="str">
            <v>8254005</v>
          </cell>
          <cell r="J22650" t="str">
            <v>N</v>
          </cell>
        </row>
        <row r="22651">
          <cell r="D22651" t="str">
            <v>8254005</v>
          </cell>
          <cell r="J22651" t="str">
            <v>N</v>
          </cell>
        </row>
        <row r="22652">
          <cell r="D22652" t="str">
            <v>8254005</v>
          </cell>
          <cell r="J22652" t="str">
            <v>N</v>
          </cell>
        </row>
        <row r="22653">
          <cell r="D22653" t="str">
            <v>8254005</v>
          </cell>
          <cell r="J22653" t="str">
            <v>N</v>
          </cell>
        </row>
        <row r="22654">
          <cell r="D22654" t="str">
            <v>8254005</v>
          </cell>
          <cell r="J22654" t="str">
            <v>N</v>
          </cell>
        </row>
        <row r="22655">
          <cell r="D22655" t="str">
            <v>8254005</v>
          </cell>
          <cell r="J22655" t="str">
            <v>N</v>
          </cell>
        </row>
        <row r="22656">
          <cell r="D22656" t="str">
            <v>8254005</v>
          </cell>
          <cell r="J22656" t="str">
            <v>N</v>
          </cell>
        </row>
        <row r="22657">
          <cell r="D22657" t="str">
            <v>8254005</v>
          </cell>
          <cell r="J22657" t="str">
            <v>N</v>
          </cell>
        </row>
        <row r="22658">
          <cell r="D22658" t="str">
            <v>8254005</v>
          </cell>
          <cell r="J22658" t="str">
            <v>N</v>
          </cell>
        </row>
        <row r="22659">
          <cell r="D22659" t="str">
            <v>8254005</v>
          </cell>
          <cell r="J22659" t="str">
            <v>N</v>
          </cell>
        </row>
        <row r="22660">
          <cell r="D22660" t="str">
            <v>8254005</v>
          </cell>
          <cell r="J22660" t="str">
            <v>N</v>
          </cell>
        </row>
        <row r="22661">
          <cell r="D22661" t="str">
            <v>8254005</v>
          </cell>
          <cell r="J22661" t="str">
            <v>N</v>
          </cell>
        </row>
        <row r="22662">
          <cell r="D22662" t="str">
            <v>8254005</v>
          </cell>
          <cell r="J22662" t="str">
            <v>N</v>
          </cell>
        </row>
        <row r="22663">
          <cell r="D22663" t="str">
            <v>8254005</v>
          </cell>
          <cell r="J22663" t="str">
            <v>N</v>
          </cell>
        </row>
        <row r="22664">
          <cell r="D22664" t="str">
            <v>8285605</v>
          </cell>
          <cell r="J22664" t="str">
            <v>N</v>
          </cell>
        </row>
        <row r="22665">
          <cell r="D22665" t="str">
            <v>8285605</v>
          </cell>
          <cell r="J22665" t="str">
            <v>N</v>
          </cell>
        </row>
        <row r="22666">
          <cell r="D22666" t="str">
            <v>8285605</v>
          </cell>
          <cell r="J22666" t="str">
            <v>N</v>
          </cell>
        </row>
        <row r="22667">
          <cell r="D22667" t="str">
            <v>8285605</v>
          </cell>
          <cell r="J22667" t="str">
            <v>N</v>
          </cell>
        </row>
        <row r="22668">
          <cell r="D22668" t="str">
            <v>8285605</v>
          </cell>
          <cell r="J22668" t="str">
            <v>N</v>
          </cell>
        </row>
        <row r="22669">
          <cell r="D22669" t="str">
            <v>8285605</v>
          </cell>
          <cell r="J22669" t="str">
            <v>N</v>
          </cell>
        </row>
        <row r="22670">
          <cell r="D22670" t="str">
            <v>8285605</v>
          </cell>
          <cell r="J22670" t="str">
            <v>N</v>
          </cell>
        </row>
        <row r="22671">
          <cell r="D22671" t="str">
            <v>8285605</v>
          </cell>
          <cell r="J22671" t="str">
            <v>N</v>
          </cell>
        </row>
        <row r="22672">
          <cell r="D22672" t="str">
            <v>8285605</v>
          </cell>
          <cell r="J22672" t="str">
            <v>N</v>
          </cell>
        </row>
        <row r="22673">
          <cell r="D22673" t="str">
            <v>8285605</v>
          </cell>
          <cell r="J22673" t="str">
            <v>N</v>
          </cell>
        </row>
        <row r="22674">
          <cell r="D22674" t="str">
            <v>8285605</v>
          </cell>
          <cell r="J22674" t="str">
            <v>N</v>
          </cell>
        </row>
        <row r="22675">
          <cell r="D22675" t="str">
            <v>8285605</v>
          </cell>
          <cell r="J22675" t="str">
            <v>N</v>
          </cell>
        </row>
        <row r="22676">
          <cell r="D22676" t="str">
            <v>8285605</v>
          </cell>
          <cell r="J22676" t="str">
            <v>N</v>
          </cell>
        </row>
        <row r="22677">
          <cell r="D22677" t="str">
            <v>8285605</v>
          </cell>
          <cell r="J22677" t="str">
            <v>N</v>
          </cell>
        </row>
        <row r="22678">
          <cell r="D22678" t="str">
            <v>8285605</v>
          </cell>
          <cell r="J22678" t="str">
            <v>N</v>
          </cell>
        </row>
        <row r="22679">
          <cell r="D22679" t="str">
            <v>8285605</v>
          </cell>
          <cell r="J22679" t="str">
            <v>N</v>
          </cell>
        </row>
        <row r="22680">
          <cell r="D22680" t="str">
            <v>8285605</v>
          </cell>
          <cell r="J22680" t="str">
            <v>N</v>
          </cell>
        </row>
        <row r="22681">
          <cell r="D22681" t="str">
            <v>8481156</v>
          </cell>
          <cell r="J22681" t="str">
            <v>N</v>
          </cell>
        </row>
        <row r="22682">
          <cell r="D22682" t="str">
            <v>8481156</v>
          </cell>
          <cell r="J22682" t="str">
            <v>N</v>
          </cell>
        </row>
        <row r="22683">
          <cell r="D22683" t="str">
            <v>8481156</v>
          </cell>
          <cell r="J22683" t="str">
            <v>N</v>
          </cell>
        </row>
        <row r="22684">
          <cell r="D22684" t="str">
            <v>8481156</v>
          </cell>
          <cell r="J22684" t="str">
            <v>N</v>
          </cell>
        </row>
        <row r="22685">
          <cell r="D22685" t="str">
            <v>8481156</v>
          </cell>
          <cell r="J22685" t="str">
            <v>N</v>
          </cell>
        </row>
        <row r="22686">
          <cell r="D22686" t="str">
            <v>8481156</v>
          </cell>
          <cell r="J22686" t="str">
            <v>N</v>
          </cell>
        </row>
        <row r="22687">
          <cell r="D22687" t="str">
            <v>8481156</v>
          </cell>
          <cell r="J22687" t="str">
            <v>N</v>
          </cell>
        </row>
        <row r="22688">
          <cell r="D22688" t="str">
            <v>8481156</v>
          </cell>
          <cell r="J22688" t="str">
            <v>N</v>
          </cell>
        </row>
        <row r="22689">
          <cell r="D22689" t="str">
            <v>8481156</v>
          </cell>
          <cell r="J22689" t="str">
            <v>N</v>
          </cell>
        </row>
        <row r="22690">
          <cell r="D22690" t="str">
            <v>8481156</v>
          </cell>
          <cell r="J22690" t="str">
            <v>N</v>
          </cell>
        </row>
        <row r="22691">
          <cell r="D22691" t="str">
            <v>8481156</v>
          </cell>
          <cell r="J22691" t="str">
            <v>N</v>
          </cell>
        </row>
        <row r="22692">
          <cell r="D22692" t="str">
            <v>8481156</v>
          </cell>
          <cell r="J22692" t="str">
            <v>N</v>
          </cell>
        </row>
        <row r="22693">
          <cell r="D22693" t="str">
            <v>8481156</v>
          </cell>
          <cell r="J22693" t="str">
            <v>N</v>
          </cell>
        </row>
        <row r="22694">
          <cell r="D22694" t="str">
            <v>8481156</v>
          </cell>
          <cell r="J22694" t="str">
            <v>N</v>
          </cell>
        </row>
        <row r="22695">
          <cell r="D22695" t="str">
            <v>8481156</v>
          </cell>
          <cell r="J22695" t="str">
            <v>N</v>
          </cell>
        </row>
        <row r="22696">
          <cell r="D22696" t="str">
            <v>8481156</v>
          </cell>
          <cell r="J22696" t="str">
            <v>N</v>
          </cell>
        </row>
        <row r="22697">
          <cell r="D22697" t="str">
            <v>8481156</v>
          </cell>
          <cell r="J22697" t="str">
            <v>N</v>
          </cell>
        </row>
        <row r="22698">
          <cell r="D22698" t="str">
            <v>8481156</v>
          </cell>
          <cell r="J22698" t="str">
            <v>N</v>
          </cell>
        </row>
        <row r="22699">
          <cell r="D22699" t="str">
            <v>8481156</v>
          </cell>
          <cell r="J22699" t="str">
            <v>N</v>
          </cell>
        </row>
        <row r="22700">
          <cell r="D22700" t="str">
            <v>8481156</v>
          </cell>
          <cell r="J22700" t="str">
            <v>N</v>
          </cell>
        </row>
        <row r="22701">
          <cell r="D22701" t="str">
            <v>8481156</v>
          </cell>
          <cell r="J22701" t="str">
            <v>N</v>
          </cell>
        </row>
        <row r="22702">
          <cell r="D22702" t="str">
            <v>8481156</v>
          </cell>
          <cell r="J22702" t="str">
            <v>N</v>
          </cell>
        </row>
        <row r="22703">
          <cell r="D22703" t="str">
            <v>8481156</v>
          </cell>
          <cell r="J22703" t="str">
            <v>N</v>
          </cell>
        </row>
        <row r="22704">
          <cell r="D22704" t="str">
            <v>8481156</v>
          </cell>
          <cell r="J22704" t="str">
            <v>N</v>
          </cell>
        </row>
        <row r="22705">
          <cell r="D22705" t="str">
            <v>8481156</v>
          </cell>
          <cell r="J22705" t="str">
            <v>N</v>
          </cell>
        </row>
        <row r="22706">
          <cell r="D22706" t="str">
            <v>8481236</v>
          </cell>
          <cell r="J22706" t="str">
            <v>Y</v>
          </cell>
        </row>
        <row r="22707">
          <cell r="D22707" t="str">
            <v>8481236</v>
          </cell>
          <cell r="J22707" t="str">
            <v>Y</v>
          </cell>
        </row>
        <row r="22708">
          <cell r="D22708" t="str">
            <v>8481236</v>
          </cell>
          <cell r="J22708" t="str">
            <v>Y</v>
          </cell>
        </row>
        <row r="22709">
          <cell r="D22709" t="str">
            <v>8481236</v>
          </cell>
          <cell r="J22709" t="str">
            <v>Y</v>
          </cell>
        </row>
        <row r="22710">
          <cell r="D22710" t="str">
            <v>8481236</v>
          </cell>
          <cell r="J22710" t="str">
            <v>Y</v>
          </cell>
        </row>
        <row r="22711">
          <cell r="D22711" t="str">
            <v>8481236</v>
          </cell>
          <cell r="J22711" t="str">
            <v>Y</v>
          </cell>
        </row>
        <row r="22712">
          <cell r="D22712" t="str">
            <v>8481236</v>
          </cell>
          <cell r="J22712" t="str">
            <v>Y</v>
          </cell>
        </row>
        <row r="22713">
          <cell r="D22713" t="str">
            <v>8481236</v>
          </cell>
          <cell r="J22713" t="str">
            <v>Y</v>
          </cell>
        </row>
        <row r="22714">
          <cell r="D22714" t="str">
            <v>8481236</v>
          </cell>
          <cell r="J22714" t="str">
            <v>Y</v>
          </cell>
        </row>
        <row r="22715">
          <cell r="D22715" t="str">
            <v>8481236</v>
          </cell>
          <cell r="J22715" t="str">
            <v>Y</v>
          </cell>
        </row>
        <row r="22716">
          <cell r="D22716" t="str">
            <v>8481236</v>
          </cell>
          <cell r="J22716" t="str">
            <v>Y</v>
          </cell>
        </row>
        <row r="22717">
          <cell r="D22717" t="str">
            <v>8481236</v>
          </cell>
          <cell r="J22717" t="str">
            <v>Y</v>
          </cell>
        </row>
        <row r="22718">
          <cell r="D22718" t="str">
            <v>8481236</v>
          </cell>
          <cell r="J22718" t="str">
            <v>Y</v>
          </cell>
        </row>
        <row r="22719">
          <cell r="D22719" t="str">
            <v>8481236</v>
          </cell>
          <cell r="J22719" t="str">
            <v>Y</v>
          </cell>
        </row>
        <row r="22720">
          <cell r="D22720" t="str">
            <v>8481236</v>
          </cell>
          <cell r="J22720" t="str">
            <v>Y</v>
          </cell>
        </row>
        <row r="22721">
          <cell r="D22721" t="str">
            <v>8481236</v>
          </cell>
          <cell r="J22721" t="str">
            <v>Y</v>
          </cell>
        </row>
        <row r="22722">
          <cell r="D22722" t="str">
            <v>8481236</v>
          </cell>
          <cell r="J22722" t="str">
            <v>Y</v>
          </cell>
        </row>
        <row r="22723">
          <cell r="D22723" t="str">
            <v>8481236</v>
          </cell>
          <cell r="J22723" t="str">
            <v>Y</v>
          </cell>
        </row>
        <row r="22724">
          <cell r="D22724" t="str">
            <v>8481236</v>
          </cell>
          <cell r="J22724" t="str">
            <v>Y</v>
          </cell>
        </row>
        <row r="22725">
          <cell r="D22725" t="str">
            <v>8481236</v>
          </cell>
          <cell r="J22725" t="str">
            <v>Y</v>
          </cell>
        </row>
        <row r="22726">
          <cell r="D22726" t="str">
            <v>8481236</v>
          </cell>
          <cell r="J22726" t="str">
            <v>Y</v>
          </cell>
        </row>
        <row r="22727">
          <cell r="D22727" t="str">
            <v>8481236</v>
          </cell>
          <cell r="J22727" t="str">
            <v>Y</v>
          </cell>
        </row>
        <row r="22728">
          <cell r="D22728" t="str">
            <v>8481236</v>
          </cell>
          <cell r="J22728" t="str">
            <v>Y</v>
          </cell>
        </row>
        <row r="22729">
          <cell r="D22729" t="str">
            <v>8481236</v>
          </cell>
          <cell r="J22729" t="str">
            <v>Y</v>
          </cell>
        </row>
        <row r="22730">
          <cell r="D22730" t="str">
            <v>8481236</v>
          </cell>
          <cell r="J22730" t="str">
            <v>Y</v>
          </cell>
        </row>
        <row r="22731">
          <cell r="D22731" t="str">
            <v>8481236</v>
          </cell>
          <cell r="J22731" t="str">
            <v>Y</v>
          </cell>
        </row>
        <row r="22732">
          <cell r="D22732" t="str">
            <v>8481236</v>
          </cell>
          <cell r="J22732" t="str">
            <v>Y</v>
          </cell>
        </row>
        <row r="22733">
          <cell r="D22733" t="str">
            <v>8481236</v>
          </cell>
          <cell r="J22733" t="str">
            <v>Y</v>
          </cell>
        </row>
        <row r="22734">
          <cell r="D22734" t="str">
            <v>8481236</v>
          </cell>
          <cell r="J22734" t="str">
            <v>Y</v>
          </cell>
        </row>
        <row r="22735">
          <cell r="D22735" t="str">
            <v>8481236</v>
          </cell>
          <cell r="J22735" t="str">
            <v>Y</v>
          </cell>
        </row>
        <row r="22736">
          <cell r="D22736" t="str">
            <v>8481236</v>
          </cell>
          <cell r="J22736" t="str">
            <v>Y</v>
          </cell>
        </row>
        <row r="22737">
          <cell r="D22737" t="str">
            <v>8481236</v>
          </cell>
          <cell r="J22737" t="str">
            <v>Y</v>
          </cell>
        </row>
        <row r="22738">
          <cell r="D22738" t="str">
            <v>8481236</v>
          </cell>
          <cell r="J22738" t="str">
            <v>Y</v>
          </cell>
        </row>
        <row r="22739">
          <cell r="D22739" t="str">
            <v>8481236</v>
          </cell>
          <cell r="J22739" t="str">
            <v>Y</v>
          </cell>
        </row>
        <row r="22740">
          <cell r="D22740" t="str">
            <v>8481236</v>
          </cell>
          <cell r="J22740" t="str">
            <v>Y</v>
          </cell>
        </row>
        <row r="22741">
          <cell r="D22741" t="str">
            <v>8481236</v>
          </cell>
          <cell r="J22741" t="str">
            <v>Y</v>
          </cell>
        </row>
        <row r="22742">
          <cell r="D22742" t="str">
            <v>8481236</v>
          </cell>
          <cell r="J22742" t="str">
            <v>Y</v>
          </cell>
        </row>
        <row r="22743">
          <cell r="D22743" t="str">
            <v>8481236</v>
          </cell>
          <cell r="J22743" t="str">
            <v>Y</v>
          </cell>
        </row>
        <row r="22744">
          <cell r="D22744" t="str">
            <v>8481236</v>
          </cell>
          <cell r="J22744" t="str">
            <v>Y</v>
          </cell>
        </row>
        <row r="22745">
          <cell r="D22745" t="str">
            <v>8481236</v>
          </cell>
          <cell r="J22745" t="str">
            <v>Y</v>
          </cell>
        </row>
        <row r="22746">
          <cell r="D22746" t="str">
            <v>8481236</v>
          </cell>
          <cell r="J22746" t="str">
            <v>Y</v>
          </cell>
        </row>
        <row r="22747">
          <cell r="D22747" t="str">
            <v>8481236</v>
          </cell>
          <cell r="J22747" t="str">
            <v>Y</v>
          </cell>
        </row>
        <row r="22748">
          <cell r="D22748" t="str">
            <v>8481236</v>
          </cell>
          <cell r="J22748" t="str">
            <v>Y</v>
          </cell>
        </row>
        <row r="22749">
          <cell r="D22749" t="str">
            <v>8481236</v>
          </cell>
          <cell r="J22749" t="str">
            <v>Y</v>
          </cell>
        </row>
        <row r="22750">
          <cell r="D22750" t="str">
            <v>8481236</v>
          </cell>
          <cell r="J22750" t="str">
            <v>Y</v>
          </cell>
        </row>
        <row r="22751">
          <cell r="D22751" t="str">
            <v>8481236</v>
          </cell>
          <cell r="J22751" t="str">
            <v>Y</v>
          </cell>
        </row>
        <row r="22752">
          <cell r="D22752" t="str">
            <v>8481236</v>
          </cell>
          <cell r="J22752" t="str">
            <v>Y</v>
          </cell>
        </row>
        <row r="22753">
          <cell r="D22753" t="str">
            <v>8481236</v>
          </cell>
          <cell r="J22753" t="str">
            <v>Y</v>
          </cell>
        </row>
        <row r="22754">
          <cell r="D22754" t="str">
            <v>8481236</v>
          </cell>
          <cell r="J22754" t="str">
            <v>Y</v>
          </cell>
        </row>
        <row r="22755">
          <cell r="D22755" t="str">
            <v>8481236</v>
          </cell>
          <cell r="J22755" t="str">
            <v>Y</v>
          </cell>
        </row>
        <row r="22756">
          <cell r="D22756" t="str">
            <v>8481236</v>
          </cell>
          <cell r="J22756" t="str">
            <v>Y</v>
          </cell>
        </row>
        <row r="22757">
          <cell r="D22757" t="str">
            <v>8481236</v>
          </cell>
          <cell r="J22757" t="str">
            <v>Y</v>
          </cell>
        </row>
        <row r="22758">
          <cell r="D22758" t="str">
            <v>8481236</v>
          </cell>
          <cell r="J22758" t="str">
            <v>Y</v>
          </cell>
        </row>
        <row r="22759">
          <cell r="D22759" t="str">
            <v>8481236</v>
          </cell>
          <cell r="J22759" t="str">
            <v>Y</v>
          </cell>
        </row>
        <row r="22760">
          <cell r="D22760" t="str">
            <v>8481236</v>
          </cell>
          <cell r="J22760" t="str">
            <v>Y</v>
          </cell>
        </row>
        <row r="22761">
          <cell r="D22761" t="str">
            <v>8481236</v>
          </cell>
          <cell r="J22761" t="str">
            <v>Y</v>
          </cell>
        </row>
        <row r="22762">
          <cell r="D22762" t="str">
            <v>8481236</v>
          </cell>
          <cell r="J22762" t="str">
            <v>Y</v>
          </cell>
        </row>
        <row r="22763">
          <cell r="D22763" t="str">
            <v>8481236</v>
          </cell>
          <cell r="J22763" t="str">
            <v>Y</v>
          </cell>
        </row>
        <row r="22764">
          <cell r="D22764" t="str">
            <v>8481236</v>
          </cell>
          <cell r="J22764" t="str">
            <v>Y</v>
          </cell>
        </row>
        <row r="22765">
          <cell r="D22765" t="str">
            <v>8481236</v>
          </cell>
          <cell r="J22765" t="str">
            <v>Y</v>
          </cell>
        </row>
        <row r="22766">
          <cell r="D22766" t="str">
            <v>8481236</v>
          </cell>
          <cell r="J22766" t="str">
            <v>Y</v>
          </cell>
        </row>
        <row r="22767">
          <cell r="D22767" t="str">
            <v>8481236</v>
          </cell>
          <cell r="J22767" t="str">
            <v>Y</v>
          </cell>
        </row>
        <row r="22768">
          <cell r="D22768" t="str">
            <v>8481236</v>
          </cell>
          <cell r="J22768" t="str">
            <v>Y</v>
          </cell>
        </row>
        <row r="22769">
          <cell r="D22769" t="str">
            <v>8481236</v>
          </cell>
          <cell r="J22769" t="str">
            <v>Y</v>
          </cell>
        </row>
        <row r="22770">
          <cell r="D22770" t="str">
            <v>8481236</v>
          </cell>
          <cell r="J22770" t="str">
            <v>Y</v>
          </cell>
        </row>
        <row r="22771">
          <cell r="D22771" t="str">
            <v>8481236</v>
          </cell>
          <cell r="J22771" t="str">
            <v>Y</v>
          </cell>
        </row>
        <row r="22772">
          <cell r="D22772" t="str">
            <v>8481236</v>
          </cell>
          <cell r="J22772" t="str">
            <v>Y</v>
          </cell>
        </row>
        <row r="22773">
          <cell r="D22773" t="str">
            <v>8481236</v>
          </cell>
          <cell r="J22773" t="str">
            <v>Y</v>
          </cell>
        </row>
        <row r="22774">
          <cell r="D22774" t="str">
            <v>8481236</v>
          </cell>
          <cell r="J22774" t="str">
            <v>Y</v>
          </cell>
        </row>
        <row r="22775">
          <cell r="D22775" t="str">
            <v>8481236</v>
          </cell>
          <cell r="J22775" t="str">
            <v>Y</v>
          </cell>
        </row>
        <row r="22776">
          <cell r="D22776" t="str">
            <v>8481236</v>
          </cell>
          <cell r="J22776" t="str">
            <v>Y</v>
          </cell>
        </row>
        <row r="22777">
          <cell r="D22777" t="str">
            <v>8481236</v>
          </cell>
          <cell r="J22777" t="str">
            <v>Y</v>
          </cell>
        </row>
        <row r="22778">
          <cell r="D22778" t="str">
            <v>8481236</v>
          </cell>
          <cell r="J22778" t="str">
            <v>Y</v>
          </cell>
        </row>
        <row r="22779">
          <cell r="D22779" t="str">
            <v>8481236</v>
          </cell>
          <cell r="J22779" t="str">
            <v>Y</v>
          </cell>
        </row>
        <row r="22780">
          <cell r="D22780" t="str">
            <v>8481236</v>
          </cell>
          <cell r="J22780" t="str">
            <v>Y</v>
          </cell>
        </row>
        <row r="22781">
          <cell r="D22781" t="str">
            <v>8481236</v>
          </cell>
          <cell r="J22781" t="str">
            <v>Y</v>
          </cell>
        </row>
        <row r="22782">
          <cell r="D22782" t="str">
            <v>8481236</v>
          </cell>
          <cell r="J22782" t="str">
            <v>Y</v>
          </cell>
        </row>
        <row r="22783">
          <cell r="D22783" t="str">
            <v>8481236</v>
          </cell>
          <cell r="J22783" t="str">
            <v>Y</v>
          </cell>
        </row>
        <row r="22784">
          <cell r="D22784" t="str">
            <v>8481236</v>
          </cell>
          <cell r="J22784" t="str">
            <v>Y</v>
          </cell>
        </row>
        <row r="22785">
          <cell r="D22785" t="str">
            <v>8481236</v>
          </cell>
          <cell r="J22785" t="str">
            <v>Y</v>
          </cell>
        </row>
        <row r="22786">
          <cell r="D22786" t="str">
            <v>8481236</v>
          </cell>
          <cell r="J22786" t="str">
            <v>Y</v>
          </cell>
        </row>
        <row r="22787">
          <cell r="D22787" t="str">
            <v>8481236</v>
          </cell>
          <cell r="J22787" t="str">
            <v>Y</v>
          </cell>
        </row>
        <row r="22788">
          <cell r="D22788" t="str">
            <v>8481236</v>
          </cell>
          <cell r="J22788" t="str">
            <v>Y</v>
          </cell>
        </row>
        <row r="22789">
          <cell r="D22789" t="str">
            <v>8481236</v>
          </cell>
          <cell r="J22789" t="str">
            <v>Y</v>
          </cell>
        </row>
        <row r="22790">
          <cell r="D22790" t="str">
            <v>8481236</v>
          </cell>
          <cell r="J22790" t="str">
            <v>Y</v>
          </cell>
        </row>
        <row r="22791">
          <cell r="D22791" t="str">
            <v>8481236</v>
          </cell>
          <cell r="J22791" t="str">
            <v>Y</v>
          </cell>
        </row>
        <row r="22792">
          <cell r="D22792" t="str">
            <v>8481236</v>
          </cell>
          <cell r="J22792" t="str">
            <v>Y</v>
          </cell>
        </row>
        <row r="22793">
          <cell r="D22793" t="str">
            <v>8481236</v>
          </cell>
          <cell r="J22793" t="str">
            <v>Y</v>
          </cell>
        </row>
        <row r="22794">
          <cell r="D22794" t="str">
            <v>8481236</v>
          </cell>
          <cell r="J22794" t="str">
            <v>Y</v>
          </cell>
        </row>
        <row r="22795">
          <cell r="D22795" t="str">
            <v>8481236</v>
          </cell>
          <cell r="J22795" t="str">
            <v>Y</v>
          </cell>
        </row>
        <row r="22796">
          <cell r="D22796" t="str">
            <v>8481236</v>
          </cell>
          <cell r="J22796" t="str">
            <v>Y</v>
          </cell>
        </row>
        <row r="22797">
          <cell r="D22797" t="str">
            <v>8481236</v>
          </cell>
          <cell r="J22797" t="str">
            <v>Y</v>
          </cell>
        </row>
        <row r="22798">
          <cell r="D22798" t="str">
            <v>8481236</v>
          </cell>
          <cell r="J22798" t="str">
            <v>Y</v>
          </cell>
        </row>
        <row r="22799">
          <cell r="D22799" t="str">
            <v>8481236</v>
          </cell>
          <cell r="J22799" t="str">
            <v>Y</v>
          </cell>
        </row>
        <row r="22800">
          <cell r="D22800" t="str">
            <v>8481236</v>
          </cell>
          <cell r="J22800" t="str">
            <v>Y</v>
          </cell>
        </row>
        <row r="22801">
          <cell r="D22801" t="str">
            <v>8481236</v>
          </cell>
          <cell r="J22801" t="str">
            <v>Y</v>
          </cell>
        </row>
        <row r="22802">
          <cell r="D22802" t="str">
            <v>8481236</v>
          </cell>
          <cell r="J22802" t="str">
            <v>Y</v>
          </cell>
        </row>
        <row r="22803">
          <cell r="D22803" t="str">
            <v>8481236</v>
          </cell>
          <cell r="J22803" t="str">
            <v>Y</v>
          </cell>
        </row>
        <row r="22804">
          <cell r="D22804" t="str">
            <v>8481236</v>
          </cell>
          <cell r="J22804" t="str">
            <v>Y</v>
          </cell>
        </row>
        <row r="22805">
          <cell r="D22805" t="str">
            <v>8481236</v>
          </cell>
          <cell r="J22805" t="str">
            <v>Y</v>
          </cell>
        </row>
        <row r="22806">
          <cell r="D22806" t="str">
            <v>8481236</v>
          </cell>
          <cell r="J22806" t="str">
            <v>Y</v>
          </cell>
        </row>
        <row r="22807">
          <cell r="D22807" t="str">
            <v>8481236</v>
          </cell>
          <cell r="J22807" t="str">
            <v>Y</v>
          </cell>
        </row>
        <row r="22808">
          <cell r="D22808" t="str">
            <v>8481236</v>
          </cell>
          <cell r="J22808" t="str">
            <v>Y</v>
          </cell>
        </row>
        <row r="22809">
          <cell r="D22809" t="str">
            <v>8481236</v>
          </cell>
          <cell r="J22809" t="str">
            <v>Y</v>
          </cell>
        </row>
        <row r="22810">
          <cell r="D22810" t="str">
            <v>8481236</v>
          </cell>
          <cell r="J22810" t="str">
            <v>Y</v>
          </cell>
        </row>
        <row r="22811">
          <cell r="D22811" t="str">
            <v>8481236</v>
          </cell>
          <cell r="J22811" t="str">
            <v>Y</v>
          </cell>
        </row>
        <row r="22812">
          <cell r="D22812" t="str">
            <v>8481236</v>
          </cell>
          <cell r="J22812" t="str">
            <v>Y</v>
          </cell>
        </row>
        <row r="22813">
          <cell r="D22813" t="str">
            <v>8481236</v>
          </cell>
          <cell r="J22813" t="str">
            <v>Y</v>
          </cell>
        </row>
        <row r="22814">
          <cell r="D22814" t="str">
            <v>8481236</v>
          </cell>
          <cell r="J22814" t="str">
            <v>Y</v>
          </cell>
        </row>
        <row r="22815">
          <cell r="D22815" t="str">
            <v>8481236</v>
          </cell>
          <cell r="J22815" t="str">
            <v>Y</v>
          </cell>
        </row>
        <row r="22816">
          <cell r="D22816" t="str">
            <v>8662605</v>
          </cell>
          <cell r="J22816" t="str">
            <v>N</v>
          </cell>
        </row>
        <row r="22817">
          <cell r="D22817" t="str">
            <v>8662605</v>
          </cell>
          <cell r="J22817" t="str">
            <v>N</v>
          </cell>
        </row>
        <row r="22818">
          <cell r="D22818" t="str">
            <v>8662605</v>
          </cell>
          <cell r="J22818" t="str">
            <v>N</v>
          </cell>
        </row>
        <row r="22819">
          <cell r="D22819" t="str">
            <v>8662605</v>
          </cell>
          <cell r="J22819" t="str">
            <v>N</v>
          </cell>
        </row>
        <row r="22820">
          <cell r="D22820" t="str">
            <v>8662605</v>
          </cell>
          <cell r="J22820" t="str">
            <v>N</v>
          </cell>
        </row>
        <row r="22821">
          <cell r="D22821" t="str">
            <v>8662605</v>
          </cell>
          <cell r="J22821" t="str">
            <v>N</v>
          </cell>
        </row>
        <row r="22822">
          <cell r="D22822" t="str">
            <v>8662605</v>
          </cell>
          <cell r="J22822" t="str">
            <v>N</v>
          </cell>
        </row>
        <row r="22823">
          <cell r="D22823" t="str">
            <v>8662605</v>
          </cell>
          <cell r="J22823" t="str">
            <v>N</v>
          </cell>
        </row>
        <row r="22824">
          <cell r="D22824" t="str">
            <v>8662605</v>
          </cell>
          <cell r="J22824" t="str">
            <v>N</v>
          </cell>
        </row>
        <row r="22825">
          <cell r="D22825" t="str">
            <v>8662605</v>
          </cell>
          <cell r="J22825" t="str">
            <v>N</v>
          </cell>
        </row>
        <row r="22826">
          <cell r="D22826" t="str">
            <v>8662605</v>
          </cell>
          <cell r="J22826" t="str">
            <v>N</v>
          </cell>
        </row>
        <row r="22827">
          <cell r="D22827" t="str">
            <v>8662605</v>
          </cell>
          <cell r="J22827" t="str">
            <v>N</v>
          </cell>
        </row>
        <row r="22828">
          <cell r="D22828" t="str">
            <v>8662605</v>
          </cell>
          <cell r="J22828" t="str">
            <v>N</v>
          </cell>
        </row>
        <row r="22829">
          <cell r="D22829" t="str">
            <v>8662605</v>
          </cell>
          <cell r="J22829" t="str">
            <v>N</v>
          </cell>
        </row>
        <row r="22830">
          <cell r="D22830" t="str">
            <v>8662605</v>
          </cell>
          <cell r="J22830" t="str">
            <v>N</v>
          </cell>
        </row>
        <row r="22831">
          <cell r="D22831" t="str">
            <v>8662605</v>
          </cell>
          <cell r="J22831" t="str">
            <v>N</v>
          </cell>
        </row>
        <row r="22832">
          <cell r="D22832" t="str">
            <v>8662605</v>
          </cell>
          <cell r="J22832" t="str">
            <v>N</v>
          </cell>
        </row>
        <row r="22833">
          <cell r="D22833" t="str">
            <v>8662605</v>
          </cell>
          <cell r="J22833" t="str">
            <v>N</v>
          </cell>
        </row>
        <row r="22834">
          <cell r="D22834" t="str">
            <v>8662605</v>
          </cell>
          <cell r="J22834" t="str">
            <v>N</v>
          </cell>
        </row>
        <row r="22835">
          <cell r="D22835" t="str">
            <v>8662605</v>
          </cell>
          <cell r="J22835" t="str">
            <v>N</v>
          </cell>
        </row>
        <row r="22836">
          <cell r="D22836" t="str">
            <v>8662605</v>
          </cell>
          <cell r="J22836" t="str">
            <v>N</v>
          </cell>
        </row>
        <row r="22837">
          <cell r="D22837" t="str">
            <v>8662605</v>
          </cell>
          <cell r="J22837" t="str">
            <v>N</v>
          </cell>
        </row>
        <row r="22838">
          <cell r="D22838" t="str">
            <v>8739805</v>
          </cell>
          <cell r="J22838" t="str">
            <v>N</v>
          </cell>
        </row>
        <row r="22839">
          <cell r="D22839" t="str">
            <v>8739805</v>
          </cell>
          <cell r="J22839" t="str">
            <v>N</v>
          </cell>
        </row>
        <row r="22840">
          <cell r="D22840" t="str">
            <v>8739805</v>
          </cell>
          <cell r="J22840" t="str">
            <v>N</v>
          </cell>
        </row>
        <row r="22841">
          <cell r="D22841" t="str">
            <v>8739805</v>
          </cell>
          <cell r="J22841" t="str">
            <v>N</v>
          </cell>
        </row>
        <row r="22842">
          <cell r="D22842" t="str">
            <v>8739805</v>
          </cell>
          <cell r="J22842" t="str">
            <v>N</v>
          </cell>
        </row>
        <row r="22843">
          <cell r="D22843" t="str">
            <v>8739805</v>
          </cell>
          <cell r="J22843" t="str">
            <v>N</v>
          </cell>
        </row>
        <row r="22844">
          <cell r="D22844" t="str">
            <v>8739805</v>
          </cell>
          <cell r="J22844" t="str">
            <v>N</v>
          </cell>
        </row>
        <row r="22845">
          <cell r="D22845" t="str">
            <v>8739805</v>
          </cell>
          <cell r="J22845" t="str">
            <v>N</v>
          </cell>
        </row>
        <row r="22846">
          <cell r="D22846" t="str">
            <v>8739805</v>
          </cell>
          <cell r="J22846" t="str">
            <v>N</v>
          </cell>
        </row>
        <row r="22847">
          <cell r="D22847" t="str">
            <v>8739805</v>
          </cell>
          <cell r="J22847" t="str">
            <v>N</v>
          </cell>
        </row>
        <row r="22848">
          <cell r="D22848" t="str">
            <v>8739805</v>
          </cell>
          <cell r="J22848" t="str">
            <v>N</v>
          </cell>
        </row>
        <row r="22849">
          <cell r="D22849" t="str">
            <v>8739805</v>
          </cell>
          <cell r="J22849" t="str">
            <v>N</v>
          </cell>
        </row>
        <row r="22850">
          <cell r="D22850" t="str">
            <v>8739805</v>
          </cell>
          <cell r="J22850" t="str">
            <v>N</v>
          </cell>
        </row>
        <row r="22851">
          <cell r="D22851" t="str">
            <v>8739805</v>
          </cell>
          <cell r="J22851" t="str">
            <v>N</v>
          </cell>
        </row>
        <row r="22852">
          <cell r="D22852" t="str">
            <v>8739805</v>
          </cell>
          <cell r="J22852" t="str">
            <v>N</v>
          </cell>
        </row>
        <row r="22853">
          <cell r="D22853" t="str">
            <v>8739805</v>
          </cell>
          <cell r="J22853" t="str">
            <v>N</v>
          </cell>
        </row>
        <row r="22854">
          <cell r="D22854" t="str">
            <v>8739805</v>
          </cell>
          <cell r="J22854" t="str">
            <v>N</v>
          </cell>
        </row>
        <row r="22855">
          <cell r="D22855" t="str">
            <v>8739805</v>
          </cell>
          <cell r="J22855" t="str">
            <v>N</v>
          </cell>
        </row>
        <row r="22856">
          <cell r="D22856" t="str">
            <v>8739805</v>
          </cell>
          <cell r="J22856" t="str">
            <v>N</v>
          </cell>
        </row>
        <row r="22857">
          <cell r="D22857" t="str">
            <v>8739805</v>
          </cell>
          <cell r="J22857" t="str">
            <v>N</v>
          </cell>
        </row>
        <row r="22858">
          <cell r="D22858" t="str">
            <v>8739805</v>
          </cell>
          <cell r="J22858" t="str">
            <v>N</v>
          </cell>
        </row>
        <row r="22859">
          <cell r="D22859" t="str">
            <v>8739805</v>
          </cell>
          <cell r="J22859" t="str">
            <v>N</v>
          </cell>
        </row>
        <row r="22860">
          <cell r="D22860" t="str">
            <v>8739805</v>
          </cell>
          <cell r="J22860" t="str">
            <v>N</v>
          </cell>
        </row>
        <row r="22861">
          <cell r="D22861" t="str">
            <v>8739805</v>
          </cell>
          <cell r="J22861" t="str">
            <v>N</v>
          </cell>
        </row>
        <row r="22862">
          <cell r="D22862" t="str">
            <v>8739805</v>
          </cell>
          <cell r="J22862" t="str">
            <v>N</v>
          </cell>
        </row>
        <row r="22863">
          <cell r="D22863" t="str">
            <v>8739805</v>
          </cell>
          <cell r="J22863" t="str">
            <v>N</v>
          </cell>
        </row>
        <row r="22864">
          <cell r="D22864" t="str">
            <v>8739805</v>
          </cell>
          <cell r="J22864" t="str">
            <v>N</v>
          </cell>
        </row>
        <row r="22865">
          <cell r="D22865" t="str">
            <v>8739805</v>
          </cell>
          <cell r="J22865" t="str">
            <v>N</v>
          </cell>
        </row>
        <row r="22866">
          <cell r="D22866" t="str">
            <v>8739805</v>
          </cell>
          <cell r="J22866" t="str">
            <v>N</v>
          </cell>
        </row>
        <row r="22867">
          <cell r="D22867" t="str">
            <v>8739805</v>
          </cell>
          <cell r="J22867" t="str">
            <v>N</v>
          </cell>
        </row>
        <row r="22868">
          <cell r="D22868" t="str">
            <v>8739805</v>
          </cell>
          <cell r="J22868" t="str">
            <v>N</v>
          </cell>
        </row>
        <row r="22869">
          <cell r="D22869" t="str">
            <v>8739805</v>
          </cell>
          <cell r="J22869" t="str">
            <v>N</v>
          </cell>
        </row>
        <row r="22870">
          <cell r="D22870" t="str">
            <v>8739805</v>
          </cell>
          <cell r="J22870" t="str">
            <v>N</v>
          </cell>
        </row>
        <row r="22871">
          <cell r="D22871" t="str">
            <v>8739805</v>
          </cell>
          <cell r="J22871" t="str">
            <v>N</v>
          </cell>
        </row>
        <row r="22872">
          <cell r="D22872" t="str">
            <v>8739805</v>
          </cell>
          <cell r="J22872" t="str">
            <v>N</v>
          </cell>
        </row>
        <row r="22873">
          <cell r="D22873" t="str">
            <v>8739805</v>
          </cell>
          <cell r="J22873" t="str">
            <v>N</v>
          </cell>
        </row>
        <row r="22874">
          <cell r="D22874" t="str">
            <v>8739805</v>
          </cell>
          <cell r="J22874" t="str">
            <v>N</v>
          </cell>
        </row>
        <row r="22875">
          <cell r="D22875" t="str">
            <v>8739805</v>
          </cell>
          <cell r="J22875" t="str">
            <v>N</v>
          </cell>
        </row>
        <row r="22876">
          <cell r="D22876" t="str">
            <v>8739805</v>
          </cell>
          <cell r="J22876" t="str">
            <v>N</v>
          </cell>
        </row>
        <row r="22877">
          <cell r="D22877" t="str">
            <v>8739805</v>
          </cell>
          <cell r="J22877" t="str">
            <v>N</v>
          </cell>
        </row>
        <row r="22878">
          <cell r="D22878" t="str">
            <v>8739805</v>
          </cell>
          <cell r="J22878" t="str">
            <v>N</v>
          </cell>
        </row>
        <row r="22879">
          <cell r="D22879" t="str">
            <v>8739805</v>
          </cell>
          <cell r="J22879" t="str">
            <v>N</v>
          </cell>
        </row>
        <row r="22880">
          <cell r="D22880" t="str">
            <v>8739805</v>
          </cell>
          <cell r="J22880" t="str">
            <v>N</v>
          </cell>
        </row>
        <row r="22881">
          <cell r="D22881" t="str">
            <v>8739805</v>
          </cell>
          <cell r="J22881" t="str">
            <v>N</v>
          </cell>
        </row>
        <row r="22882">
          <cell r="D22882" t="str">
            <v>8739805</v>
          </cell>
          <cell r="J22882" t="str">
            <v>N</v>
          </cell>
        </row>
        <row r="22883">
          <cell r="D22883" t="str">
            <v>8739805</v>
          </cell>
          <cell r="J22883" t="str">
            <v>N</v>
          </cell>
        </row>
        <row r="22884">
          <cell r="D22884" t="str">
            <v>8739805</v>
          </cell>
          <cell r="J22884" t="str">
            <v>N</v>
          </cell>
        </row>
        <row r="22885">
          <cell r="D22885" t="str">
            <v>8739805</v>
          </cell>
          <cell r="J22885" t="str">
            <v>N</v>
          </cell>
        </row>
        <row r="22886">
          <cell r="D22886" t="str">
            <v>8739805</v>
          </cell>
          <cell r="J22886" t="str">
            <v>N</v>
          </cell>
        </row>
        <row r="22887">
          <cell r="D22887" t="str">
            <v>8739805</v>
          </cell>
          <cell r="J22887" t="str">
            <v>N</v>
          </cell>
        </row>
        <row r="22888">
          <cell r="D22888" t="str">
            <v>8739805</v>
          </cell>
          <cell r="J22888" t="str">
            <v>N</v>
          </cell>
        </row>
        <row r="22889">
          <cell r="D22889" t="str">
            <v>8739805</v>
          </cell>
          <cell r="J22889" t="str">
            <v>N</v>
          </cell>
        </row>
        <row r="22890">
          <cell r="D22890" t="str">
            <v>8739805</v>
          </cell>
          <cell r="J22890" t="str">
            <v>N</v>
          </cell>
        </row>
        <row r="22891">
          <cell r="D22891" t="str">
            <v>8739805</v>
          </cell>
          <cell r="J22891" t="str">
            <v>N</v>
          </cell>
        </row>
        <row r="22892">
          <cell r="D22892" t="str">
            <v>8739805</v>
          </cell>
          <cell r="J22892" t="str">
            <v>N</v>
          </cell>
        </row>
        <row r="22893">
          <cell r="D22893" t="str">
            <v>8739805</v>
          </cell>
          <cell r="J22893" t="str">
            <v>N</v>
          </cell>
        </row>
        <row r="22894">
          <cell r="D22894" t="str">
            <v>8739805</v>
          </cell>
          <cell r="J22894" t="str">
            <v>N</v>
          </cell>
        </row>
        <row r="22895">
          <cell r="D22895" t="str">
            <v>8739805</v>
          </cell>
          <cell r="J22895" t="str">
            <v>N</v>
          </cell>
        </row>
        <row r="22896">
          <cell r="D22896" t="str">
            <v>8739805</v>
          </cell>
          <cell r="J22896" t="str">
            <v>N</v>
          </cell>
        </row>
        <row r="22897">
          <cell r="D22897" t="str">
            <v>8739805</v>
          </cell>
          <cell r="J22897" t="str">
            <v>N</v>
          </cell>
        </row>
        <row r="22898">
          <cell r="D22898" t="str">
            <v>8739805</v>
          </cell>
          <cell r="J22898" t="str">
            <v>N</v>
          </cell>
        </row>
        <row r="22899">
          <cell r="D22899" t="str">
            <v>8739805</v>
          </cell>
          <cell r="J22899" t="str">
            <v>N</v>
          </cell>
        </row>
        <row r="22900">
          <cell r="D22900" t="str">
            <v>8739805</v>
          </cell>
          <cell r="J22900" t="str">
            <v>N</v>
          </cell>
        </row>
        <row r="22901">
          <cell r="D22901" t="str">
            <v>8739805</v>
          </cell>
          <cell r="J22901" t="str">
            <v>N</v>
          </cell>
        </row>
        <row r="22902">
          <cell r="D22902" t="str">
            <v>8739805</v>
          </cell>
          <cell r="J22902" t="str">
            <v>N</v>
          </cell>
        </row>
        <row r="22903">
          <cell r="D22903" t="str">
            <v>8739805</v>
          </cell>
          <cell r="J22903" t="str">
            <v>N</v>
          </cell>
        </row>
        <row r="22904">
          <cell r="D22904" t="str">
            <v>8739805</v>
          </cell>
          <cell r="J22904" t="str">
            <v>N</v>
          </cell>
        </row>
        <row r="22905">
          <cell r="D22905" t="str">
            <v>8739805</v>
          </cell>
          <cell r="J22905" t="str">
            <v>N</v>
          </cell>
        </row>
        <row r="22906">
          <cell r="D22906" t="str">
            <v>8739805</v>
          </cell>
          <cell r="J22906" t="str">
            <v>N</v>
          </cell>
        </row>
        <row r="22907">
          <cell r="D22907" t="str">
            <v>8739805</v>
          </cell>
          <cell r="J22907" t="str">
            <v>N</v>
          </cell>
        </row>
        <row r="22908">
          <cell r="D22908" t="str">
            <v>8739805</v>
          </cell>
          <cell r="J22908" t="str">
            <v>N</v>
          </cell>
        </row>
        <row r="22909">
          <cell r="D22909" t="str">
            <v>8739805</v>
          </cell>
          <cell r="J22909" t="str">
            <v>N</v>
          </cell>
        </row>
        <row r="22910">
          <cell r="D22910" t="str">
            <v>8739805</v>
          </cell>
          <cell r="J22910" t="str">
            <v>N</v>
          </cell>
        </row>
        <row r="22911">
          <cell r="D22911" t="str">
            <v>8739805</v>
          </cell>
          <cell r="J22911" t="str">
            <v>N</v>
          </cell>
        </row>
        <row r="22912">
          <cell r="D22912" t="str">
            <v>8739805</v>
          </cell>
          <cell r="J22912" t="str">
            <v>N</v>
          </cell>
        </row>
        <row r="22913">
          <cell r="D22913" t="str">
            <v>8739805</v>
          </cell>
          <cell r="J22913" t="str">
            <v>N</v>
          </cell>
        </row>
        <row r="22914">
          <cell r="D22914" t="str">
            <v>8739805</v>
          </cell>
          <cell r="J22914" t="str">
            <v>N</v>
          </cell>
        </row>
        <row r="22915">
          <cell r="D22915" t="str">
            <v>8739805</v>
          </cell>
          <cell r="J22915" t="str">
            <v>N</v>
          </cell>
        </row>
        <row r="22916">
          <cell r="D22916" t="str">
            <v>8739805</v>
          </cell>
          <cell r="J22916" t="str">
            <v>N</v>
          </cell>
        </row>
        <row r="22917">
          <cell r="D22917" t="str">
            <v>8739805</v>
          </cell>
          <cell r="J22917" t="str">
            <v>N</v>
          </cell>
        </row>
        <row r="22918">
          <cell r="D22918" t="str">
            <v>8739805</v>
          </cell>
          <cell r="J22918" t="str">
            <v>N</v>
          </cell>
        </row>
        <row r="22919">
          <cell r="D22919" t="str">
            <v>8739805</v>
          </cell>
          <cell r="J22919" t="str">
            <v>N</v>
          </cell>
        </row>
        <row r="22920">
          <cell r="D22920" t="str">
            <v>8739805</v>
          </cell>
          <cell r="J22920" t="str">
            <v>N</v>
          </cell>
        </row>
        <row r="22921">
          <cell r="D22921" t="str">
            <v>8739805</v>
          </cell>
          <cell r="J22921" t="str">
            <v>N</v>
          </cell>
        </row>
        <row r="22922">
          <cell r="D22922" t="str">
            <v>8739805</v>
          </cell>
          <cell r="J22922" t="str">
            <v>N</v>
          </cell>
        </row>
        <row r="22923">
          <cell r="D22923" t="str">
            <v>8739805</v>
          </cell>
          <cell r="J22923" t="str">
            <v>N</v>
          </cell>
        </row>
        <row r="22924">
          <cell r="D22924" t="str">
            <v>8739805</v>
          </cell>
          <cell r="J22924" t="str">
            <v>N</v>
          </cell>
        </row>
        <row r="22925">
          <cell r="D22925" t="str">
            <v>8739805</v>
          </cell>
          <cell r="J22925" t="str">
            <v>N</v>
          </cell>
        </row>
        <row r="22926">
          <cell r="D22926" t="str">
            <v>8739805</v>
          </cell>
          <cell r="J22926" t="str">
            <v>N</v>
          </cell>
        </row>
        <row r="22927">
          <cell r="D22927" t="str">
            <v>8739805</v>
          </cell>
          <cell r="J22927" t="str">
            <v>N</v>
          </cell>
        </row>
        <row r="22928">
          <cell r="D22928" t="str">
            <v>8739805</v>
          </cell>
          <cell r="J22928" t="str">
            <v>N</v>
          </cell>
        </row>
        <row r="22929">
          <cell r="D22929" t="str">
            <v>8739805</v>
          </cell>
          <cell r="J22929" t="str">
            <v>N</v>
          </cell>
        </row>
        <row r="22930">
          <cell r="D22930" t="str">
            <v>8739805</v>
          </cell>
          <cell r="J22930" t="str">
            <v>N</v>
          </cell>
        </row>
        <row r="22931">
          <cell r="D22931" t="str">
            <v>8739805</v>
          </cell>
          <cell r="J22931" t="str">
            <v>N</v>
          </cell>
        </row>
        <row r="22932">
          <cell r="D22932" t="str">
            <v>8739805</v>
          </cell>
          <cell r="J22932" t="str">
            <v>N</v>
          </cell>
        </row>
        <row r="22933">
          <cell r="D22933" t="str">
            <v>8739805</v>
          </cell>
          <cell r="J22933" t="str">
            <v>N</v>
          </cell>
        </row>
        <row r="22934">
          <cell r="D22934" t="str">
            <v>8739805</v>
          </cell>
          <cell r="J22934" t="str">
            <v>N</v>
          </cell>
        </row>
        <row r="22935">
          <cell r="D22935" t="str">
            <v>8739805</v>
          </cell>
          <cell r="J22935" t="str">
            <v>N</v>
          </cell>
        </row>
        <row r="22936">
          <cell r="D22936" t="str">
            <v>8739805</v>
          </cell>
          <cell r="J22936" t="str">
            <v>N</v>
          </cell>
        </row>
        <row r="22937">
          <cell r="D22937" t="str">
            <v>8739805</v>
          </cell>
          <cell r="J22937" t="str">
            <v>N</v>
          </cell>
        </row>
        <row r="22938">
          <cell r="D22938" t="str">
            <v>8739805</v>
          </cell>
          <cell r="J22938" t="str">
            <v>N</v>
          </cell>
        </row>
        <row r="22939">
          <cell r="D22939" t="str">
            <v>8739805</v>
          </cell>
          <cell r="J22939" t="str">
            <v>N</v>
          </cell>
        </row>
        <row r="22940">
          <cell r="D22940" t="str">
            <v>8739805</v>
          </cell>
          <cell r="J22940" t="str">
            <v>N</v>
          </cell>
        </row>
        <row r="22941">
          <cell r="D22941" t="str">
            <v>8739805</v>
          </cell>
          <cell r="J22941" t="str">
            <v>N</v>
          </cell>
        </row>
        <row r="22942">
          <cell r="D22942" t="str">
            <v>8739805</v>
          </cell>
          <cell r="J22942" t="str">
            <v>N</v>
          </cell>
        </row>
        <row r="22943">
          <cell r="D22943" t="str">
            <v>8739805</v>
          </cell>
          <cell r="J22943" t="str">
            <v>N</v>
          </cell>
        </row>
        <row r="22944">
          <cell r="D22944" t="str">
            <v>8739805</v>
          </cell>
          <cell r="J22944" t="str">
            <v>N</v>
          </cell>
        </row>
        <row r="22945">
          <cell r="D22945" t="str">
            <v>8739805</v>
          </cell>
          <cell r="J22945" t="str">
            <v>N</v>
          </cell>
        </row>
        <row r="22946">
          <cell r="D22946" t="str">
            <v>8739805</v>
          </cell>
          <cell r="J22946" t="str">
            <v>N</v>
          </cell>
        </row>
        <row r="22947">
          <cell r="D22947" t="str">
            <v>8739805</v>
          </cell>
          <cell r="J22947" t="str">
            <v>N</v>
          </cell>
        </row>
        <row r="22948">
          <cell r="D22948" t="str">
            <v>8739805</v>
          </cell>
          <cell r="J22948" t="str">
            <v>N</v>
          </cell>
        </row>
        <row r="22949">
          <cell r="D22949" t="str">
            <v>8739805</v>
          </cell>
          <cell r="J22949" t="str">
            <v>N</v>
          </cell>
        </row>
        <row r="22950">
          <cell r="D22950" t="str">
            <v>8739805</v>
          </cell>
          <cell r="J22950" t="str">
            <v>N</v>
          </cell>
        </row>
        <row r="22951">
          <cell r="D22951" t="str">
            <v>8739805</v>
          </cell>
          <cell r="J22951" t="str">
            <v>N</v>
          </cell>
        </row>
        <row r="22952">
          <cell r="D22952" t="str">
            <v>8739805</v>
          </cell>
          <cell r="J22952" t="str">
            <v>N</v>
          </cell>
        </row>
        <row r="22953">
          <cell r="D22953" t="str">
            <v>8739805</v>
          </cell>
          <cell r="J22953" t="str">
            <v>N</v>
          </cell>
        </row>
        <row r="22954">
          <cell r="D22954" t="str">
            <v>8739805</v>
          </cell>
          <cell r="J22954" t="str">
            <v>N</v>
          </cell>
        </row>
        <row r="22955">
          <cell r="D22955" t="str">
            <v>8739805</v>
          </cell>
          <cell r="J22955" t="str">
            <v>N</v>
          </cell>
        </row>
        <row r="22956">
          <cell r="D22956" t="str">
            <v>8739805</v>
          </cell>
          <cell r="J22956" t="str">
            <v>N</v>
          </cell>
        </row>
        <row r="22957">
          <cell r="D22957" t="str">
            <v>8739805</v>
          </cell>
          <cell r="J22957" t="str">
            <v>N</v>
          </cell>
        </row>
        <row r="22958">
          <cell r="D22958" t="str">
            <v>8739805</v>
          </cell>
          <cell r="J22958" t="str">
            <v>N</v>
          </cell>
        </row>
        <row r="22959">
          <cell r="D22959" t="str">
            <v>8739805</v>
          </cell>
          <cell r="J22959" t="str">
            <v>N</v>
          </cell>
        </row>
        <row r="22960">
          <cell r="D22960" t="str">
            <v>8739805</v>
          </cell>
          <cell r="J22960" t="str">
            <v>N</v>
          </cell>
        </row>
        <row r="22961">
          <cell r="D22961" t="str">
            <v>8739805</v>
          </cell>
          <cell r="J22961" t="str">
            <v>N</v>
          </cell>
        </row>
        <row r="22962">
          <cell r="D22962" t="str">
            <v>8739805</v>
          </cell>
          <cell r="J22962" t="str">
            <v>N</v>
          </cell>
        </row>
        <row r="22963">
          <cell r="D22963" t="str">
            <v>8739805</v>
          </cell>
          <cell r="J22963" t="str">
            <v>N</v>
          </cell>
        </row>
        <row r="22964">
          <cell r="D22964" t="str">
            <v>8739805</v>
          </cell>
          <cell r="J22964" t="str">
            <v>N</v>
          </cell>
        </row>
        <row r="22965">
          <cell r="D22965" t="str">
            <v>8739805</v>
          </cell>
          <cell r="J22965" t="str">
            <v>N</v>
          </cell>
        </row>
        <row r="22966">
          <cell r="D22966" t="str">
            <v>8739805</v>
          </cell>
          <cell r="J22966" t="str">
            <v>N</v>
          </cell>
        </row>
        <row r="22967">
          <cell r="D22967" t="str">
            <v>9016466</v>
          </cell>
          <cell r="J22967" t="str">
            <v>N</v>
          </cell>
        </row>
        <row r="22968">
          <cell r="D22968" t="str">
            <v>9016466</v>
          </cell>
          <cell r="J22968" t="str">
            <v>N</v>
          </cell>
        </row>
        <row r="22969">
          <cell r="D22969" t="str">
            <v>9016466</v>
          </cell>
          <cell r="J22969" t="str">
            <v>N</v>
          </cell>
        </row>
        <row r="22970">
          <cell r="D22970" t="str">
            <v>9016466</v>
          </cell>
          <cell r="J22970" t="str">
            <v>N</v>
          </cell>
        </row>
        <row r="22971">
          <cell r="D22971" t="str">
            <v>9016466</v>
          </cell>
          <cell r="J22971" t="str">
            <v>N</v>
          </cell>
        </row>
        <row r="22972">
          <cell r="D22972" t="str">
            <v>9016466</v>
          </cell>
          <cell r="J22972" t="str">
            <v>N</v>
          </cell>
        </row>
        <row r="22973">
          <cell r="D22973" t="str">
            <v>9016466</v>
          </cell>
          <cell r="J22973" t="str">
            <v>N</v>
          </cell>
        </row>
        <row r="22974">
          <cell r="D22974" t="str">
            <v>9016466</v>
          </cell>
          <cell r="J22974" t="str">
            <v>N</v>
          </cell>
        </row>
        <row r="22975">
          <cell r="D22975" t="str">
            <v>9016466</v>
          </cell>
          <cell r="J22975" t="str">
            <v>N</v>
          </cell>
        </row>
        <row r="22976">
          <cell r="D22976" t="str">
            <v>9016466</v>
          </cell>
          <cell r="J22976" t="str">
            <v>N</v>
          </cell>
        </row>
        <row r="22977">
          <cell r="D22977" t="str">
            <v>9016466</v>
          </cell>
          <cell r="J22977" t="str">
            <v>N</v>
          </cell>
        </row>
        <row r="22978">
          <cell r="D22978" t="str">
            <v>9016466</v>
          </cell>
          <cell r="J22978" t="str">
            <v>N</v>
          </cell>
        </row>
        <row r="22979">
          <cell r="D22979" t="str">
            <v>9016466</v>
          </cell>
          <cell r="J22979" t="str">
            <v>N</v>
          </cell>
        </row>
        <row r="22980">
          <cell r="D22980" t="str">
            <v>9016466</v>
          </cell>
          <cell r="J22980" t="str">
            <v>N</v>
          </cell>
        </row>
        <row r="22981">
          <cell r="D22981" t="str">
            <v>9016466</v>
          </cell>
          <cell r="J22981" t="str">
            <v>N</v>
          </cell>
        </row>
        <row r="22982">
          <cell r="D22982" t="str">
            <v>9016466</v>
          </cell>
          <cell r="J22982" t="str">
            <v>N</v>
          </cell>
        </row>
        <row r="22983">
          <cell r="D22983" t="str">
            <v>9016466</v>
          </cell>
          <cell r="J22983" t="str">
            <v>N</v>
          </cell>
        </row>
        <row r="22984">
          <cell r="D22984" t="str">
            <v>9016466</v>
          </cell>
          <cell r="J22984" t="str">
            <v>N</v>
          </cell>
        </row>
        <row r="22985">
          <cell r="D22985" t="str">
            <v>9016466</v>
          </cell>
          <cell r="J22985" t="str">
            <v>N</v>
          </cell>
        </row>
        <row r="22986">
          <cell r="D22986" t="str">
            <v>9016466</v>
          </cell>
          <cell r="J22986" t="str">
            <v>N</v>
          </cell>
        </row>
        <row r="22987">
          <cell r="D22987" t="str">
            <v>9016466</v>
          </cell>
          <cell r="J22987" t="str">
            <v>N</v>
          </cell>
        </row>
        <row r="22988">
          <cell r="D22988" t="str">
            <v>9016466</v>
          </cell>
          <cell r="J22988" t="str">
            <v>N</v>
          </cell>
        </row>
        <row r="22989">
          <cell r="D22989" t="str">
            <v>9016466</v>
          </cell>
          <cell r="J22989" t="str">
            <v>N</v>
          </cell>
        </row>
        <row r="22990">
          <cell r="D22990" t="str">
            <v>9016466</v>
          </cell>
          <cell r="J22990" t="str">
            <v>N</v>
          </cell>
        </row>
        <row r="22991">
          <cell r="D22991" t="str">
            <v>9016466</v>
          </cell>
          <cell r="J22991" t="str">
            <v>N</v>
          </cell>
        </row>
        <row r="22992">
          <cell r="D22992" t="str">
            <v>9016466</v>
          </cell>
          <cell r="J22992" t="str">
            <v>N</v>
          </cell>
        </row>
        <row r="22993">
          <cell r="D22993" t="str">
            <v>9016466</v>
          </cell>
          <cell r="J22993" t="str">
            <v>N</v>
          </cell>
        </row>
        <row r="22994">
          <cell r="D22994" t="str">
            <v>9016466</v>
          </cell>
          <cell r="J22994" t="str">
            <v>N</v>
          </cell>
        </row>
        <row r="22995">
          <cell r="D22995" t="str">
            <v>9016466</v>
          </cell>
          <cell r="J22995" t="str">
            <v>N</v>
          </cell>
        </row>
        <row r="22996">
          <cell r="D22996" t="str">
            <v>9016466</v>
          </cell>
          <cell r="J22996" t="str">
            <v>N</v>
          </cell>
        </row>
        <row r="22997">
          <cell r="D22997" t="str">
            <v>9016466</v>
          </cell>
          <cell r="J22997" t="str">
            <v>N</v>
          </cell>
        </row>
        <row r="22998">
          <cell r="D22998" t="str">
            <v>9016466</v>
          </cell>
          <cell r="J22998" t="str">
            <v>N</v>
          </cell>
        </row>
        <row r="22999">
          <cell r="D22999" t="str">
            <v>9016466</v>
          </cell>
          <cell r="J22999" t="str">
            <v>N</v>
          </cell>
        </row>
        <row r="23000">
          <cell r="D23000" t="str">
            <v>9016466</v>
          </cell>
          <cell r="J23000" t="str">
            <v>N</v>
          </cell>
        </row>
        <row r="23001">
          <cell r="D23001" t="str">
            <v>9016466</v>
          </cell>
          <cell r="J23001" t="str">
            <v>N</v>
          </cell>
        </row>
        <row r="23002">
          <cell r="D23002" t="str">
            <v>9016466</v>
          </cell>
          <cell r="J23002" t="str">
            <v>N</v>
          </cell>
        </row>
        <row r="23003">
          <cell r="D23003" t="str">
            <v>9016466</v>
          </cell>
          <cell r="J23003" t="str">
            <v>N</v>
          </cell>
        </row>
        <row r="23004">
          <cell r="D23004" t="str">
            <v>9016466</v>
          </cell>
          <cell r="J23004" t="str">
            <v>N</v>
          </cell>
        </row>
        <row r="23005">
          <cell r="D23005" t="str">
            <v>9016466</v>
          </cell>
          <cell r="J23005" t="str">
            <v>N</v>
          </cell>
        </row>
        <row r="23006">
          <cell r="D23006" t="str">
            <v>9016466</v>
          </cell>
          <cell r="J23006" t="str">
            <v>N</v>
          </cell>
        </row>
        <row r="23007">
          <cell r="D23007" t="str">
            <v>9016466</v>
          </cell>
          <cell r="J23007" t="str">
            <v>N</v>
          </cell>
        </row>
        <row r="23008">
          <cell r="D23008" t="str">
            <v>9016466</v>
          </cell>
          <cell r="J23008" t="str">
            <v>N</v>
          </cell>
        </row>
        <row r="23009">
          <cell r="D23009" t="str">
            <v>9016466</v>
          </cell>
          <cell r="J23009" t="str">
            <v>N</v>
          </cell>
        </row>
        <row r="23010">
          <cell r="D23010" t="str">
            <v>9206656</v>
          </cell>
          <cell r="J23010" t="str">
            <v>N</v>
          </cell>
        </row>
        <row r="23011">
          <cell r="D23011" t="str">
            <v>9206656</v>
          </cell>
          <cell r="J23011" t="str">
            <v>N</v>
          </cell>
        </row>
        <row r="23012">
          <cell r="D23012" t="str">
            <v>9206656</v>
          </cell>
          <cell r="J23012" t="str">
            <v>N</v>
          </cell>
        </row>
        <row r="23013">
          <cell r="D23013" t="str">
            <v>9206656</v>
          </cell>
          <cell r="J23013" t="str">
            <v>N</v>
          </cell>
        </row>
        <row r="23014">
          <cell r="D23014" t="str">
            <v>9206656</v>
          </cell>
          <cell r="J23014" t="str">
            <v>N</v>
          </cell>
        </row>
        <row r="23015">
          <cell r="D23015" t="str">
            <v>9206656</v>
          </cell>
          <cell r="J23015" t="str">
            <v>N</v>
          </cell>
        </row>
        <row r="23016">
          <cell r="D23016" t="str">
            <v>9206656</v>
          </cell>
          <cell r="J23016" t="str">
            <v>N</v>
          </cell>
        </row>
        <row r="23017">
          <cell r="D23017" t="str">
            <v>9206656</v>
          </cell>
          <cell r="J23017" t="str">
            <v>N</v>
          </cell>
        </row>
        <row r="23018">
          <cell r="D23018" t="str">
            <v>9206656</v>
          </cell>
          <cell r="J23018" t="str">
            <v>N</v>
          </cell>
        </row>
        <row r="23019">
          <cell r="D23019" t="str">
            <v>9206656</v>
          </cell>
          <cell r="J23019" t="str">
            <v>N</v>
          </cell>
        </row>
        <row r="23020">
          <cell r="D23020" t="str">
            <v>9206656</v>
          </cell>
          <cell r="J23020" t="str">
            <v>N</v>
          </cell>
        </row>
        <row r="23021">
          <cell r="D23021" t="str">
            <v>9206656</v>
          </cell>
          <cell r="J23021" t="str">
            <v>N</v>
          </cell>
        </row>
        <row r="23022">
          <cell r="D23022" t="str">
            <v>9206656</v>
          </cell>
          <cell r="J23022" t="str">
            <v>N</v>
          </cell>
        </row>
        <row r="23023">
          <cell r="D23023" t="str">
            <v>9206656</v>
          </cell>
          <cell r="J23023" t="str">
            <v>N</v>
          </cell>
        </row>
        <row r="23024">
          <cell r="D23024" t="str">
            <v>9206656</v>
          </cell>
          <cell r="J23024" t="str">
            <v>N</v>
          </cell>
        </row>
        <row r="23025">
          <cell r="D23025" t="str">
            <v>9206656</v>
          </cell>
          <cell r="J23025" t="str">
            <v>N</v>
          </cell>
        </row>
        <row r="23026">
          <cell r="D23026" t="str">
            <v>9206656</v>
          </cell>
          <cell r="J23026" t="str">
            <v>N</v>
          </cell>
        </row>
        <row r="23027">
          <cell r="D23027" t="str">
            <v>9206656</v>
          </cell>
          <cell r="J23027" t="str">
            <v>N</v>
          </cell>
        </row>
        <row r="23028">
          <cell r="D23028" t="str">
            <v>9206656</v>
          </cell>
          <cell r="J23028" t="str">
            <v>N</v>
          </cell>
        </row>
        <row r="23029">
          <cell r="D23029" t="str">
            <v>9206656</v>
          </cell>
          <cell r="J23029" t="str">
            <v>N</v>
          </cell>
        </row>
        <row r="23030">
          <cell r="D23030" t="str">
            <v>9206656</v>
          </cell>
          <cell r="J23030" t="str">
            <v>N</v>
          </cell>
        </row>
        <row r="23031">
          <cell r="D23031" t="str">
            <v>9206656</v>
          </cell>
          <cell r="J23031" t="str">
            <v>N</v>
          </cell>
        </row>
        <row r="23032">
          <cell r="D23032" t="str">
            <v>9206656</v>
          </cell>
          <cell r="J23032" t="str">
            <v>N</v>
          </cell>
        </row>
        <row r="23033">
          <cell r="D23033" t="str">
            <v>9206656</v>
          </cell>
          <cell r="J23033" t="str">
            <v>N</v>
          </cell>
        </row>
        <row r="23034">
          <cell r="D23034" t="str">
            <v>9206656</v>
          </cell>
          <cell r="J23034" t="str">
            <v>N</v>
          </cell>
        </row>
        <row r="23035">
          <cell r="D23035" t="str">
            <v>9206656</v>
          </cell>
          <cell r="J23035" t="str">
            <v>N</v>
          </cell>
        </row>
        <row r="23036">
          <cell r="D23036" t="str">
            <v>9206656</v>
          </cell>
          <cell r="J23036" t="str">
            <v>Y</v>
          </cell>
        </row>
        <row r="23037">
          <cell r="D23037" t="str">
            <v>9206656</v>
          </cell>
          <cell r="J23037" t="str">
            <v>Y</v>
          </cell>
        </row>
        <row r="23038">
          <cell r="D23038" t="str">
            <v>9206656</v>
          </cell>
          <cell r="J23038" t="str">
            <v>Y</v>
          </cell>
        </row>
        <row r="23039">
          <cell r="D23039" t="str">
            <v>9206656</v>
          </cell>
          <cell r="J23039" t="str">
            <v>Y</v>
          </cell>
        </row>
        <row r="23040">
          <cell r="D23040" t="str">
            <v>9206656</v>
          </cell>
          <cell r="J23040" t="str">
            <v>Y</v>
          </cell>
        </row>
        <row r="23041">
          <cell r="D23041" t="str">
            <v>9206656</v>
          </cell>
          <cell r="J23041" t="str">
            <v>Y</v>
          </cell>
        </row>
        <row r="23042">
          <cell r="D23042" t="str">
            <v>9206656</v>
          </cell>
          <cell r="J23042" t="str">
            <v>Y</v>
          </cell>
        </row>
        <row r="23043">
          <cell r="D23043" t="str">
            <v>9206656</v>
          </cell>
          <cell r="J23043" t="str">
            <v>N</v>
          </cell>
        </row>
        <row r="23044">
          <cell r="D23044" t="str">
            <v>9206656</v>
          </cell>
          <cell r="J23044" t="str">
            <v>N</v>
          </cell>
        </row>
        <row r="23045">
          <cell r="D23045" t="str">
            <v>9206656</v>
          </cell>
          <cell r="J23045" t="str">
            <v>N</v>
          </cell>
        </row>
        <row r="23046">
          <cell r="D23046" t="str">
            <v>9206656</v>
          </cell>
          <cell r="J23046" t="str">
            <v>N</v>
          </cell>
        </row>
        <row r="23047">
          <cell r="D23047" t="str">
            <v>9206656</v>
          </cell>
          <cell r="J23047" t="str">
            <v>N</v>
          </cell>
        </row>
        <row r="23048">
          <cell r="D23048" t="str">
            <v>9206656</v>
          </cell>
          <cell r="J23048" t="str">
            <v>N</v>
          </cell>
        </row>
        <row r="23049">
          <cell r="D23049" t="str">
            <v>9206656</v>
          </cell>
          <cell r="J23049" t="str">
            <v>N</v>
          </cell>
        </row>
        <row r="23050">
          <cell r="D23050" t="str">
            <v>9206656</v>
          </cell>
          <cell r="J23050" t="str">
            <v>N</v>
          </cell>
        </row>
        <row r="23051">
          <cell r="D23051" t="str">
            <v>9206656</v>
          </cell>
          <cell r="J23051" t="str">
            <v>N</v>
          </cell>
        </row>
        <row r="23052">
          <cell r="D23052" t="str">
            <v>9206656</v>
          </cell>
          <cell r="J23052" t="str">
            <v>N</v>
          </cell>
        </row>
        <row r="23053">
          <cell r="D23053" t="str">
            <v>9206656</v>
          </cell>
          <cell r="J23053" t="str">
            <v>N</v>
          </cell>
        </row>
        <row r="23054">
          <cell r="D23054" t="str">
            <v>9206656</v>
          </cell>
          <cell r="J23054" t="str">
            <v>N</v>
          </cell>
        </row>
        <row r="23055">
          <cell r="D23055" t="str">
            <v>9206656</v>
          </cell>
          <cell r="J23055" t="str">
            <v>N</v>
          </cell>
        </row>
        <row r="23056">
          <cell r="D23056" t="str">
            <v>9206656</v>
          </cell>
          <cell r="J23056" t="str">
            <v>N</v>
          </cell>
        </row>
        <row r="23057">
          <cell r="D23057" t="str">
            <v>9206656</v>
          </cell>
          <cell r="J23057" t="str">
            <v>N</v>
          </cell>
        </row>
        <row r="23058">
          <cell r="D23058" t="str">
            <v>9206656</v>
          </cell>
          <cell r="J23058" t="str">
            <v>N</v>
          </cell>
        </row>
        <row r="23059">
          <cell r="D23059" t="str">
            <v>9206656</v>
          </cell>
          <cell r="J23059" t="str">
            <v>N</v>
          </cell>
        </row>
        <row r="23060">
          <cell r="D23060" t="str">
            <v>9206656</v>
          </cell>
          <cell r="J23060" t="str">
            <v>N</v>
          </cell>
        </row>
        <row r="23061">
          <cell r="D23061" t="str">
            <v>9206656</v>
          </cell>
          <cell r="J23061" t="str">
            <v>N</v>
          </cell>
        </row>
        <row r="23062">
          <cell r="D23062" t="str">
            <v>9206656</v>
          </cell>
          <cell r="J23062" t="str">
            <v>N</v>
          </cell>
        </row>
        <row r="23063">
          <cell r="D23063" t="str">
            <v>9206656</v>
          </cell>
          <cell r="J23063" t="str">
            <v>N</v>
          </cell>
        </row>
        <row r="23064">
          <cell r="D23064" t="str">
            <v>9206656</v>
          </cell>
          <cell r="J23064" t="str">
            <v>N</v>
          </cell>
        </row>
        <row r="23065">
          <cell r="D23065" t="str">
            <v>9206656</v>
          </cell>
          <cell r="J23065" t="str">
            <v>N</v>
          </cell>
        </row>
        <row r="23066">
          <cell r="D23066" t="str">
            <v>9206656</v>
          </cell>
          <cell r="J23066" t="str">
            <v>N</v>
          </cell>
        </row>
        <row r="23067">
          <cell r="D23067" t="str">
            <v>9206656</v>
          </cell>
          <cell r="J23067" t="str">
            <v>N</v>
          </cell>
        </row>
        <row r="23068">
          <cell r="D23068" t="str">
            <v>9206656</v>
          </cell>
          <cell r="J23068" t="str">
            <v>N</v>
          </cell>
        </row>
        <row r="23069">
          <cell r="D23069" t="str">
            <v>9206656</v>
          </cell>
          <cell r="J23069" t="str">
            <v>N</v>
          </cell>
        </row>
        <row r="23070">
          <cell r="D23070" t="str">
            <v>9206656</v>
          </cell>
          <cell r="J23070" t="str">
            <v>N</v>
          </cell>
        </row>
        <row r="23071">
          <cell r="D23071" t="str">
            <v>9206656</v>
          </cell>
          <cell r="J23071" t="str">
            <v>Y</v>
          </cell>
        </row>
        <row r="23072">
          <cell r="D23072" t="str">
            <v>9206656</v>
          </cell>
          <cell r="J23072" t="str">
            <v>Y</v>
          </cell>
        </row>
        <row r="23073">
          <cell r="D23073" t="str">
            <v>9206656</v>
          </cell>
          <cell r="J23073" t="str">
            <v>Y</v>
          </cell>
        </row>
        <row r="23074">
          <cell r="D23074" t="str">
            <v>9206656</v>
          </cell>
          <cell r="J23074" t="str">
            <v>Y</v>
          </cell>
        </row>
        <row r="23075">
          <cell r="D23075" t="str">
            <v>9206656</v>
          </cell>
          <cell r="J23075" t="str">
            <v>Y</v>
          </cell>
        </row>
        <row r="23076">
          <cell r="D23076" t="str">
            <v>9206656</v>
          </cell>
          <cell r="J23076" t="str">
            <v>Y</v>
          </cell>
        </row>
        <row r="23077">
          <cell r="D23077" t="str">
            <v>9249805</v>
          </cell>
          <cell r="J23077" t="str">
            <v>N</v>
          </cell>
        </row>
        <row r="23078">
          <cell r="D23078" t="str">
            <v>9295005</v>
          </cell>
          <cell r="J23078" t="str">
            <v>N</v>
          </cell>
        </row>
        <row r="23079">
          <cell r="D23079" t="str">
            <v>9295005</v>
          </cell>
          <cell r="J23079" t="str">
            <v>N</v>
          </cell>
        </row>
        <row r="23080">
          <cell r="D23080" t="str">
            <v>9295005</v>
          </cell>
          <cell r="J23080" t="str">
            <v>N</v>
          </cell>
        </row>
        <row r="23081">
          <cell r="D23081" t="str">
            <v>9295005</v>
          </cell>
          <cell r="J23081" t="str">
            <v>N</v>
          </cell>
        </row>
        <row r="23082">
          <cell r="D23082" t="str">
            <v>9295005</v>
          </cell>
          <cell r="J23082" t="str">
            <v>N</v>
          </cell>
        </row>
        <row r="23083">
          <cell r="D23083" t="str">
            <v>9295005</v>
          </cell>
          <cell r="J23083" t="str">
            <v>N</v>
          </cell>
        </row>
        <row r="23084">
          <cell r="D23084" t="str">
            <v>9295005</v>
          </cell>
          <cell r="J23084" t="str">
            <v>N</v>
          </cell>
        </row>
        <row r="23085">
          <cell r="D23085" t="str">
            <v>9295005</v>
          </cell>
          <cell r="J23085" t="str">
            <v>N</v>
          </cell>
        </row>
        <row r="23086">
          <cell r="D23086" t="str">
            <v>9295005</v>
          </cell>
          <cell r="J23086" t="str">
            <v>N</v>
          </cell>
        </row>
        <row r="23087">
          <cell r="D23087" t="str">
            <v>9295005</v>
          </cell>
          <cell r="J23087" t="str">
            <v>N</v>
          </cell>
        </row>
        <row r="23088">
          <cell r="D23088" t="str">
            <v>9295005</v>
          </cell>
          <cell r="J23088" t="str">
            <v>N</v>
          </cell>
        </row>
        <row r="23089">
          <cell r="D23089" t="str">
            <v>9295005</v>
          </cell>
          <cell r="J23089" t="str">
            <v>N</v>
          </cell>
        </row>
        <row r="23090">
          <cell r="D23090" t="str">
            <v>9295005</v>
          </cell>
          <cell r="J23090" t="str">
            <v>N</v>
          </cell>
        </row>
        <row r="23091">
          <cell r="D23091" t="str">
            <v>9295005</v>
          </cell>
          <cell r="J23091" t="str">
            <v>N</v>
          </cell>
        </row>
        <row r="23092">
          <cell r="D23092" t="str">
            <v>9295005</v>
          </cell>
          <cell r="J23092" t="str">
            <v>N</v>
          </cell>
        </row>
        <row r="23093">
          <cell r="D23093" t="str">
            <v>9295005</v>
          </cell>
          <cell r="J23093" t="str">
            <v>N</v>
          </cell>
        </row>
        <row r="23094">
          <cell r="D23094" t="str">
            <v>9295005</v>
          </cell>
          <cell r="J23094" t="str">
            <v>N</v>
          </cell>
        </row>
        <row r="23095">
          <cell r="D23095" t="str">
            <v>9295005</v>
          </cell>
          <cell r="J23095" t="str">
            <v>N</v>
          </cell>
        </row>
        <row r="23096">
          <cell r="D23096" t="str">
            <v>9295005</v>
          </cell>
          <cell r="J23096" t="str">
            <v>N</v>
          </cell>
        </row>
        <row r="23097">
          <cell r="D23097" t="str">
            <v>9295005</v>
          </cell>
          <cell r="J23097" t="str">
            <v>N</v>
          </cell>
        </row>
        <row r="23098">
          <cell r="D23098" t="str">
            <v>9295005</v>
          </cell>
          <cell r="J23098" t="str">
            <v>N</v>
          </cell>
        </row>
        <row r="23099">
          <cell r="D23099" t="str">
            <v>9295005</v>
          </cell>
          <cell r="J23099" t="str">
            <v>N</v>
          </cell>
        </row>
        <row r="23100">
          <cell r="D23100" t="str">
            <v>9295005</v>
          </cell>
          <cell r="J23100" t="str">
            <v>N</v>
          </cell>
        </row>
        <row r="23101">
          <cell r="D23101" t="str">
            <v>9295005</v>
          </cell>
          <cell r="J23101" t="str">
            <v>N</v>
          </cell>
        </row>
        <row r="23102">
          <cell r="D23102" t="str">
            <v>9295005</v>
          </cell>
          <cell r="J23102" t="str">
            <v>N</v>
          </cell>
        </row>
        <row r="23103">
          <cell r="D23103" t="str">
            <v>9295005</v>
          </cell>
          <cell r="J23103" t="str">
            <v>N</v>
          </cell>
        </row>
        <row r="23104">
          <cell r="D23104" t="str">
            <v>9295005</v>
          </cell>
          <cell r="J23104" t="str">
            <v>N</v>
          </cell>
        </row>
        <row r="23105">
          <cell r="D23105" t="str">
            <v>9295005</v>
          </cell>
          <cell r="J23105" t="str">
            <v>N</v>
          </cell>
        </row>
        <row r="23106">
          <cell r="D23106" t="str">
            <v>9295005</v>
          </cell>
          <cell r="J23106" t="str">
            <v>N</v>
          </cell>
        </row>
        <row r="23107">
          <cell r="D23107" t="str">
            <v>9295005</v>
          </cell>
          <cell r="J23107" t="str">
            <v>N</v>
          </cell>
        </row>
        <row r="23108">
          <cell r="D23108" t="str">
            <v>9295005</v>
          </cell>
          <cell r="J23108" t="str">
            <v>N</v>
          </cell>
        </row>
        <row r="23109">
          <cell r="D23109" t="str">
            <v>9295005</v>
          </cell>
          <cell r="J23109" t="str">
            <v>N</v>
          </cell>
        </row>
        <row r="23110">
          <cell r="D23110" t="str">
            <v>9295005</v>
          </cell>
          <cell r="J23110" t="str">
            <v>N</v>
          </cell>
        </row>
        <row r="23111">
          <cell r="D23111" t="str">
            <v>9295005</v>
          </cell>
          <cell r="J23111" t="str">
            <v>N</v>
          </cell>
        </row>
        <row r="23112">
          <cell r="D23112" t="str">
            <v>9295005</v>
          </cell>
          <cell r="J23112" t="str">
            <v>N</v>
          </cell>
        </row>
        <row r="23113">
          <cell r="D23113" t="str">
            <v>9295005</v>
          </cell>
          <cell r="J23113" t="str">
            <v>N</v>
          </cell>
        </row>
        <row r="23114">
          <cell r="D23114" t="str">
            <v>9295005</v>
          </cell>
          <cell r="J23114" t="str">
            <v>N</v>
          </cell>
        </row>
        <row r="23115">
          <cell r="D23115" t="str">
            <v>9295005</v>
          </cell>
          <cell r="J23115" t="str">
            <v>N</v>
          </cell>
        </row>
        <row r="23116">
          <cell r="D23116" t="str">
            <v>9295005</v>
          </cell>
          <cell r="J23116" t="str">
            <v>N</v>
          </cell>
        </row>
        <row r="23117">
          <cell r="D23117" t="str">
            <v>9295005</v>
          </cell>
          <cell r="J23117" t="str">
            <v>N</v>
          </cell>
        </row>
        <row r="23118">
          <cell r="D23118" t="str">
            <v>9295005</v>
          </cell>
          <cell r="J23118" t="str">
            <v>N</v>
          </cell>
        </row>
        <row r="23119">
          <cell r="D23119" t="str">
            <v>9295005</v>
          </cell>
          <cell r="J23119" t="str">
            <v>N</v>
          </cell>
        </row>
        <row r="23120">
          <cell r="D23120" t="str">
            <v>9295005</v>
          </cell>
          <cell r="J23120" t="str">
            <v>N</v>
          </cell>
        </row>
        <row r="23121">
          <cell r="D23121" t="str">
            <v>9295005</v>
          </cell>
          <cell r="J23121" t="str">
            <v>N</v>
          </cell>
        </row>
        <row r="23122">
          <cell r="D23122" t="str">
            <v>9295005</v>
          </cell>
          <cell r="J23122" t="str">
            <v>N</v>
          </cell>
        </row>
        <row r="23123">
          <cell r="D23123" t="str">
            <v>9295005</v>
          </cell>
          <cell r="J23123" t="str">
            <v>N</v>
          </cell>
        </row>
        <row r="23124">
          <cell r="D23124" t="str">
            <v>9295005</v>
          </cell>
          <cell r="J23124" t="str">
            <v>N</v>
          </cell>
        </row>
        <row r="23125">
          <cell r="D23125" t="str">
            <v>9295005</v>
          </cell>
          <cell r="J23125" t="str">
            <v>N</v>
          </cell>
        </row>
        <row r="23126">
          <cell r="D23126" t="str">
            <v>9295005</v>
          </cell>
          <cell r="J23126" t="str">
            <v>N</v>
          </cell>
        </row>
        <row r="23127">
          <cell r="D23127" t="str">
            <v>9295005</v>
          </cell>
          <cell r="J23127" t="str">
            <v>N</v>
          </cell>
        </row>
        <row r="23128">
          <cell r="D23128" t="str">
            <v>9295005</v>
          </cell>
          <cell r="J23128" t="str">
            <v>N</v>
          </cell>
        </row>
        <row r="23129">
          <cell r="D23129" t="str">
            <v>9295005</v>
          </cell>
          <cell r="J23129" t="str">
            <v>N</v>
          </cell>
        </row>
        <row r="23130">
          <cell r="D23130" t="str">
            <v>9295005</v>
          </cell>
          <cell r="J23130" t="str">
            <v>N</v>
          </cell>
        </row>
        <row r="23131">
          <cell r="D23131" t="str">
            <v>9295005</v>
          </cell>
          <cell r="J23131" t="str">
            <v>N</v>
          </cell>
        </row>
        <row r="23132">
          <cell r="D23132" t="str">
            <v>9295005</v>
          </cell>
          <cell r="J23132" t="str">
            <v>N</v>
          </cell>
        </row>
        <row r="23133">
          <cell r="D23133" t="str">
            <v>9295005</v>
          </cell>
          <cell r="J23133" t="str">
            <v>N</v>
          </cell>
        </row>
        <row r="23134">
          <cell r="D23134" t="str">
            <v>9295005</v>
          </cell>
          <cell r="J23134" t="str">
            <v>N</v>
          </cell>
        </row>
        <row r="23135">
          <cell r="D23135" t="str">
            <v>9295005</v>
          </cell>
          <cell r="J23135" t="str">
            <v>N</v>
          </cell>
        </row>
        <row r="23136">
          <cell r="D23136" t="str">
            <v>9295005</v>
          </cell>
          <cell r="J23136" t="str">
            <v>N</v>
          </cell>
        </row>
        <row r="23137">
          <cell r="D23137" t="str">
            <v>9295005</v>
          </cell>
          <cell r="J23137" t="str">
            <v>N</v>
          </cell>
        </row>
        <row r="23138">
          <cell r="D23138" t="str">
            <v>9295005</v>
          </cell>
          <cell r="J23138" t="str">
            <v>N</v>
          </cell>
        </row>
        <row r="23139">
          <cell r="D23139" t="str">
            <v>9295005</v>
          </cell>
          <cell r="J23139" t="str">
            <v>N</v>
          </cell>
        </row>
        <row r="23140">
          <cell r="D23140" t="str">
            <v>9295005</v>
          </cell>
          <cell r="J23140" t="str">
            <v>N</v>
          </cell>
        </row>
        <row r="23141">
          <cell r="D23141" t="str">
            <v>9295005</v>
          </cell>
          <cell r="J23141" t="str">
            <v>N</v>
          </cell>
        </row>
        <row r="23142">
          <cell r="D23142" t="str">
            <v>9295005</v>
          </cell>
          <cell r="J23142" t="str">
            <v>N</v>
          </cell>
        </row>
        <row r="23143">
          <cell r="D23143" t="str">
            <v>9295005</v>
          </cell>
          <cell r="J23143" t="str">
            <v>N</v>
          </cell>
        </row>
        <row r="23144">
          <cell r="D23144" t="str">
            <v>9295005</v>
          </cell>
          <cell r="J23144" t="str">
            <v>N</v>
          </cell>
        </row>
        <row r="23145">
          <cell r="D23145" t="str">
            <v>9295005</v>
          </cell>
          <cell r="J23145" t="str">
            <v>N</v>
          </cell>
        </row>
        <row r="23146">
          <cell r="D23146" t="str">
            <v>9295005</v>
          </cell>
          <cell r="J23146" t="str">
            <v>N</v>
          </cell>
        </row>
        <row r="23147">
          <cell r="D23147" t="str">
            <v>9295005</v>
          </cell>
          <cell r="J23147" t="str">
            <v>N</v>
          </cell>
        </row>
        <row r="23148">
          <cell r="D23148" t="str">
            <v>9295005</v>
          </cell>
          <cell r="J23148" t="str">
            <v>N</v>
          </cell>
        </row>
        <row r="23149">
          <cell r="D23149" t="str">
            <v>9295005</v>
          </cell>
          <cell r="J23149" t="str">
            <v>N</v>
          </cell>
        </row>
        <row r="23150">
          <cell r="D23150" t="str">
            <v>9295005</v>
          </cell>
          <cell r="J23150" t="str">
            <v>N</v>
          </cell>
        </row>
        <row r="23151">
          <cell r="D23151" t="str">
            <v>9295005</v>
          </cell>
          <cell r="J23151" t="str">
            <v>N</v>
          </cell>
        </row>
        <row r="23152">
          <cell r="D23152" t="str">
            <v>9295005</v>
          </cell>
          <cell r="J23152" t="str">
            <v>N</v>
          </cell>
        </row>
        <row r="23153">
          <cell r="D23153" t="str">
            <v>9295005</v>
          </cell>
          <cell r="J23153" t="str">
            <v>N</v>
          </cell>
        </row>
        <row r="23154">
          <cell r="D23154" t="str">
            <v>9295005</v>
          </cell>
          <cell r="J23154" t="str">
            <v>N</v>
          </cell>
        </row>
        <row r="23155">
          <cell r="D23155" t="str">
            <v>9295005</v>
          </cell>
          <cell r="J23155" t="str">
            <v>N</v>
          </cell>
        </row>
        <row r="23156">
          <cell r="D23156" t="str">
            <v>9295005</v>
          </cell>
          <cell r="J23156" t="str">
            <v>N</v>
          </cell>
        </row>
        <row r="23157">
          <cell r="D23157" t="str">
            <v>9295005</v>
          </cell>
          <cell r="J23157" t="str">
            <v>N</v>
          </cell>
        </row>
        <row r="23158">
          <cell r="D23158" t="str">
            <v>9295005</v>
          </cell>
          <cell r="J23158" t="str">
            <v>N</v>
          </cell>
        </row>
        <row r="23159">
          <cell r="D23159" t="str">
            <v>9295005</v>
          </cell>
          <cell r="J23159" t="str">
            <v>N</v>
          </cell>
        </row>
        <row r="23160">
          <cell r="D23160" t="str">
            <v>9295005</v>
          </cell>
          <cell r="J23160" t="str">
            <v>N</v>
          </cell>
        </row>
        <row r="23161">
          <cell r="D23161" t="str">
            <v>9295005</v>
          </cell>
          <cell r="J23161" t="str">
            <v>N</v>
          </cell>
        </row>
        <row r="23162">
          <cell r="D23162" t="str">
            <v>9295005</v>
          </cell>
          <cell r="J23162" t="str">
            <v>N</v>
          </cell>
        </row>
        <row r="23163">
          <cell r="D23163" t="str">
            <v>9295005</v>
          </cell>
          <cell r="J23163" t="str">
            <v>N</v>
          </cell>
        </row>
        <row r="23164">
          <cell r="D23164" t="str">
            <v>9295005</v>
          </cell>
          <cell r="J23164" t="str">
            <v>N</v>
          </cell>
        </row>
        <row r="23165">
          <cell r="D23165" t="str">
            <v>9295005</v>
          </cell>
          <cell r="J23165" t="str">
            <v>N</v>
          </cell>
        </row>
        <row r="23166">
          <cell r="D23166" t="str">
            <v>9295005</v>
          </cell>
          <cell r="J23166" t="str">
            <v>N</v>
          </cell>
        </row>
        <row r="23167">
          <cell r="D23167" t="str">
            <v>9295005</v>
          </cell>
          <cell r="J23167" t="str">
            <v>N</v>
          </cell>
        </row>
        <row r="23168">
          <cell r="D23168" t="str">
            <v>9295005</v>
          </cell>
          <cell r="J23168" t="str">
            <v>N</v>
          </cell>
        </row>
        <row r="23169">
          <cell r="D23169" t="str">
            <v>9295005</v>
          </cell>
          <cell r="J23169" t="str">
            <v>N</v>
          </cell>
        </row>
        <row r="23170">
          <cell r="D23170" t="str">
            <v>9295005</v>
          </cell>
          <cell r="J23170" t="str">
            <v>N</v>
          </cell>
        </row>
        <row r="23171">
          <cell r="D23171" t="str">
            <v>9295005</v>
          </cell>
          <cell r="J23171" t="str">
            <v>N</v>
          </cell>
        </row>
        <row r="23172">
          <cell r="D23172" t="str">
            <v>9295005</v>
          </cell>
          <cell r="J23172" t="str">
            <v>N</v>
          </cell>
        </row>
        <row r="23173">
          <cell r="D23173" t="str">
            <v>9295005</v>
          </cell>
          <cell r="J23173" t="str">
            <v>N</v>
          </cell>
        </row>
        <row r="23174">
          <cell r="D23174" t="str">
            <v>9295005</v>
          </cell>
          <cell r="J23174" t="str">
            <v>N</v>
          </cell>
        </row>
        <row r="23175">
          <cell r="D23175" t="str">
            <v>9295005</v>
          </cell>
          <cell r="J23175" t="str">
            <v>N</v>
          </cell>
        </row>
        <row r="23176">
          <cell r="D23176" t="str">
            <v>9295005</v>
          </cell>
          <cell r="J23176" t="str">
            <v>N</v>
          </cell>
        </row>
        <row r="23177">
          <cell r="D23177" t="str">
            <v>9295005</v>
          </cell>
          <cell r="J23177" t="str">
            <v>N</v>
          </cell>
        </row>
        <row r="23178">
          <cell r="D23178" t="str">
            <v>9295005</v>
          </cell>
          <cell r="J23178" t="str">
            <v>N</v>
          </cell>
        </row>
        <row r="23179">
          <cell r="D23179" t="str">
            <v>9295005</v>
          </cell>
          <cell r="J23179" t="str">
            <v>N</v>
          </cell>
        </row>
        <row r="23180">
          <cell r="D23180" t="str">
            <v>9295005</v>
          </cell>
          <cell r="J23180" t="str">
            <v>N</v>
          </cell>
        </row>
        <row r="23181">
          <cell r="D23181" t="str">
            <v>9295005</v>
          </cell>
          <cell r="J23181" t="str">
            <v>N</v>
          </cell>
        </row>
        <row r="23182">
          <cell r="D23182" t="str">
            <v>9295005</v>
          </cell>
          <cell r="J23182" t="str">
            <v>N</v>
          </cell>
        </row>
        <row r="23183">
          <cell r="D23183" t="str">
            <v>9295005</v>
          </cell>
          <cell r="J23183" t="str">
            <v>N</v>
          </cell>
        </row>
        <row r="23184">
          <cell r="D23184" t="str">
            <v>9295005</v>
          </cell>
          <cell r="J23184" t="str">
            <v>N</v>
          </cell>
        </row>
        <row r="23185">
          <cell r="D23185" t="str">
            <v>9295005</v>
          </cell>
          <cell r="J23185" t="str">
            <v>N</v>
          </cell>
        </row>
        <row r="23186">
          <cell r="D23186" t="str">
            <v>9295005</v>
          </cell>
          <cell r="J23186" t="str">
            <v>N</v>
          </cell>
        </row>
        <row r="23187">
          <cell r="D23187" t="str">
            <v>9295005</v>
          </cell>
          <cell r="J23187" t="str">
            <v>N</v>
          </cell>
        </row>
        <row r="23188">
          <cell r="D23188" t="str">
            <v>9295005</v>
          </cell>
          <cell r="J23188" t="str">
            <v>N</v>
          </cell>
        </row>
        <row r="23189">
          <cell r="D23189" t="str">
            <v>9295005</v>
          </cell>
          <cell r="J23189" t="str">
            <v>N</v>
          </cell>
        </row>
        <row r="23190">
          <cell r="D23190" t="str">
            <v>9295005</v>
          </cell>
          <cell r="J23190" t="str">
            <v>N</v>
          </cell>
        </row>
        <row r="23191">
          <cell r="D23191" t="str">
            <v>9295005</v>
          </cell>
          <cell r="J23191" t="str">
            <v>N</v>
          </cell>
        </row>
        <row r="23192">
          <cell r="D23192" t="str">
            <v>9295005</v>
          </cell>
          <cell r="J23192" t="str">
            <v>N</v>
          </cell>
        </row>
        <row r="23193">
          <cell r="D23193" t="str">
            <v>9295005</v>
          </cell>
          <cell r="J23193" t="str">
            <v>N</v>
          </cell>
        </row>
        <row r="23194">
          <cell r="D23194" t="str">
            <v>9295005</v>
          </cell>
          <cell r="J23194" t="str">
            <v>N</v>
          </cell>
        </row>
        <row r="23195">
          <cell r="D23195" t="str">
            <v>9295005</v>
          </cell>
          <cell r="J23195" t="str">
            <v>N</v>
          </cell>
        </row>
        <row r="23196">
          <cell r="D23196" t="str">
            <v>9295005</v>
          </cell>
          <cell r="J23196" t="str">
            <v>N</v>
          </cell>
        </row>
        <row r="23197">
          <cell r="D23197" t="str">
            <v>9295005</v>
          </cell>
          <cell r="J23197" t="str">
            <v>N</v>
          </cell>
        </row>
        <row r="23198">
          <cell r="D23198" t="str">
            <v>9295005</v>
          </cell>
          <cell r="J23198" t="str">
            <v>N</v>
          </cell>
        </row>
        <row r="23199">
          <cell r="D23199" t="str">
            <v>9295005</v>
          </cell>
          <cell r="J23199" t="str">
            <v>N</v>
          </cell>
        </row>
        <row r="23200">
          <cell r="D23200" t="str">
            <v>9295005</v>
          </cell>
          <cell r="J23200" t="str">
            <v>N</v>
          </cell>
        </row>
        <row r="23201">
          <cell r="D23201" t="str">
            <v>9295005</v>
          </cell>
          <cell r="J23201" t="str">
            <v>N</v>
          </cell>
        </row>
        <row r="23202">
          <cell r="D23202" t="str">
            <v>9295005</v>
          </cell>
          <cell r="J23202" t="str">
            <v>N</v>
          </cell>
        </row>
        <row r="23203">
          <cell r="D23203" t="str">
            <v>9295005</v>
          </cell>
          <cell r="J23203" t="str">
            <v>N</v>
          </cell>
        </row>
        <row r="23204">
          <cell r="D23204" t="str">
            <v>9295005</v>
          </cell>
          <cell r="J23204" t="str">
            <v>N</v>
          </cell>
        </row>
        <row r="23205">
          <cell r="D23205" t="str">
            <v>9295005</v>
          </cell>
          <cell r="J23205" t="str">
            <v>N</v>
          </cell>
        </row>
        <row r="23206">
          <cell r="D23206" t="str">
            <v>9295005</v>
          </cell>
          <cell r="J23206" t="str">
            <v>N</v>
          </cell>
        </row>
        <row r="23207">
          <cell r="D23207" t="str">
            <v>9295005</v>
          </cell>
          <cell r="J23207" t="str">
            <v>N</v>
          </cell>
        </row>
        <row r="23208">
          <cell r="D23208" t="str">
            <v>9295005</v>
          </cell>
          <cell r="J23208" t="str">
            <v>N</v>
          </cell>
        </row>
        <row r="23209">
          <cell r="D23209" t="str">
            <v>9295005</v>
          </cell>
          <cell r="J23209" t="str">
            <v>N</v>
          </cell>
        </row>
        <row r="23210">
          <cell r="D23210" t="str">
            <v>9295005</v>
          </cell>
          <cell r="J23210" t="str">
            <v>N</v>
          </cell>
        </row>
        <row r="23211">
          <cell r="D23211" t="str">
            <v>9330205</v>
          </cell>
          <cell r="J23211" t="str">
            <v>N</v>
          </cell>
        </row>
        <row r="23212">
          <cell r="D23212" t="str">
            <v>9330205</v>
          </cell>
          <cell r="J23212" t="str">
            <v>N</v>
          </cell>
        </row>
        <row r="23213">
          <cell r="D23213" t="str">
            <v>9330205</v>
          </cell>
          <cell r="J23213" t="str">
            <v>N</v>
          </cell>
        </row>
        <row r="23214">
          <cell r="D23214" t="str">
            <v>9330205</v>
          </cell>
          <cell r="J23214" t="str">
            <v>N</v>
          </cell>
        </row>
        <row r="23215">
          <cell r="D23215" t="str">
            <v>9330205</v>
          </cell>
          <cell r="J23215" t="str">
            <v>N</v>
          </cell>
        </row>
        <row r="23216">
          <cell r="D23216" t="str">
            <v>9330205</v>
          </cell>
          <cell r="J23216" t="str">
            <v>N</v>
          </cell>
        </row>
        <row r="23217">
          <cell r="D23217" t="str">
            <v>9330205</v>
          </cell>
          <cell r="J23217" t="str">
            <v>N</v>
          </cell>
        </row>
        <row r="23218">
          <cell r="D23218" t="str">
            <v>9330205</v>
          </cell>
          <cell r="J23218" t="str">
            <v>N</v>
          </cell>
        </row>
        <row r="23219">
          <cell r="D23219" t="str">
            <v>9330205</v>
          </cell>
          <cell r="J23219" t="str">
            <v>N</v>
          </cell>
        </row>
        <row r="23220">
          <cell r="D23220" t="str">
            <v>9330205</v>
          </cell>
          <cell r="J23220" t="str">
            <v>N</v>
          </cell>
        </row>
        <row r="23221">
          <cell r="D23221" t="str">
            <v>9330205</v>
          </cell>
          <cell r="J23221" t="str">
            <v>N</v>
          </cell>
        </row>
        <row r="23222">
          <cell r="D23222" t="str">
            <v>9330205</v>
          </cell>
          <cell r="J23222" t="str">
            <v>N</v>
          </cell>
        </row>
        <row r="23223">
          <cell r="D23223" t="str">
            <v>9330205</v>
          </cell>
          <cell r="J23223" t="str">
            <v>N</v>
          </cell>
        </row>
        <row r="23224">
          <cell r="D23224" t="str">
            <v>9330205</v>
          </cell>
          <cell r="J23224" t="str">
            <v>N</v>
          </cell>
        </row>
        <row r="23225">
          <cell r="D23225" t="str">
            <v>9330205</v>
          </cell>
          <cell r="J23225" t="str">
            <v>N</v>
          </cell>
        </row>
        <row r="23226">
          <cell r="D23226" t="str">
            <v>9330205</v>
          </cell>
          <cell r="J23226" t="str">
            <v>N</v>
          </cell>
        </row>
        <row r="23227">
          <cell r="D23227" t="str">
            <v>9330205</v>
          </cell>
          <cell r="J23227" t="str">
            <v>N</v>
          </cell>
        </row>
        <row r="23228">
          <cell r="D23228" t="str">
            <v>9330205</v>
          </cell>
          <cell r="J23228" t="str">
            <v>N</v>
          </cell>
        </row>
        <row r="23229">
          <cell r="D23229" t="str">
            <v>9330205</v>
          </cell>
          <cell r="J23229" t="str">
            <v>N</v>
          </cell>
        </row>
        <row r="23230">
          <cell r="D23230" t="str">
            <v>9330205</v>
          </cell>
          <cell r="J23230" t="str">
            <v>N</v>
          </cell>
        </row>
        <row r="23231">
          <cell r="D23231" t="str">
            <v>9330205</v>
          </cell>
          <cell r="J23231" t="str">
            <v>N</v>
          </cell>
        </row>
        <row r="23232">
          <cell r="D23232" t="str">
            <v>9330205</v>
          </cell>
          <cell r="J23232" t="str">
            <v>N</v>
          </cell>
        </row>
        <row r="23233">
          <cell r="D23233" t="str">
            <v>9330205</v>
          </cell>
          <cell r="J23233" t="str">
            <v>N</v>
          </cell>
        </row>
        <row r="23234">
          <cell r="D23234" t="str">
            <v>9330205</v>
          </cell>
          <cell r="J23234" t="str">
            <v>N</v>
          </cell>
        </row>
        <row r="23235">
          <cell r="D23235" t="str">
            <v>9330205</v>
          </cell>
          <cell r="J23235" t="str">
            <v>N</v>
          </cell>
        </row>
        <row r="23236">
          <cell r="D23236" t="str">
            <v>9330205</v>
          </cell>
          <cell r="J23236" t="str">
            <v>N</v>
          </cell>
        </row>
        <row r="23237">
          <cell r="D23237" t="str">
            <v>9330205</v>
          </cell>
          <cell r="J23237" t="str">
            <v>N</v>
          </cell>
        </row>
        <row r="23238">
          <cell r="D23238" t="str">
            <v>9330205</v>
          </cell>
          <cell r="J23238" t="str">
            <v>N</v>
          </cell>
        </row>
        <row r="23239">
          <cell r="D23239" t="str">
            <v>9330205</v>
          </cell>
          <cell r="J23239" t="str">
            <v>N</v>
          </cell>
        </row>
        <row r="23240">
          <cell r="D23240" t="str">
            <v>9330205</v>
          </cell>
          <cell r="J23240" t="str">
            <v>N</v>
          </cell>
        </row>
        <row r="23241">
          <cell r="D23241" t="str">
            <v>9330205</v>
          </cell>
          <cell r="J23241" t="str">
            <v>N</v>
          </cell>
        </row>
        <row r="23242">
          <cell r="D23242" t="str">
            <v>9330205</v>
          </cell>
          <cell r="J23242" t="str">
            <v>N</v>
          </cell>
        </row>
        <row r="23243">
          <cell r="D23243" t="str">
            <v>9330205</v>
          </cell>
          <cell r="J23243" t="str">
            <v>N</v>
          </cell>
        </row>
        <row r="23244">
          <cell r="D23244" t="str">
            <v>9330205</v>
          </cell>
          <cell r="J23244" t="str">
            <v>N</v>
          </cell>
        </row>
        <row r="23245">
          <cell r="D23245" t="str">
            <v>9330205</v>
          </cell>
          <cell r="J23245" t="str">
            <v>N</v>
          </cell>
        </row>
        <row r="23246">
          <cell r="D23246" t="str">
            <v>9330205</v>
          </cell>
          <cell r="J23246" t="str">
            <v>N</v>
          </cell>
        </row>
        <row r="23247">
          <cell r="D23247" t="str">
            <v>9330205</v>
          </cell>
          <cell r="J23247" t="str">
            <v>N</v>
          </cell>
        </row>
        <row r="23248">
          <cell r="D23248" t="str">
            <v>9330205</v>
          </cell>
          <cell r="J23248" t="str">
            <v>N</v>
          </cell>
        </row>
        <row r="23249">
          <cell r="D23249" t="str">
            <v>9330205</v>
          </cell>
          <cell r="J23249" t="str">
            <v>N</v>
          </cell>
        </row>
        <row r="23250">
          <cell r="D23250" t="str">
            <v>9330205</v>
          </cell>
          <cell r="J23250" t="str">
            <v>N</v>
          </cell>
        </row>
        <row r="23251">
          <cell r="D23251" t="str">
            <v>9330205</v>
          </cell>
          <cell r="J23251" t="str">
            <v>N</v>
          </cell>
        </row>
        <row r="23252">
          <cell r="D23252" t="str">
            <v>9330205</v>
          </cell>
          <cell r="J23252" t="str">
            <v>N</v>
          </cell>
        </row>
        <row r="23253">
          <cell r="D23253" t="str">
            <v>9330205</v>
          </cell>
          <cell r="J23253" t="str">
            <v>N</v>
          </cell>
        </row>
        <row r="23254">
          <cell r="D23254" t="str">
            <v>9330205</v>
          </cell>
          <cell r="J23254" t="str">
            <v>N</v>
          </cell>
        </row>
        <row r="23255">
          <cell r="D23255" t="str">
            <v>9330205</v>
          </cell>
          <cell r="J23255" t="str">
            <v>N</v>
          </cell>
        </row>
        <row r="23256">
          <cell r="D23256" t="str">
            <v>9330205</v>
          </cell>
          <cell r="J23256" t="str">
            <v>N</v>
          </cell>
        </row>
        <row r="23257">
          <cell r="D23257" t="str">
            <v>9330205</v>
          </cell>
          <cell r="J23257" t="str">
            <v>N</v>
          </cell>
        </row>
        <row r="23258">
          <cell r="D23258" t="str">
            <v>9330205</v>
          </cell>
          <cell r="J23258" t="str">
            <v>N</v>
          </cell>
        </row>
        <row r="23259">
          <cell r="D23259" t="str">
            <v>9330205</v>
          </cell>
          <cell r="J23259" t="str">
            <v>N</v>
          </cell>
        </row>
        <row r="23260">
          <cell r="D23260" t="str">
            <v>9330205</v>
          </cell>
          <cell r="J23260" t="str">
            <v>N</v>
          </cell>
        </row>
        <row r="23261">
          <cell r="D23261" t="str">
            <v>9330205</v>
          </cell>
          <cell r="J23261" t="str">
            <v>N</v>
          </cell>
        </row>
        <row r="23262">
          <cell r="D23262" t="str">
            <v>9330205</v>
          </cell>
          <cell r="J23262" t="str">
            <v>N</v>
          </cell>
        </row>
        <row r="23263">
          <cell r="D23263" t="str">
            <v>9330205</v>
          </cell>
          <cell r="J23263" t="str">
            <v>N</v>
          </cell>
        </row>
        <row r="23264">
          <cell r="D23264" t="str">
            <v>9330205</v>
          </cell>
          <cell r="J23264" t="str">
            <v>N</v>
          </cell>
        </row>
        <row r="23265">
          <cell r="D23265" t="str">
            <v>9330205</v>
          </cell>
          <cell r="J23265" t="str">
            <v>N</v>
          </cell>
        </row>
        <row r="23266">
          <cell r="D23266" t="str">
            <v>9330205</v>
          </cell>
          <cell r="J23266" t="str">
            <v>N</v>
          </cell>
        </row>
        <row r="23267">
          <cell r="D23267" t="str">
            <v>9330205</v>
          </cell>
          <cell r="J23267" t="str">
            <v>N</v>
          </cell>
        </row>
        <row r="23268">
          <cell r="D23268" t="str">
            <v>9330205</v>
          </cell>
          <cell r="J23268" t="str">
            <v>N</v>
          </cell>
        </row>
        <row r="23269">
          <cell r="D23269" t="str">
            <v>9330205</v>
          </cell>
          <cell r="J23269" t="str">
            <v>N</v>
          </cell>
        </row>
        <row r="23270">
          <cell r="D23270" t="str">
            <v>9330205</v>
          </cell>
          <cell r="J23270" t="str">
            <v>N</v>
          </cell>
        </row>
        <row r="23271">
          <cell r="D23271" t="str">
            <v>9330205</v>
          </cell>
          <cell r="J23271" t="str">
            <v>N</v>
          </cell>
        </row>
        <row r="23272">
          <cell r="D23272" t="str">
            <v>9330205</v>
          </cell>
          <cell r="J23272" t="str">
            <v>N</v>
          </cell>
        </row>
        <row r="23273">
          <cell r="D23273" t="str">
            <v>9330205</v>
          </cell>
          <cell r="J23273" t="str">
            <v>N</v>
          </cell>
        </row>
        <row r="23274">
          <cell r="D23274" t="str">
            <v>9330205</v>
          </cell>
          <cell r="J23274" t="str">
            <v>N</v>
          </cell>
        </row>
        <row r="23275">
          <cell r="D23275" t="str">
            <v>9330205</v>
          </cell>
          <cell r="J23275" t="str">
            <v>N</v>
          </cell>
        </row>
        <row r="23276">
          <cell r="D23276" t="str">
            <v>9330205</v>
          </cell>
          <cell r="J23276" t="str">
            <v>N</v>
          </cell>
        </row>
        <row r="23277">
          <cell r="D23277" t="str">
            <v>9330205</v>
          </cell>
          <cell r="J23277" t="str">
            <v>N</v>
          </cell>
        </row>
        <row r="23278">
          <cell r="D23278" t="str">
            <v>9331205</v>
          </cell>
          <cell r="J23278" t="str">
            <v>N</v>
          </cell>
        </row>
        <row r="23279">
          <cell r="D23279" t="str">
            <v>9331205</v>
          </cell>
          <cell r="J23279" t="str">
            <v>N</v>
          </cell>
        </row>
        <row r="23280">
          <cell r="D23280" t="str">
            <v>9331205</v>
          </cell>
          <cell r="J23280" t="str">
            <v>N</v>
          </cell>
        </row>
        <row r="23281">
          <cell r="D23281" t="str">
            <v>9331205</v>
          </cell>
          <cell r="J23281" t="str">
            <v>N</v>
          </cell>
        </row>
        <row r="23282">
          <cell r="D23282" t="str">
            <v>9331205</v>
          </cell>
          <cell r="J23282" t="str">
            <v>N</v>
          </cell>
        </row>
        <row r="23283">
          <cell r="D23283" t="str">
            <v>9331205</v>
          </cell>
          <cell r="J23283" t="str">
            <v>N</v>
          </cell>
        </row>
        <row r="23284">
          <cell r="D23284" t="str">
            <v>9331205</v>
          </cell>
          <cell r="J23284" t="str">
            <v>N</v>
          </cell>
        </row>
        <row r="23285">
          <cell r="D23285" t="str">
            <v>9331205</v>
          </cell>
          <cell r="J23285" t="str">
            <v>N</v>
          </cell>
        </row>
        <row r="23286">
          <cell r="D23286" t="str">
            <v>9331205</v>
          </cell>
          <cell r="J23286" t="str">
            <v>N</v>
          </cell>
        </row>
        <row r="23287">
          <cell r="D23287" t="str">
            <v>9331205</v>
          </cell>
          <cell r="J23287" t="str">
            <v>N</v>
          </cell>
        </row>
        <row r="23288">
          <cell r="D23288" t="str">
            <v>9331205</v>
          </cell>
          <cell r="J23288" t="str">
            <v>N</v>
          </cell>
        </row>
        <row r="23289">
          <cell r="D23289" t="str">
            <v>9331205</v>
          </cell>
          <cell r="J23289" t="str">
            <v>N</v>
          </cell>
        </row>
        <row r="23290">
          <cell r="D23290" t="str">
            <v>9331205</v>
          </cell>
          <cell r="J23290" t="str">
            <v>N</v>
          </cell>
        </row>
        <row r="23291">
          <cell r="D23291" t="str">
            <v>9331205</v>
          </cell>
          <cell r="J23291" t="str">
            <v>N</v>
          </cell>
        </row>
        <row r="23292">
          <cell r="D23292" t="str">
            <v>9331205</v>
          </cell>
          <cell r="J23292" t="str">
            <v>N</v>
          </cell>
        </row>
        <row r="23293">
          <cell r="D23293" t="str">
            <v>9331205</v>
          </cell>
          <cell r="J23293" t="str">
            <v>N</v>
          </cell>
        </row>
        <row r="23294">
          <cell r="D23294" t="str">
            <v>9331205</v>
          </cell>
          <cell r="J23294" t="str">
            <v>N</v>
          </cell>
        </row>
        <row r="23295">
          <cell r="D23295" t="str">
            <v>9331205</v>
          </cell>
          <cell r="J23295" t="str">
            <v>N</v>
          </cell>
        </row>
        <row r="23296">
          <cell r="D23296" t="str">
            <v>9331205</v>
          </cell>
          <cell r="J23296" t="str">
            <v>N</v>
          </cell>
        </row>
        <row r="23297">
          <cell r="D23297" t="str">
            <v>9331205</v>
          </cell>
          <cell r="J23297" t="str">
            <v>N</v>
          </cell>
        </row>
        <row r="23298">
          <cell r="D23298" t="str">
            <v>9331205</v>
          </cell>
          <cell r="J23298" t="str">
            <v>N</v>
          </cell>
        </row>
        <row r="23299">
          <cell r="D23299" t="str">
            <v>9331205</v>
          </cell>
          <cell r="J23299" t="str">
            <v>N</v>
          </cell>
        </row>
        <row r="23300">
          <cell r="D23300" t="str">
            <v>9331205</v>
          </cell>
          <cell r="J23300" t="str">
            <v>N</v>
          </cell>
        </row>
        <row r="23301">
          <cell r="D23301" t="str">
            <v>9331205</v>
          </cell>
          <cell r="J23301" t="str">
            <v>N</v>
          </cell>
        </row>
        <row r="23302">
          <cell r="D23302" t="str">
            <v>9331205</v>
          </cell>
          <cell r="J23302" t="str">
            <v>N</v>
          </cell>
        </row>
        <row r="23303">
          <cell r="D23303" t="str">
            <v>9331205</v>
          </cell>
          <cell r="J23303" t="str">
            <v>N</v>
          </cell>
        </row>
        <row r="23304">
          <cell r="D23304" t="str">
            <v>9331205</v>
          </cell>
          <cell r="J23304" t="str">
            <v>N</v>
          </cell>
        </row>
        <row r="23305">
          <cell r="D23305" t="str">
            <v>9331205</v>
          </cell>
          <cell r="J23305" t="str">
            <v>N</v>
          </cell>
        </row>
        <row r="23306">
          <cell r="D23306" t="str">
            <v>9331205</v>
          </cell>
          <cell r="J23306" t="str">
            <v>N</v>
          </cell>
        </row>
        <row r="23307">
          <cell r="D23307" t="str">
            <v>9331205</v>
          </cell>
          <cell r="J23307" t="str">
            <v>N</v>
          </cell>
        </row>
        <row r="23308">
          <cell r="D23308" t="str">
            <v>9331205</v>
          </cell>
          <cell r="J23308" t="str">
            <v>N</v>
          </cell>
        </row>
        <row r="23309">
          <cell r="D23309" t="str">
            <v>9331205</v>
          </cell>
          <cell r="J23309" t="str">
            <v>N</v>
          </cell>
        </row>
        <row r="23310">
          <cell r="D23310" t="str">
            <v>9331205</v>
          </cell>
          <cell r="J23310" t="str">
            <v>N</v>
          </cell>
        </row>
        <row r="23311">
          <cell r="D23311" t="str">
            <v>9331205</v>
          </cell>
          <cell r="J23311" t="str">
            <v>N</v>
          </cell>
        </row>
        <row r="23312">
          <cell r="D23312" t="str">
            <v>9331205</v>
          </cell>
          <cell r="J23312" t="str">
            <v>N</v>
          </cell>
        </row>
        <row r="23313">
          <cell r="D23313" t="str">
            <v>9331205</v>
          </cell>
          <cell r="J23313" t="str">
            <v>N</v>
          </cell>
        </row>
        <row r="23314">
          <cell r="D23314" t="str">
            <v>9331205</v>
          </cell>
          <cell r="J23314" t="str">
            <v>N</v>
          </cell>
        </row>
        <row r="23315">
          <cell r="D23315" t="str">
            <v>9331205</v>
          </cell>
          <cell r="J23315" t="str">
            <v>N</v>
          </cell>
        </row>
        <row r="23316">
          <cell r="D23316" t="str">
            <v>9331205</v>
          </cell>
          <cell r="J23316" t="str">
            <v>N</v>
          </cell>
        </row>
        <row r="23317">
          <cell r="D23317" t="str">
            <v>9331205</v>
          </cell>
          <cell r="J23317" t="str">
            <v>N</v>
          </cell>
        </row>
        <row r="23318">
          <cell r="D23318" t="str">
            <v>9331205</v>
          </cell>
          <cell r="J23318" t="str">
            <v>N</v>
          </cell>
        </row>
        <row r="23319">
          <cell r="D23319" t="str">
            <v>9331205</v>
          </cell>
          <cell r="J23319" t="str">
            <v>N</v>
          </cell>
        </row>
        <row r="23320">
          <cell r="D23320" t="str">
            <v>9331205</v>
          </cell>
          <cell r="J23320" t="str">
            <v>N</v>
          </cell>
        </row>
        <row r="23321">
          <cell r="D23321" t="str">
            <v>9331205</v>
          </cell>
          <cell r="J23321" t="str">
            <v>N</v>
          </cell>
        </row>
        <row r="23322">
          <cell r="D23322" t="str">
            <v>9331205</v>
          </cell>
          <cell r="J23322" t="str">
            <v>N</v>
          </cell>
        </row>
        <row r="23323">
          <cell r="D23323" t="str">
            <v>9331205</v>
          </cell>
          <cell r="J23323" t="str">
            <v>N</v>
          </cell>
        </row>
        <row r="23324">
          <cell r="D23324" t="str">
            <v>9331205</v>
          </cell>
          <cell r="J23324" t="str">
            <v>N</v>
          </cell>
        </row>
        <row r="23325">
          <cell r="D23325" t="str">
            <v>9331205</v>
          </cell>
          <cell r="J23325" t="str">
            <v>N</v>
          </cell>
        </row>
        <row r="23326">
          <cell r="D23326" t="str">
            <v>9331205</v>
          </cell>
          <cell r="J23326" t="str">
            <v>N</v>
          </cell>
        </row>
        <row r="23327">
          <cell r="D23327" t="str">
            <v>9331205</v>
          </cell>
          <cell r="J23327" t="str">
            <v>N</v>
          </cell>
        </row>
        <row r="23328">
          <cell r="D23328" t="str">
            <v>9331205</v>
          </cell>
          <cell r="J23328" t="str">
            <v>N</v>
          </cell>
        </row>
        <row r="23329">
          <cell r="D23329" t="str">
            <v>9331205</v>
          </cell>
          <cell r="J23329" t="str">
            <v>N</v>
          </cell>
        </row>
        <row r="23330">
          <cell r="D23330" t="str">
            <v>9331205</v>
          </cell>
          <cell r="J23330" t="str">
            <v>N</v>
          </cell>
        </row>
        <row r="23331">
          <cell r="D23331" t="str">
            <v>9331205</v>
          </cell>
          <cell r="J23331" t="str">
            <v>N</v>
          </cell>
        </row>
        <row r="23332">
          <cell r="D23332" t="str">
            <v>9331205</v>
          </cell>
          <cell r="J23332" t="str">
            <v>N</v>
          </cell>
        </row>
        <row r="23333">
          <cell r="D23333" t="str">
            <v>9331205</v>
          </cell>
          <cell r="J23333" t="str">
            <v>N</v>
          </cell>
        </row>
        <row r="23334">
          <cell r="D23334" t="str">
            <v>9331205</v>
          </cell>
          <cell r="J23334" t="str">
            <v>N</v>
          </cell>
        </row>
        <row r="23335">
          <cell r="D23335" t="str">
            <v>9331205</v>
          </cell>
          <cell r="J23335" t="str">
            <v>N</v>
          </cell>
        </row>
        <row r="23336">
          <cell r="D23336" t="str">
            <v>9331205</v>
          </cell>
          <cell r="J23336" t="str">
            <v>N</v>
          </cell>
        </row>
        <row r="23337">
          <cell r="D23337" t="str">
            <v>9331205</v>
          </cell>
          <cell r="J23337" t="str">
            <v>N</v>
          </cell>
        </row>
        <row r="23338">
          <cell r="D23338" t="str">
            <v>9331205</v>
          </cell>
          <cell r="J23338" t="str">
            <v>N</v>
          </cell>
        </row>
        <row r="23339">
          <cell r="D23339" t="str">
            <v>9331205</v>
          </cell>
          <cell r="J23339" t="str">
            <v>N</v>
          </cell>
        </row>
        <row r="23340">
          <cell r="D23340" t="str">
            <v>9331205</v>
          </cell>
          <cell r="J23340" t="str">
            <v>N</v>
          </cell>
        </row>
        <row r="23341">
          <cell r="D23341" t="str">
            <v>9331205</v>
          </cell>
          <cell r="J23341" t="str">
            <v>N</v>
          </cell>
        </row>
        <row r="23342">
          <cell r="D23342" t="str">
            <v>9331205</v>
          </cell>
          <cell r="J23342" t="str">
            <v>N</v>
          </cell>
        </row>
        <row r="23343">
          <cell r="D23343" t="str">
            <v>9331205</v>
          </cell>
          <cell r="J23343" t="str">
            <v>N</v>
          </cell>
        </row>
        <row r="23344">
          <cell r="D23344" t="str">
            <v>9331205</v>
          </cell>
          <cell r="J23344" t="str">
            <v>N</v>
          </cell>
        </row>
        <row r="23345">
          <cell r="D23345" t="str">
            <v>9331205</v>
          </cell>
          <cell r="J23345" t="str">
            <v>N</v>
          </cell>
        </row>
        <row r="23346">
          <cell r="D23346" t="str">
            <v>9331205</v>
          </cell>
          <cell r="J23346" t="str">
            <v>N</v>
          </cell>
        </row>
        <row r="23347">
          <cell r="D23347" t="str">
            <v>9331205</v>
          </cell>
          <cell r="J23347" t="str">
            <v>N</v>
          </cell>
        </row>
        <row r="23348">
          <cell r="D23348" t="str">
            <v>9331205</v>
          </cell>
          <cell r="J23348" t="str">
            <v>N</v>
          </cell>
        </row>
        <row r="23349">
          <cell r="D23349" t="str">
            <v>9331205</v>
          </cell>
          <cell r="J23349" t="str">
            <v>N</v>
          </cell>
        </row>
        <row r="23350">
          <cell r="D23350" t="str">
            <v>9331205</v>
          </cell>
          <cell r="J23350" t="str">
            <v>N</v>
          </cell>
        </row>
        <row r="23351">
          <cell r="D23351" t="str">
            <v>9331205</v>
          </cell>
          <cell r="J23351" t="str">
            <v>N</v>
          </cell>
        </row>
        <row r="23352">
          <cell r="D23352" t="str">
            <v>9331205</v>
          </cell>
          <cell r="J23352" t="str">
            <v>N</v>
          </cell>
        </row>
        <row r="23353">
          <cell r="D23353" t="str">
            <v>9331205</v>
          </cell>
          <cell r="J23353" t="str">
            <v>N</v>
          </cell>
        </row>
        <row r="23354">
          <cell r="D23354" t="str">
            <v>9331205</v>
          </cell>
          <cell r="J23354" t="str">
            <v>N</v>
          </cell>
        </row>
        <row r="23355">
          <cell r="D23355" t="str">
            <v>9331205</v>
          </cell>
          <cell r="J23355" t="str">
            <v>N</v>
          </cell>
        </row>
        <row r="23356">
          <cell r="D23356" t="str">
            <v>9331205</v>
          </cell>
          <cell r="J23356" t="str">
            <v>N</v>
          </cell>
        </row>
        <row r="23357">
          <cell r="D23357" t="str">
            <v>9331205</v>
          </cell>
          <cell r="J23357" t="str">
            <v>N</v>
          </cell>
        </row>
        <row r="23358">
          <cell r="D23358" t="str">
            <v>9331205</v>
          </cell>
          <cell r="J23358" t="str">
            <v>N</v>
          </cell>
        </row>
        <row r="23359">
          <cell r="D23359" t="str">
            <v>9331205</v>
          </cell>
          <cell r="J23359" t="str">
            <v>N</v>
          </cell>
        </row>
        <row r="23360">
          <cell r="D23360" t="str">
            <v>9331205</v>
          </cell>
          <cell r="J23360" t="str">
            <v>N</v>
          </cell>
        </row>
        <row r="23361">
          <cell r="D23361" t="str">
            <v>9331205</v>
          </cell>
          <cell r="J23361" t="str">
            <v>N</v>
          </cell>
        </row>
        <row r="23362">
          <cell r="D23362" t="str">
            <v>9331205</v>
          </cell>
          <cell r="J23362" t="str">
            <v>N</v>
          </cell>
        </row>
        <row r="23363">
          <cell r="D23363" t="str">
            <v>9331205</v>
          </cell>
          <cell r="J23363" t="str">
            <v>N</v>
          </cell>
        </row>
        <row r="23364">
          <cell r="D23364" t="str">
            <v>9331205</v>
          </cell>
          <cell r="J23364" t="str">
            <v>N</v>
          </cell>
        </row>
        <row r="23365">
          <cell r="D23365" t="str">
            <v>9331205</v>
          </cell>
          <cell r="J23365" t="str">
            <v>N</v>
          </cell>
        </row>
        <row r="23366">
          <cell r="D23366" t="str">
            <v>9331205</v>
          </cell>
          <cell r="J23366" t="str">
            <v>N</v>
          </cell>
        </row>
        <row r="23367">
          <cell r="D23367" t="str">
            <v>9331205</v>
          </cell>
          <cell r="J23367" t="str">
            <v>N</v>
          </cell>
        </row>
        <row r="23368">
          <cell r="D23368" t="str">
            <v>9331205</v>
          </cell>
          <cell r="J23368" t="str">
            <v>N</v>
          </cell>
        </row>
        <row r="23369">
          <cell r="D23369" t="str">
            <v>9331205</v>
          </cell>
          <cell r="J23369" t="str">
            <v>N</v>
          </cell>
        </row>
        <row r="23370">
          <cell r="D23370" t="str">
            <v>9331205</v>
          </cell>
          <cell r="J23370" t="str">
            <v>N</v>
          </cell>
        </row>
        <row r="23371">
          <cell r="D23371" t="str">
            <v>9331205</v>
          </cell>
          <cell r="J23371" t="str">
            <v>N</v>
          </cell>
        </row>
        <row r="23372">
          <cell r="D23372" t="str">
            <v>9331205</v>
          </cell>
          <cell r="J23372" t="str">
            <v>N</v>
          </cell>
        </row>
        <row r="23373">
          <cell r="D23373" t="str">
            <v>9331205</v>
          </cell>
          <cell r="J23373" t="str">
            <v>N</v>
          </cell>
        </row>
        <row r="23374">
          <cell r="D23374" t="str">
            <v>9331205</v>
          </cell>
          <cell r="J23374" t="str">
            <v>N</v>
          </cell>
        </row>
        <row r="23375">
          <cell r="D23375" t="str">
            <v>9331205</v>
          </cell>
          <cell r="J23375" t="str">
            <v>N</v>
          </cell>
        </row>
        <row r="23376">
          <cell r="D23376" t="str">
            <v>9331205</v>
          </cell>
          <cell r="J23376" t="str">
            <v>N</v>
          </cell>
        </row>
        <row r="23377">
          <cell r="D23377" t="str">
            <v>9331205</v>
          </cell>
          <cell r="J23377" t="str">
            <v>N</v>
          </cell>
        </row>
        <row r="23378">
          <cell r="D23378" t="str">
            <v>9331205</v>
          </cell>
          <cell r="J23378" t="str">
            <v>N</v>
          </cell>
        </row>
        <row r="23379">
          <cell r="D23379" t="str">
            <v>9331205</v>
          </cell>
          <cell r="J23379" t="str">
            <v>N</v>
          </cell>
        </row>
        <row r="23380">
          <cell r="D23380" t="str">
            <v>9331205</v>
          </cell>
          <cell r="J23380" t="str">
            <v>N</v>
          </cell>
        </row>
        <row r="23381">
          <cell r="D23381" t="str">
            <v>9331205</v>
          </cell>
          <cell r="J23381" t="str">
            <v>N</v>
          </cell>
        </row>
        <row r="23382">
          <cell r="D23382" t="str">
            <v>9331205</v>
          </cell>
          <cell r="J23382" t="str">
            <v>N</v>
          </cell>
        </row>
        <row r="23383">
          <cell r="D23383" t="str">
            <v>9331205</v>
          </cell>
          <cell r="J23383" t="str">
            <v>N</v>
          </cell>
        </row>
        <row r="23384">
          <cell r="D23384" t="str">
            <v>9331205</v>
          </cell>
          <cell r="J23384" t="str">
            <v>N</v>
          </cell>
        </row>
        <row r="23385">
          <cell r="D23385" t="str">
            <v>9331205</v>
          </cell>
          <cell r="J23385" t="str">
            <v>N</v>
          </cell>
        </row>
        <row r="23386">
          <cell r="D23386" t="str">
            <v>9331205</v>
          </cell>
          <cell r="J23386" t="str">
            <v>N</v>
          </cell>
        </row>
        <row r="23387">
          <cell r="D23387" t="str">
            <v>9331205</v>
          </cell>
          <cell r="J23387" t="str">
            <v>N</v>
          </cell>
        </row>
        <row r="23388">
          <cell r="D23388" t="str">
            <v>9362805</v>
          </cell>
          <cell r="J23388" t="str">
            <v>N</v>
          </cell>
        </row>
        <row r="23389">
          <cell r="D23389" t="str">
            <v>9362805</v>
          </cell>
          <cell r="J23389" t="str">
            <v>N</v>
          </cell>
        </row>
        <row r="23390">
          <cell r="D23390" t="str">
            <v>9362805</v>
          </cell>
          <cell r="J23390" t="str">
            <v>N</v>
          </cell>
        </row>
        <row r="23391">
          <cell r="D23391" t="str">
            <v>9362805</v>
          </cell>
          <cell r="J23391" t="str">
            <v>N</v>
          </cell>
        </row>
        <row r="23392">
          <cell r="D23392" t="str">
            <v>9362805</v>
          </cell>
          <cell r="J23392" t="str">
            <v>N</v>
          </cell>
        </row>
        <row r="23393">
          <cell r="D23393" t="str">
            <v>9362805</v>
          </cell>
          <cell r="J23393" t="str">
            <v>N</v>
          </cell>
        </row>
        <row r="23394">
          <cell r="D23394" t="str">
            <v>9362805</v>
          </cell>
          <cell r="J23394" t="str">
            <v>N</v>
          </cell>
        </row>
        <row r="23395">
          <cell r="D23395" t="str">
            <v>9362805</v>
          </cell>
          <cell r="J23395" t="str">
            <v>N</v>
          </cell>
        </row>
        <row r="23396">
          <cell r="D23396" t="str">
            <v>9362805</v>
          </cell>
          <cell r="J23396" t="str">
            <v>N</v>
          </cell>
        </row>
        <row r="23397">
          <cell r="D23397" t="str">
            <v>9362805</v>
          </cell>
          <cell r="J23397" t="str">
            <v>N</v>
          </cell>
        </row>
        <row r="23398">
          <cell r="D23398" t="str">
            <v>9362805</v>
          </cell>
          <cell r="J23398" t="str">
            <v>N</v>
          </cell>
        </row>
        <row r="23399">
          <cell r="D23399" t="str">
            <v>9362805</v>
          </cell>
          <cell r="J23399" t="str">
            <v>N</v>
          </cell>
        </row>
        <row r="23400">
          <cell r="D23400" t="str">
            <v>9362805</v>
          </cell>
          <cell r="J23400" t="str">
            <v>N</v>
          </cell>
        </row>
        <row r="23401">
          <cell r="D23401" t="str">
            <v>9362805</v>
          </cell>
          <cell r="J23401" t="str">
            <v>N</v>
          </cell>
        </row>
        <row r="23402">
          <cell r="D23402" t="str">
            <v>9362805</v>
          </cell>
          <cell r="J23402" t="str">
            <v>N</v>
          </cell>
        </row>
        <row r="23403">
          <cell r="D23403" t="str">
            <v>9362805</v>
          </cell>
          <cell r="J23403" t="str">
            <v>N</v>
          </cell>
        </row>
        <row r="23404">
          <cell r="D23404" t="str">
            <v>9362805</v>
          </cell>
          <cell r="J23404" t="str">
            <v>N</v>
          </cell>
        </row>
        <row r="23405">
          <cell r="D23405" t="str">
            <v>9362805</v>
          </cell>
          <cell r="J23405" t="str">
            <v>N</v>
          </cell>
        </row>
        <row r="23406">
          <cell r="D23406" t="str">
            <v>9362805</v>
          </cell>
          <cell r="J23406" t="str">
            <v>N</v>
          </cell>
        </row>
        <row r="23407">
          <cell r="D23407" t="str">
            <v>9362805</v>
          </cell>
          <cell r="J23407" t="str">
            <v>N</v>
          </cell>
        </row>
        <row r="23408">
          <cell r="D23408" t="str">
            <v>9362805</v>
          </cell>
          <cell r="J23408" t="str">
            <v>N</v>
          </cell>
        </row>
        <row r="23409">
          <cell r="D23409" t="str">
            <v>9362805</v>
          </cell>
          <cell r="J23409" t="str">
            <v>N</v>
          </cell>
        </row>
        <row r="23410">
          <cell r="D23410" t="str">
            <v>9362805</v>
          </cell>
          <cell r="J23410" t="str">
            <v>N</v>
          </cell>
        </row>
        <row r="23411">
          <cell r="D23411" t="str">
            <v>9362805</v>
          </cell>
          <cell r="J23411" t="str">
            <v>N</v>
          </cell>
        </row>
        <row r="23412">
          <cell r="D23412" t="str">
            <v>9362805</v>
          </cell>
          <cell r="J23412" t="str">
            <v>N</v>
          </cell>
        </row>
        <row r="23413">
          <cell r="D23413" t="str">
            <v>9369605</v>
          </cell>
          <cell r="J23413" t="str">
            <v>N</v>
          </cell>
        </row>
        <row r="23414">
          <cell r="D23414" t="str">
            <v>9554605</v>
          </cell>
          <cell r="J23414" t="str">
            <v>N</v>
          </cell>
        </row>
        <row r="23415">
          <cell r="D23415" t="str">
            <v>9554605</v>
          </cell>
          <cell r="J23415" t="str">
            <v>N</v>
          </cell>
        </row>
        <row r="23416">
          <cell r="D23416" t="str">
            <v>9554605</v>
          </cell>
          <cell r="J23416" t="str">
            <v>N</v>
          </cell>
        </row>
        <row r="23417">
          <cell r="D23417" t="str">
            <v>9554605</v>
          </cell>
          <cell r="J23417" t="str">
            <v>N</v>
          </cell>
        </row>
        <row r="23418">
          <cell r="D23418" t="str">
            <v>9554605</v>
          </cell>
          <cell r="J23418" t="str">
            <v>N</v>
          </cell>
        </row>
        <row r="23419">
          <cell r="D23419" t="str">
            <v>9554605</v>
          </cell>
          <cell r="J23419" t="str">
            <v>N</v>
          </cell>
        </row>
        <row r="23420">
          <cell r="D23420" t="str">
            <v>9554605</v>
          </cell>
          <cell r="J23420" t="str">
            <v>N</v>
          </cell>
        </row>
        <row r="23421">
          <cell r="D23421" t="str">
            <v>9554605</v>
          </cell>
          <cell r="J23421" t="str">
            <v>N</v>
          </cell>
        </row>
        <row r="23422">
          <cell r="D23422" t="str">
            <v>9554605</v>
          </cell>
          <cell r="J23422" t="str">
            <v>N</v>
          </cell>
        </row>
        <row r="23423">
          <cell r="D23423" t="str">
            <v>9554605</v>
          </cell>
          <cell r="J23423" t="str">
            <v>N</v>
          </cell>
        </row>
        <row r="23424">
          <cell r="D23424" t="str">
            <v>9554605</v>
          </cell>
          <cell r="J23424" t="str">
            <v>N</v>
          </cell>
        </row>
        <row r="23425">
          <cell r="D23425" t="str">
            <v>9554605</v>
          </cell>
          <cell r="J23425" t="str">
            <v>N</v>
          </cell>
        </row>
        <row r="23426">
          <cell r="D23426" t="str">
            <v>9554605</v>
          </cell>
          <cell r="J23426" t="str">
            <v>N</v>
          </cell>
        </row>
        <row r="23427">
          <cell r="D23427" t="str">
            <v>9554605</v>
          </cell>
          <cell r="J23427" t="str">
            <v>N</v>
          </cell>
        </row>
        <row r="23428">
          <cell r="D23428" t="str">
            <v>9554605</v>
          </cell>
          <cell r="J23428" t="str">
            <v>N</v>
          </cell>
        </row>
        <row r="23429">
          <cell r="D23429" t="str">
            <v>9554605</v>
          </cell>
          <cell r="J23429" t="str">
            <v>N</v>
          </cell>
        </row>
        <row r="23430">
          <cell r="D23430" t="str">
            <v>9554605</v>
          </cell>
          <cell r="J23430" t="str">
            <v>N</v>
          </cell>
        </row>
        <row r="23431">
          <cell r="D23431" t="str">
            <v>9554605</v>
          </cell>
          <cell r="J23431" t="str">
            <v>N</v>
          </cell>
        </row>
        <row r="23432">
          <cell r="D23432" t="str">
            <v>9554605</v>
          </cell>
          <cell r="J23432" t="str">
            <v>N</v>
          </cell>
        </row>
        <row r="23433">
          <cell r="D23433" t="str">
            <v>9554605</v>
          </cell>
          <cell r="J23433" t="str">
            <v>N</v>
          </cell>
        </row>
        <row r="23434">
          <cell r="D23434" t="str">
            <v>9554605</v>
          </cell>
          <cell r="J23434" t="str">
            <v>N</v>
          </cell>
        </row>
        <row r="23435">
          <cell r="D23435" t="str">
            <v>9554605</v>
          </cell>
          <cell r="J23435" t="str">
            <v>N</v>
          </cell>
        </row>
        <row r="23436">
          <cell r="D23436" t="str">
            <v>9554605</v>
          </cell>
          <cell r="J23436" t="str">
            <v>N</v>
          </cell>
        </row>
        <row r="23437">
          <cell r="D23437" t="str">
            <v>9554605</v>
          </cell>
          <cell r="J23437" t="str">
            <v>N</v>
          </cell>
        </row>
        <row r="23438">
          <cell r="D23438" t="str">
            <v>9554605</v>
          </cell>
          <cell r="J23438" t="str">
            <v>N</v>
          </cell>
        </row>
        <row r="23439">
          <cell r="D23439" t="str">
            <v>9554605</v>
          </cell>
          <cell r="J23439" t="str">
            <v>N</v>
          </cell>
        </row>
        <row r="23440">
          <cell r="D23440" t="str">
            <v>9554605</v>
          </cell>
          <cell r="J23440" t="str">
            <v>N</v>
          </cell>
        </row>
        <row r="23441">
          <cell r="D23441" t="str">
            <v>9554605</v>
          </cell>
          <cell r="J23441" t="str">
            <v>N</v>
          </cell>
        </row>
        <row r="23442">
          <cell r="D23442" t="str">
            <v>9554605</v>
          </cell>
          <cell r="J23442" t="str">
            <v>N</v>
          </cell>
        </row>
        <row r="23443">
          <cell r="D23443" t="str">
            <v>9554605</v>
          </cell>
          <cell r="J23443" t="str">
            <v>N</v>
          </cell>
        </row>
        <row r="23444">
          <cell r="D23444" t="str">
            <v>9554605</v>
          </cell>
          <cell r="J23444" t="str">
            <v>N</v>
          </cell>
        </row>
        <row r="23445">
          <cell r="D23445" t="str">
            <v>9554605</v>
          </cell>
          <cell r="J23445" t="str">
            <v>N</v>
          </cell>
        </row>
        <row r="23446">
          <cell r="D23446" t="str">
            <v>9554605</v>
          </cell>
          <cell r="J23446" t="str">
            <v>N</v>
          </cell>
        </row>
        <row r="23447">
          <cell r="D23447" t="str">
            <v>9554605</v>
          </cell>
          <cell r="J23447" t="str">
            <v>N</v>
          </cell>
        </row>
        <row r="23448">
          <cell r="D23448" t="str">
            <v>9554605</v>
          </cell>
          <cell r="J23448" t="str">
            <v>N</v>
          </cell>
        </row>
        <row r="23449">
          <cell r="D23449" t="str">
            <v>9554605</v>
          </cell>
          <cell r="J23449" t="str">
            <v>N</v>
          </cell>
        </row>
        <row r="23450">
          <cell r="D23450" t="str">
            <v>9554605</v>
          </cell>
          <cell r="J23450" t="str">
            <v>N</v>
          </cell>
        </row>
        <row r="23451">
          <cell r="D23451" t="str">
            <v>9554605</v>
          </cell>
          <cell r="J23451" t="str">
            <v>N</v>
          </cell>
        </row>
        <row r="23452">
          <cell r="D23452" t="str">
            <v>9554605</v>
          </cell>
          <cell r="J23452" t="str">
            <v>N</v>
          </cell>
        </row>
        <row r="23453">
          <cell r="D23453" t="str">
            <v>9554605</v>
          </cell>
          <cell r="J23453" t="str">
            <v>N</v>
          </cell>
        </row>
        <row r="23454">
          <cell r="D23454" t="str">
            <v>9554605</v>
          </cell>
          <cell r="J23454" t="str">
            <v>N</v>
          </cell>
        </row>
        <row r="23455">
          <cell r="D23455" t="str">
            <v>9554605</v>
          </cell>
          <cell r="J23455" t="str">
            <v>N</v>
          </cell>
        </row>
        <row r="23456">
          <cell r="D23456" t="str">
            <v>9554605</v>
          </cell>
          <cell r="J23456" t="str">
            <v>N</v>
          </cell>
        </row>
        <row r="23457">
          <cell r="D23457" t="str">
            <v>9554605</v>
          </cell>
          <cell r="J23457" t="str">
            <v>N</v>
          </cell>
        </row>
        <row r="23458">
          <cell r="D23458" t="str">
            <v>9554605</v>
          </cell>
          <cell r="J23458" t="str">
            <v>N</v>
          </cell>
        </row>
        <row r="23459">
          <cell r="D23459" t="str">
            <v>9554605</v>
          </cell>
          <cell r="J23459" t="str">
            <v>N</v>
          </cell>
        </row>
        <row r="23460">
          <cell r="D23460" t="str">
            <v>9554605</v>
          </cell>
          <cell r="J23460" t="str">
            <v>N</v>
          </cell>
        </row>
        <row r="23461">
          <cell r="D23461" t="str">
            <v>9554605</v>
          </cell>
          <cell r="J23461" t="str">
            <v>N</v>
          </cell>
        </row>
        <row r="23462">
          <cell r="D23462" t="str">
            <v>9554605</v>
          </cell>
          <cell r="J23462" t="str">
            <v>N</v>
          </cell>
        </row>
        <row r="23463">
          <cell r="D23463" t="str">
            <v>9554605</v>
          </cell>
          <cell r="J23463" t="str">
            <v>N</v>
          </cell>
        </row>
        <row r="23464">
          <cell r="D23464" t="str">
            <v>9554605</v>
          </cell>
          <cell r="J23464" t="str">
            <v>N</v>
          </cell>
        </row>
        <row r="23465">
          <cell r="D23465" t="str">
            <v>9554605</v>
          </cell>
          <cell r="J23465" t="str">
            <v>N</v>
          </cell>
        </row>
        <row r="23466">
          <cell r="D23466" t="str">
            <v>9554605</v>
          </cell>
          <cell r="J23466" t="str">
            <v>N</v>
          </cell>
        </row>
        <row r="23467">
          <cell r="D23467" t="str">
            <v>9554605</v>
          </cell>
          <cell r="J23467" t="str">
            <v>N</v>
          </cell>
        </row>
        <row r="23468">
          <cell r="D23468" t="str">
            <v>9554605</v>
          </cell>
          <cell r="J23468" t="str">
            <v>N</v>
          </cell>
        </row>
        <row r="23469">
          <cell r="D23469" t="str">
            <v>9554605</v>
          </cell>
          <cell r="J23469" t="str">
            <v>N</v>
          </cell>
        </row>
        <row r="23470">
          <cell r="D23470" t="str">
            <v>9554605</v>
          </cell>
          <cell r="J23470" t="str">
            <v>N</v>
          </cell>
        </row>
        <row r="23471">
          <cell r="D23471" t="str">
            <v>9554605</v>
          </cell>
          <cell r="J23471" t="str">
            <v>N</v>
          </cell>
        </row>
        <row r="23472">
          <cell r="D23472" t="str">
            <v>9554605</v>
          </cell>
          <cell r="J23472" t="str">
            <v>N</v>
          </cell>
        </row>
        <row r="23473">
          <cell r="D23473" t="str">
            <v>9619205</v>
          </cell>
          <cell r="J23473" t="str">
            <v>N</v>
          </cell>
        </row>
        <row r="23474">
          <cell r="D23474" t="str">
            <v>9619205</v>
          </cell>
          <cell r="J23474" t="str">
            <v>N</v>
          </cell>
        </row>
        <row r="23475">
          <cell r="D23475" t="str">
            <v>9619205</v>
          </cell>
          <cell r="J23475" t="str">
            <v>N</v>
          </cell>
        </row>
        <row r="23476">
          <cell r="D23476" t="str">
            <v>9619205</v>
          </cell>
          <cell r="J23476" t="str">
            <v>N</v>
          </cell>
        </row>
        <row r="23477">
          <cell r="D23477" t="str">
            <v>9619205</v>
          </cell>
          <cell r="J23477" t="str">
            <v>N</v>
          </cell>
        </row>
        <row r="23478">
          <cell r="D23478" t="str">
            <v>9619205</v>
          </cell>
          <cell r="J23478" t="str">
            <v>N</v>
          </cell>
        </row>
        <row r="23479">
          <cell r="D23479" t="str">
            <v>9619205</v>
          </cell>
          <cell r="J23479" t="str">
            <v>N</v>
          </cell>
        </row>
        <row r="23480">
          <cell r="D23480" t="str">
            <v>9619205</v>
          </cell>
          <cell r="J23480" t="str">
            <v>N</v>
          </cell>
        </row>
        <row r="23481">
          <cell r="D23481" t="str">
            <v>9619205</v>
          </cell>
          <cell r="J23481" t="str">
            <v>N</v>
          </cell>
        </row>
        <row r="23482">
          <cell r="D23482" t="str">
            <v>9619205</v>
          </cell>
          <cell r="J23482" t="str">
            <v>N</v>
          </cell>
        </row>
        <row r="23483">
          <cell r="D23483" t="str">
            <v>9619205</v>
          </cell>
          <cell r="J23483" t="str">
            <v>N</v>
          </cell>
        </row>
        <row r="23484">
          <cell r="D23484" t="str">
            <v>9619205</v>
          </cell>
          <cell r="J23484" t="str">
            <v>N</v>
          </cell>
        </row>
        <row r="23485">
          <cell r="D23485" t="str">
            <v>9619205</v>
          </cell>
          <cell r="J23485" t="str">
            <v>N</v>
          </cell>
        </row>
        <row r="23486">
          <cell r="D23486" t="str">
            <v>9619205</v>
          </cell>
          <cell r="J23486" t="str">
            <v>N</v>
          </cell>
        </row>
        <row r="23487">
          <cell r="D23487" t="str">
            <v>9619205</v>
          </cell>
          <cell r="J23487" t="str">
            <v>N</v>
          </cell>
        </row>
        <row r="23488">
          <cell r="D23488" t="str">
            <v>9619205</v>
          </cell>
          <cell r="J23488" t="str">
            <v>N</v>
          </cell>
        </row>
        <row r="23489">
          <cell r="D23489" t="str">
            <v>9619205</v>
          </cell>
          <cell r="J23489" t="str">
            <v>N</v>
          </cell>
        </row>
        <row r="23490">
          <cell r="D23490" t="str">
            <v>9619205</v>
          </cell>
          <cell r="J23490" t="str">
            <v>N</v>
          </cell>
        </row>
        <row r="23491">
          <cell r="D23491" t="str">
            <v>9619205</v>
          </cell>
          <cell r="J23491" t="str">
            <v>N</v>
          </cell>
        </row>
        <row r="23492">
          <cell r="D23492" t="str">
            <v>9619205</v>
          </cell>
          <cell r="J23492" t="str">
            <v>N</v>
          </cell>
        </row>
        <row r="23493">
          <cell r="D23493" t="str">
            <v>9619205</v>
          </cell>
          <cell r="J23493" t="str">
            <v>N</v>
          </cell>
        </row>
        <row r="23494">
          <cell r="D23494" t="str">
            <v>9619205</v>
          </cell>
          <cell r="J23494" t="str">
            <v>N</v>
          </cell>
        </row>
        <row r="23495">
          <cell r="D23495" t="str">
            <v>9619205</v>
          </cell>
          <cell r="J23495" t="str">
            <v>N</v>
          </cell>
        </row>
        <row r="23496">
          <cell r="D23496" t="str">
            <v>9619205</v>
          </cell>
          <cell r="J23496" t="str">
            <v>N</v>
          </cell>
        </row>
        <row r="23497">
          <cell r="D23497" t="str">
            <v>9619205</v>
          </cell>
          <cell r="J23497" t="str">
            <v>N</v>
          </cell>
        </row>
        <row r="23498">
          <cell r="D23498" t="str">
            <v>9619205</v>
          </cell>
          <cell r="J23498" t="str">
            <v>N</v>
          </cell>
        </row>
        <row r="23499">
          <cell r="D23499" t="str">
            <v>9619205</v>
          </cell>
          <cell r="J23499" t="str">
            <v>N</v>
          </cell>
        </row>
        <row r="23500">
          <cell r="D23500" t="str">
            <v>9619205</v>
          </cell>
          <cell r="J23500" t="str">
            <v>N</v>
          </cell>
        </row>
        <row r="23501">
          <cell r="D23501" t="str">
            <v>9619205</v>
          </cell>
          <cell r="J23501" t="str">
            <v>N</v>
          </cell>
        </row>
        <row r="23502">
          <cell r="D23502" t="str">
            <v>9619205</v>
          </cell>
          <cell r="J23502" t="str">
            <v>N</v>
          </cell>
        </row>
        <row r="23503">
          <cell r="D23503" t="str">
            <v>9619205</v>
          </cell>
          <cell r="J23503" t="str">
            <v>N</v>
          </cell>
        </row>
        <row r="23504">
          <cell r="D23504" t="str">
            <v>9619205</v>
          </cell>
          <cell r="J23504" t="str">
            <v>N</v>
          </cell>
        </row>
        <row r="23505">
          <cell r="D23505" t="str">
            <v>9619205</v>
          </cell>
          <cell r="J23505" t="str">
            <v>N</v>
          </cell>
        </row>
        <row r="23506">
          <cell r="D23506" t="str">
            <v>9619205</v>
          </cell>
          <cell r="J23506" t="str">
            <v>N</v>
          </cell>
        </row>
        <row r="23507">
          <cell r="D23507" t="str">
            <v>9619205</v>
          </cell>
          <cell r="J23507" t="str">
            <v>N</v>
          </cell>
        </row>
        <row r="23508">
          <cell r="D23508" t="str">
            <v>9619205</v>
          </cell>
          <cell r="J23508" t="str">
            <v>N</v>
          </cell>
        </row>
        <row r="23509">
          <cell r="D23509" t="str">
            <v>9619205</v>
          </cell>
          <cell r="J23509" t="str">
            <v>N</v>
          </cell>
        </row>
        <row r="23510">
          <cell r="D23510" t="str">
            <v>9619205</v>
          </cell>
          <cell r="J23510" t="str">
            <v>N</v>
          </cell>
        </row>
        <row r="23511">
          <cell r="D23511" t="str">
            <v>9619205</v>
          </cell>
          <cell r="J23511" t="str">
            <v>N</v>
          </cell>
        </row>
        <row r="23512">
          <cell r="D23512" t="str">
            <v>9619205</v>
          </cell>
          <cell r="J23512" t="str">
            <v>N</v>
          </cell>
        </row>
        <row r="23513">
          <cell r="D23513" t="str">
            <v>9619205</v>
          </cell>
          <cell r="J23513" t="str">
            <v>N</v>
          </cell>
        </row>
        <row r="23514">
          <cell r="D23514" t="str">
            <v>9619205</v>
          </cell>
          <cell r="J23514" t="str">
            <v>N</v>
          </cell>
        </row>
        <row r="23515">
          <cell r="D23515" t="str">
            <v>9619205</v>
          </cell>
          <cell r="J23515" t="str">
            <v>N</v>
          </cell>
        </row>
        <row r="23516">
          <cell r="D23516" t="str">
            <v>9619205</v>
          </cell>
          <cell r="J23516" t="str">
            <v>N</v>
          </cell>
        </row>
        <row r="23517">
          <cell r="D23517" t="str">
            <v>9619205</v>
          </cell>
          <cell r="J23517" t="str">
            <v>N</v>
          </cell>
        </row>
        <row r="23518">
          <cell r="D23518" t="str">
            <v>9619205</v>
          </cell>
          <cell r="J23518" t="str">
            <v>N</v>
          </cell>
        </row>
        <row r="23519">
          <cell r="D23519" t="str">
            <v>9619205</v>
          </cell>
          <cell r="J23519" t="str">
            <v>N</v>
          </cell>
        </row>
        <row r="23520">
          <cell r="D23520" t="str">
            <v>9619205</v>
          </cell>
          <cell r="J23520" t="str">
            <v>N</v>
          </cell>
        </row>
        <row r="23521">
          <cell r="D23521" t="str">
            <v>9619205</v>
          </cell>
          <cell r="J23521" t="str">
            <v>N</v>
          </cell>
        </row>
        <row r="23522">
          <cell r="D23522" t="str">
            <v>9619205</v>
          </cell>
          <cell r="J23522" t="str">
            <v>N</v>
          </cell>
        </row>
        <row r="23523">
          <cell r="D23523" t="str">
            <v>9619205</v>
          </cell>
          <cell r="J23523" t="str">
            <v>N</v>
          </cell>
        </row>
        <row r="23524">
          <cell r="D23524" t="str">
            <v>9619205</v>
          </cell>
          <cell r="J23524" t="str">
            <v>N</v>
          </cell>
        </row>
        <row r="23525">
          <cell r="D23525" t="str">
            <v>9619205</v>
          </cell>
          <cell r="J23525" t="str">
            <v>N</v>
          </cell>
        </row>
        <row r="23526">
          <cell r="D23526" t="str">
            <v>9619205</v>
          </cell>
          <cell r="J23526" t="str">
            <v>N</v>
          </cell>
        </row>
        <row r="23527">
          <cell r="D23527" t="str">
            <v>9619205</v>
          </cell>
          <cell r="J23527" t="str">
            <v>N</v>
          </cell>
        </row>
        <row r="23528">
          <cell r="D23528" t="str">
            <v>9619205</v>
          </cell>
          <cell r="J23528" t="str">
            <v>N</v>
          </cell>
        </row>
        <row r="23529">
          <cell r="D23529" t="str">
            <v>9619205</v>
          </cell>
          <cell r="J23529" t="str">
            <v>N</v>
          </cell>
        </row>
        <row r="23530">
          <cell r="D23530" t="str">
            <v>9619205</v>
          </cell>
          <cell r="J23530" t="str">
            <v>N</v>
          </cell>
        </row>
        <row r="23531">
          <cell r="D23531" t="str">
            <v>9619205</v>
          </cell>
          <cell r="J23531" t="str">
            <v>N</v>
          </cell>
        </row>
        <row r="23532">
          <cell r="D23532" t="str">
            <v>9619205</v>
          </cell>
          <cell r="J23532" t="str">
            <v>N</v>
          </cell>
        </row>
        <row r="23533">
          <cell r="D23533" t="str">
            <v>9619205</v>
          </cell>
          <cell r="J23533" t="str">
            <v>N</v>
          </cell>
        </row>
        <row r="23534">
          <cell r="D23534" t="str">
            <v>9619205</v>
          </cell>
          <cell r="J23534" t="str">
            <v>N</v>
          </cell>
        </row>
        <row r="23535">
          <cell r="D23535" t="str">
            <v>9619205</v>
          </cell>
          <cell r="J23535" t="str">
            <v>N</v>
          </cell>
        </row>
        <row r="23536">
          <cell r="D23536" t="str">
            <v>9619205</v>
          </cell>
          <cell r="J23536" t="str">
            <v>N</v>
          </cell>
        </row>
        <row r="23537">
          <cell r="D23537" t="str">
            <v>9619205</v>
          </cell>
          <cell r="J23537" t="str">
            <v>N</v>
          </cell>
        </row>
        <row r="23538">
          <cell r="D23538" t="str">
            <v>9619205</v>
          </cell>
          <cell r="J23538" t="str">
            <v>N</v>
          </cell>
        </row>
        <row r="23539">
          <cell r="D23539" t="str">
            <v>9619205</v>
          </cell>
          <cell r="J23539" t="str">
            <v>N</v>
          </cell>
        </row>
        <row r="23540">
          <cell r="D23540" t="str">
            <v>9619205</v>
          </cell>
          <cell r="J23540" t="str">
            <v>N</v>
          </cell>
        </row>
        <row r="23541">
          <cell r="D23541" t="str">
            <v>9619205</v>
          </cell>
          <cell r="J23541" t="str">
            <v>N</v>
          </cell>
        </row>
        <row r="23542">
          <cell r="D23542" t="str">
            <v>9619205</v>
          </cell>
          <cell r="J23542" t="str">
            <v>N</v>
          </cell>
        </row>
        <row r="23543">
          <cell r="D23543" t="str">
            <v>9619205</v>
          </cell>
          <cell r="J23543" t="str">
            <v>N</v>
          </cell>
        </row>
        <row r="23544">
          <cell r="D23544" t="str">
            <v>9619205</v>
          </cell>
          <cell r="J23544" t="str">
            <v>N</v>
          </cell>
        </row>
        <row r="23545">
          <cell r="D23545" t="str">
            <v>9619205</v>
          </cell>
          <cell r="J23545" t="str">
            <v>N</v>
          </cell>
        </row>
        <row r="23546">
          <cell r="D23546" t="str">
            <v>9619205</v>
          </cell>
          <cell r="J23546" t="str">
            <v>N</v>
          </cell>
        </row>
        <row r="23547">
          <cell r="D23547" t="str">
            <v>9619205</v>
          </cell>
          <cell r="J23547" t="str">
            <v>N</v>
          </cell>
        </row>
        <row r="23548">
          <cell r="D23548" t="str">
            <v>9619205</v>
          </cell>
          <cell r="J23548" t="str">
            <v>N</v>
          </cell>
        </row>
        <row r="23549">
          <cell r="D23549" t="str">
            <v>9619205</v>
          </cell>
          <cell r="J23549" t="str">
            <v>N</v>
          </cell>
        </row>
        <row r="23550">
          <cell r="D23550" t="str">
            <v>9619205</v>
          </cell>
          <cell r="J23550" t="str">
            <v>N</v>
          </cell>
        </row>
        <row r="23551">
          <cell r="D23551" t="str">
            <v>9619205</v>
          </cell>
          <cell r="J23551" t="str">
            <v>N</v>
          </cell>
        </row>
        <row r="23552">
          <cell r="D23552" t="str">
            <v>9619205</v>
          </cell>
          <cell r="J23552" t="str">
            <v>N</v>
          </cell>
        </row>
        <row r="23553">
          <cell r="D23553" t="str">
            <v>9619205</v>
          </cell>
          <cell r="J23553" t="str">
            <v>N</v>
          </cell>
        </row>
        <row r="23554">
          <cell r="D23554" t="str">
            <v>9619205</v>
          </cell>
          <cell r="J23554" t="str">
            <v>N</v>
          </cell>
        </row>
        <row r="23555">
          <cell r="D23555" t="str">
            <v>9619205</v>
          </cell>
          <cell r="J23555" t="str">
            <v>N</v>
          </cell>
        </row>
        <row r="23556">
          <cell r="D23556" t="str">
            <v>9619205</v>
          </cell>
          <cell r="J23556" t="str">
            <v>N</v>
          </cell>
        </row>
        <row r="23557">
          <cell r="D23557" t="str">
            <v>9619205</v>
          </cell>
          <cell r="J23557" t="str">
            <v>N</v>
          </cell>
        </row>
        <row r="23558">
          <cell r="D23558" t="str">
            <v>9619205</v>
          </cell>
          <cell r="J23558" t="str">
            <v>N</v>
          </cell>
        </row>
        <row r="23559">
          <cell r="D23559" t="str">
            <v>9619205</v>
          </cell>
          <cell r="J23559" t="str">
            <v>N</v>
          </cell>
        </row>
        <row r="23560">
          <cell r="D23560" t="str">
            <v>9619205</v>
          </cell>
          <cell r="J23560" t="str">
            <v>N</v>
          </cell>
        </row>
        <row r="23561">
          <cell r="D23561" t="str">
            <v>9619205</v>
          </cell>
          <cell r="J23561" t="str">
            <v>N</v>
          </cell>
        </row>
        <row r="23562">
          <cell r="D23562" t="str">
            <v>9619205</v>
          </cell>
          <cell r="J23562" t="str">
            <v>N</v>
          </cell>
        </row>
        <row r="23563">
          <cell r="D23563" t="str">
            <v>9619205</v>
          </cell>
          <cell r="J23563" t="str">
            <v>N</v>
          </cell>
        </row>
        <row r="23564">
          <cell r="D23564" t="str">
            <v>9619205</v>
          </cell>
          <cell r="J23564" t="str">
            <v>N</v>
          </cell>
        </row>
        <row r="23565">
          <cell r="D23565" t="str">
            <v>9619205</v>
          </cell>
          <cell r="J23565" t="str">
            <v>N</v>
          </cell>
        </row>
        <row r="23566">
          <cell r="D23566" t="str">
            <v>9619205</v>
          </cell>
          <cell r="J23566" t="str">
            <v>N</v>
          </cell>
        </row>
        <row r="23567">
          <cell r="D23567" t="str">
            <v>9619205</v>
          </cell>
          <cell r="J23567" t="str">
            <v>N</v>
          </cell>
        </row>
        <row r="23568">
          <cell r="D23568" t="str">
            <v>9619205</v>
          </cell>
          <cell r="J23568" t="str">
            <v>N</v>
          </cell>
        </row>
        <row r="23569">
          <cell r="D23569" t="str">
            <v>9619205</v>
          </cell>
          <cell r="J23569" t="str">
            <v>N</v>
          </cell>
        </row>
        <row r="23570">
          <cell r="D23570" t="str">
            <v>9619205</v>
          </cell>
          <cell r="J23570" t="str">
            <v>N</v>
          </cell>
        </row>
        <row r="23571">
          <cell r="D23571" t="str">
            <v>9619205</v>
          </cell>
          <cell r="J23571" t="str">
            <v>N</v>
          </cell>
        </row>
        <row r="23572">
          <cell r="D23572" t="str">
            <v>9619205</v>
          </cell>
          <cell r="J23572" t="str">
            <v>N</v>
          </cell>
        </row>
        <row r="23573">
          <cell r="D23573" t="str">
            <v>9619205</v>
          </cell>
          <cell r="J23573" t="str">
            <v>N</v>
          </cell>
        </row>
        <row r="23574">
          <cell r="D23574" t="str">
            <v>9619205</v>
          </cell>
          <cell r="J23574" t="str">
            <v>N</v>
          </cell>
        </row>
        <row r="23575">
          <cell r="D23575" t="str">
            <v>9619205</v>
          </cell>
          <cell r="J23575" t="str">
            <v>N</v>
          </cell>
        </row>
        <row r="23576">
          <cell r="D23576" t="str">
            <v>9619205</v>
          </cell>
          <cell r="J23576" t="str">
            <v>N</v>
          </cell>
        </row>
        <row r="23577">
          <cell r="D23577" t="str">
            <v>9619205</v>
          </cell>
          <cell r="J23577" t="str">
            <v>N</v>
          </cell>
        </row>
        <row r="23578">
          <cell r="D23578" t="str">
            <v>9619205</v>
          </cell>
          <cell r="J23578" t="str">
            <v>N</v>
          </cell>
        </row>
        <row r="23579">
          <cell r="D23579" t="str">
            <v>9619205</v>
          </cell>
          <cell r="J23579" t="str">
            <v>N</v>
          </cell>
        </row>
        <row r="23580">
          <cell r="D23580" t="str">
            <v>9619205</v>
          </cell>
          <cell r="J23580" t="str">
            <v>N</v>
          </cell>
        </row>
        <row r="23581">
          <cell r="D23581" t="str">
            <v>9619205</v>
          </cell>
          <cell r="J23581" t="str">
            <v>N</v>
          </cell>
        </row>
        <row r="23582">
          <cell r="D23582" t="str">
            <v>9619205</v>
          </cell>
          <cell r="J23582" t="str">
            <v>N</v>
          </cell>
        </row>
        <row r="23583">
          <cell r="D23583" t="str">
            <v>9619205</v>
          </cell>
          <cell r="J23583" t="str">
            <v>N</v>
          </cell>
        </row>
        <row r="23584">
          <cell r="D23584" t="str">
            <v>9619205</v>
          </cell>
          <cell r="J23584" t="str">
            <v>N</v>
          </cell>
        </row>
        <row r="23585">
          <cell r="D23585" t="str">
            <v>9619205</v>
          </cell>
          <cell r="J23585" t="str">
            <v>N</v>
          </cell>
        </row>
        <row r="23586">
          <cell r="D23586" t="str">
            <v>9619205</v>
          </cell>
          <cell r="J23586" t="str">
            <v>N</v>
          </cell>
        </row>
        <row r="23587">
          <cell r="D23587" t="str">
            <v>9619205</v>
          </cell>
          <cell r="J23587" t="str">
            <v>N</v>
          </cell>
        </row>
        <row r="23588">
          <cell r="D23588" t="str">
            <v>9619205</v>
          </cell>
          <cell r="J23588" t="str">
            <v>N</v>
          </cell>
        </row>
        <row r="23589">
          <cell r="D23589" t="str">
            <v>9619205</v>
          </cell>
          <cell r="J23589" t="str">
            <v>N</v>
          </cell>
        </row>
        <row r="23590">
          <cell r="D23590" t="str">
            <v>9619205</v>
          </cell>
          <cell r="J23590" t="str">
            <v>N</v>
          </cell>
        </row>
        <row r="23591">
          <cell r="D23591" t="str">
            <v>9619205</v>
          </cell>
          <cell r="J23591" t="str">
            <v>N</v>
          </cell>
        </row>
        <row r="23592">
          <cell r="D23592" t="str">
            <v>9619205</v>
          </cell>
          <cell r="J23592" t="str">
            <v>N</v>
          </cell>
        </row>
        <row r="23593">
          <cell r="D23593" t="str">
            <v>9619205</v>
          </cell>
          <cell r="J23593" t="str">
            <v>N</v>
          </cell>
        </row>
        <row r="23594">
          <cell r="D23594" t="str">
            <v>9619205</v>
          </cell>
          <cell r="J23594" t="str">
            <v>N</v>
          </cell>
        </row>
        <row r="23595">
          <cell r="D23595" t="str">
            <v>9619205</v>
          </cell>
          <cell r="J23595" t="str">
            <v>N</v>
          </cell>
        </row>
        <row r="23596">
          <cell r="D23596" t="str">
            <v>9619205</v>
          </cell>
          <cell r="J23596" t="str">
            <v>N</v>
          </cell>
        </row>
        <row r="23597">
          <cell r="D23597" t="str">
            <v>9619205</v>
          </cell>
          <cell r="J23597" t="str">
            <v>N</v>
          </cell>
        </row>
        <row r="23598">
          <cell r="D23598" t="str">
            <v>9619205</v>
          </cell>
          <cell r="J23598" t="str">
            <v>N</v>
          </cell>
        </row>
        <row r="23599">
          <cell r="D23599" t="str">
            <v>9619205</v>
          </cell>
          <cell r="J23599" t="str">
            <v>N</v>
          </cell>
        </row>
        <row r="23600">
          <cell r="D23600" t="str">
            <v>9619205</v>
          </cell>
          <cell r="J23600" t="str">
            <v>N</v>
          </cell>
        </row>
        <row r="23601">
          <cell r="D23601" t="str">
            <v>9619205</v>
          </cell>
          <cell r="J23601" t="str">
            <v>N</v>
          </cell>
        </row>
        <row r="23602">
          <cell r="D23602" t="str">
            <v>9619205</v>
          </cell>
          <cell r="J23602" t="str">
            <v>N</v>
          </cell>
        </row>
        <row r="23603">
          <cell r="D23603" t="str">
            <v>9619205</v>
          </cell>
          <cell r="J23603" t="str">
            <v>N</v>
          </cell>
        </row>
        <row r="23604">
          <cell r="D23604" t="str">
            <v>9619205</v>
          </cell>
          <cell r="J23604" t="str">
            <v>N</v>
          </cell>
        </row>
        <row r="23605">
          <cell r="D23605" t="str">
            <v>9619205</v>
          </cell>
          <cell r="J23605" t="str">
            <v>N</v>
          </cell>
        </row>
        <row r="23606">
          <cell r="D23606" t="str">
            <v>9619205</v>
          </cell>
          <cell r="J23606" t="str">
            <v>N</v>
          </cell>
        </row>
        <row r="23607">
          <cell r="D23607" t="str">
            <v>9619205</v>
          </cell>
          <cell r="J23607" t="str">
            <v>N</v>
          </cell>
        </row>
        <row r="23608">
          <cell r="D23608" t="str">
            <v>9619205</v>
          </cell>
          <cell r="J23608" t="str">
            <v>N</v>
          </cell>
        </row>
        <row r="23609">
          <cell r="D23609" t="str">
            <v>9619205</v>
          </cell>
          <cell r="J23609" t="str">
            <v>N</v>
          </cell>
        </row>
        <row r="23610">
          <cell r="D23610" t="str">
            <v>9619205</v>
          </cell>
          <cell r="J23610" t="str">
            <v>N</v>
          </cell>
        </row>
        <row r="23611">
          <cell r="D23611" t="str">
            <v>9619205</v>
          </cell>
          <cell r="J23611" t="str">
            <v>N</v>
          </cell>
        </row>
        <row r="23612">
          <cell r="D23612" t="str">
            <v>9619205</v>
          </cell>
          <cell r="J23612" t="str">
            <v>N</v>
          </cell>
        </row>
        <row r="23613">
          <cell r="D23613" t="str">
            <v>9619205</v>
          </cell>
          <cell r="J23613" t="str">
            <v>N</v>
          </cell>
        </row>
        <row r="23614">
          <cell r="D23614" t="str">
            <v>9619205</v>
          </cell>
          <cell r="J23614" t="str">
            <v>N</v>
          </cell>
        </row>
        <row r="23615">
          <cell r="D23615" t="str">
            <v>9619205</v>
          </cell>
          <cell r="J23615" t="str">
            <v>N</v>
          </cell>
        </row>
        <row r="23616">
          <cell r="D23616" t="str">
            <v>9619205</v>
          </cell>
          <cell r="J23616" t="str">
            <v>N</v>
          </cell>
        </row>
        <row r="23617">
          <cell r="D23617" t="str">
            <v>9619205</v>
          </cell>
          <cell r="J23617" t="str">
            <v>N</v>
          </cell>
        </row>
        <row r="23618">
          <cell r="D23618" t="str">
            <v>9619205</v>
          </cell>
          <cell r="J23618" t="str">
            <v>N</v>
          </cell>
        </row>
        <row r="23619">
          <cell r="D23619" t="str">
            <v>9619205</v>
          </cell>
          <cell r="J23619" t="str">
            <v>N</v>
          </cell>
        </row>
        <row r="23620">
          <cell r="D23620" t="str">
            <v>9619205</v>
          </cell>
          <cell r="J23620" t="str">
            <v>N</v>
          </cell>
        </row>
        <row r="23621">
          <cell r="D23621" t="str">
            <v>9619205</v>
          </cell>
          <cell r="J23621" t="str">
            <v>N</v>
          </cell>
        </row>
        <row r="23622">
          <cell r="D23622" t="str">
            <v>9619205</v>
          </cell>
          <cell r="J23622" t="str">
            <v>N</v>
          </cell>
        </row>
        <row r="23623">
          <cell r="D23623" t="str">
            <v>9619205</v>
          </cell>
          <cell r="J23623" t="str">
            <v>N</v>
          </cell>
        </row>
        <row r="23624">
          <cell r="D23624" t="str">
            <v>9619205</v>
          </cell>
          <cell r="J23624" t="str">
            <v>N</v>
          </cell>
        </row>
        <row r="23625">
          <cell r="D23625" t="str">
            <v>9619205</v>
          </cell>
          <cell r="J23625" t="str">
            <v>N</v>
          </cell>
        </row>
        <row r="23626">
          <cell r="D23626" t="str">
            <v>9619205</v>
          </cell>
          <cell r="J23626" t="str">
            <v>N</v>
          </cell>
        </row>
        <row r="23627">
          <cell r="D23627" t="str">
            <v>9619205</v>
          </cell>
          <cell r="J23627" t="str">
            <v>N</v>
          </cell>
        </row>
        <row r="23628">
          <cell r="D23628" t="str">
            <v>9619205</v>
          </cell>
          <cell r="J23628" t="str">
            <v>N</v>
          </cell>
        </row>
        <row r="23629">
          <cell r="D23629" t="str">
            <v>9619205</v>
          </cell>
          <cell r="J23629" t="str">
            <v>N</v>
          </cell>
        </row>
        <row r="23630">
          <cell r="D23630" t="str">
            <v>9619205</v>
          </cell>
          <cell r="J23630" t="str">
            <v>N</v>
          </cell>
        </row>
        <row r="23631">
          <cell r="D23631" t="str">
            <v>9619205</v>
          </cell>
          <cell r="J23631" t="str">
            <v>N</v>
          </cell>
        </row>
        <row r="23632">
          <cell r="D23632" t="str">
            <v>9619205</v>
          </cell>
          <cell r="J23632" t="str">
            <v>N</v>
          </cell>
        </row>
        <row r="23633">
          <cell r="D23633" t="str">
            <v>9619205</v>
          </cell>
          <cell r="J23633" t="str">
            <v>N</v>
          </cell>
        </row>
        <row r="23634">
          <cell r="D23634" t="str">
            <v>9619205</v>
          </cell>
          <cell r="J23634" t="str">
            <v>N</v>
          </cell>
        </row>
        <row r="23635">
          <cell r="D23635" t="str">
            <v>9619205</v>
          </cell>
          <cell r="J23635" t="str">
            <v>N</v>
          </cell>
        </row>
        <row r="23636">
          <cell r="D23636" t="str">
            <v>9619205</v>
          </cell>
          <cell r="J23636" t="str">
            <v>N</v>
          </cell>
        </row>
        <row r="23637">
          <cell r="D23637" t="str">
            <v>9619205</v>
          </cell>
          <cell r="J23637" t="str">
            <v>N</v>
          </cell>
        </row>
        <row r="23638">
          <cell r="D23638" t="str">
            <v>9619205</v>
          </cell>
          <cell r="J23638" t="str">
            <v>N</v>
          </cell>
        </row>
        <row r="23639">
          <cell r="D23639" t="str">
            <v>9619205</v>
          </cell>
          <cell r="J23639" t="str">
            <v>N</v>
          </cell>
        </row>
        <row r="23640">
          <cell r="D23640" t="str">
            <v>9619205</v>
          </cell>
          <cell r="J23640" t="str">
            <v>N</v>
          </cell>
        </row>
        <row r="23641">
          <cell r="D23641" t="str">
            <v>9619205</v>
          </cell>
          <cell r="J23641" t="str">
            <v>N</v>
          </cell>
        </row>
        <row r="23642">
          <cell r="D23642" t="str">
            <v>9619205</v>
          </cell>
          <cell r="J23642" t="str">
            <v>N</v>
          </cell>
        </row>
        <row r="23643">
          <cell r="D23643" t="str">
            <v>9619205</v>
          </cell>
          <cell r="J23643" t="str">
            <v>N</v>
          </cell>
        </row>
        <row r="23644">
          <cell r="D23644" t="str">
            <v>9619205</v>
          </cell>
          <cell r="J23644" t="str">
            <v>N</v>
          </cell>
        </row>
        <row r="23645">
          <cell r="D23645" t="str">
            <v>9619205</v>
          </cell>
          <cell r="J23645" t="str">
            <v>N</v>
          </cell>
        </row>
        <row r="23646">
          <cell r="D23646" t="str">
            <v>9619205</v>
          </cell>
          <cell r="J23646" t="str">
            <v>N</v>
          </cell>
        </row>
        <row r="23647">
          <cell r="D23647" t="str">
            <v>9619205</v>
          </cell>
          <cell r="J23647" t="str">
            <v>N</v>
          </cell>
        </row>
        <row r="23648">
          <cell r="D23648" t="str">
            <v>9619205</v>
          </cell>
          <cell r="J23648" t="str">
            <v>N</v>
          </cell>
        </row>
        <row r="23649">
          <cell r="D23649" t="str">
            <v>9619205</v>
          </cell>
          <cell r="J23649" t="str">
            <v>N</v>
          </cell>
        </row>
        <row r="23650">
          <cell r="D23650" t="str">
            <v>9619205</v>
          </cell>
          <cell r="J23650" t="str">
            <v>N</v>
          </cell>
        </row>
        <row r="23651">
          <cell r="D23651" t="str">
            <v>9619205</v>
          </cell>
          <cell r="J23651" t="str">
            <v>N</v>
          </cell>
        </row>
        <row r="23652">
          <cell r="D23652" t="str">
            <v>9619205</v>
          </cell>
          <cell r="J23652" t="str">
            <v>N</v>
          </cell>
        </row>
        <row r="23653">
          <cell r="D23653" t="str">
            <v>9619205</v>
          </cell>
          <cell r="J23653" t="str">
            <v>N</v>
          </cell>
        </row>
        <row r="23654">
          <cell r="D23654" t="str">
            <v>9619205</v>
          </cell>
          <cell r="J23654" t="str">
            <v>N</v>
          </cell>
        </row>
        <row r="23655">
          <cell r="D23655" t="str">
            <v>9619205</v>
          </cell>
          <cell r="J23655" t="str">
            <v>N</v>
          </cell>
        </row>
        <row r="23656">
          <cell r="D23656" t="str">
            <v>9861005</v>
          </cell>
          <cell r="J23656" t="str">
            <v>N</v>
          </cell>
        </row>
        <row r="23657">
          <cell r="D23657" t="str">
            <v>9861005</v>
          </cell>
          <cell r="J23657" t="str">
            <v>N</v>
          </cell>
        </row>
        <row r="23658">
          <cell r="D23658" t="str">
            <v>9861005</v>
          </cell>
          <cell r="J23658" t="str">
            <v>N</v>
          </cell>
        </row>
        <row r="23659">
          <cell r="D23659" t="str">
            <v>9861005</v>
          </cell>
          <cell r="J23659" t="str">
            <v>N</v>
          </cell>
        </row>
        <row r="23660">
          <cell r="D23660" t="str">
            <v>9861005</v>
          </cell>
          <cell r="J23660" t="str">
            <v>N</v>
          </cell>
        </row>
        <row r="23661">
          <cell r="D23661" t="str">
            <v>9861005</v>
          </cell>
          <cell r="J23661" t="str">
            <v>N</v>
          </cell>
        </row>
        <row r="23662">
          <cell r="D23662" t="str">
            <v>9861005</v>
          </cell>
          <cell r="J23662" t="str">
            <v>N</v>
          </cell>
        </row>
        <row r="23663">
          <cell r="D23663" t="str">
            <v>9861005</v>
          </cell>
          <cell r="J23663" t="str">
            <v>N</v>
          </cell>
        </row>
        <row r="23664">
          <cell r="D23664" t="str">
            <v>9861005</v>
          </cell>
          <cell r="J23664" t="str">
            <v>N</v>
          </cell>
        </row>
        <row r="23665">
          <cell r="D23665" t="str">
            <v>9861005</v>
          </cell>
          <cell r="J23665" t="str">
            <v>N</v>
          </cell>
        </row>
        <row r="23666">
          <cell r="D23666" t="str">
            <v>9861005</v>
          </cell>
          <cell r="J23666" t="str">
            <v>N</v>
          </cell>
        </row>
        <row r="23667">
          <cell r="D23667" t="str">
            <v>9861005</v>
          </cell>
          <cell r="J23667" t="str">
            <v>N</v>
          </cell>
        </row>
        <row r="23668">
          <cell r="D23668" t="str">
            <v>9861005</v>
          </cell>
          <cell r="J23668" t="str">
            <v>N</v>
          </cell>
        </row>
        <row r="23669">
          <cell r="D23669" t="str">
            <v>9861005</v>
          </cell>
          <cell r="J23669" t="str">
            <v>N</v>
          </cell>
        </row>
        <row r="23670">
          <cell r="D23670" t="str">
            <v>9861005</v>
          </cell>
          <cell r="J23670" t="str">
            <v>N</v>
          </cell>
        </row>
        <row r="23671">
          <cell r="D23671" t="str">
            <v>9861005</v>
          </cell>
          <cell r="J23671" t="str">
            <v>N</v>
          </cell>
        </row>
        <row r="23672">
          <cell r="D23672" t="str">
            <v>9861005</v>
          </cell>
          <cell r="J23672" t="str">
            <v>N</v>
          </cell>
        </row>
        <row r="23673">
          <cell r="D23673" t="str">
            <v>9861005</v>
          </cell>
          <cell r="J23673" t="str">
            <v>N</v>
          </cell>
        </row>
        <row r="23674">
          <cell r="D23674" t="str">
            <v>9861005</v>
          </cell>
          <cell r="J23674" t="str">
            <v>N</v>
          </cell>
        </row>
        <row r="23675">
          <cell r="D23675" t="str">
            <v>9861005</v>
          </cell>
          <cell r="J23675" t="str">
            <v>N</v>
          </cell>
        </row>
        <row r="23676">
          <cell r="D23676" t="str">
            <v>9861005</v>
          </cell>
          <cell r="J23676" t="str">
            <v>N</v>
          </cell>
        </row>
        <row r="23677">
          <cell r="D23677" t="str">
            <v>9861005</v>
          </cell>
          <cell r="J23677" t="str">
            <v>N</v>
          </cell>
        </row>
        <row r="23678">
          <cell r="D23678" t="str">
            <v>9861005</v>
          </cell>
          <cell r="J23678" t="str">
            <v>N</v>
          </cell>
        </row>
        <row r="23679">
          <cell r="D23679" t="str">
            <v>9861005</v>
          </cell>
          <cell r="J23679" t="str">
            <v>N</v>
          </cell>
        </row>
        <row r="23680">
          <cell r="D23680" t="str">
            <v>9861005</v>
          </cell>
          <cell r="J23680" t="str">
            <v>N</v>
          </cell>
        </row>
        <row r="23681">
          <cell r="D23681" t="str">
            <v>9861005</v>
          </cell>
          <cell r="J23681" t="str">
            <v>N</v>
          </cell>
        </row>
        <row r="23682">
          <cell r="D23682" t="str">
            <v>9861005</v>
          </cell>
          <cell r="J23682" t="str">
            <v>N</v>
          </cell>
        </row>
        <row r="23683">
          <cell r="D23683" t="str">
            <v>9861005</v>
          </cell>
          <cell r="J23683" t="str">
            <v>N</v>
          </cell>
        </row>
        <row r="23684">
          <cell r="D23684" t="str">
            <v>9861005</v>
          </cell>
          <cell r="J23684" t="str">
            <v>N</v>
          </cell>
        </row>
        <row r="23685">
          <cell r="D23685" t="str">
            <v>9861005</v>
          </cell>
          <cell r="J23685" t="str">
            <v>N</v>
          </cell>
        </row>
        <row r="23686">
          <cell r="D23686" t="str">
            <v>9861005</v>
          </cell>
          <cell r="J23686" t="str">
            <v>N</v>
          </cell>
        </row>
        <row r="23687">
          <cell r="D23687" t="str">
            <v>9861005</v>
          </cell>
          <cell r="J23687" t="str">
            <v>N</v>
          </cell>
        </row>
        <row r="23688">
          <cell r="D23688" t="str">
            <v>9861005</v>
          </cell>
          <cell r="J23688" t="str">
            <v>N</v>
          </cell>
        </row>
        <row r="23689">
          <cell r="D23689" t="str">
            <v>9938096</v>
          </cell>
          <cell r="J23689" t="str">
            <v>Y</v>
          </cell>
        </row>
        <row r="23690">
          <cell r="D23690" t="str">
            <v>9938096</v>
          </cell>
          <cell r="J23690" t="str">
            <v>Y</v>
          </cell>
        </row>
        <row r="23691">
          <cell r="D23691" t="str">
            <v>9938096</v>
          </cell>
          <cell r="J23691" t="str">
            <v>Y</v>
          </cell>
        </row>
        <row r="23692">
          <cell r="D23692" t="str">
            <v>9938096</v>
          </cell>
          <cell r="J23692" t="str">
            <v>Y</v>
          </cell>
        </row>
        <row r="23693">
          <cell r="D23693" t="str">
            <v>9938096</v>
          </cell>
          <cell r="J23693" t="str">
            <v>Y</v>
          </cell>
        </row>
        <row r="23694">
          <cell r="D23694" t="str">
            <v>9938096</v>
          </cell>
          <cell r="J23694" t="str">
            <v>Y</v>
          </cell>
        </row>
        <row r="23695">
          <cell r="D23695" t="str">
            <v>9938096</v>
          </cell>
          <cell r="J23695" t="str">
            <v>Y</v>
          </cell>
        </row>
        <row r="23696">
          <cell r="D23696" t="str">
            <v>9938096</v>
          </cell>
          <cell r="J23696" t="str">
            <v>Y</v>
          </cell>
        </row>
        <row r="23697">
          <cell r="D23697" t="str">
            <v>9938096</v>
          </cell>
          <cell r="J23697" t="str">
            <v>Y</v>
          </cell>
        </row>
        <row r="23698">
          <cell r="D23698" t="str">
            <v>9938096</v>
          </cell>
          <cell r="J23698" t="str">
            <v>Y</v>
          </cell>
        </row>
        <row r="23699">
          <cell r="D23699" t="str">
            <v>9938096</v>
          </cell>
          <cell r="J23699" t="str">
            <v>Y</v>
          </cell>
        </row>
        <row r="23700">
          <cell r="D23700" t="str">
            <v>9938096</v>
          </cell>
          <cell r="J23700" t="str">
            <v>Y</v>
          </cell>
        </row>
        <row r="23701">
          <cell r="D23701" t="str">
            <v>9938096</v>
          </cell>
          <cell r="J23701" t="str">
            <v>Y</v>
          </cell>
        </row>
        <row r="23702">
          <cell r="D23702" t="str">
            <v>9938096</v>
          </cell>
          <cell r="J23702" t="str">
            <v>Y</v>
          </cell>
        </row>
        <row r="23703">
          <cell r="D23703" t="str">
            <v>9938096</v>
          </cell>
          <cell r="J23703" t="str">
            <v>Y</v>
          </cell>
        </row>
        <row r="23704">
          <cell r="D23704" t="str">
            <v>9938096</v>
          </cell>
          <cell r="J23704" t="str">
            <v>Y</v>
          </cell>
        </row>
        <row r="23705">
          <cell r="D23705" t="str">
            <v>9938096</v>
          </cell>
          <cell r="J23705" t="str">
            <v>Y</v>
          </cell>
        </row>
        <row r="23706">
          <cell r="D23706" t="str">
            <v>9938096</v>
          </cell>
          <cell r="J23706" t="str">
            <v>Y</v>
          </cell>
        </row>
        <row r="23707">
          <cell r="D23707" t="str">
            <v>9938096</v>
          </cell>
          <cell r="J23707" t="str">
            <v>Y</v>
          </cell>
        </row>
        <row r="23708">
          <cell r="D23708" t="str">
            <v>9938096</v>
          </cell>
          <cell r="J23708" t="str">
            <v>Y</v>
          </cell>
        </row>
        <row r="23709">
          <cell r="D23709" t="str">
            <v>9938096</v>
          </cell>
          <cell r="J23709" t="str">
            <v>Y</v>
          </cell>
        </row>
        <row r="23710">
          <cell r="D23710" t="str">
            <v>9938096</v>
          </cell>
          <cell r="J23710" t="str">
            <v>Y</v>
          </cell>
        </row>
        <row r="23711">
          <cell r="D23711" t="str">
            <v>9938096</v>
          </cell>
          <cell r="J23711" t="str">
            <v>Y</v>
          </cell>
        </row>
        <row r="23712">
          <cell r="D23712" t="str">
            <v>9938096</v>
          </cell>
          <cell r="J23712" t="str">
            <v>Y</v>
          </cell>
        </row>
        <row r="23713">
          <cell r="D23713" t="str">
            <v>9938096</v>
          </cell>
          <cell r="J23713" t="str">
            <v>Y</v>
          </cell>
        </row>
        <row r="23714">
          <cell r="D23714" t="str">
            <v>9938096</v>
          </cell>
          <cell r="J23714" t="str">
            <v>Y</v>
          </cell>
        </row>
        <row r="23715">
          <cell r="D23715" t="str">
            <v>9938096</v>
          </cell>
          <cell r="J23715" t="str">
            <v>Y</v>
          </cell>
        </row>
        <row r="23716">
          <cell r="D23716" t="str">
            <v>9938096</v>
          </cell>
          <cell r="J23716" t="str">
            <v>Y</v>
          </cell>
        </row>
        <row r="23717">
          <cell r="D23717" t="str">
            <v>9938096</v>
          </cell>
          <cell r="J23717" t="str">
            <v>Y</v>
          </cell>
        </row>
        <row r="23718">
          <cell r="D23718" t="str">
            <v>9938096</v>
          </cell>
          <cell r="J23718" t="str">
            <v>Y</v>
          </cell>
        </row>
        <row r="23719">
          <cell r="D23719" t="str">
            <v>9938096</v>
          </cell>
          <cell r="J23719" t="str">
            <v>Y</v>
          </cell>
        </row>
        <row r="23720">
          <cell r="D23720" t="str">
            <v>9938096</v>
          </cell>
          <cell r="J23720" t="str">
            <v>Y</v>
          </cell>
        </row>
        <row r="23721">
          <cell r="D23721" t="str">
            <v>9938096</v>
          </cell>
          <cell r="J23721" t="str">
            <v>Y</v>
          </cell>
        </row>
        <row r="23722">
          <cell r="D23722" t="str">
            <v>9946036</v>
          </cell>
          <cell r="J23722" t="str">
            <v>N</v>
          </cell>
        </row>
        <row r="23723">
          <cell r="D23723" t="str">
            <v>9946036</v>
          </cell>
          <cell r="J23723" t="str">
            <v>N</v>
          </cell>
        </row>
        <row r="23724">
          <cell r="D23724" t="str">
            <v>9946036</v>
          </cell>
          <cell r="J23724" t="str">
            <v>N</v>
          </cell>
        </row>
        <row r="23725">
          <cell r="D23725" t="str">
            <v>9946036</v>
          </cell>
          <cell r="J23725" t="str">
            <v>N</v>
          </cell>
        </row>
        <row r="23726">
          <cell r="D23726" t="str">
            <v>9946036</v>
          </cell>
          <cell r="J23726" t="str">
            <v>N</v>
          </cell>
        </row>
        <row r="23727">
          <cell r="D23727" t="str">
            <v>9946036</v>
          </cell>
          <cell r="J23727" t="str">
            <v>N</v>
          </cell>
        </row>
        <row r="23728">
          <cell r="D23728" t="str">
            <v>9946036</v>
          </cell>
          <cell r="J23728" t="str">
            <v>N</v>
          </cell>
        </row>
        <row r="23729">
          <cell r="D23729" t="str">
            <v>9946036</v>
          </cell>
          <cell r="J23729" t="str">
            <v>N</v>
          </cell>
        </row>
        <row r="23730">
          <cell r="D23730" t="str">
            <v>9946036</v>
          </cell>
          <cell r="J23730" t="str">
            <v>N</v>
          </cell>
        </row>
        <row r="23731">
          <cell r="D23731" t="str">
            <v>9946036</v>
          </cell>
          <cell r="J23731" t="str">
            <v>N</v>
          </cell>
        </row>
        <row r="23732">
          <cell r="D23732" t="str">
            <v>9946036</v>
          </cell>
          <cell r="J23732" t="str">
            <v>N</v>
          </cell>
        </row>
        <row r="23733">
          <cell r="D23733" t="str">
            <v>9946036</v>
          </cell>
          <cell r="J23733" t="str">
            <v>N</v>
          </cell>
        </row>
        <row r="23734">
          <cell r="D23734" t="str">
            <v>9946036</v>
          </cell>
          <cell r="J23734" t="str">
            <v>N</v>
          </cell>
        </row>
        <row r="23735">
          <cell r="D23735" t="str">
            <v>9946036</v>
          </cell>
          <cell r="J23735" t="str">
            <v>N</v>
          </cell>
        </row>
        <row r="23736">
          <cell r="D23736" t="str">
            <v>9946036</v>
          </cell>
          <cell r="J23736" t="str">
            <v>N</v>
          </cell>
        </row>
        <row r="23737">
          <cell r="D23737" t="str">
            <v>9946036</v>
          </cell>
          <cell r="J23737" t="str">
            <v>N</v>
          </cell>
        </row>
        <row r="23738">
          <cell r="D23738" t="str">
            <v>9946036</v>
          </cell>
          <cell r="J23738" t="str">
            <v>N</v>
          </cell>
        </row>
        <row r="23739">
          <cell r="D23739" t="str">
            <v>9946036</v>
          </cell>
          <cell r="J23739" t="str">
            <v>N</v>
          </cell>
        </row>
        <row r="23740">
          <cell r="D23740" t="str">
            <v>9946036</v>
          </cell>
          <cell r="J23740" t="str">
            <v>N</v>
          </cell>
        </row>
        <row r="23741">
          <cell r="D23741" t="str">
            <v>9946036</v>
          </cell>
          <cell r="J23741" t="str">
            <v>N</v>
          </cell>
        </row>
        <row r="23742">
          <cell r="D23742" t="str">
            <v>9946036</v>
          </cell>
          <cell r="J23742" t="str">
            <v>N</v>
          </cell>
        </row>
        <row r="23743">
          <cell r="D23743" t="str">
            <v>9946036</v>
          </cell>
          <cell r="J23743" t="str">
            <v>N</v>
          </cell>
        </row>
        <row r="23744">
          <cell r="D23744" t="str">
            <v>9946036</v>
          </cell>
          <cell r="J23744" t="str">
            <v>N</v>
          </cell>
        </row>
        <row r="23745">
          <cell r="D23745" t="str">
            <v>9946036</v>
          </cell>
          <cell r="J23745" t="str">
            <v>N</v>
          </cell>
        </row>
        <row r="23746">
          <cell r="D23746" t="str">
            <v>9946036</v>
          </cell>
          <cell r="J23746" t="str">
            <v>N</v>
          </cell>
        </row>
        <row r="23747">
          <cell r="D23747" t="str">
            <v>9946036</v>
          </cell>
          <cell r="J23747" t="str">
            <v>N</v>
          </cell>
        </row>
        <row r="23748">
          <cell r="D23748" t="str">
            <v>9946036</v>
          </cell>
          <cell r="J23748" t="str">
            <v>N</v>
          </cell>
        </row>
        <row r="23749">
          <cell r="D23749" t="str">
            <v>9946036</v>
          </cell>
          <cell r="J23749" t="str">
            <v>N</v>
          </cell>
        </row>
        <row r="23750">
          <cell r="D23750" t="str">
            <v>9946036</v>
          </cell>
          <cell r="J23750" t="str">
            <v>N</v>
          </cell>
        </row>
        <row r="23751">
          <cell r="D23751" t="str">
            <v>9946036</v>
          </cell>
          <cell r="J23751" t="str">
            <v>N</v>
          </cell>
        </row>
        <row r="23752">
          <cell r="D23752" t="str">
            <v>9946036</v>
          </cell>
          <cell r="J23752" t="str">
            <v>N</v>
          </cell>
        </row>
        <row r="23753">
          <cell r="D23753" t="str">
            <v>9946036</v>
          </cell>
          <cell r="J23753" t="str">
            <v>N</v>
          </cell>
        </row>
        <row r="23754">
          <cell r="D23754" t="str">
            <v>9946036</v>
          </cell>
          <cell r="J23754" t="str">
            <v>N</v>
          </cell>
        </row>
        <row r="23755">
          <cell r="D23755" t="str">
            <v>9946036</v>
          </cell>
          <cell r="J23755" t="str">
            <v>N</v>
          </cell>
        </row>
        <row r="23756">
          <cell r="D23756" t="str">
            <v>9946036</v>
          </cell>
          <cell r="J23756" t="str">
            <v>N</v>
          </cell>
        </row>
        <row r="23757">
          <cell r="D23757" t="str">
            <v>9946036</v>
          </cell>
          <cell r="J23757" t="str">
            <v>N</v>
          </cell>
        </row>
        <row r="23758">
          <cell r="D23758" t="str">
            <v>9946036</v>
          </cell>
          <cell r="J23758" t="str">
            <v>N</v>
          </cell>
        </row>
        <row r="23759">
          <cell r="D23759" t="str">
            <v>9946036</v>
          </cell>
          <cell r="J23759" t="str">
            <v>N</v>
          </cell>
        </row>
        <row r="23760">
          <cell r="D23760" t="str">
            <v>9946036</v>
          </cell>
          <cell r="J23760" t="str">
            <v>N</v>
          </cell>
        </row>
        <row r="23761">
          <cell r="D23761" t="str">
            <v>9946036</v>
          </cell>
          <cell r="J23761" t="str">
            <v>N</v>
          </cell>
        </row>
        <row r="23762">
          <cell r="D23762" t="str">
            <v>9946036</v>
          </cell>
          <cell r="J23762" t="str">
            <v>N</v>
          </cell>
        </row>
        <row r="23763">
          <cell r="D23763" t="str">
            <v>9946036</v>
          </cell>
          <cell r="J23763" t="str">
            <v>N</v>
          </cell>
        </row>
        <row r="23764">
          <cell r="D23764" t="str">
            <v>9946036</v>
          </cell>
          <cell r="J23764" t="str">
            <v>N</v>
          </cell>
        </row>
        <row r="23765">
          <cell r="D23765" t="str">
            <v>9946036</v>
          </cell>
          <cell r="J23765" t="str">
            <v>N</v>
          </cell>
        </row>
        <row r="23766">
          <cell r="D23766" t="str">
            <v>9946036</v>
          </cell>
          <cell r="J23766" t="str">
            <v>N</v>
          </cell>
        </row>
        <row r="23767">
          <cell r="D23767" t="str">
            <v>9946036</v>
          </cell>
          <cell r="J23767" t="str">
            <v>N</v>
          </cell>
        </row>
        <row r="23768">
          <cell r="D23768" t="str">
            <v>9946036</v>
          </cell>
          <cell r="J23768" t="str">
            <v>N</v>
          </cell>
        </row>
        <row r="23769">
          <cell r="D23769" t="str">
            <v>9946036</v>
          </cell>
          <cell r="J23769" t="str">
            <v>N</v>
          </cell>
        </row>
        <row r="23770">
          <cell r="D23770" t="str">
            <v>9946036</v>
          </cell>
          <cell r="J23770" t="str">
            <v>N</v>
          </cell>
        </row>
        <row r="23771">
          <cell r="D23771" t="str">
            <v>9946036</v>
          </cell>
          <cell r="J23771" t="str">
            <v>N</v>
          </cell>
        </row>
        <row r="23772">
          <cell r="D23772" t="str">
            <v>9946036</v>
          </cell>
          <cell r="J23772" t="str">
            <v>N</v>
          </cell>
        </row>
        <row r="23773">
          <cell r="D23773" t="str">
            <v>9946036</v>
          </cell>
          <cell r="J23773" t="str">
            <v>N</v>
          </cell>
        </row>
        <row r="23774">
          <cell r="D23774" t="str">
            <v>9946036</v>
          </cell>
          <cell r="J23774" t="str">
            <v>N</v>
          </cell>
        </row>
        <row r="23775">
          <cell r="D23775" t="str">
            <v>9946036</v>
          </cell>
          <cell r="J23775" t="str">
            <v>N</v>
          </cell>
        </row>
        <row r="23776">
          <cell r="D23776" t="str">
            <v>9946036</v>
          </cell>
          <cell r="J23776" t="str">
            <v>N</v>
          </cell>
        </row>
        <row r="23777">
          <cell r="D23777" t="str">
            <v>9946036</v>
          </cell>
          <cell r="J23777" t="str">
            <v>N</v>
          </cell>
        </row>
        <row r="23778">
          <cell r="D23778" t="str">
            <v>9946036</v>
          </cell>
          <cell r="J23778" t="str">
            <v>N</v>
          </cell>
        </row>
        <row r="23779">
          <cell r="D23779" t="str">
            <v>9946036</v>
          </cell>
          <cell r="J23779" t="str">
            <v>N</v>
          </cell>
        </row>
        <row r="23780">
          <cell r="D23780" t="str">
            <v>9946036</v>
          </cell>
          <cell r="J23780" t="str">
            <v>N</v>
          </cell>
        </row>
        <row r="23781">
          <cell r="D23781" t="str">
            <v>9946036</v>
          </cell>
          <cell r="J23781" t="str">
            <v>N</v>
          </cell>
        </row>
        <row r="23782">
          <cell r="D23782" t="str">
            <v>9946036</v>
          </cell>
          <cell r="J23782" t="str">
            <v>N</v>
          </cell>
        </row>
        <row r="23783">
          <cell r="D23783" t="str">
            <v>9946036</v>
          </cell>
          <cell r="J23783" t="str">
            <v>N</v>
          </cell>
        </row>
        <row r="23784">
          <cell r="D23784" t="str">
            <v>9992296</v>
          </cell>
          <cell r="J23784" t="str">
            <v>N</v>
          </cell>
        </row>
        <row r="23785">
          <cell r="D23785" t="str">
            <v>9992296</v>
          </cell>
          <cell r="J23785" t="str">
            <v>N</v>
          </cell>
        </row>
        <row r="23786">
          <cell r="D23786" t="str">
            <v>9992296</v>
          </cell>
          <cell r="J23786" t="str">
            <v>N</v>
          </cell>
        </row>
        <row r="23787">
          <cell r="D23787" t="str">
            <v>9992296</v>
          </cell>
          <cell r="J23787" t="str">
            <v>N</v>
          </cell>
        </row>
        <row r="23788">
          <cell r="D23788" t="str">
            <v>9992296</v>
          </cell>
          <cell r="J23788" t="str">
            <v>N</v>
          </cell>
        </row>
        <row r="23789">
          <cell r="D23789" t="str">
            <v>9992296</v>
          </cell>
          <cell r="J23789" t="str">
            <v>N</v>
          </cell>
        </row>
        <row r="23790">
          <cell r="D23790" t="str">
            <v>9992296</v>
          </cell>
          <cell r="J23790" t="str">
            <v>N</v>
          </cell>
        </row>
        <row r="23791">
          <cell r="D23791" t="str">
            <v>9992296</v>
          </cell>
          <cell r="J23791" t="str">
            <v>N</v>
          </cell>
        </row>
        <row r="23792">
          <cell r="D23792" t="str">
            <v>9992296</v>
          </cell>
          <cell r="J23792" t="str">
            <v>N</v>
          </cell>
        </row>
        <row r="23793">
          <cell r="D23793" t="str">
            <v>9992296</v>
          </cell>
          <cell r="J23793" t="str">
            <v>N</v>
          </cell>
        </row>
        <row r="23794">
          <cell r="D23794" t="str">
            <v>9992296</v>
          </cell>
          <cell r="J23794" t="str">
            <v>N</v>
          </cell>
        </row>
        <row r="23795">
          <cell r="D23795" t="str">
            <v>9992296</v>
          </cell>
          <cell r="J23795" t="str">
            <v>N</v>
          </cell>
        </row>
        <row r="23796">
          <cell r="D23796" t="str">
            <v>9992296</v>
          </cell>
          <cell r="J23796" t="str">
            <v>N</v>
          </cell>
        </row>
        <row r="23797">
          <cell r="D23797" t="str">
            <v>9992296</v>
          </cell>
          <cell r="J23797" t="str">
            <v>N</v>
          </cell>
        </row>
        <row r="23798">
          <cell r="D23798" t="str">
            <v>9992296</v>
          </cell>
          <cell r="J23798" t="str">
            <v>N</v>
          </cell>
        </row>
        <row r="23799">
          <cell r="D23799" t="str">
            <v>9992296</v>
          </cell>
          <cell r="J23799" t="str">
            <v>N</v>
          </cell>
        </row>
        <row r="23800">
          <cell r="D23800" t="str">
            <v>9992296</v>
          </cell>
          <cell r="J23800" t="str">
            <v>N</v>
          </cell>
        </row>
        <row r="23801">
          <cell r="D23801" t="str">
            <v>9992296</v>
          </cell>
          <cell r="J23801" t="str">
            <v>N</v>
          </cell>
        </row>
        <row r="23802">
          <cell r="D23802" t="str">
            <v>9992296</v>
          </cell>
          <cell r="J23802" t="str">
            <v>N</v>
          </cell>
        </row>
        <row r="23803">
          <cell r="D23803" t="str">
            <v>9992296</v>
          </cell>
          <cell r="J23803" t="str">
            <v>N</v>
          </cell>
        </row>
        <row r="23804">
          <cell r="D23804" t="str">
            <v>9992296</v>
          </cell>
          <cell r="J23804" t="str">
            <v>N</v>
          </cell>
        </row>
        <row r="23805">
          <cell r="D23805" t="str">
            <v>9992296</v>
          </cell>
          <cell r="J23805" t="str">
            <v>N</v>
          </cell>
        </row>
        <row r="23806">
          <cell r="D23806" t="str">
            <v>9992296</v>
          </cell>
          <cell r="J23806" t="str">
            <v>N</v>
          </cell>
        </row>
        <row r="23807">
          <cell r="D23807" t="str">
            <v>9992296</v>
          </cell>
          <cell r="J23807" t="str">
            <v>N</v>
          </cell>
        </row>
        <row r="23808">
          <cell r="D23808" t="str">
            <v>9992296</v>
          </cell>
          <cell r="J23808" t="str">
            <v>N</v>
          </cell>
        </row>
        <row r="23809">
          <cell r="D23809" t="str">
            <v>9992296</v>
          </cell>
          <cell r="J23809" t="str">
            <v>N</v>
          </cell>
        </row>
        <row r="23810">
          <cell r="D23810" t="str">
            <v>9992296</v>
          </cell>
          <cell r="J23810" t="str">
            <v>N</v>
          </cell>
        </row>
        <row r="23811">
          <cell r="D23811" t="str">
            <v>9992296</v>
          </cell>
          <cell r="J23811" t="str">
            <v>N</v>
          </cell>
        </row>
        <row r="23812">
          <cell r="D23812" t="str">
            <v>9992296</v>
          </cell>
          <cell r="J23812" t="str">
            <v>N</v>
          </cell>
        </row>
        <row r="23813">
          <cell r="D23813" t="str">
            <v>9992296</v>
          </cell>
          <cell r="J23813" t="str">
            <v>N</v>
          </cell>
        </row>
        <row r="23814">
          <cell r="D23814" t="str">
            <v>9992296</v>
          </cell>
          <cell r="J23814" t="str">
            <v>N</v>
          </cell>
        </row>
        <row r="23815">
          <cell r="D23815" t="str">
            <v>9992296</v>
          </cell>
          <cell r="J23815" t="str">
            <v>N</v>
          </cell>
        </row>
        <row r="23816">
          <cell r="D23816" t="str">
            <v>9992296</v>
          </cell>
          <cell r="J23816" t="str">
            <v>N</v>
          </cell>
        </row>
        <row r="23817">
          <cell r="D23817" t="str">
            <v>9992296</v>
          </cell>
          <cell r="J23817" t="str">
            <v>N</v>
          </cell>
        </row>
        <row r="23818">
          <cell r="D23818" t="str">
            <v>9992296</v>
          </cell>
          <cell r="J23818" t="str">
            <v>N</v>
          </cell>
        </row>
        <row r="23819">
          <cell r="D23819" t="str">
            <v>9992296</v>
          </cell>
          <cell r="J23819" t="str">
            <v>N</v>
          </cell>
        </row>
        <row r="23820">
          <cell r="D23820" t="str">
            <v>9992296</v>
          </cell>
          <cell r="J23820" t="str">
            <v>N</v>
          </cell>
        </row>
        <row r="23821">
          <cell r="D23821" t="str">
            <v>9992296</v>
          </cell>
          <cell r="J23821" t="str">
            <v>N</v>
          </cell>
        </row>
        <row r="23822">
          <cell r="D23822" t="str">
            <v>9992296</v>
          </cell>
          <cell r="J23822" t="str">
            <v>N</v>
          </cell>
        </row>
        <row r="23823">
          <cell r="D23823" t="str">
            <v>9992296</v>
          </cell>
          <cell r="J23823" t="str">
            <v>N</v>
          </cell>
        </row>
        <row r="23824">
          <cell r="D23824" t="str">
            <v>9992296</v>
          </cell>
          <cell r="J23824" t="str">
            <v>N</v>
          </cell>
        </row>
        <row r="23825">
          <cell r="D23825" t="str">
            <v>9992296</v>
          </cell>
          <cell r="J23825" t="str">
            <v>N</v>
          </cell>
        </row>
        <row r="23826">
          <cell r="D23826" t="str">
            <v>9992296</v>
          </cell>
          <cell r="J23826" t="str">
            <v>N</v>
          </cell>
        </row>
        <row r="23827">
          <cell r="D23827" t="str">
            <v>9992296</v>
          </cell>
          <cell r="J23827" t="str">
            <v>N</v>
          </cell>
        </row>
        <row r="23828">
          <cell r="D23828" t="str">
            <v>9992296</v>
          </cell>
          <cell r="J23828" t="str">
            <v>N</v>
          </cell>
        </row>
        <row r="23829">
          <cell r="D23829" t="str">
            <v>9992296</v>
          </cell>
          <cell r="J23829" t="str">
            <v>N</v>
          </cell>
        </row>
        <row r="23830">
          <cell r="D23830" t="str">
            <v>9992296</v>
          </cell>
          <cell r="J23830" t="str">
            <v>N</v>
          </cell>
        </row>
        <row r="23831">
          <cell r="D23831" t="str">
            <v>9992296</v>
          </cell>
          <cell r="J23831" t="str">
            <v>N</v>
          </cell>
        </row>
        <row r="23832">
          <cell r="D23832" t="str">
            <v>9992296</v>
          </cell>
          <cell r="J23832" t="str">
            <v>N</v>
          </cell>
        </row>
        <row r="23833">
          <cell r="D23833" t="str">
            <v>9992296</v>
          </cell>
          <cell r="J23833" t="str">
            <v>N</v>
          </cell>
        </row>
        <row r="23834">
          <cell r="D23834" t="str">
            <v>9992296</v>
          </cell>
          <cell r="J23834" t="str">
            <v>N</v>
          </cell>
        </row>
        <row r="23835">
          <cell r="D23835" t="str">
            <v>9992296</v>
          </cell>
          <cell r="J23835" t="str">
            <v>N</v>
          </cell>
        </row>
        <row r="23836">
          <cell r="D23836" t="str">
            <v>9992296</v>
          </cell>
          <cell r="J23836" t="str">
            <v>N</v>
          </cell>
        </row>
        <row r="23837">
          <cell r="D23837" t="str">
            <v>9992296</v>
          </cell>
          <cell r="J23837" t="str">
            <v>N</v>
          </cell>
        </row>
        <row r="23838">
          <cell r="D23838" t="str">
            <v>9992296</v>
          </cell>
          <cell r="J23838" t="str">
            <v>N</v>
          </cell>
        </row>
        <row r="23839">
          <cell r="D23839" t="str">
            <v>9992296</v>
          </cell>
          <cell r="J23839" t="str">
            <v>N</v>
          </cell>
        </row>
        <row r="23840">
          <cell r="D23840" t="str">
            <v>9992296</v>
          </cell>
          <cell r="J23840" t="str">
            <v>N</v>
          </cell>
        </row>
        <row r="23841">
          <cell r="D23841" t="str">
            <v>9992296</v>
          </cell>
          <cell r="J23841" t="str">
            <v>N</v>
          </cell>
        </row>
        <row r="23842">
          <cell r="D23842" t="str">
            <v>9992296</v>
          </cell>
          <cell r="J23842" t="str">
            <v>N</v>
          </cell>
        </row>
        <row r="23843">
          <cell r="D23843" t="str">
            <v>9992296</v>
          </cell>
          <cell r="J23843" t="str">
            <v>N</v>
          </cell>
        </row>
        <row r="23844">
          <cell r="D23844" t="str">
            <v>9992296</v>
          </cell>
          <cell r="J23844" t="str">
            <v>N</v>
          </cell>
        </row>
        <row r="23845">
          <cell r="D23845" t="str">
            <v>9992296</v>
          </cell>
          <cell r="J23845" t="str">
            <v>N</v>
          </cell>
        </row>
        <row r="23846">
          <cell r="D23846" t="str">
            <v>9992296</v>
          </cell>
          <cell r="J23846" t="str">
            <v>N</v>
          </cell>
        </row>
        <row r="23847">
          <cell r="D23847" t="str">
            <v>9992296</v>
          </cell>
          <cell r="J23847" t="str">
            <v>N</v>
          </cell>
        </row>
        <row r="23848">
          <cell r="D23848" t="str">
            <v>9992296</v>
          </cell>
          <cell r="J23848" t="str">
            <v>N</v>
          </cell>
        </row>
        <row r="23849">
          <cell r="D23849" t="str">
            <v>9992296</v>
          </cell>
          <cell r="J23849" t="str">
            <v>N</v>
          </cell>
        </row>
        <row r="23850">
          <cell r="D23850" t="str">
            <v>9992296</v>
          </cell>
          <cell r="J23850" t="str">
            <v>N</v>
          </cell>
        </row>
        <row r="23851">
          <cell r="D23851" t="str">
            <v>9992296</v>
          </cell>
          <cell r="J23851" t="str">
            <v>N</v>
          </cell>
        </row>
        <row r="23852">
          <cell r="D23852" t="str">
            <v>9992296</v>
          </cell>
          <cell r="J23852" t="str">
            <v>N</v>
          </cell>
        </row>
        <row r="23853">
          <cell r="D23853" t="str">
            <v>9992296</v>
          </cell>
          <cell r="J23853" t="str">
            <v>N</v>
          </cell>
        </row>
        <row r="23854">
          <cell r="D23854" t="str">
            <v>1175019</v>
          </cell>
          <cell r="J23854" t="str">
            <v>N</v>
          </cell>
        </row>
        <row r="23855">
          <cell r="D23855" t="str">
            <v>1175019</v>
          </cell>
          <cell r="J23855" t="str">
            <v>N</v>
          </cell>
        </row>
        <row r="23856">
          <cell r="D23856" t="str">
            <v>1175019</v>
          </cell>
          <cell r="J23856" t="str">
            <v>N</v>
          </cell>
        </row>
        <row r="23857">
          <cell r="D23857" t="str">
            <v>1175019</v>
          </cell>
          <cell r="J23857" t="str">
            <v>N</v>
          </cell>
        </row>
        <row r="23858">
          <cell r="D23858" t="str">
            <v>1175019</v>
          </cell>
          <cell r="J23858" t="str">
            <v>N</v>
          </cell>
        </row>
        <row r="23859">
          <cell r="D23859" t="str">
            <v>1175019</v>
          </cell>
          <cell r="J23859" t="str">
            <v>N</v>
          </cell>
        </row>
        <row r="23860">
          <cell r="D23860" t="str">
            <v>1175019</v>
          </cell>
          <cell r="J23860" t="str">
            <v>N</v>
          </cell>
        </row>
        <row r="23861">
          <cell r="D23861" t="str">
            <v>1488117</v>
          </cell>
          <cell r="J23861" t="str">
            <v>Y</v>
          </cell>
        </row>
        <row r="23862">
          <cell r="D23862" t="str">
            <v>1488117</v>
          </cell>
          <cell r="J23862" t="str">
            <v>N</v>
          </cell>
        </row>
        <row r="23863">
          <cell r="D23863" t="str">
            <v>1488117</v>
          </cell>
          <cell r="J23863" t="str">
            <v>N</v>
          </cell>
        </row>
        <row r="23864">
          <cell r="D23864" t="str">
            <v>1488117</v>
          </cell>
          <cell r="J23864" t="str">
            <v>N</v>
          </cell>
        </row>
        <row r="23865">
          <cell r="D23865" t="str">
            <v>1488117</v>
          </cell>
          <cell r="J23865" t="str">
            <v>N</v>
          </cell>
        </row>
        <row r="23866">
          <cell r="D23866" t="str">
            <v>1488117</v>
          </cell>
          <cell r="J23866" t="str">
            <v>N</v>
          </cell>
        </row>
        <row r="23867">
          <cell r="D23867" t="str">
            <v>1488117</v>
          </cell>
          <cell r="J23867" t="str">
            <v>N</v>
          </cell>
        </row>
        <row r="23868">
          <cell r="D23868" t="str">
            <v>1488117</v>
          </cell>
          <cell r="J23868" t="str">
            <v>Y</v>
          </cell>
        </row>
        <row r="23869">
          <cell r="D23869" t="str">
            <v>1488117</v>
          </cell>
          <cell r="J23869" t="str">
            <v>N</v>
          </cell>
        </row>
        <row r="23870">
          <cell r="D23870" t="str">
            <v>1488117</v>
          </cell>
          <cell r="J23870" t="str">
            <v>N</v>
          </cell>
        </row>
        <row r="23871">
          <cell r="D23871" t="str">
            <v>1488117</v>
          </cell>
          <cell r="J23871" t="str">
            <v>N</v>
          </cell>
        </row>
        <row r="23872">
          <cell r="D23872" t="str">
            <v>1488117</v>
          </cell>
          <cell r="J23872" t="str">
            <v>N</v>
          </cell>
        </row>
        <row r="23873">
          <cell r="D23873" t="str">
            <v>1488117</v>
          </cell>
          <cell r="J23873" t="str">
            <v>N</v>
          </cell>
        </row>
        <row r="23874">
          <cell r="D23874" t="str">
            <v>1488117</v>
          </cell>
          <cell r="J23874" t="str">
            <v>N</v>
          </cell>
        </row>
        <row r="23875">
          <cell r="D23875" t="str">
            <v>1488117</v>
          </cell>
          <cell r="J23875" t="str">
            <v>Y</v>
          </cell>
        </row>
        <row r="23876">
          <cell r="D23876" t="str">
            <v>1488117</v>
          </cell>
          <cell r="J23876" t="str">
            <v>N</v>
          </cell>
        </row>
        <row r="23877">
          <cell r="D23877" t="str">
            <v>1488117</v>
          </cell>
          <cell r="J23877" t="str">
            <v>N</v>
          </cell>
        </row>
        <row r="23878">
          <cell r="D23878" t="str">
            <v>1488117</v>
          </cell>
          <cell r="J23878" t="str">
            <v>N</v>
          </cell>
        </row>
        <row r="23879">
          <cell r="D23879" t="str">
            <v>1488117</v>
          </cell>
          <cell r="J23879" t="str">
            <v>N</v>
          </cell>
        </row>
        <row r="23880">
          <cell r="D23880" t="str">
            <v>1488117</v>
          </cell>
          <cell r="J23880" t="str">
            <v>N</v>
          </cell>
        </row>
        <row r="23881">
          <cell r="D23881" t="str">
            <v>1488117</v>
          </cell>
          <cell r="J23881" t="str">
            <v>N</v>
          </cell>
        </row>
        <row r="23882">
          <cell r="D23882" t="str">
            <v>1488117</v>
          </cell>
          <cell r="J23882" t="str">
            <v>Y</v>
          </cell>
        </row>
        <row r="23883">
          <cell r="D23883" t="str">
            <v>1488117</v>
          </cell>
          <cell r="J23883" t="str">
            <v>N</v>
          </cell>
        </row>
        <row r="23884">
          <cell r="D23884" t="str">
            <v>1488117</v>
          </cell>
          <cell r="J23884" t="str">
            <v>N</v>
          </cell>
        </row>
        <row r="23885">
          <cell r="D23885" t="str">
            <v>1488117</v>
          </cell>
          <cell r="J23885" t="str">
            <v>N</v>
          </cell>
        </row>
        <row r="23886">
          <cell r="D23886" t="str">
            <v>1488117</v>
          </cell>
          <cell r="J23886" t="str">
            <v>N</v>
          </cell>
        </row>
        <row r="23887">
          <cell r="D23887" t="str">
            <v>1488117</v>
          </cell>
          <cell r="J23887" t="str">
            <v>N</v>
          </cell>
        </row>
        <row r="23888">
          <cell r="D23888" t="str">
            <v>1488117</v>
          </cell>
          <cell r="J23888" t="str">
            <v>N</v>
          </cell>
        </row>
        <row r="23889">
          <cell r="D23889" t="str">
            <v>1488117</v>
          </cell>
          <cell r="J23889" t="str">
            <v>Y</v>
          </cell>
        </row>
        <row r="23890">
          <cell r="D23890" t="str">
            <v>1488117</v>
          </cell>
          <cell r="J23890" t="str">
            <v>N</v>
          </cell>
        </row>
        <row r="23891">
          <cell r="D23891" t="str">
            <v>1488117</v>
          </cell>
          <cell r="J23891" t="str">
            <v>N</v>
          </cell>
        </row>
        <row r="23892">
          <cell r="D23892" t="str">
            <v>1488117</v>
          </cell>
          <cell r="J23892" t="str">
            <v>N</v>
          </cell>
        </row>
        <row r="23893">
          <cell r="D23893" t="str">
            <v>1488117</v>
          </cell>
          <cell r="J23893" t="str">
            <v>N</v>
          </cell>
        </row>
        <row r="23894">
          <cell r="D23894" t="str">
            <v>1488117</v>
          </cell>
          <cell r="J23894" t="str">
            <v>N</v>
          </cell>
        </row>
        <row r="23895">
          <cell r="D23895" t="str">
            <v>1488117</v>
          </cell>
          <cell r="J23895" t="str">
            <v>N</v>
          </cell>
        </row>
        <row r="23896">
          <cell r="D23896" t="str">
            <v>1488117</v>
          </cell>
          <cell r="J23896" t="str">
            <v>Y</v>
          </cell>
        </row>
        <row r="23897">
          <cell r="D23897" t="str">
            <v>1488117</v>
          </cell>
          <cell r="J23897" t="str">
            <v>N</v>
          </cell>
        </row>
        <row r="23898">
          <cell r="D23898" t="str">
            <v>1488117</v>
          </cell>
          <cell r="J23898" t="str">
            <v>N</v>
          </cell>
        </row>
        <row r="23899">
          <cell r="D23899" t="str">
            <v>1488117</v>
          </cell>
          <cell r="J23899" t="str">
            <v>N</v>
          </cell>
        </row>
        <row r="23900">
          <cell r="D23900" t="str">
            <v>1488117</v>
          </cell>
          <cell r="J23900" t="str">
            <v>N</v>
          </cell>
        </row>
        <row r="23901">
          <cell r="D23901" t="str">
            <v>1488117</v>
          </cell>
          <cell r="J23901" t="str">
            <v>N</v>
          </cell>
        </row>
        <row r="23902">
          <cell r="D23902" t="str">
            <v>1488117</v>
          </cell>
          <cell r="J23902" t="str">
            <v>N</v>
          </cell>
        </row>
        <row r="23903">
          <cell r="D23903" t="str">
            <v>1488117</v>
          </cell>
          <cell r="J23903" t="str">
            <v>Y</v>
          </cell>
        </row>
        <row r="23904">
          <cell r="D23904" t="str">
            <v>1488117</v>
          </cell>
          <cell r="J23904" t="str">
            <v>N</v>
          </cell>
        </row>
        <row r="23905">
          <cell r="D23905" t="str">
            <v>1488117</v>
          </cell>
          <cell r="J23905" t="str">
            <v>N</v>
          </cell>
        </row>
        <row r="23906">
          <cell r="D23906" t="str">
            <v>1488117</v>
          </cell>
          <cell r="J23906" t="str">
            <v>N</v>
          </cell>
        </row>
        <row r="23907">
          <cell r="D23907" t="str">
            <v>1488117</v>
          </cell>
          <cell r="J23907" t="str">
            <v>N</v>
          </cell>
        </row>
        <row r="23908">
          <cell r="D23908" t="str">
            <v>1488117</v>
          </cell>
          <cell r="J23908" t="str">
            <v>N</v>
          </cell>
        </row>
        <row r="23909">
          <cell r="D23909" t="str">
            <v>1488117</v>
          </cell>
          <cell r="J23909" t="str">
            <v>N</v>
          </cell>
        </row>
        <row r="23910">
          <cell r="D23910" t="str">
            <v>1488603</v>
          </cell>
          <cell r="J23910" t="str">
            <v>Y</v>
          </cell>
        </row>
        <row r="23911">
          <cell r="D23911" t="str">
            <v>1488603</v>
          </cell>
          <cell r="J23911" t="str">
            <v>Y</v>
          </cell>
        </row>
        <row r="23912">
          <cell r="D23912" t="str">
            <v>1488603</v>
          </cell>
          <cell r="J23912" t="str">
            <v>Y</v>
          </cell>
        </row>
        <row r="23913">
          <cell r="D23913" t="str">
            <v>1488603</v>
          </cell>
          <cell r="J23913" t="str">
            <v>Y</v>
          </cell>
        </row>
        <row r="23914">
          <cell r="D23914" t="str">
            <v>1488603</v>
          </cell>
          <cell r="J23914" t="str">
            <v>Y</v>
          </cell>
        </row>
        <row r="23915">
          <cell r="D23915" t="str">
            <v>1488603</v>
          </cell>
          <cell r="J23915" t="str">
            <v>Y</v>
          </cell>
        </row>
        <row r="23916">
          <cell r="D23916" t="str">
            <v>1488603</v>
          </cell>
          <cell r="J23916" t="str">
            <v>Y</v>
          </cell>
        </row>
        <row r="23917">
          <cell r="D23917" t="str">
            <v>1277208</v>
          </cell>
          <cell r="J23917" t="str">
            <v>N</v>
          </cell>
        </row>
        <row r="23918">
          <cell r="D23918" t="str">
            <v>1277208</v>
          </cell>
          <cell r="J23918" t="str">
            <v>N</v>
          </cell>
        </row>
        <row r="23919">
          <cell r="D23919" t="str">
            <v>1277208</v>
          </cell>
          <cell r="J23919" t="str">
            <v>N</v>
          </cell>
        </row>
        <row r="23920">
          <cell r="D23920" t="str">
            <v>1277208</v>
          </cell>
          <cell r="J23920" t="str">
            <v>N</v>
          </cell>
        </row>
        <row r="23921">
          <cell r="D23921" t="str">
            <v>1277208</v>
          </cell>
          <cell r="J23921" t="str">
            <v>N</v>
          </cell>
        </row>
        <row r="23922">
          <cell r="D23922" t="str">
            <v>1277208</v>
          </cell>
          <cell r="J23922" t="str">
            <v>N</v>
          </cell>
        </row>
        <row r="23923">
          <cell r="D23923" t="str">
            <v>1277208</v>
          </cell>
          <cell r="J23923" t="str">
            <v>N</v>
          </cell>
        </row>
        <row r="23924">
          <cell r="D23924" t="str">
            <v>1089049</v>
          </cell>
          <cell r="J23924" t="str">
            <v>N</v>
          </cell>
        </row>
        <row r="23925">
          <cell r="D23925" t="str">
            <v>1089049</v>
          </cell>
          <cell r="J23925" t="str">
            <v>N</v>
          </cell>
        </row>
        <row r="23926">
          <cell r="D23926" t="str">
            <v>1089049</v>
          </cell>
          <cell r="J23926" t="str">
            <v>N</v>
          </cell>
        </row>
        <row r="23927">
          <cell r="D23927" t="str">
            <v>1089049</v>
          </cell>
          <cell r="J23927" t="str">
            <v>N</v>
          </cell>
        </row>
        <row r="23928">
          <cell r="D23928" t="str">
            <v>1089049</v>
          </cell>
          <cell r="J23928" t="str">
            <v>N</v>
          </cell>
        </row>
        <row r="23929">
          <cell r="D23929" t="str">
            <v>1089049</v>
          </cell>
          <cell r="J23929" t="str">
            <v>N</v>
          </cell>
        </row>
        <row r="23930">
          <cell r="D23930" t="str">
            <v>1089049</v>
          </cell>
          <cell r="J23930" t="str">
            <v>N</v>
          </cell>
        </row>
        <row r="23931">
          <cell r="D23931" t="str">
            <v>1089049</v>
          </cell>
          <cell r="J23931" t="str">
            <v>N</v>
          </cell>
        </row>
        <row r="23932">
          <cell r="D23932" t="str">
            <v>1089049</v>
          </cell>
          <cell r="J23932" t="str">
            <v>N</v>
          </cell>
        </row>
        <row r="23933">
          <cell r="D23933" t="str">
            <v>1089049</v>
          </cell>
          <cell r="J23933" t="str">
            <v>N</v>
          </cell>
        </row>
        <row r="23934">
          <cell r="D23934" t="str">
            <v>1089049</v>
          </cell>
          <cell r="J23934" t="str">
            <v>N</v>
          </cell>
        </row>
        <row r="23935">
          <cell r="D23935" t="str">
            <v>1089049</v>
          </cell>
          <cell r="J23935" t="str">
            <v>N</v>
          </cell>
        </row>
        <row r="23936">
          <cell r="D23936" t="str">
            <v>1089049</v>
          </cell>
          <cell r="J23936" t="str">
            <v>N</v>
          </cell>
        </row>
        <row r="23937">
          <cell r="D23937" t="str">
            <v>1089049</v>
          </cell>
          <cell r="J23937" t="str">
            <v>N</v>
          </cell>
        </row>
        <row r="23938">
          <cell r="D23938" t="str">
            <v>1089049</v>
          </cell>
          <cell r="J23938" t="str">
            <v>N</v>
          </cell>
        </row>
        <row r="23939">
          <cell r="D23939" t="str">
            <v>1089049</v>
          </cell>
          <cell r="J23939" t="str">
            <v>N</v>
          </cell>
        </row>
        <row r="23940">
          <cell r="D23940" t="str">
            <v>1089049</v>
          </cell>
          <cell r="J23940" t="str">
            <v>N</v>
          </cell>
        </row>
        <row r="23941">
          <cell r="D23941" t="str">
            <v>1089049</v>
          </cell>
          <cell r="J23941" t="str">
            <v>N</v>
          </cell>
        </row>
        <row r="23942">
          <cell r="D23942" t="str">
            <v>1089049</v>
          </cell>
          <cell r="J23942" t="str">
            <v>N</v>
          </cell>
        </row>
        <row r="23943">
          <cell r="D23943" t="str">
            <v>1089049</v>
          </cell>
          <cell r="J23943" t="str">
            <v>N</v>
          </cell>
        </row>
        <row r="23944">
          <cell r="D23944" t="str">
            <v>1089049</v>
          </cell>
          <cell r="J23944" t="str">
            <v>N</v>
          </cell>
        </row>
        <row r="23945">
          <cell r="D23945" t="str">
            <v>1487295</v>
          </cell>
          <cell r="J23945" t="str">
            <v>N</v>
          </cell>
        </row>
        <row r="23946">
          <cell r="D23946" t="str">
            <v>1487295</v>
          </cell>
          <cell r="J23946" t="str">
            <v>N</v>
          </cell>
        </row>
        <row r="23947">
          <cell r="D23947" t="str">
            <v>1487295</v>
          </cell>
          <cell r="J23947" t="str">
            <v>N</v>
          </cell>
        </row>
        <row r="23948">
          <cell r="D23948" t="str">
            <v>1487295</v>
          </cell>
          <cell r="J23948" t="str">
            <v>N</v>
          </cell>
        </row>
        <row r="23949">
          <cell r="D23949" t="str">
            <v>1487295</v>
          </cell>
          <cell r="J23949" t="str">
            <v>N</v>
          </cell>
        </row>
        <row r="23950">
          <cell r="D23950" t="str">
            <v>1487295</v>
          </cell>
          <cell r="J23950" t="str">
            <v>N</v>
          </cell>
        </row>
        <row r="23951">
          <cell r="D23951" t="str">
            <v>1487295</v>
          </cell>
          <cell r="J23951" t="str">
            <v>N</v>
          </cell>
        </row>
        <row r="23952">
          <cell r="D23952" t="str">
            <v>1487295</v>
          </cell>
          <cell r="J23952" t="str">
            <v>N</v>
          </cell>
        </row>
        <row r="23953">
          <cell r="D23953" t="str">
            <v>1487295</v>
          </cell>
          <cell r="J23953" t="str">
            <v>N</v>
          </cell>
        </row>
        <row r="23954">
          <cell r="D23954" t="str">
            <v>1487295</v>
          </cell>
          <cell r="J23954" t="str">
            <v>N</v>
          </cell>
        </row>
        <row r="23955">
          <cell r="D23955" t="str">
            <v>1487295</v>
          </cell>
          <cell r="J23955" t="str">
            <v>N</v>
          </cell>
        </row>
        <row r="23956">
          <cell r="D23956" t="str">
            <v>9658205</v>
          </cell>
          <cell r="J23956" t="str">
            <v>N</v>
          </cell>
        </row>
        <row r="23957">
          <cell r="D23957" t="str">
            <v>9658205</v>
          </cell>
          <cell r="J23957" t="str">
            <v>N</v>
          </cell>
        </row>
        <row r="23958">
          <cell r="D23958" t="str">
            <v>9658205</v>
          </cell>
          <cell r="J23958" t="str">
            <v>N</v>
          </cell>
        </row>
        <row r="23959">
          <cell r="D23959" t="str">
            <v>9658205</v>
          </cell>
          <cell r="J23959" t="str">
            <v>N</v>
          </cell>
        </row>
        <row r="23960">
          <cell r="D23960" t="str">
            <v>9658205</v>
          </cell>
          <cell r="J23960" t="str">
            <v>N</v>
          </cell>
        </row>
        <row r="23961">
          <cell r="D23961" t="str">
            <v>9658205</v>
          </cell>
          <cell r="J23961" t="str">
            <v>N</v>
          </cell>
        </row>
        <row r="23962">
          <cell r="D23962" t="str">
            <v>9658205</v>
          </cell>
          <cell r="J23962" t="str">
            <v>N</v>
          </cell>
        </row>
        <row r="23963">
          <cell r="D23963" t="str">
            <v>9658205</v>
          </cell>
          <cell r="J23963" t="str">
            <v>N</v>
          </cell>
        </row>
        <row r="23964">
          <cell r="D23964" t="str">
            <v>9658205</v>
          </cell>
          <cell r="J23964" t="str">
            <v>N</v>
          </cell>
        </row>
        <row r="23965">
          <cell r="D23965" t="str">
            <v>9658205</v>
          </cell>
          <cell r="J23965" t="str">
            <v>N</v>
          </cell>
        </row>
        <row r="23966">
          <cell r="D23966" t="str">
            <v>9658205</v>
          </cell>
          <cell r="J23966" t="str">
            <v>N</v>
          </cell>
        </row>
        <row r="23967">
          <cell r="D23967" t="str">
            <v>9658205</v>
          </cell>
          <cell r="J23967" t="str">
            <v>N</v>
          </cell>
        </row>
        <row r="23968">
          <cell r="D23968" t="str">
            <v>1107550</v>
          </cell>
          <cell r="J23968" t="str">
            <v>(blank)</v>
          </cell>
        </row>
        <row r="23969">
          <cell r="D23969" t="str">
            <v>1107550</v>
          </cell>
          <cell r="J23969" t="str">
            <v>(blank)</v>
          </cell>
        </row>
        <row r="23970">
          <cell r="D23970" t="str">
            <v>1107550</v>
          </cell>
          <cell r="J23970" t="str">
            <v>N</v>
          </cell>
        </row>
        <row r="23971">
          <cell r="D23971" t="str">
            <v>1107550</v>
          </cell>
          <cell r="J23971" t="str">
            <v>N</v>
          </cell>
        </row>
        <row r="23972">
          <cell r="D23972" t="str">
            <v>1107550</v>
          </cell>
          <cell r="J23972" t="str">
            <v>N</v>
          </cell>
        </row>
        <row r="23973">
          <cell r="D23973" t="str">
            <v>1107550</v>
          </cell>
          <cell r="J23973" t="str">
            <v>(blank)</v>
          </cell>
        </row>
        <row r="23974">
          <cell r="D23974" t="str">
            <v>1107550</v>
          </cell>
          <cell r="J23974" t="str">
            <v>(blank)</v>
          </cell>
        </row>
        <row r="23975">
          <cell r="D23975" t="str">
            <v>1107550</v>
          </cell>
          <cell r="J23975" t="str">
            <v>N</v>
          </cell>
        </row>
        <row r="23976">
          <cell r="D23976" t="str">
            <v>1107550</v>
          </cell>
          <cell r="J23976" t="str">
            <v>N</v>
          </cell>
        </row>
        <row r="23977">
          <cell r="D23977" t="str">
            <v>1107550</v>
          </cell>
          <cell r="J23977" t="str">
            <v>N</v>
          </cell>
        </row>
        <row r="23978">
          <cell r="D23978" t="str">
            <v>1107550</v>
          </cell>
          <cell r="J23978" t="str">
            <v>(blank)</v>
          </cell>
        </row>
        <row r="23979">
          <cell r="D23979" t="str">
            <v>1107550</v>
          </cell>
          <cell r="J23979" t="str">
            <v>(blank)</v>
          </cell>
        </row>
        <row r="23980">
          <cell r="D23980" t="str">
            <v>1107550</v>
          </cell>
          <cell r="J23980" t="str">
            <v>N</v>
          </cell>
        </row>
        <row r="23981">
          <cell r="D23981" t="str">
            <v>1107550</v>
          </cell>
          <cell r="J23981" t="str">
            <v>N</v>
          </cell>
        </row>
        <row r="23982">
          <cell r="D23982" t="str">
            <v>1107550</v>
          </cell>
          <cell r="J23982" t="str">
            <v>N</v>
          </cell>
        </row>
        <row r="23983">
          <cell r="D23983" t="str">
            <v>1107550</v>
          </cell>
          <cell r="J23983" t="str">
            <v>(blank)</v>
          </cell>
        </row>
        <row r="23984">
          <cell r="D23984" t="str">
            <v>1107550</v>
          </cell>
          <cell r="J23984" t="str">
            <v>(blank)</v>
          </cell>
        </row>
        <row r="23985">
          <cell r="D23985" t="str">
            <v>1107550</v>
          </cell>
          <cell r="J23985" t="str">
            <v>N</v>
          </cell>
        </row>
        <row r="23986">
          <cell r="D23986" t="str">
            <v>1107550</v>
          </cell>
          <cell r="J23986" t="str">
            <v>N</v>
          </cell>
        </row>
        <row r="23987">
          <cell r="D23987" t="str">
            <v>1107550</v>
          </cell>
          <cell r="J23987" t="str">
            <v>N</v>
          </cell>
        </row>
        <row r="23988">
          <cell r="D23988" t="str">
            <v>1107550</v>
          </cell>
          <cell r="J23988" t="str">
            <v>(blank)</v>
          </cell>
        </row>
        <row r="23989">
          <cell r="D23989" t="str">
            <v>1107550</v>
          </cell>
          <cell r="J23989" t="str">
            <v>(blank)</v>
          </cell>
        </row>
        <row r="23990">
          <cell r="D23990" t="str">
            <v>1107550</v>
          </cell>
          <cell r="J23990" t="str">
            <v>N</v>
          </cell>
        </row>
        <row r="23991">
          <cell r="D23991" t="str">
            <v>1107550</v>
          </cell>
          <cell r="J23991" t="str">
            <v>N</v>
          </cell>
        </row>
        <row r="23992">
          <cell r="D23992" t="str">
            <v>1107550</v>
          </cell>
          <cell r="J23992" t="str">
            <v>N</v>
          </cell>
        </row>
        <row r="23993">
          <cell r="D23993" t="str">
            <v>1107550</v>
          </cell>
          <cell r="J23993" t="str">
            <v>(blank)</v>
          </cell>
        </row>
        <row r="23994">
          <cell r="D23994" t="str">
            <v>1107550</v>
          </cell>
          <cell r="J23994" t="str">
            <v>(blank)</v>
          </cell>
        </row>
        <row r="23995">
          <cell r="D23995" t="str">
            <v>1107550</v>
          </cell>
          <cell r="J23995" t="str">
            <v>N</v>
          </cell>
        </row>
        <row r="23996">
          <cell r="D23996" t="str">
            <v>1107550</v>
          </cell>
          <cell r="J23996" t="str">
            <v>N</v>
          </cell>
        </row>
        <row r="23997">
          <cell r="D23997" t="str">
            <v>1107550</v>
          </cell>
          <cell r="J23997" t="str">
            <v>N</v>
          </cell>
        </row>
        <row r="23998">
          <cell r="D23998" t="str">
            <v>1107550</v>
          </cell>
          <cell r="J23998" t="str">
            <v>(blank)</v>
          </cell>
        </row>
        <row r="23999">
          <cell r="D23999" t="str">
            <v>1107550</v>
          </cell>
          <cell r="J23999" t="str">
            <v>(blank)</v>
          </cell>
        </row>
        <row r="24000">
          <cell r="D24000" t="str">
            <v>1107550</v>
          </cell>
          <cell r="J24000" t="str">
            <v>N</v>
          </cell>
        </row>
        <row r="24001">
          <cell r="D24001" t="str">
            <v>1107550</v>
          </cell>
          <cell r="J24001" t="str">
            <v>N</v>
          </cell>
        </row>
        <row r="24002">
          <cell r="D24002" t="str">
            <v>1107550</v>
          </cell>
          <cell r="J24002" t="str">
            <v>N</v>
          </cell>
        </row>
        <row r="24003">
          <cell r="D24003" t="str">
            <v>1107550</v>
          </cell>
          <cell r="J24003" t="str">
            <v>(blank)</v>
          </cell>
        </row>
        <row r="24004">
          <cell r="D24004" t="str">
            <v>1107550</v>
          </cell>
          <cell r="J24004" t="str">
            <v>(blank)</v>
          </cell>
        </row>
        <row r="24005">
          <cell r="D24005" t="str">
            <v>1107550</v>
          </cell>
          <cell r="J24005" t="str">
            <v>N</v>
          </cell>
        </row>
        <row r="24006">
          <cell r="D24006" t="str">
            <v>1107550</v>
          </cell>
          <cell r="J24006" t="str">
            <v>N</v>
          </cell>
        </row>
        <row r="24007">
          <cell r="D24007" t="str">
            <v>1107550</v>
          </cell>
          <cell r="J24007" t="str">
            <v>N</v>
          </cell>
        </row>
        <row r="24008">
          <cell r="D24008" t="str">
            <v>1495068</v>
          </cell>
          <cell r="J24008" t="str">
            <v>Y</v>
          </cell>
        </row>
        <row r="24009">
          <cell r="D24009" t="str">
            <v>1495068</v>
          </cell>
          <cell r="J24009" t="str">
            <v>Y</v>
          </cell>
        </row>
        <row r="24010">
          <cell r="D24010" t="str">
            <v>1495068</v>
          </cell>
          <cell r="J24010" t="str">
            <v>Y</v>
          </cell>
        </row>
        <row r="24011">
          <cell r="D24011" t="str">
            <v>1495068</v>
          </cell>
          <cell r="J24011" t="str">
            <v>Y</v>
          </cell>
        </row>
        <row r="24012">
          <cell r="D24012" t="str">
            <v>1495068</v>
          </cell>
          <cell r="J24012" t="str">
            <v>Y</v>
          </cell>
        </row>
        <row r="24013">
          <cell r="D24013" t="str">
            <v>1344972</v>
          </cell>
          <cell r="J24013" t="str">
            <v>N</v>
          </cell>
        </row>
        <row r="24014">
          <cell r="D24014" t="str">
            <v>1344972</v>
          </cell>
          <cell r="J24014" t="str">
            <v>N</v>
          </cell>
        </row>
        <row r="24015">
          <cell r="D24015" t="str">
            <v>1344972</v>
          </cell>
          <cell r="J24015" t="str">
            <v>N</v>
          </cell>
        </row>
        <row r="24016">
          <cell r="D24016" t="str">
            <v>1344972</v>
          </cell>
          <cell r="J24016" t="str">
            <v>N</v>
          </cell>
        </row>
        <row r="24017">
          <cell r="D24017" t="str">
            <v>1344972</v>
          </cell>
          <cell r="J24017" t="str">
            <v>N</v>
          </cell>
        </row>
        <row r="24018">
          <cell r="D24018" t="str">
            <v>1344972</v>
          </cell>
          <cell r="J24018" t="str">
            <v>N</v>
          </cell>
        </row>
        <row r="24019">
          <cell r="D24019" t="str">
            <v>1344972</v>
          </cell>
          <cell r="J24019" t="str">
            <v>N</v>
          </cell>
        </row>
        <row r="24020">
          <cell r="D24020" t="str">
            <v>1344972</v>
          </cell>
          <cell r="J24020" t="str">
            <v>N</v>
          </cell>
        </row>
        <row r="24021">
          <cell r="D24021" t="str">
            <v>1344972</v>
          </cell>
          <cell r="J24021" t="str">
            <v>N</v>
          </cell>
        </row>
        <row r="24022">
          <cell r="D24022" t="str">
            <v>1344972</v>
          </cell>
          <cell r="J24022" t="str">
            <v>N</v>
          </cell>
        </row>
        <row r="24023">
          <cell r="D24023" t="str">
            <v>1344972</v>
          </cell>
          <cell r="J24023" t="str">
            <v>N</v>
          </cell>
        </row>
        <row r="24024">
          <cell r="D24024" t="str">
            <v>1344972</v>
          </cell>
          <cell r="J24024" t="str">
            <v>N</v>
          </cell>
        </row>
        <row r="24025">
          <cell r="D24025" t="str">
            <v>1344972</v>
          </cell>
          <cell r="J24025" t="str">
            <v>N</v>
          </cell>
        </row>
        <row r="24026">
          <cell r="D24026" t="str">
            <v>5136318</v>
          </cell>
          <cell r="J24026" t="str">
            <v>N</v>
          </cell>
        </row>
        <row r="24027">
          <cell r="D24027" t="str">
            <v>5136318</v>
          </cell>
          <cell r="J24027" t="str">
            <v>N</v>
          </cell>
        </row>
        <row r="24028">
          <cell r="D24028" t="str">
            <v>5136318</v>
          </cell>
          <cell r="J24028" t="str">
            <v>N</v>
          </cell>
        </row>
        <row r="24029">
          <cell r="D24029" t="str">
            <v>5136318</v>
          </cell>
          <cell r="J24029" t="str">
            <v>N</v>
          </cell>
        </row>
        <row r="24030">
          <cell r="D24030" t="str">
            <v>5136318</v>
          </cell>
          <cell r="J24030" t="str">
            <v>Y</v>
          </cell>
        </row>
        <row r="24031">
          <cell r="D24031" t="str">
            <v>1495425</v>
          </cell>
          <cell r="J24031" t="str">
            <v>Y</v>
          </cell>
        </row>
        <row r="24032">
          <cell r="D24032" t="str">
            <v>1495425</v>
          </cell>
          <cell r="J24032" t="str">
            <v>Y</v>
          </cell>
        </row>
        <row r="24033">
          <cell r="D24033" t="str">
            <v>1495425</v>
          </cell>
          <cell r="J24033" t="str">
            <v>Y</v>
          </cell>
        </row>
        <row r="24034">
          <cell r="D24034" t="str">
            <v>1495425</v>
          </cell>
          <cell r="J24034" t="str">
            <v>Y</v>
          </cell>
        </row>
        <row r="24035">
          <cell r="D24035" t="str">
            <v>1495425</v>
          </cell>
          <cell r="J24035" t="str">
            <v>Y</v>
          </cell>
        </row>
        <row r="24036">
          <cell r="D24036" t="str">
            <v>1495425</v>
          </cell>
          <cell r="J24036" t="str">
            <v>Y</v>
          </cell>
        </row>
        <row r="24037">
          <cell r="D24037" t="str">
            <v>1495425</v>
          </cell>
          <cell r="J24037" t="str">
            <v>Y</v>
          </cell>
        </row>
        <row r="24038">
          <cell r="D24038" t="str">
            <v>1495425</v>
          </cell>
          <cell r="J24038" t="str">
            <v>Y</v>
          </cell>
        </row>
        <row r="24039">
          <cell r="D24039" t="str">
            <v>1108993</v>
          </cell>
          <cell r="J24039" t="str">
            <v>N</v>
          </cell>
        </row>
        <row r="24040">
          <cell r="D24040" t="str">
            <v>1108993</v>
          </cell>
          <cell r="J24040" t="str">
            <v>N</v>
          </cell>
        </row>
        <row r="24041">
          <cell r="D24041" t="str">
            <v>1108993</v>
          </cell>
          <cell r="J24041" t="str">
            <v>N</v>
          </cell>
        </row>
        <row r="24042">
          <cell r="D24042" t="str">
            <v>1108993</v>
          </cell>
          <cell r="J24042" t="str">
            <v>N</v>
          </cell>
        </row>
        <row r="24043">
          <cell r="D24043" t="str">
            <v>1108993</v>
          </cell>
          <cell r="J24043" t="str">
            <v>N</v>
          </cell>
        </row>
        <row r="24044">
          <cell r="D24044" t="str">
            <v>1108993</v>
          </cell>
          <cell r="J24044" t="str">
            <v>N</v>
          </cell>
        </row>
        <row r="24045">
          <cell r="D24045" t="str">
            <v>1108993</v>
          </cell>
          <cell r="J24045" t="str">
            <v>N</v>
          </cell>
        </row>
        <row r="24046">
          <cell r="D24046" t="str">
            <v>1108993</v>
          </cell>
          <cell r="J24046" t="str">
            <v>N</v>
          </cell>
        </row>
        <row r="24047">
          <cell r="D24047" t="str">
            <v>1108993</v>
          </cell>
          <cell r="J24047" t="str">
            <v>N</v>
          </cell>
        </row>
        <row r="24048">
          <cell r="D24048" t="str">
            <v>1108993</v>
          </cell>
          <cell r="J24048" t="str">
            <v>N</v>
          </cell>
        </row>
        <row r="24049">
          <cell r="D24049" t="str">
            <v>1108993</v>
          </cell>
          <cell r="J24049" t="str">
            <v>N</v>
          </cell>
        </row>
        <row r="24050">
          <cell r="D24050" t="str">
            <v>1108993</v>
          </cell>
          <cell r="J24050" t="str">
            <v>N</v>
          </cell>
        </row>
        <row r="24051">
          <cell r="D24051" t="str">
            <v>1498917</v>
          </cell>
          <cell r="J24051" t="str">
            <v>Y</v>
          </cell>
        </row>
        <row r="24052">
          <cell r="D24052" t="str">
            <v>1498917</v>
          </cell>
          <cell r="J24052" t="str">
            <v>Y</v>
          </cell>
        </row>
        <row r="24053">
          <cell r="D24053" t="str">
            <v>1498917</v>
          </cell>
          <cell r="J24053" t="str">
            <v>Y</v>
          </cell>
        </row>
        <row r="24054">
          <cell r="D24054" t="str">
            <v>1498917</v>
          </cell>
          <cell r="J24054" t="str">
            <v>Y</v>
          </cell>
        </row>
        <row r="24055">
          <cell r="D24055" t="str">
            <v>1498917</v>
          </cell>
          <cell r="J24055" t="str">
            <v>N</v>
          </cell>
        </row>
        <row r="24056">
          <cell r="D24056" t="str">
            <v>1498917</v>
          </cell>
          <cell r="J24056" t="str">
            <v>Y</v>
          </cell>
        </row>
        <row r="24057">
          <cell r="D24057" t="str">
            <v>1498917</v>
          </cell>
          <cell r="J24057" t="str">
            <v>Y</v>
          </cell>
        </row>
        <row r="24058">
          <cell r="D24058" t="str">
            <v>1498917</v>
          </cell>
          <cell r="J24058" t="str">
            <v>Y</v>
          </cell>
        </row>
        <row r="24059">
          <cell r="D24059" t="str">
            <v>1498917</v>
          </cell>
          <cell r="J24059" t="str">
            <v>Y</v>
          </cell>
        </row>
        <row r="24060">
          <cell r="D24060" t="str">
            <v>1498917</v>
          </cell>
          <cell r="J24060" t="str">
            <v>Y</v>
          </cell>
        </row>
        <row r="24061">
          <cell r="D24061" t="str">
            <v>1498917</v>
          </cell>
          <cell r="J24061" t="str">
            <v>Y</v>
          </cell>
        </row>
        <row r="24062">
          <cell r="D24062" t="str">
            <v>1498917</v>
          </cell>
          <cell r="J24062" t="str">
            <v>N</v>
          </cell>
        </row>
        <row r="24063">
          <cell r="D24063" t="str">
            <v>1498917</v>
          </cell>
          <cell r="J24063" t="str">
            <v>Y</v>
          </cell>
        </row>
        <row r="24064">
          <cell r="D24064" t="str">
            <v>1498917</v>
          </cell>
          <cell r="J24064" t="str">
            <v>Y</v>
          </cell>
        </row>
        <row r="24065">
          <cell r="D24065" t="str">
            <v>1498917</v>
          </cell>
          <cell r="J24065" t="str">
            <v>Y</v>
          </cell>
        </row>
        <row r="24066">
          <cell r="D24066" t="str">
            <v>1498917</v>
          </cell>
          <cell r="J24066" t="str">
            <v>Y</v>
          </cell>
        </row>
        <row r="24067">
          <cell r="D24067" t="str">
            <v>1498917</v>
          </cell>
          <cell r="J24067" t="str">
            <v>N</v>
          </cell>
        </row>
        <row r="24068">
          <cell r="D24068" t="str">
            <v>1456340</v>
          </cell>
          <cell r="J24068" t="str">
            <v>N</v>
          </cell>
        </row>
        <row r="24069">
          <cell r="D24069" t="str">
            <v>1456340</v>
          </cell>
          <cell r="J24069" t="str">
            <v>N</v>
          </cell>
        </row>
        <row r="24070">
          <cell r="D24070" t="str">
            <v>1456340</v>
          </cell>
          <cell r="J24070" t="str">
            <v>N</v>
          </cell>
        </row>
        <row r="24071">
          <cell r="D24071" t="str">
            <v>1456340</v>
          </cell>
          <cell r="J24071" t="str">
            <v>N</v>
          </cell>
        </row>
        <row r="24072">
          <cell r="D24072" t="str">
            <v>1456340</v>
          </cell>
          <cell r="J24072" t="str">
            <v>N</v>
          </cell>
        </row>
        <row r="24073">
          <cell r="D24073" t="str">
            <v>1456340</v>
          </cell>
          <cell r="J24073" t="str">
            <v>N</v>
          </cell>
        </row>
        <row r="24074">
          <cell r="D24074" t="str">
            <v>1456340</v>
          </cell>
          <cell r="J24074" t="str">
            <v>N</v>
          </cell>
        </row>
        <row r="24075">
          <cell r="D24075" t="str">
            <v>1456340</v>
          </cell>
          <cell r="J24075" t="str">
            <v>N</v>
          </cell>
        </row>
        <row r="24076">
          <cell r="D24076" t="str">
            <v>1456340</v>
          </cell>
          <cell r="J24076" t="str">
            <v>N</v>
          </cell>
        </row>
        <row r="24077">
          <cell r="D24077" t="str">
            <v>1436406</v>
          </cell>
          <cell r="J24077" t="str">
            <v>N</v>
          </cell>
        </row>
        <row r="24078">
          <cell r="D24078" t="str">
            <v>1436406</v>
          </cell>
          <cell r="J24078" t="str">
            <v>N</v>
          </cell>
        </row>
        <row r="24079">
          <cell r="D24079" t="str">
            <v>1436406</v>
          </cell>
          <cell r="J24079" t="str">
            <v>N</v>
          </cell>
        </row>
        <row r="24080">
          <cell r="D24080" t="str">
            <v>1436406</v>
          </cell>
          <cell r="J24080" t="str">
            <v>N</v>
          </cell>
        </row>
        <row r="24081">
          <cell r="D24081" t="str">
            <v>1436406</v>
          </cell>
          <cell r="J24081" t="str">
            <v>N</v>
          </cell>
        </row>
        <row r="24082">
          <cell r="D24082" t="str">
            <v>1436406</v>
          </cell>
          <cell r="J24082" t="str">
            <v>N</v>
          </cell>
        </row>
        <row r="24083">
          <cell r="D24083" t="str">
            <v>1436406</v>
          </cell>
          <cell r="J24083" t="str">
            <v>N</v>
          </cell>
        </row>
        <row r="24084">
          <cell r="D24084" t="str">
            <v>1436406</v>
          </cell>
          <cell r="J24084" t="str">
            <v>N</v>
          </cell>
        </row>
        <row r="24085">
          <cell r="D24085" t="str">
            <v>1436406</v>
          </cell>
          <cell r="J24085" t="str">
            <v>N</v>
          </cell>
        </row>
        <row r="24086">
          <cell r="D24086" t="str">
            <v>1330550</v>
          </cell>
          <cell r="J24086" t="str">
            <v>N</v>
          </cell>
        </row>
        <row r="24087">
          <cell r="D24087" t="str">
            <v>1330550</v>
          </cell>
          <cell r="J24087" t="str">
            <v>N</v>
          </cell>
        </row>
        <row r="24088">
          <cell r="D24088" t="str">
            <v>1330550</v>
          </cell>
          <cell r="J24088" t="str">
            <v>N</v>
          </cell>
        </row>
        <row r="24089">
          <cell r="D24089" t="str">
            <v>1330550</v>
          </cell>
          <cell r="J24089" t="str">
            <v>N</v>
          </cell>
        </row>
        <row r="24090">
          <cell r="D24090" t="str">
            <v>1330550</v>
          </cell>
          <cell r="J24090" t="str">
            <v>N</v>
          </cell>
        </row>
        <row r="24091">
          <cell r="D24091" t="str">
            <v>1330550</v>
          </cell>
          <cell r="J24091" t="str">
            <v>N</v>
          </cell>
        </row>
        <row r="24092">
          <cell r="D24092" t="str">
            <v>1330550</v>
          </cell>
          <cell r="J24092" t="str">
            <v>N</v>
          </cell>
        </row>
        <row r="24093">
          <cell r="D24093" t="str">
            <v>1330550</v>
          </cell>
          <cell r="J24093" t="str">
            <v>N</v>
          </cell>
        </row>
        <row r="24094">
          <cell r="D24094" t="str">
            <v>1330550</v>
          </cell>
          <cell r="J24094" t="str">
            <v>N</v>
          </cell>
        </row>
        <row r="24095">
          <cell r="D24095" t="str">
            <v>9541516</v>
          </cell>
          <cell r="J24095" t="str">
            <v>N</v>
          </cell>
        </row>
        <row r="24096">
          <cell r="D24096" t="str">
            <v>9541516</v>
          </cell>
          <cell r="J24096" t="str">
            <v>N</v>
          </cell>
        </row>
        <row r="24097">
          <cell r="D24097" t="str">
            <v>9541516</v>
          </cell>
          <cell r="J24097" t="str">
            <v>N</v>
          </cell>
        </row>
        <row r="24098">
          <cell r="D24098" t="str">
            <v>9541516</v>
          </cell>
          <cell r="J24098" t="str">
            <v>N</v>
          </cell>
        </row>
        <row r="24099">
          <cell r="D24099" t="str">
            <v>9541516</v>
          </cell>
          <cell r="J24099" t="str">
            <v>N</v>
          </cell>
        </row>
        <row r="24100">
          <cell r="D24100" t="str">
            <v>9541516</v>
          </cell>
          <cell r="J24100" t="str">
            <v>N</v>
          </cell>
        </row>
        <row r="24101">
          <cell r="D24101" t="str">
            <v>9541516</v>
          </cell>
          <cell r="J24101" t="str">
            <v>N</v>
          </cell>
        </row>
        <row r="24102">
          <cell r="D24102" t="str">
            <v>9541516</v>
          </cell>
          <cell r="J24102" t="str">
            <v>N</v>
          </cell>
        </row>
        <row r="24103">
          <cell r="D24103" t="str">
            <v>9541516</v>
          </cell>
          <cell r="J24103" t="str">
            <v>N</v>
          </cell>
        </row>
        <row r="24104">
          <cell r="D24104" t="str">
            <v>2705205</v>
          </cell>
          <cell r="J24104" t="str">
            <v>N</v>
          </cell>
        </row>
        <row r="24105">
          <cell r="D24105" t="str">
            <v>2705205</v>
          </cell>
          <cell r="J24105" t="str">
            <v>N</v>
          </cell>
        </row>
        <row r="24106">
          <cell r="D24106" t="str">
            <v>2705205</v>
          </cell>
          <cell r="J24106" t="str">
            <v>N</v>
          </cell>
        </row>
        <row r="24107">
          <cell r="D24107" t="str">
            <v>2705205</v>
          </cell>
          <cell r="J24107" t="str">
            <v>N</v>
          </cell>
        </row>
        <row r="24108">
          <cell r="D24108" t="str">
            <v>2705205</v>
          </cell>
          <cell r="J24108" t="str">
            <v>N</v>
          </cell>
        </row>
        <row r="24109">
          <cell r="D24109" t="str">
            <v>2705205</v>
          </cell>
          <cell r="J24109" t="str">
            <v>N</v>
          </cell>
        </row>
        <row r="24110">
          <cell r="D24110" t="str">
            <v>2705205</v>
          </cell>
          <cell r="J24110" t="str">
            <v>N</v>
          </cell>
        </row>
        <row r="24111">
          <cell r="D24111" t="str">
            <v>2705205</v>
          </cell>
          <cell r="J24111" t="str">
            <v>N</v>
          </cell>
        </row>
        <row r="24112">
          <cell r="D24112" t="str">
            <v>2705205</v>
          </cell>
          <cell r="J24112" t="str">
            <v>N</v>
          </cell>
        </row>
        <row r="24113">
          <cell r="D24113" t="str">
            <v>1499832</v>
          </cell>
          <cell r="J24113" t="str">
            <v>Y</v>
          </cell>
        </row>
        <row r="24114">
          <cell r="D24114" t="str">
            <v>1499832</v>
          </cell>
          <cell r="J24114" t="str">
            <v>Y</v>
          </cell>
        </row>
        <row r="24115">
          <cell r="D24115" t="str">
            <v>1428420</v>
          </cell>
          <cell r="J24115" t="str">
            <v>N</v>
          </cell>
        </row>
        <row r="24116">
          <cell r="D24116" t="str">
            <v>1428420</v>
          </cell>
          <cell r="J24116" t="str">
            <v>N</v>
          </cell>
        </row>
        <row r="24117">
          <cell r="D24117" t="str">
            <v>1501398</v>
          </cell>
          <cell r="J24117" t="str">
            <v>N</v>
          </cell>
        </row>
        <row r="24118">
          <cell r="D24118" t="str">
            <v>1501091</v>
          </cell>
          <cell r="J24118" t="str">
            <v>Y</v>
          </cell>
        </row>
        <row r="24119">
          <cell r="D24119" t="str">
            <v>1501216</v>
          </cell>
          <cell r="J24119" t="str">
            <v>N</v>
          </cell>
        </row>
        <row r="24120">
          <cell r="D24120" t="str">
            <v>1501216</v>
          </cell>
          <cell r="J24120" t="str">
            <v>N</v>
          </cell>
        </row>
        <row r="24121">
          <cell r="D24121" t="str">
            <v>010005</v>
          </cell>
          <cell r="J24121" t="str">
            <v>(blank)</v>
          </cell>
        </row>
        <row r="24122">
          <cell r="D24122" t="str">
            <v>010005</v>
          </cell>
          <cell r="J24122" t="str">
            <v>N/A</v>
          </cell>
        </row>
        <row r="24123">
          <cell r="D24123" t="str">
            <v>010005</v>
          </cell>
          <cell r="J24123" t="str">
            <v>N/A</v>
          </cell>
        </row>
        <row r="24124">
          <cell r="D24124" t="str">
            <v>011133</v>
          </cell>
          <cell r="J24124" t="str">
            <v>(blank)</v>
          </cell>
        </row>
        <row r="24125">
          <cell r="D24125" t="str">
            <v>011133</v>
          </cell>
          <cell r="J24125" t="str">
            <v>N/A</v>
          </cell>
        </row>
        <row r="24126">
          <cell r="D24126" t="str">
            <v>011133</v>
          </cell>
          <cell r="J24126" t="str">
            <v>N/A</v>
          </cell>
        </row>
        <row r="24127">
          <cell r="D24127" t="str">
            <v>012012</v>
          </cell>
          <cell r="J24127" t="str">
            <v>SPECIAL ORDER</v>
          </cell>
        </row>
        <row r="24128">
          <cell r="D24128" t="str">
            <v>012012</v>
          </cell>
          <cell r="J24128" t="str">
            <v>STOCKED</v>
          </cell>
        </row>
        <row r="24129">
          <cell r="D24129" t="str">
            <v>012012</v>
          </cell>
          <cell r="J24129" t="str">
            <v>(blank)</v>
          </cell>
        </row>
        <row r="24130">
          <cell r="D24130" t="str">
            <v>012012</v>
          </cell>
          <cell r="J24130" t="str">
            <v>(blank)</v>
          </cell>
        </row>
        <row r="24131">
          <cell r="D24131" t="str">
            <v>012012</v>
          </cell>
          <cell r="J24131" t="str">
            <v>(blank)</v>
          </cell>
        </row>
        <row r="24132">
          <cell r="D24132" t="str">
            <v>012012</v>
          </cell>
          <cell r="J24132" t="str">
            <v>(blank)</v>
          </cell>
        </row>
        <row r="24133">
          <cell r="D24133" t="str">
            <v>012012</v>
          </cell>
          <cell r="J24133" t="str">
            <v>N/A</v>
          </cell>
        </row>
        <row r="24134">
          <cell r="D24134" t="str">
            <v>012012</v>
          </cell>
          <cell r="J24134" t="str">
            <v>N/A</v>
          </cell>
        </row>
        <row r="24135">
          <cell r="D24135" t="str">
            <v>014018</v>
          </cell>
          <cell r="J24135" t="str">
            <v>(blank)</v>
          </cell>
        </row>
        <row r="24136">
          <cell r="D24136" t="str">
            <v>014018</v>
          </cell>
          <cell r="J24136" t="str">
            <v>N/A</v>
          </cell>
        </row>
        <row r="24137">
          <cell r="D24137" t="str">
            <v>014018</v>
          </cell>
          <cell r="J24137" t="str">
            <v>N/A</v>
          </cell>
        </row>
        <row r="24138">
          <cell r="D24138" t="str">
            <v>014056</v>
          </cell>
          <cell r="J24138" t="str">
            <v>STOCKED</v>
          </cell>
        </row>
        <row r="24139">
          <cell r="D24139" t="str">
            <v>014056</v>
          </cell>
          <cell r="J24139" t="str">
            <v>STOCKED</v>
          </cell>
        </row>
        <row r="24140">
          <cell r="D24140" t="str">
            <v>014056</v>
          </cell>
          <cell r="J24140" t="str">
            <v>STOCKED</v>
          </cell>
        </row>
        <row r="24141">
          <cell r="D24141" t="str">
            <v>014056</v>
          </cell>
          <cell r="J24141" t="str">
            <v>STOCKED</v>
          </cell>
        </row>
        <row r="24142">
          <cell r="D24142" t="str">
            <v>014056</v>
          </cell>
          <cell r="J24142" t="str">
            <v>STOCKED</v>
          </cell>
        </row>
        <row r="24143">
          <cell r="D24143" t="str">
            <v>014056</v>
          </cell>
          <cell r="J24143" t="str">
            <v>STOCKED</v>
          </cell>
        </row>
        <row r="24144">
          <cell r="D24144" t="str">
            <v>014056</v>
          </cell>
          <cell r="J24144" t="str">
            <v>STOCKED</v>
          </cell>
        </row>
        <row r="24145">
          <cell r="D24145" t="str">
            <v>014056</v>
          </cell>
          <cell r="J24145" t="str">
            <v>STOCKED</v>
          </cell>
        </row>
        <row r="24146">
          <cell r="D24146" t="str">
            <v>014056</v>
          </cell>
          <cell r="J24146" t="str">
            <v>STOCKED</v>
          </cell>
        </row>
        <row r="24147">
          <cell r="D24147" t="str">
            <v>014056</v>
          </cell>
          <cell r="J24147" t="str">
            <v>STOCKED</v>
          </cell>
        </row>
        <row r="24148">
          <cell r="D24148" t="str">
            <v>014056</v>
          </cell>
          <cell r="J24148" t="str">
            <v>STOCKED</v>
          </cell>
        </row>
        <row r="24149">
          <cell r="D24149" t="str">
            <v>014056</v>
          </cell>
          <cell r="J24149" t="str">
            <v>STOCKED</v>
          </cell>
        </row>
        <row r="24150">
          <cell r="D24150" t="str">
            <v>014056</v>
          </cell>
          <cell r="J24150" t="str">
            <v>STOCKED</v>
          </cell>
        </row>
        <row r="24151">
          <cell r="D24151" t="str">
            <v>014056</v>
          </cell>
          <cell r="J24151" t="str">
            <v>STOCKED</v>
          </cell>
        </row>
        <row r="24152">
          <cell r="D24152" t="str">
            <v>014056</v>
          </cell>
          <cell r="J24152" t="str">
            <v>STOCKED</v>
          </cell>
        </row>
        <row r="24153">
          <cell r="D24153" t="str">
            <v>014056</v>
          </cell>
          <cell r="J24153" t="str">
            <v>STOCKED</v>
          </cell>
        </row>
        <row r="24154">
          <cell r="D24154" t="str">
            <v>014056</v>
          </cell>
          <cell r="J24154" t="str">
            <v>STOCKED</v>
          </cell>
        </row>
        <row r="24155">
          <cell r="D24155" t="str">
            <v>014056</v>
          </cell>
          <cell r="J24155" t="str">
            <v>STOCKED</v>
          </cell>
        </row>
        <row r="24156">
          <cell r="D24156" t="str">
            <v>014056</v>
          </cell>
          <cell r="J24156" t="str">
            <v>STOCKED</v>
          </cell>
        </row>
        <row r="24157">
          <cell r="D24157" t="str">
            <v>014056</v>
          </cell>
          <cell r="J24157" t="str">
            <v>STOCKED</v>
          </cell>
        </row>
        <row r="24158">
          <cell r="D24158" t="str">
            <v>014056</v>
          </cell>
          <cell r="J24158" t="str">
            <v>STOCKED</v>
          </cell>
        </row>
        <row r="24159">
          <cell r="D24159" t="str">
            <v>014056</v>
          </cell>
          <cell r="J24159" t="str">
            <v>STOCKED</v>
          </cell>
        </row>
        <row r="24160">
          <cell r="D24160" t="str">
            <v>014056</v>
          </cell>
          <cell r="J24160" t="str">
            <v>STOCKED</v>
          </cell>
        </row>
        <row r="24161">
          <cell r="D24161" t="str">
            <v>014056</v>
          </cell>
          <cell r="J24161" t="str">
            <v>(blank)</v>
          </cell>
        </row>
        <row r="24162">
          <cell r="D24162" t="str">
            <v>014056</v>
          </cell>
          <cell r="J24162" t="str">
            <v>(blank)</v>
          </cell>
        </row>
        <row r="24163">
          <cell r="D24163" t="str">
            <v>014056</v>
          </cell>
          <cell r="J24163" t="str">
            <v>(blank)</v>
          </cell>
        </row>
        <row r="24164">
          <cell r="D24164" t="str">
            <v>014056</v>
          </cell>
          <cell r="J24164" t="str">
            <v>(blank)</v>
          </cell>
        </row>
        <row r="24165">
          <cell r="D24165" t="str">
            <v>014056</v>
          </cell>
          <cell r="J24165" t="str">
            <v>(blank)</v>
          </cell>
        </row>
        <row r="24166">
          <cell r="D24166" t="str">
            <v>014056</v>
          </cell>
          <cell r="J24166" t="str">
            <v>N/A</v>
          </cell>
        </row>
        <row r="24167">
          <cell r="D24167" t="str">
            <v>014056</v>
          </cell>
          <cell r="J24167" t="str">
            <v>N/A</v>
          </cell>
        </row>
        <row r="24168">
          <cell r="D24168" t="str">
            <v>014056</v>
          </cell>
          <cell r="J24168" t="str">
            <v>STOCKED</v>
          </cell>
        </row>
        <row r="24169">
          <cell r="D24169" t="str">
            <v>014056</v>
          </cell>
          <cell r="J24169" t="str">
            <v>STOCKED</v>
          </cell>
        </row>
        <row r="24170">
          <cell r="D24170" t="str">
            <v>014056</v>
          </cell>
          <cell r="J24170" t="str">
            <v>(blank)</v>
          </cell>
        </row>
        <row r="24171">
          <cell r="D24171" t="str">
            <v>014056</v>
          </cell>
          <cell r="J24171" t="str">
            <v>(blank)</v>
          </cell>
        </row>
        <row r="24172">
          <cell r="D24172" t="str">
            <v>014056</v>
          </cell>
          <cell r="J24172" t="str">
            <v>(blank)</v>
          </cell>
        </row>
        <row r="24173">
          <cell r="D24173" t="str">
            <v>014056</v>
          </cell>
          <cell r="J24173" t="str">
            <v>(blank)</v>
          </cell>
        </row>
        <row r="24174">
          <cell r="D24174" t="str">
            <v>014056</v>
          </cell>
          <cell r="J24174" t="str">
            <v>(blank)</v>
          </cell>
        </row>
        <row r="24175">
          <cell r="D24175" t="str">
            <v>014056</v>
          </cell>
          <cell r="J24175" t="str">
            <v>N/A</v>
          </cell>
        </row>
        <row r="24176">
          <cell r="D24176" t="str">
            <v>014056</v>
          </cell>
          <cell r="J24176" t="str">
            <v>N/A</v>
          </cell>
        </row>
        <row r="24177">
          <cell r="D24177" t="str">
            <v>014056</v>
          </cell>
          <cell r="J24177" t="str">
            <v>STOCKED</v>
          </cell>
        </row>
        <row r="24178">
          <cell r="D24178" t="str">
            <v>014056</v>
          </cell>
          <cell r="J24178" t="str">
            <v>STOCKED</v>
          </cell>
        </row>
        <row r="24179">
          <cell r="D24179" t="str">
            <v>014056</v>
          </cell>
          <cell r="J24179" t="str">
            <v>STOCKED</v>
          </cell>
        </row>
        <row r="24180">
          <cell r="D24180" t="str">
            <v>014056</v>
          </cell>
          <cell r="J24180" t="str">
            <v>STOCKED</v>
          </cell>
        </row>
        <row r="24181">
          <cell r="D24181" t="str">
            <v>014056</v>
          </cell>
          <cell r="J24181" t="str">
            <v>STOCKED</v>
          </cell>
        </row>
        <row r="24182">
          <cell r="D24182" t="str">
            <v>014056</v>
          </cell>
          <cell r="J24182" t="str">
            <v>STOCKED</v>
          </cell>
        </row>
        <row r="24183">
          <cell r="D24183" t="str">
            <v>014056</v>
          </cell>
          <cell r="J24183" t="str">
            <v>STOCKED</v>
          </cell>
        </row>
        <row r="24184">
          <cell r="D24184" t="str">
            <v>014056</v>
          </cell>
          <cell r="J24184" t="str">
            <v>STOCKED</v>
          </cell>
        </row>
        <row r="24185">
          <cell r="D24185" t="str">
            <v>014056</v>
          </cell>
          <cell r="J24185" t="str">
            <v>STOCKED</v>
          </cell>
        </row>
        <row r="24186">
          <cell r="D24186" t="str">
            <v>014056</v>
          </cell>
          <cell r="J24186" t="str">
            <v>STOCKED</v>
          </cell>
        </row>
        <row r="24187">
          <cell r="D24187" t="str">
            <v>014056</v>
          </cell>
          <cell r="J24187" t="str">
            <v>STOCKED</v>
          </cell>
        </row>
        <row r="24188">
          <cell r="D24188" t="str">
            <v>014056</v>
          </cell>
          <cell r="J24188" t="str">
            <v>STOCKED</v>
          </cell>
        </row>
        <row r="24189">
          <cell r="D24189" t="str">
            <v>014056</v>
          </cell>
          <cell r="J24189" t="str">
            <v>STOCKED</v>
          </cell>
        </row>
        <row r="24190">
          <cell r="D24190" t="str">
            <v>014056</v>
          </cell>
          <cell r="J24190" t="str">
            <v>STOCKED</v>
          </cell>
        </row>
        <row r="24191">
          <cell r="D24191" t="str">
            <v>014056</v>
          </cell>
          <cell r="J24191" t="str">
            <v>STOCKED</v>
          </cell>
        </row>
        <row r="24192">
          <cell r="D24192" t="str">
            <v>014056</v>
          </cell>
          <cell r="J24192" t="str">
            <v>STOCKED</v>
          </cell>
        </row>
        <row r="24193">
          <cell r="D24193" t="str">
            <v>014056</v>
          </cell>
          <cell r="J24193" t="str">
            <v>STOCKED</v>
          </cell>
        </row>
        <row r="24194">
          <cell r="D24194" t="str">
            <v>014056</v>
          </cell>
          <cell r="J24194" t="str">
            <v>STOCKED</v>
          </cell>
        </row>
        <row r="24195">
          <cell r="D24195" t="str">
            <v>014056</v>
          </cell>
          <cell r="J24195" t="str">
            <v>STOCKED</v>
          </cell>
        </row>
        <row r="24196">
          <cell r="D24196" t="str">
            <v>014056</v>
          </cell>
          <cell r="J24196" t="str">
            <v>STOCKED</v>
          </cell>
        </row>
        <row r="24197">
          <cell r="D24197" t="str">
            <v>014056</v>
          </cell>
          <cell r="J24197" t="str">
            <v>STOCKED</v>
          </cell>
        </row>
        <row r="24198">
          <cell r="D24198" t="str">
            <v>014056</v>
          </cell>
          <cell r="J24198" t="str">
            <v>STOCKED</v>
          </cell>
        </row>
        <row r="24199">
          <cell r="D24199" t="str">
            <v>014056</v>
          </cell>
          <cell r="J24199" t="str">
            <v>(blank)</v>
          </cell>
        </row>
        <row r="24200">
          <cell r="D24200" t="str">
            <v>014056</v>
          </cell>
          <cell r="J24200" t="str">
            <v>(blank)</v>
          </cell>
        </row>
        <row r="24201">
          <cell r="D24201" t="str">
            <v>014056</v>
          </cell>
          <cell r="J24201" t="str">
            <v>(blank)</v>
          </cell>
        </row>
        <row r="24202">
          <cell r="D24202" t="str">
            <v>014056</v>
          </cell>
          <cell r="J24202" t="str">
            <v>(blank)</v>
          </cell>
        </row>
        <row r="24203">
          <cell r="D24203" t="str">
            <v>014056</v>
          </cell>
          <cell r="J24203" t="str">
            <v>(blank)</v>
          </cell>
        </row>
        <row r="24204">
          <cell r="D24204" t="str">
            <v>014056</v>
          </cell>
          <cell r="J24204" t="str">
            <v>N/A</v>
          </cell>
        </row>
        <row r="24205">
          <cell r="D24205" t="str">
            <v>014056</v>
          </cell>
          <cell r="J24205" t="str">
            <v>N/A</v>
          </cell>
        </row>
        <row r="24206">
          <cell r="D24206" t="str">
            <v>014056</v>
          </cell>
          <cell r="J24206" t="str">
            <v>STOCKED</v>
          </cell>
        </row>
        <row r="24207">
          <cell r="D24207" t="str">
            <v>014056</v>
          </cell>
          <cell r="J24207" t="str">
            <v>STOCKED</v>
          </cell>
        </row>
        <row r="24208">
          <cell r="D24208" t="str">
            <v>014056</v>
          </cell>
          <cell r="J24208" t="str">
            <v>STOCKED</v>
          </cell>
        </row>
        <row r="24209">
          <cell r="D24209" t="str">
            <v>014056</v>
          </cell>
          <cell r="J24209" t="str">
            <v>STOCKED</v>
          </cell>
        </row>
        <row r="24210">
          <cell r="D24210" t="str">
            <v>014056</v>
          </cell>
          <cell r="J24210" t="str">
            <v>STOCKED</v>
          </cell>
        </row>
        <row r="24211">
          <cell r="D24211" t="str">
            <v>014056</v>
          </cell>
          <cell r="J24211" t="str">
            <v>STOCKED</v>
          </cell>
        </row>
        <row r="24212">
          <cell r="D24212" t="str">
            <v>014056</v>
          </cell>
          <cell r="J24212" t="str">
            <v>STOCKED</v>
          </cell>
        </row>
        <row r="24213">
          <cell r="D24213" t="str">
            <v>014056</v>
          </cell>
          <cell r="J24213" t="str">
            <v>STOCKED</v>
          </cell>
        </row>
        <row r="24214">
          <cell r="D24214" t="str">
            <v>014056</v>
          </cell>
          <cell r="J24214" t="str">
            <v>STOCKED</v>
          </cell>
        </row>
        <row r="24215">
          <cell r="D24215" t="str">
            <v>014056</v>
          </cell>
          <cell r="J24215" t="str">
            <v>STOCKED</v>
          </cell>
        </row>
        <row r="24216">
          <cell r="D24216" t="str">
            <v>014056</v>
          </cell>
          <cell r="J24216" t="str">
            <v>STOCKED</v>
          </cell>
        </row>
        <row r="24217">
          <cell r="D24217" t="str">
            <v>014056</v>
          </cell>
          <cell r="J24217" t="str">
            <v>STOCKED</v>
          </cell>
        </row>
        <row r="24218">
          <cell r="D24218" t="str">
            <v>014056</v>
          </cell>
          <cell r="J24218" t="str">
            <v>STOCKED</v>
          </cell>
        </row>
        <row r="24219">
          <cell r="D24219" t="str">
            <v>014092</v>
          </cell>
          <cell r="J24219" t="str">
            <v>STOCKED</v>
          </cell>
        </row>
        <row r="24220">
          <cell r="D24220" t="str">
            <v>014092</v>
          </cell>
          <cell r="J24220" t="str">
            <v>STOCKED</v>
          </cell>
        </row>
        <row r="24221">
          <cell r="D24221" t="str">
            <v>014092</v>
          </cell>
          <cell r="J24221" t="str">
            <v>STOCKED</v>
          </cell>
        </row>
        <row r="24222">
          <cell r="D24222" t="str">
            <v>014092</v>
          </cell>
          <cell r="J24222" t="str">
            <v>STOCKED</v>
          </cell>
        </row>
        <row r="24223">
          <cell r="D24223" t="str">
            <v>014092</v>
          </cell>
          <cell r="J24223" t="str">
            <v>STOCKED</v>
          </cell>
        </row>
        <row r="24224">
          <cell r="D24224" t="str">
            <v>014092</v>
          </cell>
          <cell r="J24224" t="str">
            <v>STOCKED</v>
          </cell>
        </row>
        <row r="24225">
          <cell r="D24225" t="str">
            <v>014092</v>
          </cell>
          <cell r="J24225" t="str">
            <v>STOCKED</v>
          </cell>
        </row>
        <row r="24226">
          <cell r="D24226" t="str">
            <v>014092</v>
          </cell>
          <cell r="J24226" t="str">
            <v>STOCKED</v>
          </cell>
        </row>
        <row r="24227">
          <cell r="D24227" t="str">
            <v>014092</v>
          </cell>
          <cell r="J24227" t="str">
            <v>STOCKED</v>
          </cell>
        </row>
        <row r="24228">
          <cell r="D24228" t="str">
            <v>014092</v>
          </cell>
          <cell r="J24228" t="str">
            <v>STOCKED</v>
          </cell>
        </row>
        <row r="24229">
          <cell r="D24229" t="str">
            <v>014092</v>
          </cell>
          <cell r="J24229" t="str">
            <v>STOCKED</v>
          </cell>
        </row>
        <row r="24230">
          <cell r="D24230" t="str">
            <v>014092</v>
          </cell>
          <cell r="J24230" t="str">
            <v>STOCKED</v>
          </cell>
        </row>
        <row r="24231">
          <cell r="D24231" t="str">
            <v>014092</v>
          </cell>
          <cell r="J24231" t="str">
            <v>STOCKED</v>
          </cell>
        </row>
        <row r="24232">
          <cell r="D24232" t="str">
            <v>014092</v>
          </cell>
          <cell r="J24232" t="str">
            <v>STOCKED</v>
          </cell>
        </row>
        <row r="24233">
          <cell r="D24233" t="str">
            <v>014092</v>
          </cell>
          <cell r="J24233" t="str">
            <v>STOCKED</v>
          </cell>
        </row>
        <row r="24234">
          <cell r="D24234" t="str">
            <v>014092</v>
          </cell>
          <cell r="J24234" t="str">
            <v>STOCKED</v>
          </cell>
        </row>
        <row r="24235">
          <cell r="D24235" t="str">
            <v>014092</v>
          </cell>
          <cell r="J24235" t="str">
            <v>STOCKED</v>
          </cell>
        </row>
        <row r="24236">
          <cell r="D24236" t="str">
            <v>014092</v>
          </cell>
          <cell r="J24236" t="str">
            <v>STOCKED</v>
          </cell>
        </row>
        <row r="24237">
          <cell r="D24237" t="str">
            <v>014092</v>
          </cell>
          <cell r="J24237" t="str">
            <v>STOCKED</v>
          </cell>
        </row>
        <row r="24238">
          <cell r="D24238" t="str">
            <v>014092</v>
          </cell>
          <cell r="J24238" t="str">
            <v>STOCKED</v>
          </cell>
        </row>
        <row r="24239">
          <cell r="D24239" t="str">
            <v>014092</v>
          </cell>
          <cell r="J24239" t="str">
            <v>STOCKED</v>
          </cell>
        </row>
        <row r="24240">
          <cell r="D24240" t="str">
            <v>014092</v>
          </cell>
          <cell r="J24240" t="str">
            <v>STOCKED</v>
          </cell>
        </row>
        <row r="24241">
          <cell r="D24241" t="str">
            <v>014092</v>
          </cell>
          <cell r="J24241" t="str">
            <v>STOCKED</v>
          </cell>
        </row>
        <row r="24242">
          <cell r="D24242" t="str">
            <v>014092</v>
          </cell>
          <cell r="J24242" t="str">
            <v>STOCKED</v>
          </cell>
        </row>
        <row r="24243">
          <cell r="D24243" t="str">
            <v>014092</v>
          </cell>
          <cell r="J24243" t="str">
            <v>STOCKED</v>
          </cell>
        </row>
        <row r="24244">
          <cell r="D24244" t="str">
            <v>014092</v>
          </cell>
          <cell r="J24244" t="str">
            <v>(blank)</v>
          </cell>
        </row>
        <row r="24245">
          <cell r="D24245" t="str">
            <v>014092</v>
          </cell>
          <cell r="J24245" t="str">
            <v>(blank)</v>
          </cell>
        </row>
        <row r="24246">
          <cell r="D24246" t="str">
            <v>014092</v>
          </cell>
          <cell r="J24246" t="str">
            <v>(blank)</v>
          </cell>
        </row>
        <row r="24247">
          <cell r="D24247" t="str">
            <v>014092</v>
          </cell>
          <cell r="J24247" t="str">
            <v>(blank)</v>
          </cell>
        </row>
        <row r="24248">
          <cell r="D24248" t="str">
            <v>014092</v>
          </cell>
          <cell r="J24248" t="str">
            <v>(blank)</v>
          </cell>
        </row>
        <row r="24249">
          <cell r="D24249" t="str">
            <v>014092</v>
          </cell>
          <cell r="J24249" t="str">
            <v>N/A</v>
          </cell>
        </row>
        <row r="24250">
          <cell r="D24250" t="str">
            <v>014092</v>
          </cell>
          <cell r="J24250" t="str">
            <v>N/A</v>
          </cell>
        </row>
        <row r="24251">
          <cell r="D24251" t="str">
            <v>014092</v>
          </cell>
          <cell r="J24251" t="str">
            <v>STOCKED</v>
          </cell>
        </row>
        <row r="24252">
          <cell r="D24252" t="str">
            <v>014092</v>
          </cell>
          <cell r="J24252" t="str">
            <v>STOCKED</v>
          </cell>
        </row>
        <row r="24253">
          <cell r="D24253" t="str">
            <v>014092</v>
          </cell>
          <cell r="J24253" t="str">
            <v>STOCKED</v>
          </cell>
        </row>
        <row r="24254">
          <cell r="D24254" t="str">
            <v>014092</v>
          </cell>
          <cell r="J24254" t="str">
            <v>STOCKED</v>
          </cell>
        </row>
        <row r="24255">
          <cell r="D24255" t="str">
            <v>014092</v>
          </cell>
          <cell r="J24255" t="str">
            <v>STOCKED</v>
          </cell>
        </row>
        <row r="24256">
          <cell r="D24256" t="str">
            <v>014092</v>
          </cell>
          <cell r="J24256" t="str">
            <v>STOCKED</v>
          </cell>
        </row>
        <row r="24257">
          <cell r="D24257" t="str">
            <v>014092</v>
          </cell>
          <cell r="J24257" t="str">
            <v>STOCKED</v>
          </cell>
        </row>
        <row r="24258">
          <cell r="D24258" t="str">
            <v>014092</v>
          </cell>
          <cell r="J24258" t="str">
            <v>STOCKED</v>
          </cell>
        </row>
        <row r="24259">
          <cell r="D24259" t="str">
            <v>014092</v>
          </cell>
          <cell r="J24259" t="str">
            <v>STOCKED</v>
          </cell>
        </row>
        <row r="24260">
          <cell r="D24260" t="str">
            <v>014092</v>
          </cell>
          <cell r="J24260" t="str">
            <v>STOCKED</v>
          </cell>
        </row>
        <row r="24261">
          <cell r="D24261" t="str">
            <v>014092</v>
          </cell>
          <cell r="J24261" t="str">
            <v>STOCKED</v>
          </cell>
        </row>
        <row r="24262">
          <cell r="D24262" t="str">
            <v>014092</v>
          </cell>
          <cell r="J24262" t="str">
            <v>STOCKED</v>
          </cell>
        </row>
        <row r="24263">
          <cell r="D24263" t="str">
            <v>014092</v>
          </cell>
          <cell r="J24263" t="str">
            <v>STOCKED</v>
          </cell>
        </row>
        <row r="24264">
          <cell r="D24264" t="str">
            <v>014092</v>
          </cell>
          <cell r="J24264" t="str">
            <v>STOCKED</v>
          </cell>
        </row>
        <row r="24265">
          <cell r="D24265" t="str">
            <v>014092</v>
          </cell>
          <cell r="J24265" t="str">
            <v>STOCKED</v>
          </cell>
        </row>
        <row r="24266">
          <cell r="D24266" t="str">
            <v>014092</v>
          </cell>
          <cell r="J24266" t="str">
            <v>STOCKED</v>
          </cell>
        </row>
        <row r="24267">
          <cell r="D24267" t="str">
            <v>014092</v>
          </cell>
          <cell r="J24267" t="str">
            <v>STOCKED</v>
          </cell>
        </row>
        <row r="24268">
          <cell r="D24268" t="str">
            <v>014092</v>
          </cell>
          <cell r="J24268" t="str">
            <v>STOCKED</v>
          </cell>
        </row>
        <row r="24269">
          <cell r="D24269" t="str">
            <v>014092</v>
          </cell>
          <cell r="J24269" t="str">
            <v>STOCKED</v>
          </cell>
        </row>
        <row r="24270">
          <cell r="D24270" t="str">
            <v>014092</v>
          </cell>
          <cell r="J24270" t="str">
            <v>STOCKED</v>
          </cell>
        </row>
        <row r="24271">
          <cell r="D24271" t="str">
            <v>014092</v>
          </cell>
          <cell r="J24271" t="str">
            <v>STOCKED</v>
          </cell>
        </row>
        <row r="24272">
          <cell r="D24272" t="str">
            <v>014092</v>
          </cell>
          <cell r="J24272" t="str">
            <v>STOCKED</v>
          </cell>
        </row>
        <row r="24273">
          <cell r="D24273" t="str">
            <v>014092</v>
          </cell>
          <cell r="J24273" t="str">
            <v>STOCKED</v>
          </cell>
        </row>
        <row r="24274">
          <cell r="D24274" t="str">
            <v>014092</v>
          </cell>
          <cell r="J24274" t="str">
            <v>STOCKED</v>
          </cell>
        </row>
        <row r="24275">
          <cell r="D24275" t="str">
            <v>014092</v>
          </cell>
          <cell r="J24275" t="str">
            <v>STOCKED</v>
          </cell>
        </row>
        <row r="24276">
          <cell r="D24276" t="str">
            <v>014092</v>
          </cell>
          <cell r="J24276" t="str">
            <v>(blank)</v>
          </cell>
        </row>
        <row r="24277">
          <cell r="D24277" t="str">
            <v>014092</v>
          </cell>
          <cell r="J24277" t="str">
            <v>(blank)</v>
          </cell>
        </row>
        <row r="24278">
          <cell r="D24278" t="str">
            <v>014092</v>
          </cell>
          <cell r="J24278" t="str">
            <v>(blank)</v>
          </cell>
        </row>
        <row r="24279">
          <cell r="D24279" t="str">
            <v>014092</v>
          </cell>
          <cell r="J24279" t="str">
            <v>(blank)</v>
          </cell>
        </row>
        <row r="24280">
          <cell r="D24280" t="str">
            <v>014092</v>
          </cell>
          <cell r="J24280" t="str">
            <v>STOCKED</v>
          </cell>
        </row>
        <row r="24281">
          <cell r="D24281" t="str">
            <v>014092</v>
          </cell>
          <cell r="J24281" t="str">
            <v>STOCKED</v>
          </cell>
        </row>
        <row r="24282">
          <cell r="D24282" t="str">
            <v>014092</v>
          </cell>
          <cell r="J24282" t="str">
            <v>STOCKED</v>
          </cell>
        </row>
        <row r="24283">
          <cell r="D24283" t="str">
            <v>014092</v>
          </cell>
          <cell r="J24283" t="str">
            <v>STOCKED</v>
          </cell>
        </row>
        <row r="24284">
          <cell r="D24284" t="str">
            <v>014092</v>
          </cell>
          <cell r="J24284" t="str">
            <v>STOCKED</v>
          </cell>
        </row>
        <row r="24285">
          <cell r="D24285" t="str">
            <v>014092</v>
          </cell>
          <cell r="J24285" t="str">
            <v>STOCKED</v>
          </cell>
        </row>
        <row r="24286">
          <cell r="D24286" t="str">
            <v>014092</v>
          </cell>
          <cell r="J24286" t="str">
            <v>STOCKED</v>
          </cell>
        </row>
        <row r="24287">
          <cell r="D24287" t="str">
            <v>014092</v>
          </cell>
          <cell r="J24287" t="str">
            <v>STOCKED</v>
          </cell>
        </row>
        <row r="24288">
          <cell r="D24288" t="str">
            <v>014092</v>
          </cell>
          <cell r="J24288" t="str">
            <v>STOCKED</v>
          </cell>
        </row>
        <row r="24289">
          <cell r="D24289" t="str">
            <v>014092</v>
          </cell>
          <cell r="J24289" t="str">
            <v>STOCKED</v>
          </cell>
        </row>
        <row r="24290">
          <cell r="D24290" t="str">
            <v>014092</v>
          </cell>
          <cell r="J24290" t="str">
            <v>STOCKED</v>
          </cell>
        </row>
        <row r="24291">
          <cell r="D24291" t="str">
            <v>014092</v>
          </cell>
          <cell r="J24291" t="str">
            <v>STOCKED</v>
          </cell>
        </row>
        <row r="24292">
          <cell r="D24292" t="str">
            <v>014092</v>
          </cell>
          <cell r="J24292" t="str">
            <v>STOCKED</v>
          </cell>
        </row>
        <row r="24293">
          <cell r="D24293" t="str">
            <v>014092</v>
          </cell>
          <cell r="J24293" t="str">
            <v>STOCKED</v>
          </cell>
        </row>
        <row r="24294">
          <cell r="D24294" t="str">
            <v>014092</v>
          </cell>
          <cell r="J24294" t="str">
            <v>STOCKED</v>
          </cell>
        </row>
        <row r="24295">
          <cell r="D24295" t="str">
            <v>014094</v>
          </cell>
          <cell r="J24295" t="str">
            <v>(blank)</v>
          </cell>
        </row>
        <row r="24296">
          <cell r="D24296" t="str">
            <v>014094</v>
          </cell>
          <cell r="J24296" t="str">
            <v>N/A</v>
          </cell>
        </row>
        <row r="24297">
          <cell r="D24297" t="str">
            <v>014094</v>
          </cell>
          <cell r="J24297" t="str">
            <v>N/A</v>
          </cell>
        </row>
        <row r="24298">
          <cell r="D24298" t="str">
            <v>014125</v>
          </cell>
          <cell r="J24298" t="str">
            <v>SPECIAL ORDER</v>
          </cell>
        </row>
        <row r="24299">
          <cell r="D24299" t="str">
            <v>014125</v>
          </cell>
          <cell r="J24299" t="str">
            <v>STOCKED</v>
          </cell>
        </row>
        <row r="24300">
          <cell r="D24300" t="str">
            <v>014125</v>
          </cell>
          <cell r="J24300" t="str">
            <v>(blank)</v>
          </cell>
        </row>
        <row r="24301">
          <cell r="D24301" t="str">
            <v>014125</v>
          </cell>
          <cell r="J24301" t="str">
            <v>(blank)</v>
          </cell>
        </row>
        <row r="24302">
          <cell r="D24302" t="str">
            <v>014125</v>
          </cell>
          <cell r="J24302" t="str">
            <v>(blank)</v>
          </cell>
        </row>
        <row r="24303">
          <cell r="D24303" t="str">
            <v>014125</v>
          </cell>
          <cell r="J24303" t="str">
            <v>(blank)</v>
          </cell>
        </row>
        <row r="24304">
          <cell r="D24304" t="str">
            <v>014125</v>
          </cell>
          <cell r="J24304" t="str">
            <v>(blank)</v>
          </cell>
        </row>
        <row r="24305">
          <cell r="D24305" t="str">
            <v>014125</v>
          </cell>
          <cell r="J24305" t="str">
            <v>N/A</v>
          </cell>
        </row>
        <row r="24306">
          <cell r="D24306" t="str">
            <v>014125</v>
          </cell>
          <cell r="J24306" t="str">
            <v>N/A</v>
          </cell>
        </row>
        <row r="24307">
          <cell r="D24307" t="str">
            <v>014468</v>
          </cell>
          <cell r="J24307" t="str">
            <v>STOCKED</v>
          </cell>
        </row>
        <row r="24308">
          <cell r="D24308" t="str">
            <v>014468</v>
          </cell>
          <cell r="J24308" t="str">
            <v>STOCKED</v>
          </cell>
        </row>
        <row r="24309">
          <cell r="D24309" t="str">
            <v>014468</v>
          </cell>
          <cell r="J24309" t="str">
            <v>STOCKED</v>
          </cell>
        </row>
        <row r="24310">
          <cell r="D24310" t="str">
            <v>014468</v>
          </cell>
          <cell r="J24310" t="str">
            <v>STOCKED</v>
          </cell>
        </row>
        <row r="24311">
          <cell r="D24311" t="str">
            <v>014468</v>
          </cell>
          <cell r="J24311" t="str">
            <v>STOCKED</v>
          </cell>
        </row>
        <row r="24312">
          <cell r="D24312" t="str">
            <v>014468</v>
          </cell>
          <cell r="J24312" t="str">
            <v>STOCKED</v>
          </cell>
        </row>
        <row r="24313">
          <cell r="D24313" t="str">
            <v>014468</v>
          </cell>
          <cell r="J24313" t="str">
            <v>STOCKED</v>
          </cell>
        </row>
        <row r="24314">
          <cell r="D24314" t="str">
            <v>014468</v>
          </cell>
          <cell r="J24314" t="str">
            <v>STOCKED</v>
          </cell>
        </row>
        <row r="24315">
          <cell r="D24315" t="str">
            <v>014468</v>
          </cell>
          <cell r="J24315" t="str">
            <v>STOCKED</v>
          </cell>
        </row>
        <row r="24316">
          <cell r="D24316" t="str">
            <v>015002</v>
          </cell>
          <cell r="J24316" t="str">
            <v>SPECIAL ORDER</v>
          </cell>
        </row>
        <row r="24317">
          <cell r="D24317" t="str">
            <v>015002</v>
          </cell>
          <cell r="J24317" t="str">
            <v>SPECIAL ORDER</v>
          </cell>
        </row>
        <row r="24318">
          <cell r="D24318" t="str">
            <v>015002</v>
          </cell>
          <cell r="J24318" t="str">
            <v>(blank)</v>
          </cell>
        </row>
        <row r="24319">
          <cell r="D24319" t="str">
            <v>015002</v>
          </cell>
          <cell r="J24319" t="str">
            <v>(blank)</v>
          </cell>
        </row>
        <row r="24320">
          <cell r="D24320" t="str">
            <v>015002</v>
          </cell>
          <cell r="J24320" t="str">
            <v>(blank)</v>
          </cell>
        </row>
        <row r="24321">
          <cell r="D24321" t="str">
            <v>015002</v>
          </cell>
          <cell r="J24321" t="str">
            <v>(blank)</v>
          </cell>
        </row>
        <row r="24322">
          <cell r="D24322" t="str">
            <v>015002</v>
          </cell>
          <cell r="J24322" t="str">
            <v>(blank)</v>
          </cell>
        </row>
        <row r="24323">
          <cell r="D24323" t="str">
            <v>015002</v>
          </cell>
          <cell r="J24323" t="str">
            <v>N/A</v>
          </cell>
        </row>
        <row r="24324">
          <cell r="D24324" t="str">
            <v>015002</v>
          </cell>
          <cell r="J24324" t="str">
            <v>N/A</v>
          </cell>
        </row>
        <row r="24325">
          <cell r="D24325" t="str">
            <v>015073</v>
          </cell>
          <cell r="J24325" t="str">
            <v>STOCKED</v>
          </cell>
        </row>
        <row r="24326">
          <cell r="D24326" t="str">
            <v>015073</v>
          </cell>
          <cell r="J24326" t="str">
            <v>STOCKED</v>
          </cell>
        </row>
        <row r="24327">
          <cell r="D24327" t="str">
            <v>015073</v>
          </cell>
          <cell r="J24327" t="str">
            <v>(blank)</v>
          </cell>
        </row>
        <row r="24328">
          <cell r="D24328" t="str">
            <v>015073</v>
          </cell>
          <cell r="J24328" t="str">
            <v>(blank)</v>
          </cell>
        </row>
        <row r="24329">
          <cell r="D24329" t="str">
            <v>015073</v>
          </cell>
          <cell r="J24329" t="str">
            <v>(blank)</v>
          </cell>
        </row>
        <row r="24330">
          <cell r="D24330" t="str">
            <v>015073</v>
          </cell>
          <cell r="J24330" t="str">
            <v>(blank)</v>
          </cell>
        </row>
        <row r="24331">
          <cell r="D24331" t="str">
            <v>015073</v>
          </cell>
          <cell r="J24331" t="str">
            <v>(blank)</v>
          </cell>
        </row>
        <row r="24332">
          <cell r="D24332" t="str">
            <v>015073</v>
          </cell>
          <cell r="J24332" t="str">
            <v>N/A</v>
          </cell>
        </row>
        <row r="24333">
          <cell r="D24333" t="str">
            <v>015073</v>
          </cell>
          <cell r="J24333" t="str">
            <v>N/A</v>
          </cell>
        </row>
        <row r="24334">
          <cell r="D24334" t="str">
            <v>018013</v>
          </cell>
          <cell r="J24334" t="str">
            <v>SPECIAL ORDER</v>
          </cell>
        </row>
        <row r="24335">
          <cell r="D24335" t="str">
            <v>018013</v>
          </cell>
          <cell r="J24335" t="str">
            <v>STOCKED</v>
          </cell>
        </row>
        <row r="24336">
          <cell r="D24336" t="str">
            <v>018013</v>
          </cell>
          <cell r="J24336" t="str">
            <v>(blank)</v>
          </cell>
        </row>
        <row r="24337">
          <cell r="D24337" t="str">
            <v>018013</v>
          </cell>
          <cell r="J24337" t="str">
            <v>(blank)</v>
          </cell>
        </row>
        <row r="24338">
          <cell r="D24338" t="str">
            <v>018013</v>
          </cell>
          <cell r="J24338" t="str">
            <v>(blank)</v>
          </cell>
        </row>
        <row r="24339">
          <cell r="D24339" t="str">
            <v>018013</v>
          </cell>
          <cell r="J24339" t="str">
            <v>(blank)</v>
          </cell>
        </row>
        <row r="24340">
          <cell r="D24340" t="str">
            <v>018013</v>
          </cell>
          <cell r="J24340" t="str">
            <v>(blank)</v>
          </cell>
        </row>
        <row r="24341">
          <cell r="D24341" t="str">
            <v>018013</v>
          </cell>
          <cell r="J24341" t="str">
            <v>N/A</v>
          </cell>
        </row>
        <row r="24342">
          <cell r="D24342" t="str">
            <v>018013</v>
          </cell>
          <cell r="J24342" t="str">
            <v>N/A</v>
          </cell>
        </row>
        <row r="24343">
          <cell r="D24343" t="str">
            <v>018015</v>
          </cell>
          <cell r="J24343" t="str">
            <v xml:space="preserve">STOCKED </v>
          </cell>
        </row>
        <row r="24344">
          <cell r="D24344" t="str">
            <v>018015</v>
          </cell>
          <cell r="J24344" t="str">
            <v xml:space="preserve">STOCKED </v>
          </cell>
        </row>
        <row r="24345">
          <cell r="D24345" t="str">
            <v>018015</v>
          </cell>
          <cell r="J24345" t="str">
            <v>(blank)</v>
          </cell>
        </row>
        <row r="24346">
          <cell r="D24346" t="str">
            <v>018015</v>
          </cell>
          <cell r="J24346" t="str">
            <v>(blank)</v>
          </cell>
        </row>
        <row r="24347">
          <cell r="D24347" t="str">
            <v>018015</v>
          </cell>
          <cell r="J24347" t="str">
            <v>(blank)</v>
          </cell>
        </row>
        <row r="24348">
          <cell r="D24348" t="str">
            <v>018015</v>
          </cell>
          <cell r="J24348" t="str">
            <v>(blank)</v>
          </cell>
        </row>
        <row r="24349">
          <cell r="D24349" t="str">
            <v>018015</v>
          </cell>
          <cell r="J24349" t="str">
            <v>(blank)</v>
          </cell>
        </row>
        <row r="24350">
          <cell r="D24350" t="str">
            <v>018015</v>
          </cell>
          <cell r="J24350" t="str">
            <v>N/A</v>
          </cell>
        </row>
        <row r="24351">
          <cell r="D24351" t="str">
            <v>018015</v>
          </cell>
          <cell r="J24351" t="str">
            <v>N/A</v>
          </cell>
        </row>
        <row r="24352">
          <cell r="D24352" t="str">
            <v>018016</v>
          </cell>
          <cell r="J24352" t="str">
            <v>STOCKED</v>
          </cell>
        </row>
        <row r="24353">
          <cell r="D24353" t="str">
            <v>018016</v>
          </cell>
          <cell r="J24353" t="str">
            <v>STOCKED</v>
          </cell>
        </row>
        <row r="24354">
          <cell r="D24354" t="str">
            <v>018016</v>
          </cell>
          <cell r="J24354" t="str">
            <v>STOCKED</v>
          </cell>
        </row>
        <row r="24355">
          <cell r="D24355" t="str">
            <v>018016</v>
          </cell>
          <cell r="J24355" t="str">
            <v>STOCKED</v>
          </cell>
        </row>
        <row r="24356">
          <cell r="D24356" t="str">
            <v>018016</v>
          </cell>
          <cell r="J24356" t="str">
            <v>STOCKED</v>
          </cell>
        </row>
        <row r="24357">
          <cell r="D24357" t="str">
            <v>018016</v>
          </cell>
          <cell r="J24357" t="str">
            <v>STOCKED</v>
          </cell>
        </row>
        <row r="24358">
          <cell r="D24358" t="str">
            <v>018016</v>
          </cell>
          <cell r="J24358" t="str">
            <v>STOCKED</v>
          </cell>
        </row>
        <row r="24359">
          <cell r="D24359" t="str">
            <v>018016</v>
          </cell>
          <cell r="J24359" t="str">
            <v>(blank)</v>
          </cell>
        </row>
        <row r="24360">
          <cell r="D24360" t="str">
            <v>018016</v>
          </cell>
          <cell r="J24360" t="str">
            <v>(blank)</v>
          </cell>
        </row>
        <row r="24361">
          <cell r="D24361" t="str">
            <v>018016</v>
          </cell>
          <cell r="J24361" t="str">
            <v>(blank)</v>
          </cell>
        </row>
        <row r="24362">
          <cell r="D24362" t="str">
            <v>018016</v>
          </cell>
          <cell r="J24362" t="str">
            <v>(blank)</v>
          </cell>
        </row>
        <row r="24363">
          <cell r="D24363" t="str">
            <v>018016</v>
          </cell>
          <cell r="J24363" t="str">
            <v>(blank)</v>
          </cell>
        </row>
        <row r="24364">
          <cell r="D24364" t="str">
            <v>018016</v>
          </cell>
          <cell r="J24364" t="str">
            <v>N/A</v>
          </cell>
        </row>
        <row r="24365">
          <cell r="D24365" t="str">
            <v>018016</v>
          </cell>
          <cell r="J24365" t="str">
            <v>N/A</v>
          </cell>
        </row>
        <row r="24366">
          <cell r="D24366" t="str">
            <v>018016</v>
          </cell>
          <cell r="J24366" t="str">
            <v xml:space="preserve">STOCKED </v>
          </cell>
        </row>
        <row r="24367">
          <cell r="D24367" t="str">
            <v>018016</v>
          </cell>
          <cell r="J24367" t="str">
            <v xml:space="preserve">STOCKED </v>
          </cell>
        </row>
        <row r="24368">
          <cell r="D24368" t="str">
            <v>018016</v>
          </cell>
          <cell r="J24368" t="str">
            <v>(blank)</v>
          </cell>
        </row>
        <row r="24369">
          <cell r="D24369" t="str">
            <v>018016</v>
          </cell>
          <cell r="J24369" t="str">
            <v>(blank)</v>
          </cell>
        </row>
        <row r="24370">
          <cell r="D24370" t="str">
            <v>018016</v>
          </cell>
          <cell r="J24370" t="str">
            <v>(blank)</v>
          </cell>
        </row>
        <row r="24371">
          <cell r="D24371" t="str">
            <v>018016</v>
          </cell>
          <cell r="J24371" t="str">
            <v>(blank)</v>
          </cell>
        </row>
        <row r="24372">
          <cell r="D24372" t="str">
            <v>018016</v>
          </cell>
          <cell r="J24372" t="str">
            <v>(blank)</v>
          </cell>
        </row>
        <row r="24373">
          <cell r="D24373" t="str">
            <v>018016</v>
          </cell>
          <cell r="J24373" t="str">
            <v>N/A</v>
          </cell>
        </row>
        <row r="24374">
          <cell r="D24374" t="str">
            <v>018016</v>
          </cell>
          <cell r="J24374" t="str">
            <v>N/A</v>
          </cell>
        </row>
        <row r="24375">
          <cell r="D24375" t="str">
            <v>018016</v>
          </cell>
          <cell r="J24375" t="str">
            <v>STOCKED</v>
          </cell>
        </row>
        <row r="24376">
          <cell r="D24376" t="str">
            <v>018016</v>
          </cell>
          <cell r="J24376" t="str">
            <v>STOCKED</v>
          </cell>
        </row>
        <row r="24377">
          <cell r="D24377" t="str">
            <v>018016</v>
          </cell>
          <cell r="J24377" t="str">
            <v>STOCKED</v>
          </cell>
        </row>
        <row r="24378">
          <cell r="D24378" t="str">
            <v>018016</v>
          </cell>
          <cell r="J24378" t="str">
            <v>STOCKED</v>
          </cell>
        </row>
        <row r="24379">
          <cell r="D24379" t="str">
            <v>018016</v>
          </cell>
          <cell r="J24379" t="str">
            <v>STOCKED</v>
          </cell>
        </row>
        <row r="24380">
          <cell r="D24380" t="str">
            <v>018016</v>
          </cell>
          <cell r="J24380" t="str">
            <v>STOCKED</v>
          </cell>
        </row>
        <row r="24381">
          <cell r="D24381" t="str">
            <v>018016</v>
          </cell>
          <cell r="J24381" t="str">
            <v>STOCKED</v>
          </cell>
        </row>
        <row r="24382">
          <cell r="D24382" t="str">
            <v>018016</v>
          </cell>
          <cell r="J24382" t="str">
            <v>(blank)</v>
          </cell>
        </row>
        <row r="24383">
          <cell r="D24383" t="str">
            <v>018016</v>
          </cell>
          <cell r="J24383" t="str">
            <v>(blank)</v>
          </cell>
        </row>
        <row r="24384">
          <cell r="D24384" t="str">
            <v>018016</v>
          </cell>
          <cell r="J24384" t="str">
            <v>(blank)</v>
          </cell>
        </row>
        <row r="24385">
          <cell r="D24385" t="str">
            <v>018016</v>
          </cell>
          <cell r="J24385" t="str">
            <v>(blank)</v>
          </cell>
        </row>
        <row r="24386">
          <cell r="D24386" t="str">
            <v>018018</v>
          </cell>
          <cell r="J24386" t="str">
            <v xml:space="preserve">STOCKED </v>
          </cell>
        </row>
        <row r="24387">
          <cell r="D24387" t="str">
            <v>018018</v>
          </cell>
          <cell r="J24387" t="str">
            <v xml:space="preserve">STOCKED </v>
          </cell>
        </row>
        <row r="24388">
          <cell r="D24388" t="str">
            <v>018018</v>
          </cell>
          <cell r="J24388" t="str">
            <v>(blank)</v>
          </cell>
        </row>
        <row r="24389">
          <cell r="D24389" t="str">
            <v>018018</v>
          </cell>
          <cell r="J24389" t="str">
            <v>(blank)</v>
          </cell>
        </row>
        <row r="24390">
          <cell r="D24390" t="str">
            <v>018018</v>
          </cell>
          <cell r="J24390" t="str">
            <v>(blank)</v>
          </cell>
        </row>
        <row r="24391">
          <cell r="D24391" t="str">
            <v>018018</v>
          </cell>
          <cell r="J24391" t="str">
            <v>(blank)</v>
          </cell>
        </row>
        <row r="24392">
          <cell r="D24392" t="str">
            <v>018018</v>
          </cell>
          <cell r="J24392" t="str">
            <v>(blank)</v>
          </cell>
        </row>
        <row r="24393">
          <cell r="D24393" t="str">
            <v>018018</v>
          </cell>
          <cell r="J24393" t="str">
            <v>N/A</v>
          </cell>
        </row>
        <row r="24394">
          <cell r="D24394" t="str">
            <v>018018</v>
          </cell>
          <cell r="J24394" t="str">
            <v>N/A</v>
          </cell>
        </row>
        <row r="24395">
          <cell r="D24395" t="str">
            <v>018020</v>
          </cell>
          <cell r="J24395" t="str">
            <v>SPECIAL ORDER</v>
          </cell>
        </row>
        <row r="24396">
          <cell r="D24396" t="str">
            <v>018020</v>
          </cell>
          <cell r="J24396" t="str">
            <v>SPECIAL ORDER</v>
          </cell>
        </row>
        <row r="24397">
          <cell r="D24397" t="str">
            <v>018020</v>
          </cell>
          <cell r="J24397" t="str">
            <v>(blank)</v>
          </cell>
        </row>
        <row r="24398">
          <cell r="D24398" t="str">
            <v>018020</v>
          </cell>
          <cell r="J24398" t="str">
            <v>(blank)</v>
          </cell>
        </row>
        <row r="24399">
          <cell r="D24399" t="str">
            <v>018020</v>
          </cell>
          <cell r="J24399" t="str">
            <v>(blank)</v>
          </cell>
        </row>
        <row r="24400">
          <cell r="D24400" t="str">
            <v>018020</v>
          </cell>
          <cell r="J24400" t="str">
            <v>(blank)</v>
          </cell>
        </row>
        <row r="24401">
          <cell r="D24401" t="str">
            <v>018021</v>
          </cell>
          <cell r="J24401" t="str">
            <v>STOCKED</v>
          </cell>
        </row>
        <row r="24402">
          <cell r="D24402" t="str">
            <v>018021</v>
          </cell>
          <cell r="J24402" t="str">
            <v>STOCKED</v>
          </cell>
        </row>
        <row r="24403">
          <cell r="D24403" t="str">
            <v>018021</v>
          </cell>
          <cell r="J24403" t="str">
            <v>STOCKED</v>
          </cell>
        </row>
        <row r="24404">
          <cell r="D24404" t="str">
            <v>018021</v>
          </cell>
          <cell r="J24404" t="str">
            <v>STOCKED</v>
          </cell>
        </row>
        <row r="24405">
          <cell r="D24405" t="str">
            <v>018021</v>
          </cell>
          <cell r="J24405" t="str">
            <v>STOCKED</v>
          </cell>
        </row>
        <row r="24406">
          <cell r="D24406" t="str">
            <v>018021</v>
          </cell>
          <cell r="J24406" t="str">
            <v>STOCKED</v>
          </cell>
        </row>
        <row r="24407">
          <cell r="D24407" t="str">
            <v>018021</v>
          </cell>
          <cell r="J24407" t="str">
            <v>STOCKED</v>
          </cell>
        </row>
        <row r="24408">
          <cell r="D24408" t="str">
            <v>018021</v>
          </cell>
          <cell r="J24408" t="str">
            <v>(blank)</v>
          </cell>
        </row>
        <row r="24409">
          <cell r="D24409" t="str">
            <v>018021</v>
          </cell>
          <cell r="J24409" t="str">
            <v>(blank)</v>
          </cell>
        </row>
        <row r="24410">
          <cell r="D24410" t="str">
            <v>018021</v>
          </cell>
          <cell r="J24410" t="str">
            <v>(blank)</v>
          </cell>
        </row>
        <row r="24411">
          <cell r="D24411" t="str">
            <v>018021</v>
          </cell>
          <cell r="J24411" t="str">
            <v>(blank)</v>
          </cell>
        </row>
        <row r="24412">
          <cell r="D24412" t="str">
            <v>018021</v>
          </cell>
          <cell r="J24412" t="str">
            <v>(blank)</v>
          </cell>
        </row>
        <row r="24413">
          <cell r="D24413" t="str">
            <v>018021</v>
          </cell>
          <cell r="J24413" t="str">
            <v>N/A</v>
          </cell>
        </row>
        <row r="24414">
          <cell r="D24414" t="str">
            <v>018021</v>
          </cell>
          <cell r="J24414" t="str">
            <v>N/A</v>
          </cell>
        </row>
        <row r="24415">
          <cell r="D24415" t="str">
            <v>018021</v>
          </cell>
          <cell r="J24415" t="str">
            <v xml:space="preserve">STOCKED </v>
          </cell>
        </row>
        <row r="24416">
          <cell r="D24416" t="str">
            <v>018021</v>
          </cell>
          <cell r="J24416" t="str">
            <v xml:space="preserve">STOCKED </v>
          </cell>
        </row>
        <row r="24417">
          <cell r="D24417" t="str">
            <v>018021</v>
          </cell>
          <cell r="J24417" t="str">
            <v>(blank)</v>
          </cell>
        </row>
        <row r="24418">
          <cell r="D24418" t="str">
            <v>018021</v>
          </cell>
          <cell r="J24418" t="str">
            <v>(blank)</v>
          </cell>
        </row>
        <row r="24419">
          <cell r="D24419" t="str">
            <v>018021</v>
          </cell>
          <cell r="J24419" t="str">
            <v>(blank)</v>
          </cell>
        </row>
        <row r="24420">
          <cell r="D24420" t="str">
            <v>018021</v>
          </cell>
          <cell r="J24420" t="str">
            <v>(blank)</v>
          </cell>
        </row>
        <row r="24421">
          <cell r="D24421" t="str">
            <v>018021</v>
          </cell>
          <cell r="J24421" t="str">
            <v>(blank)</v>
          </cell>
        </row>
        <row r="24422">
          <cell r="D24422" t="str">
            <v>018021</v>
          </cell>
          <cell r="J24422" t="str">
            <v>N/A</v>
          </cell>
        </row>
        <row r="24423">
          <cell r="D24423" t="str">
            <v>018021</v>
          </cell>
          <cell r="J24423" t="str">
            <v>N/A</v>
          </cell>
        </row>
        <row r="24424">
          <cell r="D24424" t="str">
            <v>018021</v>
          </cell>
          <cell r="J24424" t="str">
            <v>STOCKED</v>
          </cell>
        </row>
        <row r="24425">
          <cell r="D24425" t="str">
            <v>018021</v>
          </cell>
          <cell r="J24425" t="str">
            <v>STOCKED</v>
          </cell>
        </row>
        <row r="24426">
          <cell r="D24426" t="str">
            <v>018021</v>
          </cell>
          <cell r="J24426" t="str">
            <v>STOCKED</v>
          </cell>
        </row>
        <row r="24427">
          <cell r="D24427" t="str">
            <v>018021</v>
          </cell>
          <cell r="J24427" t="str">
            <v>STOCKED</v>
          </cell>
        </row>
        <row r="24428">
          <cell r="D24428" t="str">
            <v>018021</v>
          </cell>
          <cell r="J24428" t="str">
            <v>STOCKED</v>
          </cell>
        </row>
        <row r="24429">
          <cell r="D24429" t="str">
            <v>018021</v>
          </cell>
          <cell r="J24429" t="str">
            <v>STOCKED</v>
          </cell>
        </row>
        <row r="24430">
          <cell r="D24430" t="str">
            <v>018021</v>
          </cell>
          <cell r="J24430" t="str">
            <v>STOCKED</v>
          </cell>
        </row>
        <row r="24431">
          <cell r="D24431" t="str">
            <v>018021</v>
          </cell>
          <cell r="J24431" t="str">
            <v>(blank)</v>
          </cell>
        </row>
        <row r="24432">
          <cell r="D24432" t="str">
            <v>018021</v>
          </cell>
          <cell r="J24432" t="str">
            <v>(blank)</v>
          </cell>
        </row>
        <row r="24433">
          <cell r="D24433" t="str">
            <v>018021</v>
          </cell>
          <cell r="J24433" t="str">
            <v>(blank)</v>
          </cell>
        </row>
        <row r="24434">
          <cell r="D24434" t="str">
            <v>018021</v>
          </cell>
          <cell r="J24434" t="str">
            <v>(blank)</v>
          </cell>
        </row>
        <row r="24435">
          <cell r="D24435" t="str">
            <v>018021</v>
          </cell>
          <cell r="J24435" t="str">
            <v>(blank)</v>
          </cell>
        </row>
        <row r="24436">
          <cell r="D24436" t="str">
            <v>018021</v>
          </cell>
          <cell r="J24436" t="str">
            <v>N/A</v>
          </cell>
        </row>
        <row r="24437">
          <cell r="D24437" t="str">
            <v>018021</v>
          </cell>
          <cell r="J24437" t="str">
            <v>N/A</v>
          </cell>
        </row>
        <row r="24438">
          <cell r="D24438" t="str">
            <v>018022</v>
          </cell>
          <cell r="J24438" t="str">
            <v>STOCKED</v>
          </cell>
        </row>
        <row r="24439">
          <cell r="D24439" t="str">
            <v>018022</v>
          </cell>
          <cell r="J24439" t="str">
            <v>STOCKED</v>
          </cell>
        </row>
        <row r="24440">
          <cell r="D24440" t="str">
            <v>018022</v>
          </cell>
          <cell r="J24440" t="str">
            <v>STOCKED</v>
          </cell>
        </row>
        <row r="24441">
          <cell r="D24441" t="str">
            <v>018022</v>
          </cell>
          <cell r="J24441" t="str">
            <v>STOCKED</v>
          </cell>
        </row>
        <row r="24442">
          <cell r="D24442" t="str">
            <v>018022</v>
          </cell>
          <cell r="J24442" t="str">
            <v>STOCKED</v>
          </cell>
        </row>
        <row r="24443">
          <cell r="D24443" t="str">
            <v>018022</v>
          </cell>
          <cell r="J24443" t="str">
            <v>STOCKED</v>
          </cell>
        </row>
        <row r="24444">
          <cell r="D24444" t="str">
            <v>018022</v>
          </cell>
          <cell r="J24444" t="str">
            <v>STOCKED</v>
          </cell>
        </row>
        <row r="24445">
          <cell r="D24445" t="str">
            <v>018022</v>
          </cell>
          <cell r="J24445" t="str">
            <v>(blank)</v>
          </cell>
        </row>
        <row r="24446">
          <cell r="D24446" t="str">
            <v>018022</v>
          </cell>
          <cell r="J24446" t="str">
            <v>(blank)</v>
          </cell>
        </row>
        <row r="24447">
          <cell r="D24447" t="str">
            <v>018022</v>
          </cell>
          <cell r="J24447" t="str">
            <v>(blank)</v>
          </cell>
        </row>
        <row r="24448">
          <cell r="D24448" t="str">
            <v>018022</v>
          </cell>
          <cell r="J24448" t="str">
            <v>(blank)</v>
          </cell>
        </row>
        <row r="24449">
          <cell r="D24449" t="str">
            <v>018022</v>
          </cell>
          <cell r="J24449" t="str">
            <v>(blank)</v>
          </cell>
        </row>
        <row r="24450">
          <cell r="D24450" t="str">
            <v>018022</v>
          </cell>
          <cell r="J24450" t="str">
            <v>N/A</v>
          </cell>
        </row>
        <row r="24451">
          <cell r="D24451" t="str">
            <v>018022</v>
          </cell>
          <cell r="J24451" t="str">
            <v>N/A</v>
          </cell>
        </row>
        <row r="24452">
          <cell r="D24452" t="str">
            <v>018022</v>
          </cell>
          <cell r="J24452" t="str">
            <v xml:space="preserve">STOCKED </v>
          </cell>
        </row>
        <row r="24453">
          <cell r="D24453" t="str">
            <v>018022</v>
          </cell>
          <cell r="J24453" t="str">
            <v xml:space="preserve">STOCKED </v>
          </cell>
        </row>
        <row r="24454">
          <cell r="D24454" t="str">
            <v>018022</v>
          </cell>
          <cell r="J24454" t="str">
            <v>(blank)</v>
          </cell>
        </row>
        <row r="24455">
          <cell r="D24455" t="str">
            <v>018022</v>
          </cell>
          <cell r="J24455" t="str">
            <v>(blank)</v>
          </cell>
        </row>
        <row r="24456">
          <cell r="D24456" t="str">
            <v>018022</v>
          </cell>
          <cell r="J24456" t="str">
            <v>(blank)</v>
          </cell>
        </row>
        <row r="24457">
          <cell r="D24457" t="str">
            <v>018022</v>
          </cell>
          <cell r="J24457" t="str">
            <v>(blank)</v>
          </cell>
        </row>
        <row r="24458">
          <cell r="D24458" t="str">
            <v>018022</v>
          </cell>
          <cell r="J24458" t="str">
            <v>(blank)</v>
          </cell>
        </row>
        <row r="24459">
          <cell r="D24459" t="str">
            <v>018022</v>
          </cell>
          <cell r="J24459" t="str">
            <v>N/A</v>
          </cell>
        </row>
        <row r="24460">
          <cell r="D24460" t="str">
            <v>018022</v>
          </cell>
          <cell r="J24460" t="str">
            <v>N/A</v>
          </cell>
        </row>
        <row r="24461">
          <cell r="D24461" t="str">
            <v>018022</v>
          </cell>
          <cell r="J24461" t="str">
            <v>STOCKED</v>
          </cell>
        </row>
        <row r="24462">
          <cell r="D24462" t="str">
            <v>018022</v>
          </cell>
          <cell r="J24462" t="str">
            <v>STOCKED</v>
          </cell>
        </row>
        <row r="24463">
          <cell r="D24463" t="str">
            <v>018022</v>
          </cell>
          <cell r="J24463" t="str">
            <v>STOCKED</v>
          </cell>
        </row>
        <row r="24464">
          <cell r="D24464" t="str">
            <v>018022</v>
          </cell>
          <cell r="J24464" t="str">
            <v>STOCKED</v>
          </cell>
        </row>
        <row r="24465">
          <cell r="D24465" t="str">
            <v>018022</v>
          </cell>
          <cell r="J24465" t="str">
            <v>STOCKED</v>
          </cell>
        </row>
        <row r="24466">
          <cell r="D24466" t="str">
            <v>018022</v>
          </cell>
          <cell r="J24466" t="str">
            <v>STOCKED</v>
          </cell>
        </row>
        <row r="24467">
          <cell r="D24467" t="str">
            <v>018022</v>
          </cell>
          <cell r="J24467" t="str">
            <v>STOCKED</v>
          </cell>
        </row>
        <row r="24468">
          <cell r="D24468" t="str">
            <v>018022</v>
          </cell>
          <cell r="J24468" t="str">
            <v>(blank)</v>
          </cell>
        </row>
        <row r="24469">
          <cell r="D24469" t="str">
            <v>018022</v>
          </cell>
          <cell r="J24469" t="str">
            <v>(blank)</v>
          </cell>
        </row>
        <row r="24470">
          <cell r="D24470" t="str">
            <v>018022</v>
          </cell>
          <cell r="J24470" t="str">
            <v>(blank)</v>
          </cell>
        </row>
        <row r="24471">
          <cell r="D24471" t="str">
            <v>018022</v>
          </cell>
          <cell r="J24471" t="str">
            <v>(blank)</v>
          </cell>
        </row>
        <row r="24472">
          <cell r="D24472" t="str">
            <v>018022</v>
          </cell>
          <cell r="J24472" t="str">
            <v>(blank)</v>
          </cell>
        </row>
        <row r="24473">
          <cell r="D24473" t="str">
            <v>018022</v>
          </cell>
          <cell r="J24473" t="str">
            <v>N/A</v>
          </cell>
        </row>
        <row r="24474">
          <cell r="D24474" t="str">
            <v>018022</v>
          </cell>
          <cell r="J24474" t="str">
            <v>N/A</v>
          </cell>
        </row>
        <row r="24475">
          <cell r="D24475" t="str">
            <v>018024</v>
          </cell>
          <cell r="J24475" t="str">
            <v>STOCKED</v>
          </cell>
        </row>
        <row r="24476">
          <cell r="D24476" t="str">
            <v>018024</v>
          </cell>
          <cell r="J24476" t="str">
            <v>STOCKED</v>
          </cell>
        </row>
        <row r="24477">
          <cell r="D24477" t="str">
            <v>018024</v>
          </cell>
          <cell r="J24477" t="str">
            <v>STOCKED</v>
          </cell>
        </row>
        <row r="24478">
          <cell r="D24478" t="str">
            <v>018024</v>
          </cell>
          <cell r="J24478" t="str">
            <v>STOCKED</v>
          </cell>
        </row>
        <row r="24479">
          <cell r="D24479" t="str">
            <v>018024</v>
          </cell>
          <cell r="J24479" t="str">
            <v>STOCKED</v>
          </cell>
        </row>
        <row r="24480">
          <cell r="D24480" t="str">
            <v>018024</v>
          </cell>
          <cell r="J24480" t="str">
            <v>STOCKED</v>
          </cell>
        </row>
        <row r="24481">
          <cell r="D24481" t="str">
            <v>018024</v>
          </cell>
          <cell r="J24481" t="str">
            <v>STOCKED</v>
          </cell>
        </row>
        <row r="24482">
          <cell r="D24482" t="str">
            <v>018024</v>
          </cell>
          <cell r="J24482" t="str">
            <v>STOCKED</v>
          </cell>
        </row>
        <row r="24483">
          <cell r="D24483" t="str">
            <v>018024</v>
          </cell>
          <cell r="J24483" t="str">
            <v>STOCKED</v>
          </cell>
        </row>
        <row r="24484">
          <cell r="D24484" t="str">
            <v>018024</v>
          </cell>
          <cell r="J24484" t="str">
            <v>STOCKED</v>
          </cell>
        </row>
        <row r="24485">
          <cell r="D24485" t="str">
            <v>018024</v>
          </cell>
          <cell r="J24485" t="str">
            <v>STOCKED</v>
          </cell>
        </row>
        <row r="24486">
          <cell r="D24486" t="str">
            <v>018024</v>
          </cell>
          <cell r="J24486" t="str">
            <v>STOCKED</v>
          </cell>
        </row>
        <row r="24487">
          <cell r="D24487" t="str">
            <v>018024</v>
          </cell>
          <cell r="J24487" t="str">
            <v>STOCKED</v>
          </cell>
        </row>
        <row r="24488">
          <cell r="D24488" t="str">
            <v>018024</v>
          </cell>
          <cell r="J24488" t="str">
            <v>STOCKED</v>
          </cell>
        </row>
        <row r="24489">
          <cell r="D24489" t="str">
            <v>018024</v>
          </cell>
          <cell r="J24489" t="str">
            <v>STOCKED</v>
          </cell>
        </row>
        <row r="24490">
          <cell r="D24490" t="str">
            <v>018024</v>
          </cell>
          <cell r="J24490" t="str">
            <v>STOCKED</v>
          </cell>
        </row>
        <row r="24491">
          <cell r="D24491" t="str">
            <v>018024</v>
          </cell>
          <cell r="J24491" t="str">
            <v>STOCKED</v>
          </cell>
        </row>
        <row r="24492">
          <cell r="D24492" t="str">
            <v>018024</v>
          </cell>
          <cell r="J24492" t="str">
            <v>STOCKED</v>
          </cell>
        </row>
        <row r="24493">
          <cell r="D24493" t="str">
            <v>018024</v>
          </cell>
          <cell r="J24493" t="str">
            <v>STOCKED</v>
          </cell>
        </row>
        <row r="24494">
          <cell r="D24494" t="str">
            <v>018024</v>
          </cell>
          <cell r="J24494" t="str">
            <v>STOCKED</v>
          </cell>
        </row>
        <row r="24495">
          <cell r="D24495" t="str">
            <v>018024</v>
          </cell>
          <cell r="J24495" t="str">
            <v>STOCKED</v>
          </cell>
        </row>
        <row r="24496">
          <cell r="D24496" t="str">
            <v>018024</v>
          </cell>
          <cell r="J24496" t="str">
            <v>STOCKED</v>
          </cell>
        </row>
        <row r="24497">
          <cell r="D24497" t="str">
            <v>018024</v>
          </cell>
          <cell r="J24497" t="str">
            <v>STOCKED</v>
          </cell>
        </row>
        <row r="24498">
          <cell r="D24498" t="str">
            <v>018024</v>
          </cell>
          <cell r="J24498" t="str">
            <v>STOCKED</v>
          </cell>
        </row>
        <row r="24499">
          <cell r="D24499" t="str">
            <v>018024</v>
          </cell>
          <cell r="J24499" t="str">
            <v>STOCKED</v>
          </cell>
        </row>
        <row r="24500">
          <cell r="D24500" t="str">
            <v>018024</v>
          </cell>
          <cell r="J24500" t="str">
            <v>(blank)</v>
          </cell>
        </row>
        <row r="24501">
          <cell r="D24501" t="str">
            <v>018024</v>
          </cell>
          <cell r="J24501" t="str">
            <v>(blank)</v>
          </cell>
        </row>
        <row r="24502">
          <cell r="D24502" t="str">
            <v>018024</v>
          </cell>
          <cell r="J24502" t="str">
            <v>(blank)</v>
          </cell>
        </row>
        <row r="24503">
          <cell r="D24503" t="str">
            <v>018024</v>
          </cell>
          <cell r="J24503" t="str">
            <v>(blank)</v>
          </cell>
        </row>
        <row r="24504">
          <cell r="D24504" t="str">
            <v>018024</v>
          </cell>
          <cell r="J24504" t="str">
            <v>(blank)</v>
          </cell>
        </row>
        <row r="24505">
          <cell r="D24505" t="str">
            <v>018024</v>
          </cell>
          <cell r="J24505" t="str">
            <v>N/A</v>
          </cell>
        </row>
        <row r="24506">
          <cell r="D24506" t="str">
            <v>018024</v>
          </cell>
          <cell r="J24506" t="str">
            <v>N/A</v>
          </cell>
        </row>
        <row r="24507">
          <cell r="D24507" t="str">
            <v>018024</v>
          </cell>
          <cell r="J24507" t="str">
            <v xml:space="preserve">STOCKED </v>
          </cell>
        </row>
        <row r="24508">
          <cell r="D24508" t="str">
            <v>018024</v>
          </cell>
          <cell r="J24508" t="str">
            <v xml:space="preserve">STOCKED </v>
          </cell>
        </row>
        <row r="24509">
          <cell r="D24509" t="str">
            <v>018024</v>
          </cell>
          <cell r="J24509" t="str">
            <v>(blank)</v>
          </cell>
        </row>
        <row r="24510">
          <cell r="D24510" t="str">
            <v>018024</v>
          </cell>
          <cell r="J24510" t="str">
            <v>(blank)</v>
          </cell>
        </row>
        <row r="24511">
          <cell r="D24511" t="str">
            <v>018024</v>
          </cell>
          <cell r="J24511" t="str">
            <v>(blank)</v>
          </cell>
        </row>
        <row r="24512">
          <cell r="D24512" t="str">
            <v>018024</v>
          </cell>
          <cell r="J24512" t="str">
            <v>(blank)</v>
          </cell>
        </row>
        <row r="24513">
          <cell r="D24513" t="str">
            <v>018024</v>
          </cell>
          <cell r="J24513" t="str">
            <v>(blank)</v>
          </cell>
        </row>
        <row r="24514">
          <cell r="D24514" t="str">
            <v>018024</v>
          </cell>
          <cell r="J24514" t="str">
            <v>N/A</v>
          </cell>
        </row>
        <row r="24515">
          <cell r="D24515" t="str">
            <v>018024</v>
          </cell>
          <cell r="J24515" t="str">
            <v>N/A</v>
          </cell>
        </row>
        <row r="24516">
          <cell r="D24516" t="str">
            <v>018024</v>
          </cell>
          <cell r="J24516" t="str">
            <v>STOCKED</v>
          </cell>
        </row>
        <row r="24517">
          <cell r="D24517" t="str">
            <v>018024</v>
          </cell>
          <cell r="J24517" t="str">
            <v>STOCKED</v>
          </cell>
        </row>
        <row r="24518">
          <cell r="D24518" t="str">
            <v>018024</v>
          </cell>
          <cell r="J24518" t="str">
            <v>STOCKED</v>
          </cell>
        </row>
        <row r="24519">
          <cell r="D24519" t="str">
            <v>018024</v>
          </cell>
          <cell r="J24519" t="str">
            <v>STOCKED</v>
          </cell>
        </row>
        <row r="24520">
          <cell r="D24520" t="str">
            <v>018024</v>
          </cell>
          <cell r="J24520" t="str">
            <v>STOCKED</v>
          </cell>
        </row>
        <row r="24521">
          <cell r="D24521" t="str">
            <v>018024</v>
          </cell>
          <cell r="J24521" t="str">
            <v>STOCKED</v>
          </cell>
        </row>
        <row r="24522">
          <cell r="D24522" t="str">
            <v>018024</v>
          </cell>
          <cell r="J24522" t="str">
            <v>STOCKED</v>
          </cell>
        </row>
        <row r="24523">
          <cell r="D24523" t="str">
            <v>018024</v>
          </cell>
          <cell r="J24523" t="str">
            <v>STOCKED</v>
          </cell>
        </row>
        <row r="24524">
          <cell r="D24524" t="str">
            <v>018024</v>
          </cell>
          <cell r="J24524" t="str">
            <v>STOCKED</v>
          </cell>
        </row>
        <row r="24525">
          <cell r="D24525" t="str">
            <v>018024</v>
          </cell>
          <cell r="J24525" t="str">
            <v>STOCKED</v>
          </cell>
        </row>
        <row r="24526">
          <cell r="D24526" t="str">
            <v>018024</v>
          </cell>
          <cell r="J24526" t="str">
            <v>STOCKED</v>
          </cell>
        </row>
        <row r="24527">
          <cell r="D24527" t="str">
            <v>018024</v>
          </cell>
          <cell r="J24527" t="str">
            <v>STOCKED</v>
          </cell>
        </row>
        <row r="24528">
          <cell r="D24528" t="str">
            <v>018024</v>
          </cell>
          <cell r="J24528" t="str">
            <v>STOCKED</v>
          </cell>
        </row>
        <row r="24529">
          <cell r="D24529" t="str">
            <v>018024</v>
          </cell>
          <cell r="J24529" t="str">
            <v>STOCKED</v>
          </cell>
        </row>
        <row r="24530">
          <cell r="D24530" t="str">
            <v>018024</v>
          </cell>
          <cell r="J24530" t="str">
            <v>STOCKED</v>
          </cell>
        </row>
        <row r="24531">
          <cell r="D24531" t="str">
            <v>018024</v>
          </cell>
          <cell r="J24531" t="str">
            <v>STOCKED</v>
          </cell>
        </row>
        <row r="24532">
          <cell r="D24532" t="str">
            <v>018024</v>
          </cell>
          <cell r="J24532" t="str">
            <v>STOCKED</v>
          </cell>
        </row>
        <row r="24533">
          <cell r="D24533" t="str">
            <v>018024</v>
          </cell>
          <cell r="J24533" t="str">
            <v>STOCKED</v>
          </cell>
        </row>
        <row r="24534">
          <cell r="D24534" t="str">
            <v>018024</v>
          </cell>
          <cell r="J24534" t="str">
            <v>STOCKED</v>
          </cell>
        </row>
        <row r="24535">
          <cell r="D24535" t="str">
            <v>018024</v>
          </cell>
          <cell r="J24535" t="str">
            <v>STOCKED</v>
          </cell>
        </row>
        <row r="24536">
          <cell r="D24536" t="str">
            <v>018024</v>
          </cell>
          <cell r="J24536" t="str">
            <v>STOCKED</v>
          </cell>
        </row>
        <row r="24537">
          <cell r="D24537" t="str">
            <v>018024</v>
          </cell>
          <cell r="J24537" t="str">
            <v>STOCKED</v>
          </cell>
        </row>
        <row r="24538">
          <cell r="D24538" t="str">
            <v>018024</v>
          </cell>
          <cell r="J24538" t="str">
            <v>STOCKED</v>
          </cell>
        </row>
        <row r="24539">
          <cell r="D24539" t="str">
            <v>018024</v>
          </cell>
          <cell r="J24539" t="str">
            <v>STOCKED</v>
          </cell>
        </row>
        <row r="24540">
          <cell r="D24540" t="str">
            <v>018024</v>
          </cell>
          <cell r="J24540" t="str">
            <v>STOCKED</v>
          </cell>
        </row>
        <row r="24541">
          <cell r="D24541" t="str">
            <v>018024</v>
          </cell>
          <cell r="J24541" t="str">
            <v>(blank)</v>
          </cell>
        </row>
        <row r="24542">
          <cell r="D24542" t="str">
            <v>018024</v>
          </cell>
          <cell r="J24542" t="str">
            <v>(blank)</v>
          </cell>
        </row>
        <row r="24543">
          <cell r="D24543" t="str">
            <v>018024</v>
          </cell>
          <cell r="J24543" t="str">
            <v>(blank)</v>
          </cell>
        </row>
        <row r="24544">
          <cell r="D24544" t="str">
            <v>018024</v>
          </cell>
          <cell r="J24544" t="str">
            <v>(blank)</v>
          </cell>
        </row>
        <row r="24545">
          <cell r="D24545" t="str">
            <v>018024</v>
          </cell>
          <cell r="J24545" t="str">
            <v>(blank)</v>
          </cell>
        </row>
        <row r="24546">
          <cell r="D24546" t="str">
            <v>018024</v>
          </cell>
          <cell r="J24546" t="str">
            <v>N/A</v>
          </cell>
        </row>
        <row r="24547">
          <cell r="D24547" t="str">
            <v>018024</v>
          </cell>
          <cell r="J24547" t="str">
            <v>N/A</v>
          </cell>
        </row>
        <row r="24548">
          <cell r="D24548" t="str">
            <v>018024</v>
          </cell>
          <cell r="J24548" t="str">
            <v>STOCKED</v>
          </cell>
        </row>
        <row r="24549">
          <cell r="D24549" t="str">
            <v>018024</v>
          </cell>
          <cell r="J24549" t="str">
            <v>STOCKED</v>
          </cell>
        </row>
        <row r="24550">
          <cell r="D24550" t="str">
            <v>018024</v>
          </cell>
          <cell r="J24550" t="str">
            <v>STOCKED</v>
          </cell>
        </row>
        <row r="24551">
          <cell r="D24551" t="str">
            <v>018024</v>
          </cell>
          <cell r="J24551" t="str">
            <v>STOCKED</v>
          </cell>
        </row>
        <row r="24552">
          <cell r="D24552" t="str">
            <v>018024</v>
          </cell>
          <cell r="J24552" t="str">
            <v>STOCKED</v>
          </cell>
        </row>
        <row r="24553">
          <cell r="D24553" t="str">
            <v>018024</v>
          </cell>
          <cell r="J24553" t="str">
            <v>STOCKED</v>
          </cell>
        </row>
        <row r="24554">
          <cell r="D24554" t="str">
            <v>018024</v>
          </cell>
          <cell r="J24554" t="str">
            <v>STOCKED</v>
          </cell>
        </row>
        <row r="24555">
          <cell r="D24555" t="str">
            <v>018024</v>
          </cell>
          <cell r="J24555" t="str">
            <v>STOCKED</v>
          </cell>
        </row>
        <row r="24556">
          <cell r="D24556" t="str">
            <v>018024</v>
          </cell>
          <cell r="J24556" t="str">
            <v>STOCKED</v>
          </cell>
        </row>
        <row r="24557">
          <cell r="D24557" t="str">
            <v>018024</v>
          </cell>
          <cell r="J24557" t="str">
            <v>STOCKED</v>
          </cell>
        </row>
        <row r="24558">
          <cell r="D24558" t="str">
            <v>018024</v>
          </cell>
          <cell r="J24558" t="str">
            <v>STOCKED</v>
          </cell>
        </row>
        <row r="24559">
          <cell r="D24559" t="str">
            <v>018024</v>
          </cell>
          <cell r="J24559" t="str">
            <v>STOCKED</v>
          </cell>
        </row>
        <row r="24560">
          <cell r="D24560" t="str">
            <v>018024</v>
          </cell>
          <cell r="J24560" t="str">
            <v>STOCKED</v>
          </cell>
        </row>
        <row r="24561">
          <cell r="D24561" t="str">
            <v>018024</v>
          </cell>
          <cell r="J24561" t="str">
            <v>STOCKED</v>
          </cell>
        </row>
        <row r="24562">
          <cell r="D24562" t="str">
            <v>018024</v>
          </cell>
          <cell r="J24562" t="str">
            <v>STOCKED</v>
          </cell>
        </row>
        <row r="24563">
          <cell r="D24563" t="str">
            <v>018025</v>
          </cell>
          <cell r="J24563" t="str">
            <v>SPECIAL ORDER</v>
          </cell>
        </row>
        <row r="24564">
          <cell r="D24564" t="str">
            <v>018025</v>
          </cell>
          <cell r="J24564" t="str">
            <v>SPECIAL ORDER</v>
          </cell>
        </row>
        <row r="24565">
          <cell r="D24565" t="str">
            <v>018025</v>
          </cell>
          <cell r="J24565" t="str">
            <v>(blank)</v>
          </cell>
        </row>
        <row r="24566">
          <cell r="D24566" t="str">
            <v>018025</v>
          </cell>
          <cell r="J24566" t="str">
            <v>(blank)</v>
          </cell>
        </row>
        <row r="24567">
          <cell r="D24567" t="str">
            <v>018025</v>
          </cell>
          <cell r="J24567" t="str">
            <v>(blank)</v>
          </cell>
        </row>
        <row r="24568">
          <cell r="D24568" t="str">
            <v>018025</v>
          </cell>
          <cell r="J24568" t="str">
            <v>(blank)</v>
          </cell>
        </row>
        <row r="24569">
          <cell r="D24569" t="str">
            <v>018028</v>
          </cell>
          <cell r="J24569" t="str">
            <v>SPECIAL ORDER</v>
          </cell>
        </row>
        <row r="24570">
          <cell r="D24570" t="str">
            <v>018028</v>
          </cell>
          <cell r="J24570" t="str">
            <v>SPECIAL ORDER</v>
          </cell>
        </row>
        <row r="24571">
          <cell r="D24571" t="str">
            <v>018028</v>
          </cell>
          <cell r="J24571" t="str">
            <v>(blank)</v>
          </cell>
        </row>
        <row r="24572">
          <cell r="D24572" t="str">
            <v>018028</v>
          </cell>
          <cell r="J24572" t="str">
            <v>(blank)</v>
          </cell>
        </row>
        <row r="24573">
          <cell r="D24573" t="str">
            <v>018028</v>
          </cell>
          <cell r="J24573" t="str">
            <v>(blank)</v>
          </cell>
        </row>
        <row r="24574">
          <cell r="D24574" t="str">
            <v>018028</v>
          </cell>
          <cell r="J24574" t="str">
            <v>(blank)</v>
          </cell>
        </row>
        <row r="24575">
          <cell r="D24575" t="str">
            <v>018029</v>
          </cell>
          <cell r="J24575" t="str">
            <v>SPECIAL ORDER</v>
          </cell>
        </row>
        <row r="24576">
          <cell r="D24576" t="str">
            <v>018029</v>
          </cell>
          <cell r="J24576" t="str">
            <v xml:space="preserve">STOCKED </v>
          </cell>
        </row>
        <row r="24577">
          <cell r="D24577" t="str">
            <v>018029</v>
          </cell>
          <cell r="J24577" t="str">
            <v>(blank)</v>
          </cell>
        </row>
        <row r="24578">
          <cell r="D24578" t="str">
            <v>018029</v>
          </cell>
          <cell r="J24578" t="str">
            <v>(blank)</v>
          </cell>
        </row>
        <row r="24579">
          <cell r="D24579" t="str">
            <v>018029</v>
          </cell>
          <cell r="J24579" t="str">
            <v>(blank)</v>
          </cell>
        </row>
        <row r="24580">
          <cell r="D24580" t="str">
            <v>018029</v>
          </cell>
          <cell r="J24580" t="str">
            <v>(blank)</v>
          </cell>
        </row>
        <row r="24581">
          <cell r="D24581" t="str">
            <v>018029</v>
          </cell>
          <cell r="J24581" t="str">
            <v>(blank)</v>
          </cell>
        </row>
        <row r="24582">
          <cell r="D24582" t="str">
            <v>018029</v>
          </cell>
          <cell r="J24582" t="str">
            <v>N/A</v>
          </cell>
        </row>
        <row r="24583">
          <cell r="D24583" t="str">
            <v>018029</v>
          </cell>
          <cell r="J24583" t="str">
            <v>N/A</v>
          </cell>
        </row>
        <row r="24584">
          <cell r="D24584" t="str">
            <v>018029</v>
          </cell>
          <cell r="J24584" t="str">
            <v>STOCKED</v>
          </cell>
        </row>
        <row r="24585">
          <cell r="D24585" t="str">
            <v>018029</v>
          </cell>
          <cell r="J24585" t="str">
            <v>STOCKED</v>
          </cell>
        </row>
        <row r="24586">
          <cell r="D24586" t="str">
            <v>018029</v>
          </cell>
          <cell r="J24586" t="str">
            <v>STOCKED</v>
          </cell>
        </row>
        <row r="24587">
          <cell r="D24587" t="str">
            <v>018029</v>
          </cell>
          <cell r="J24587" t="str">
            <v>STOCKED</v>
          </cell>
        </row>
        <row r="24588">
          <cell r="D24588" t="str">
            <v>018029</v>
          </cell>
          <cell r="J24588" t="str">
            <v>STOCKED</v>
          </cell>
        </row>
        <row r="24589">
          <cell r="D24589" t="str">
            <v>018029</v>
          </cell>
          <cell r="J24589" t="str">
            <v>STOCKED</v>
          </cell>
        </row>
        <row r="24590">
          <cell r="D24590" t="str">
            <v>018029</v>
          </cell>
          <cell r="J24590" t="str">
            <v>(blank)</v>
          </cell>
        </row>
        <row r="24591">
          <cell r="D24591" t="str">
            <v>018029</v>
          </cell>
          <cell r="J24591" t="str">
            <v>N/A</v>
          </cell>
        </row>
        <row r="24592">
          <cell r="D24592" t="str">
            <v>018029</v>
          </cell>
          <cell r="J24592" t="str">
            <v>N/A</v>
          </cell>
        </row>
        <row r="24593">
          <cell r="D24593" t="str">
            <v>018030</v>
          </cell>
          <cell r="J24593" t="str">
            <v>SPECIAL ORDER</v>
          </cell>
        </row>
        <row r="24594">
          <cell r="D24594" t="str">
            <v>018030</v>
          </cell>
          <cell r="J24594" t="str">
            <v>SPECIAL ORDER</v>
          </cell>
        </row>
        <row r="24595">
          <cell r="D24595" t="str">
            <v>018030</v>
          </cell>
          <cell r="J24595" t="str">
            <v>(blank)</v>
          </cell>
        </row>
        <row r="24596">
          <cell r="D24596" t="str">
            <v>018030</v>
          </cell>
          <cell r="J24596" t="str">
            <v>(blank)</v>
          </cell>
        </row>
        <row r="24597">
          <cell r="D24597" t="str">
            <v>018030</v>
          </cell>
          <cell r="J24597" t="str">
            <v>(blank)</v>
          </cell>
        </row>
        <row r="24598">
          <cell r="D24598" t="str">
            <v>018030</v>
          </cell>
          <cell r="J24598" t="str">
            <v>(blank)</v>
          </cell>
        </row>
        <row r="24599">
          <cell r="D24599" t="str">
            <v>018031</v>
          </cell>
          <cell r="J24599" t="str">
            <v>SPECIAL ORDER</v>
          </cell>
        </row>
        <row r="24600">
          <cell r="D24600" t="str">
            <v>018031</v>
          </cell>
          <cell r="J24600" t="str">
            <v xml:space="preserve">STOCKED </v>
          </cell>
        </row>
        <row r="24601">
          <cell r="D24601" t="str">
            <v>018031</v>
          </cell>
          <cell r="J24601" t="str">
            <v>(blank)</v>
          </cell>
        </row>
        <row r="24602">
          <cell r="D24602" t="str">
            <v>018031</v>
          </cell>
          <cell r="J24602" t="str">
            <v>(blank)</v>
          </cell>
        </row>
        <row r="24603">
          <cell r="D24603" t="str">
            <v>018031</v>
          </cell>
          <cell r="J24603" t="str">
            <v>(blank)</v>
          </cell>
        </row>
        <row r="24604">
          <cell r="D24604" t="str">
            <v>018031</v>
          </cell>
          <cell r="J24604" t="str">
            <v>(blank)</v>
          </cell>
        </row>
        <row r="24605">
          <cell r="D24605" t="str">
            <v>018031</v>
          </cell>
          <cell r="J24605" t="str">
            <v>(blank)</v>
          </cell>
        </row>
        <row r="24606">
          <cell r="D24606" t="str">
            <v>018031</v>
          </cell>
          <cell r="J24606" t="str">
            <v>N/A</v>
          </cell>
        </row>
        <row r="24607">
          <cell r="D24607" t="str">
            <v>018031</v>
          </cell>
          <cell r="J24607" t="str">
            <v>N/A</v>
          </cell>
        </row>
        <row r="24608">
          <cell r="D24608" t="str">
            <v>018033</v>
          </cell>
          <cell r="J24608" t="str">
            <v>SPECIAL ORDER</v>
          </cell>
        </row>
        <row r="24609">
          <cell r="D24609" t="str">
            <v>018033</v>
          </cell>
          <cell r="J24609" t="str">
            <v xml:space="preserve">STOCKED </v>
          </cell>
        </row>
        <row r="24610">
          <cell r="D24610" t="str">
            <v>018033</v>
          </cell>
          <cell r="J24610" t="str">
            <v>(blank)</v>
          </cell>
        </row>
        <row r="24611">
          <cell r="D24611" t="str">
            <v>018033</v>
          </cell>
          <cell r="J24611" t="str">
            <v>(blank)</v>
          </cell>
        </row>
        <row r="24612">
          <cell r="D24612" t="str">
            <v>018033</v>
          </cell>
          <cell r="J24612" t="str">
            <v>(blank)</v>
          </cell>
        </row>
        <row r="24613">
          <cell r="D24613" t="str">
            <v>018033</v>
          </cell>
          <cell r="J24613" t="str">
            <v>(blank)</v>
          </cell>
        </row>
        <row r="24614">
          <cell r="D24614" t="str">
            <v>018033</v>
          </cell>
          <cell r="J24614" t="str">
            <v>(blank)</v>
          </cell>
        </row>
        <row r="24615">
          <cell r="D24615" t="str">
            <v>018033</v>
          </cell>
          <cell r="J24615" t="str">
            <v>N/A</v>
          </cell>
        </row>
        <row r="24616">
          <cell r="D24616" t="str">
            <v>018033</v>
          </cell>
          <cell r="J24616" t="str">
            <v>N/A</v>
          </cell>
        </row>
        <row r="24617">
          <cell r="D24617" t="str">
            <v>018034</v>
          </cell>
          <cell r="J24617" t="str">
            <v>SPECIAL ORDER</v>
          </cell>
        </row>
        <row r="24618">
          <cell r="D24618" t="str">
            <v>018034</v>
          </cell>
          <cell r="J24618" t="str">
            <v>SPECIAL ORDER</v>
          </cell>
        </row>
        <row r="24619">
          <cell r="D24619" t="str">
            <v>018034</v>
          </cell>
          <cell r="J24619" t="str">
            <v>SPECIAL ORDER</v>
          </cell>
        </row>
        <row r="24620">
          <cell r="D24620" t="str">
            <v>018034</v>
          </cell>
          <cell r="J24620" t="str">
            <v>SPECIAL ORDER</v>
          </cell>
        </row>
        <row r="24621">
          <cell r="D24621" t="str">
            <v>018034</v>
          </cell>
          <cell r="J24621" t="str">
            <v>SPECIAL ORDER</v>
          </cell>
        </row>
        <row r="24622">
          <cell r="D24622" t="str">
            <v>018034</v>
          </cell>
          <cell r="J24622" t="str">
            <v>SPECIAL ORDER</v>
          </cell>
        </row>
        <row r="24623">
          <cell r="D24623" t="str">
            <v>018034</v>
          </cell>
          <cell r="J24623" t="str">
            <v>SPECIAL ORDER</v>
          </cell>
        </row>
        <row r="24624">
          <cell r="D24624" t="str">
            <v>018034</v>
          </cell>
          <cell r="J24624" t="str">
            <v>SPECIAL ORDER</v>
          </cell>
        </row>
        <row r="24625">
          <cell r="D24625" t="str">
            <v>018034</v>
          </cell>
          <cell r="J24625" t="str">
            <v>SPECIAL ORDER</v>
          </cell>
        </row>
        <row r="24626">
          <cell r="D24626" t="str">
            <v>018034</v>
          </cell>
          <cell r="J24626" t="str">
            <v>SPECIAL ORDER</v>
          </cell>
        </row>
        <row r="24627">
          <cell r="D24627" t="str">
            <v>018034</v>
          </cell>
          <cell r="J24627" t="str">
            <v xml:space="preserve">STOCKED </v>
          </cell>
        </row>
        <row r="24628">
          <cell r="D24628" t="str">
            <v>018034</v>
          </cell>
          <cell r="J24628" t="str">
            <v>(blank)</v>
          </cell>
        </row>
        <row r="24629">
          <cell r="D24629" t="str">
            <v>018034</v>
          </cell>
          <cell r="J24629" t="str">
            <v>(blank)</v>
          </cell>
        </row>
        <row r="24630">
          <cell r="D24630" t="str">
            <v>018034</v>
          </cell>
          <cell r="J24630" t="str">
            <v>(blank)</v>
          </cell>
        </row>
        <row r="24631">
          <cell r="D24631" t="str">
            <v>018034</v>
          </cell>
          <cell r="J24631" t="str">
            <v>(blank)</v>
          </cell>
        </row>
        <row r="24632">
          <cell r="D24632" t="str">
            <v>018034</v>
          </cell>
          <cell r="J24632" t="str">
            <v>STOCKED</v>
          </cell>
        </row>
        <row r="24633">
          <cell r="D24633" t="str">
            <v>018034</v>
          </cell>
          <cell r="J24633" t="str">
            <v>STOCKED</v>
          </cell>
        </row>
        <row r="24634">
          <cell r="D24634" t="str">
            <v>018034</v>
          </cell>
          <cell r="J24634" t="str">
            <v>STOCKED</v>
          </cell>
        </row>
        <row r="24635">
          <cell r="D24635" t="str">
            <v>018034</v>
          </cell>
          <cell r="J24635" t="str">
            <v>STOCKED</v>
          </cell>
        </row>
        <row r="24636">
          <cell r="D24636" t="str">
            <v>018034</v>
          </cell>
          <cell r="J24636" t="str">
            <v>STOCKED</v>
          </cell>
        </row>
        <row r="24637">
          <cell r="D24637" t="str">
            <v>018034</v>
          </cell>
          <cell r="J24637" t="str">
            <v>STOCKED</v>
          </cell>
        </row>
        <row r="24638">
          <cell r="D24638" t="str">
            <v>018034</v>
          </cell>
          <cell r="J24638" t="str">
            <v>STOCKED</v>
          </cell>
        </row>
        <row r="24639">
          <cell r="D24639" t="str">
            <v>018034</v>
          </cell>
          <cell r="J24639" t="str">
            <v>STOCKED</v>
          </cell>
        </row>
        <row r="24640">
          <cell r="D24640" t="str">
            <v>018034</v>
          </cell>
          <cell r="J24640" t="str">
            <v>STOCKED</v>
          </cell>
        </row>
        <row r="24641">
          <cell r="D24641" t="str">
            <v>018034</v>
          </cell>
          <cell r="J24641" t="str">
            <v>STOCKED</v>
          </cell>
        </row>
        <row r="24642">
          <cell r="D24642" t="str">
            <v>018034</v>
          </cell>
          <cell r="J24642" t="str">
            <v>STOCKED</v>
          </cell>
        </row>
        <row r="24643">
          <cell r="D24643" t="str">
            <v>018034</v>
          </cell>
          <cell r="J24643" t="str">
            <v>STOCKED</v>
          </cell>
        </row>
        <row r="24644">
          <cell r="D24644" t="str">
            <v>018034</v>
          </cell>
          <cell r="J24644" t="str">
            <v>STOCKED</v>
          </cell>
        </row>
        <row r="24645">
          <cell r="D24645" t="str">
            <v>018034</v>
          </cell>
          <cell r="J24645" t="str">
            <v>STOCKED</v>
          </cell>
        </row>
        <row r="24646">
          <cell r="D24646" t="str">
            <v>018034</v>
          </cell>
          <cell r="J24646" t="str">
            <v>(blank)</v>
          </cell>
        </row>
        <row r="24647">
          <cell r="D24647" t="str">
            <v>018034</v>
          </cell>
          <cell r="J24647" t="str">
            <v>N/A</v>
          </cell>
        </row>
        <row r="24648">
          <cell r="D24648" t="str">
            <v>018034</v>
          </cell>
          <cell r="J24648" t="str">
            <v>N/A</v>
          </cell>
        </row>
        <row r="24649">
          <cell r="D24649" t="str">
            <v>018034</v>
          </cell>
          <cell r="J24649" t="str">
            <v>SPECIAL ORDER</v>
          </cell>
        </row>
        <row r="24650">
          <cell r="D24650" t="str">
            <v>018034</v>
          </cell>
          <cell r="J24650" t="str">
            <v>SPECIAL ORDER</v>
          </cell>
        </row>
        <row r="24651">
          <cell r="D24651" t="str">
            <v>018034</v>
          </cell>
          <cell r="J24651" t="str">
            <v>SPECIAL ORDER</v>
          </cell>
        </row>
        <row r="24652">
          <cell r="D24652" t="str">
            <v>018034</v>
          </cell>
          <cell r="J24652" t="str">
            <v>SPECIAL ORDER</v>
          </cell>
        </row>
        <row r="24653">
          <cell r="D24653" t="str">
            <v>018034</v>
          </cell>
          <cell r="J24653" t="str">
            <v>SPECIAL ORDER</v>
          </cell>
        </row>
        <row r="24654">
          <cell r="D24654" t="str">
            <v>018034</v>
          </cell>
          <cell r="J24654" t="str">
            <v>SPECIAL ORDER</v>
          </cell>
        </row>
        <row r="24655">
          <cell r="D24655" t="str">
            <v>018034</v>
          </cell>
          <cell r="J24655" t="str">
            <v>SPECIAL ORDER</v>
          </cell>
        </row>
        <row r="24656">
          <cell r="D24656" t="str">
            <v>018035</v>
          </cell>
          <cell r="J24656" t="str">
            <v>STOCKED</v>
          </cell>
        </row>
        <row r="24657">
          <cell r="D24657" t="str">
            <v>018035</v>
          </cell>
          <cell r="J24657" t="str">
            <v>STOCKED</v>
          </cell>
        </row>
        <row r="24658">
          <cell r="D24658" t="str">
            <v>018035</v>
          </cell>
          <cell r="J24658" t="str">
            <v>STOCKED</v>
          </cell>
        </row>
        <row r="24659">
          <cell r="D24659" t="str">
            <v>018035</v>
          </cell>
          <cell r="J24659" t="str">
            <v>STOCKED</v>
          </cell>
        </row>
        <row r="24660">
          <cell r="D24660" t="str">
            <v>018035</v>
          </cell>
          <cell r="J24660" t="str">
            <v>STOCKED</v>
          </cell>
        </row>
        <row r="24661">
          <cell r="D24661" t="str">
            <v>018035</v>
          </cell>
          <cell r="J24661" t="str">
            <v>STOCKED</v>
          </cell>
        </row>
        <row r="24662">
          <cell r="D24662" t="str">
            <v>018035</v>
          </cell>
          <cell r="J24662" t="str">
            <v>STOCKED</v>
          </cell>
        </row>
        <row r="24663">
          <cell r="D24663" t="str">
            <v>018035</v>
          </cell>
          <cell r="J24663" t="str">
            <v>STOCKED</v>
          </cell>
        </row>
        <row r="24664">
          <cell r="D24664" t="str">
            <v>018035</v>
          </cell>
          <cell r="J24664" t="str">
            <v>STOCKED</v>
          </cell>
        </row>
        <row r="24665">
          <cell r="D24665" t="str">
            <v>018035</v>
          </cell>
          <cell r="J24665" t="str">
            <v>STOCKED</v>
          </cell>
        </row>
        <row r="24666">
          <cell r="D24666" t="str">
            <v>018035</v>
          </cell>
          <cell r="J24666" t="str">
            <v>STOCKED</v>
          </cell>
        </row>
        <row r="24667">
          <cell r="D24667" t="str">
            <v>018035</v>
          </cell>
          <cell r="J24667" t="str">
            <v>STOCKED</v>
          </cell>
        </row>
        <row r="24668">
          <cell r="D24668" t="str">
            <v>018035</v>
          </cell>
          <cell r="J24668" t="str">
            <v>STOCKED</v>
          </cell>
        </row>
        <row r="24669">
          <cell r="D24669" t="str">
            <v>018035</v>
          </cell>
          <cell r="J24669" t="str">
            <v>STOCKED</v>
          </cell>
        </row>
        <row r="24670">
          <cell r="D24670" t="str">
            <v>018035</v>
          </cell>
          <cell r="J24670" t="str">
            <v>STOCKED</v>
          </cell>
        </row>
        <row r="24671">
          <cell r="D24671" t="str">
            <v>018035</v>
          </cell>
          <cell r="J24671" t="str">
            <v>STOCKED</v>
          </cell>
        </row>
        <row r="24672">
          <cell r="D24672" t="str">
            <v>018035</v>
          </cell>
          <cell r="J24672" t="str">
            <v>STOCKED</v>
          </cell>
        </row>
        <row r="24673">
          <cell r="D24673" t="str">
            <v>018035</v>
          </cell>
          <cell r="J24673" t="str">
            <v>STOCKED</v>
          </cell>
        </row>
        <row r="24674">
          <cell r="D24674" t="str">
            <v>018035</v>
          </cell>
          <cell r="J24674" t="str">
            <v>STOCKED</v>
          </cell>
        </row>
        <row r="24675">
          <cell r="D24675" t="str">
            <v>018035</v>
          </cell>
          <cell r="J24675" t="str">
            <v>STOCKED</v>
          </cell>
        </row>
        <row r="24676">
          <cell r="D24676" t="str">
            <v>018035</v>
          </cell>
          <cell r="J24676" t="str">
            <v>STOCKED</v>
          </cell>
        </row>
        <row r="24677">
          <cell r="D24677" t="str">
            <v>018035</v>
          </cell>
          <cell r="J24677" t="str">
            <v>STOCKED</v>
          </cell>
        </row>
        <row r="24678">
          <cell r="D24678" t="str">
            <v>018035</v>
          </cell>
          <cell r="J24678" t="str">
            <v>STOCKED</v>
          </cell>
        </row>
        <row r="24679">
          <cell r="D24679" t="str">
            <v>018035</v>
          </cell>
          <cell r="J24679" t="str">
            <v>STOCKED</v>
          </cell>
        </row>
        <row r="24680">
          <cell r="D24680" t="str">
            <v>018035</v>
          </cell>
          <cell r="J24680" t="str">
            <v>STOCKED</v>
          </cell>
        </row>
        <row r="24681">
          <cell r="D24681" t="str">
            <v>018035</v>
          </cell>
          <cell r="J24681" t="str">
            <v>(blank)</v>
          </cell>
        </row>
        <row r="24682">
          <cell r="D24682" t="str">
            <v>018035</v>
          </cell>
          <cell r="J24682" t="str">
            <v>(blank)</v>
          </cell>
        </row>
        <row r="24683">
          <cell r="D24683" t="str">
            <v>018035</v>
          </cell>
          <cell r="J24683" t="str">
            <v>(blank)</v>
          </cell>
        </row>
        <row r="24684">
          <cell r="D24684" t="str">
            <v>018035</v>
          </cell>
          <cell r="J24684" t="str">
            <v>(blank)</v>
          </cell>
        </row>
        <row r="24685">
          <cell r="D24685" t="str">
            <v>018035</v>
          </cell>
          <cell r="J24685" t="str">
            <v>(blank)</v>
          </cell>
        </row>
        <row r="24686">
          <cell r="D24686" t="str">
            <v>018035</v>
          </cell>
          <cell r="J24686" t="str">
            <v>N/A</v>
          </cell>
        </row>
        <row r="24687">
          <cell r="D24687" t="str">
            <v>018035</v>
          </cell>
          <cell r="J24687" t="str">
            <v>N/A</v>
          </cell>
        </row>
        <row r="24688">
          <cell r="D24688" t="str">
            <v>018035</v>
          </cell>
          <cell r="J24688" t="str">
            <v xml:space="preserve">STOCKED </v>
          </cell>
        </row>
        <row r="24689">
          <cell r="D24689" t="str">
            <v>018035</v>
          </cell>
          <cell r="J24689" t="str">
            <v xml:space="preserve">STOCKED </v>
          </cell>
        </row>
        <row r="24690">
          <cell r="D24690" t="str">
            <v>018035</v>
          </cell>
          <cell r="J24690" t="str">
            <v>(blank)</v>
          </cell>
        </row>
        <row r="24691">
          <cell r="D24691" t="str">
            <v>018035</v>
          </cell>
          <cell r="J24691" t="str">
            <v>(blank)</v>
          </cell>
        </row>
        <row r="24692">
          <cell r="D24692" t="str">
            <v>018035</v>
          </cell>
          <cell r="J24692" t="str">
            <v>(blank)</v>
          </cell>
        </row>
        <row r="24693">
          <cell r="D24693" t="str">
            <v>018035</v>
          </cell>
          <cell r="J24693" t="str">
            <v>(blank)</v>
          </cell>
        </row>
        <row r="24694">
          <cell r="D24694" t="str">
            <v>018035</v>
          </cell>
          <cell r="J24694" t="str">
            <v>(blank)</v>
          </cell>
        </row>
        <row r="24695">
          <cell r="D24695" t="str">
            <v>018035</v>
          </cell>
          <cell r="J24695" t="str">
            <v>N/A</v>
          </cell>
        </row>
        <row r="24696">
          <cell r="D24696" t="str">
            <v>018035</v>
          </cell>
          <cell r="J24696" t="str">
            <v>N/A</v>
          </cell>
        </row>
        <row r="24697">
          <cell r="D24697" t="str">
            <v>018035</v>
          </cell>
          <cell r="J24697" t="str">
            <v>STOCKED</v>
          </cell>
        </row>
        <row r="24698">
          <cell r="D24698" t="str">
            <v>018035</v>
          </cell>
          <cell r="J24698" t="str">
            <v>STOCKED</v>
          </cell>
        </row>
        <row r="24699">
          <cell r="D24699" t="str">
            <v>018035</v>
          </cell>
          <cell r="J24699" t="str">
            <v>STOCKED</v>
          </cell>
        </row>
        <row r="24700">
          <cell r="D24700" t="str">
            <v>018035</v>
          </cell>
          <cell r="J24700" t="str">
            <v>STOCKED</v>
          </cell>
        </row>
        <row r="24701">
          <cell r="D24701" t="str">
            <v>018035</v>
          </cell>
          <cell r="J24701" t="str">
            <v>STOCKED</v>
          </cell>
        </row>
        <row r="24702">
          <cell r="D24702" t="str">
            <v>018035</v>
          </cell>
          <cell r="J24702" t="str">
            <v>STOCKED</v>
          </cell>
        </row>
        <row r="24703">
          <cell r="D24703" t="str">
            <v>018035</v>
          </cell>
          <cell r="J24703" t="str">
            <v>STOCKED</v>
          </cell>
        </row>
        <row r="24704">
          <cell r="D24704" t="str">
            <v>018035</v>
          </cell>
          <cell r="J24704" t="str">
            <v>STOCKED</v>
          </cell>
        </row>
        <row r="24705">
          <cell r="D24705" t="str">
            <v>018035</v>
          </cell>
          <cell r="J24705" t="str">
            <v>STOCKED</v>
          </cell>
        </row>
        <row r="24706">
          <cell r="D24706" t="str">
            <v>018035</v>
          </cell>
          <cell r="J24706" t="str">
            <v>STOCKED</v>
          </cell>
        </row>
        <row r="24707">
          <cell r="D24707" t="str">
            <v>018035</v>
          </cell>
          <cell r="J24707" t="str">
            <v>STOCKED</v>
          </cell>
        </row>
        <row r="24708">
          <cell r="D24708" t="str">
            <v>018035</v>
          </cell>
          <cell r="J24708" t="str">
            <v>STOCKED</v>
          </cell>
        </row>
        <row r="24709">
          <cell r="D24709" t="str">
            <v>018035</v>
          </cell>
          <cell r="J24709" t="str">
            <v>STOCKED</v>
          </cell>
        </row>
        <row r="24710">
          <cell r="D24710" t="str">
            <v>018035</v>
          </cell>
          <cell r="J24710" t="str">
            <v>STOCKED</v>
          </cell>
        </row>
        <row r="24711">
          <cell r="D24711" t="str">
            <v>018035</v>
          </cell>
          <cell r="J24711" t="str">
            <v>STOCKED</v>
          </cell>
        </row>
        <row r="24712">
          <cell r="D24712" t="str">
            <v>018035</v>
          </cell>
          <cell r="J24712" t="str">
            <v>STOCKED</v>
          </cell>
        </row>
        <row r="24713">
          <cell r="D24713" t="str">
            <v>018035</v>
          </cell>
          <cell r="J24713" t="str">
            <v>STOCKED</v>
          </cell>
        </row>
        <row r="24714">
          <cell r="D24714" t="str">
            <v>018035</v>
          </cell>
          <cell r="J24714" t="str">
            <v>STOCKED</v>
          </cell>
        </row>
        <row r="24715">
          <cell r="D24715" t="str">
            <v>018035</v>
          </cell>
          <cell r="J24715" t="str">
            <v>STOCKED</v>
          </cell>
        </row>
        <row r="24716">
          <cell r="D24716" t="str">
            <v>018035</v>
          </cell>
          <cell r="J24716" t="str">
            <v>STOCKED</v>
          </cell>
        </row>
        <row r="24717">
          <cell r="D24717" t="str">
            <v>018035</v>
          </cell>
          <cell r="J24717" t="str">
            <v>STOCKED</v>
          </cell>
        </row>
        <row r="24718">
          <cell r="D24718" t="str">
            <v>018035</v>
          </cell>
          <cell r="J24718" t="str">
            <v>STOCKED</v>
          </cell>
        </row>
        <row r="24719">
          <cell r="D24719" t="str">
            <v>018035</v>
          </cell>
          <cell r="J24719" t="str">
            <v>STOCKED</v>
          </cell>
        </row>
        <row r="24720">
          <cell r="D24720" t="str">
            <v>018035</v>
          </cell>
          <cell r="J24720" t="str">
            <v>STOCKED</v>
          </cell>
        </row>
        <row r="24721">
          <cell r="D24721" t="str">
            <v>018035</v>
          </cell>
          <cell r="J24721" t="str">
            <v>STOCKED</v>
          </cell>
        </row>
        <row r="24722">
          <cell r="D24722" t="str">
            <v>018035</v>
          </cell>
          <cell r="J24722" t="str">
            <v>(blank)</v>
          </cell>
        </row>
        <row r="24723">
          <cell r="D24723" t="str">
            <v>018035</v>
          </cell>
          <cell r="J24723" t="str">
            <v>(blank)</v>
          </cell>
        </row>
        <row r="24724">
          <cell r="D24724" t="str">
            <v>018035</v>
          </cell>
          <cell r="J24724" t="str">
            <v>(blank)</v>
          </cell>
        </row>
        <row r="24725">
          <cell r="D24725" t="str">
            <v>018035</v>
          </cell>
          <cell r="J24725" t="str">
            <v>(blank)</v>
          </cell>
        </row>
        <row r="24726">
          <cell r="D24726" t="str">
            <v>018035</v>
          </cell>
          <cell r="J24726" t="str">
            <v>STOCKED</v>
          </cell>
        </row>
        <row r="24727">
          <cell r="D24727" t="str">
            <v>018035</v>
          </cell>
          <cell r="J24727" t="str">
            <v>STOCKED</v>
          </cell>
        </row>
        <row r="24728">
          <cell r="D24728" t="str">
            <v>018035</v>
          </cell>
          <cell r="J24728" t="str">
            <v>STOCKED</v>
          </cell>
        </row>
        <row r="24729">
          <cell r="D24729" t="str">
            <v>018035</v>
          </cell>
          <cell r="J24729" t="str">
            <v>STOCKED</v>
          </cell>
        </row>
        <row r="24730">
          <cell r="D24730" t="str">
            <v>018035</v>
          </cell>
          <cell r="J24730" t="str">
            <v>STOCKED</v>
          </cell>
        </row>
        <row r="24731">
          <cell r="D24731" t="str">
            <v>018035</v>
          </cell>
          <cell r="J24731" t="str">
            <v>STOCKED</v>
          </cell>
        </row>
        <row r="24732">
          <cell r="D24732" t="str">
            <v>018035</v>
          </cell>
          <cell r="J24732" t="str">
            <v>STOCKED</v>
          </cell>
        </row>
        <row r="24733">
          <cell r="D24733" t="str">
            <v>018035</v>
          </cell>
          <cell r="J24733" t="str">
            <v>STOCKED</v>
          </cell>
        </row>
        <row r="24734">
          <cell r="D24734" t="str">
            <v>018035</v>
          </cell>
          <cell r="J24734" t="str">
            <v>STOCKED</v>
          </cell>
        </row>
        <row r="24735">
          <cell r="D24735" t="str">
            <v>018035</v>
          </cell>
          <cell r="J24735" t="str">
            <v>STOCKED</v>
          </cell>
        </row>
        <row r="24736">
          <cell r="D24736" t="str">
            <v>018035</v>
          </cell>
          <cell r="J24736" t="str">
            <v>STOCKED</v>
          </cell>
        </row>
        <row r="24737">
          <cell r="D24737" t="str">
            <v>018035</v>
          </cell>
          <cell r="J24737" t="str">
            <v>STOCKED</v>
          </cell>
        </row>
        <row r="24738">
          <cell r="D24738" t="str">
            <v>018035</v>
          </cell>
          <cell r="J24738" t="str">
            <v>STOCKED</v>
          </cell>
        </row>
        <row r="24739">
          <cell r="D24739" t="str">
            <v>018035</v>
          </cell>
          <cell r="J24739" t="str">
            <v>STOCKED</v>
          </cell>
        </row>
        <row r="24740">
          <cell r="D24740" t="str">
            <v>018035</v>
          </cell>
          <cell r="J24740" t="str">
            <v>STOCKED</v>
          </cell>
        </row>
        <row r="24741">
          <cell r="D24741" t="str">
            <v>018036</v>
          </cell>
          <cell r="J24741" t="str">
            <v>(blank)</v>
          </cell>
        </row>
        <row r="24742">
          <cell r="D24742" t="str">
            <v>018036</v>
          </cell>
          <cell r="J24742" t="str">
            <v>N/A</v>
          </cell>
        </row>
        <row r="24743">
          <cell r="D24743" t="str">
            <v>018036</v>
          </cell>
          <cell r="J24743" t="str">
            <v>N/A</v>
          </cell>
        </row>
        <row r="24744">
          <cell r="D24744" t="str">
            <v>018036</v>
          </cell>
          <cell r="J24744" t="str">
            <v>SPECIAL ORDER</v>
          </cell>
        </row>
        <row r="24745">
          <cell r="D24745" t="str">
            <v>018036</v>
          </cell>
          <cell r="J24745" t="str">
            <v xml:space="preserve">STOCKED </v>
          </cell>
        </row>
        <row r="24746">
          <cell r="D24746" t="str">
            <v>018036</v>
          </cell>
          <cell r="J24746" t="str">
            <v>(blank)</v>
          </cell>
        </row>
        <row r="24747">
          <cell r="D24747" t="str">
            <v>018036</v>
          </cell>
          <cell r="J24747" t="str">
            <v>(blank)</v>
          </cell>
        </row>
        <row r="24748">
          <cell r="D24748" t="str">
            <v>018036</v>
          </cell>
          <cell r="J24748" t="str">
            <v>(blank)</v>
          </cell>
        </row>
        <row r="24749">
          <cell r="D24749" t="str">
            <v>018036</v>
          </cell>
          <cell r="J24749" t="str">
            <v>(blank)</v>
          </cell>
        </row>
        <row r="24750">
          <cell r="D24750" t="str">
            <v>018036</v>
          </cell>
          <cell r="J24750" t="str">
            <v>(blank)</v>
          </cell>
        </row>
        <row r="24751">
          <cell r="D24751" t="str">
            <v>018036</v>
          </cell>
          <cell r="J24751" t="str">
            <v>N/A</v>
          </cell>
        </row>
        <row r="24752">
          <cell r="D24752" t="str">
            <v>018036</v>
          </cell>
          <cell r="J24752" t="str">
            <v>N/A</v>
          </cell>
        </row>
        <row r="24753">
          <cell r="D24753" t="str">
            <v>018036</v>
          </cell>
          <cell r="J24753" t="str">
            <v>(blank)</v>
          </cell>
        </row>
        <row r="24754">
          <cell r="D24754" t="str">
            <v>018036</v>
          </cell>
          <cell r="J24754" t="str">
            <v>N/A</v>
          </cell>
        </row>
        <row r="24755">
          <cell r="D24755" t="str">
            <v>018036</v>
          </cell>
          <cell r="J24755" t="str">
            <v>N/A</v>
          </cell>
        </row>
        <row r="24756">
          <cell r="D24756" t="str">
            <v>018037</v>
          </cell>
          <cell r="J24756" t="str">
            <v>SPECIAL ORDER</v>
          </cell>
        </row>
        <row r="24757">
          <cell r="D24757" t="str">
            <v>018037</v>
          </cell>
          <cell r="J24757" t="str">
            <v xml:space="preserve">STOCKED </v>
          </cell>
        </row>
        <row r="24758">
          <cell r="D24758" t="str">
            <v>018037</v>
          </cell>
          <cell r="J24758" t="str">
            <v>(blank)</v>
          </cell>
        </row>
        <row r="24759">
          <cell r="D24759" t="str">
            <v>018037</v>
          </cell>
          <cell r="J24759" t="str">
            <v>(blank)</v>
          </cell>
        </row>
        <row r="24760">
          <cell r="D24760" t="str">
            <v>018037</v>
          </cell>
          <cell r="J24760" t="str">
            <v>(blank)</v>
          </cell>
        </row>
        <row r="24761">
          <cell r="D24761" t="str">
            <v>018037</v>
          </cell>
          <cell r="J24761" t="str">
            <v>(blank)</v>
          </cell>
        </row>
        <row r="24762">
          <cell r="D24762" t="str">
            <v>018037</v>
          </cell>
          <cell r="J24762" t="str">
            <v>(blank)</v>
          </cell>
        </row>
        <row r="24763">
          <cell r="D24763" t="str">
            <v>018037</v>
          </cell>
          <cell r="J24763" t="str">
            <v>N/A</v>
          </cell>
        </row>
        <row r="24764">
          <cell r="D24764" t="str">
            <v>018037</v>
          </cell>
          <cell r="J24764" t="str">
            <v>N/A</v>
          </cell>
        </row>
        <row r="24765">
          <cell r="D24765" t="str">
            <v>018038</v>
          </cell>
          <cell r="J24765" t="str">
            <v>SPECIAL ORDER</v>
          </cell>
        </row>
        <row r="24766">
          <cell r="D24766" t="str">
            <v>018038</v>
          </cell>
          <cell r="J24766" t="str">
            <v>SPECIAL ORDER</v>
          </cell>
        </row>
        <row r="24767">
          <cell r="D24767" t="str">
            <v>018038</v>
          </cell>
          <cell r="J24767" t="str">
            <v>(blank)</v>
          </cell>
        </row>
        <row r="24768">
          <cell r="D24768" t="str">
            <v>018038</v>
          </cell>
          <cell r="J24768" t="str">
            <v>(blank)</v>
          </cell>
        </row>
        <row r="24769">
          <cell r="D24769" t="str">
            <v>018038</v>
          </cell>
          <cell r="J24769" t="str">
            <v>(blank)</v>
          </cell>
        </row>
        <row r="24770">
          <cell r="D24770" t="str">
            <v>018038</v>
          </cell>
          <cell r="J24770" t="str">
            <v>(blank)</v>
          </cell>
        </row>
        <row r="24771">
          <cell r="D24771" t="str">
            <v>018038</v>
          </cell>
          <cell r="J24771" t="str">
            <v>(blank)</v>
          </cell>
        </row>
        <row r="24772">
          <cell r="D24772" t="str">
            <v>018038</v>
          </cell>
          <cell r="J24772" t="str">
            <v>N/A</v>
          </cell>
        </row>
        <row r="24773">
          <cell r="D24773" t="str">
            <v>018038</v>
          </cell>
          <cell r="J24773" t="str">
            <v>N/A</v>
          </cell>
        </row>
        <row r="24774">
          <cell r="D24774" t="str">
            <v>018041</v>
          </cell>
          <cell r="J24774" t="str">
            <v>SPECIAL ORDER</v>
          </cell>
        </row>
        <row r="24775">
          <cell r="D24775" t="str">
            <v>018041</v>
          </cell>
          <cell r="J24775" t="str">
            <v>SPECIAL ORDER</v>
          </cell>
        </row>
        <row r="24776">
          <cell r="D24776" t="str">
            <v>018041</v>
          </cell>
          <cell r="J24776" t="str">
            <v>(blank)</v>
          </cell>
        </row>
        <row r="24777">
          <cell r="D24777" t="str">
            <v>018041</v>
          </cell>
          <cell r="J24777" t="str">
            <v>(blank)</v>
          </cell>
        </row>
        <row r="24778">
          <cell r="D24778" t="str">
            <v>018041</v>
          </cell>
          <cell r="J24778" t="str">
            <v>(blank)</v>
          </cell>
        </row>
        <row r="24779">
          <cell r="D24779" t="str">
            <v>018041</v>
          </cell>
          <cell r="J24779" t="str">
            <v>(blank)</v>
          </cell>
        </row>
        <row r="24780">
          <cell r="D24780" t="str">
            <v>018041</v>
          </cell>
          <cell r="J24780" t="str">
            <v>(blank)</v>
          </cell>
        </row>
        <row r="24781">
          <cell r="D24781" t="str">
            <v>018041</v>
          </cell>
          <cell r="J24781" t="str">
            <v>N/A</v>
          </cell>
        </row>
        <row r="24782">
          <cell r="D24782" t="str">
            <v>018041</v>
          </cell>
          <cell r="J24782" t="str">
            <v>N/A</v>
          </cell>
        </row>
        <row r="24783">
          <cell r="D24783" t="str">
            <v>018045</v>
          </cell>
          <cell r="J24783" t="str">
            <v>SPECIAL ORDER</v>
          </cell>
        </row>
        <row r="24784">
          <cell r="D24784" t="str">
            <v>018045</v>
          </cell>
          <cell r="J24784" t="str">
            <v>SPECIAL ORDER</v>
          </cell>
        </row>
        <row r="24785">
          <cell r="D24785" t="str">
            <v>018045</v>
          </cell>
          <cell r="J24785" t="str">
            <v>(blank)</v>
          </cell>
        </row>
        <row r="24786">
          <cell r="D24786" t="str">
            <v>018045</v>
          </cell>
          <cell r="J24786" t="str">
            <v>(blank)</v>
          </cell>
        </row>
        <row r="24787">
          <cell r="D24787" t="str">
            <v>018045</v>
          </cell>
          <cell r="J24787" t="str">
            <v>(blank)</v>
          </cell>
        </row>
        <row r="24788">
          <cell r="D24788" t="str">
            <v>018045</v>
          </cell>
          <cell r="J24788" t="str">
            <v>(blank)</v>
          </cell>
        </row>
        <row r="24789">
          <cell r="D24789" t="str">
            <v>018045</v>
          </cell>
          <cell r="J24789" t="str">
            <v>(blank)</v>
          </cell>
        </row>
        <row r="24790">
          <cell r="D24790" t="str">
            <v>018045</v>
          </cell>
          <cell r="J24790" t="str">
            <v>N/A</v>
          </cell>
        </row>
        <row r="24791">
          <cell r="D24791" t="str">
            <v>018045</v>
          </cell>
          <cell r="J24791" t="str">
            <v>N/A</v>
          </cell>
        </row>
        <row r="24792">
          <cell r="D24792" t="str">
            <v>018046</v>
          </cell>
          <cell r="J24792" t="str">
            <v>SPECIAL ORDER</v>
          </cell>
        </row>
        <row r="24793">
          <cell r="D24793" t="str">
            <v>018046</v>
          </cell>
          <cell r="J24793" t="str">
            <v>SPECIAL ORDER</v>
          </cell>
        </row>
        <row r="24794">
          <cell r="D24794" t="str">
            <v>018046</v>
          </cell>
          <cell r="J24794" t="str">
            <v>(blank)</v>
          </cell>
        </row>
        <row r="24795">
          <cell r="D24795" t="str">
            <v>018046</v>
          </cell>
          <cell r="J24795" t="str">
            <v>(blank)</v>
          </cell>
        </row>
        <row r="24796">
          <cell r="D24796" t="str">
            <v>018046</v>
          </cell>
          <cell r="J24796" t="str">
            <v>(blank)</v>
          </cell>
        </row>
        <row r="24797">
          <cell r="D24797" t="str">
            <v>018046</v>
          </cell>
          <cell r="J24797" t="str">
            <v>(blank)</v>
          </cell>
        </row>
        <row r="24798">
          <cell r="D24798" t="str">
            <v>018046</v>
          </cell>
          <cell r="J24798" t="str">
            <v>(blank)</v>
          </cell>
        </row>
        <row r="24799">
          <cell r="D24799" t="str">
            <v>018046</v>
          </cell>
          <cell r="J24799" t="str">
            <v>N/A</v>
          </cell>
        </row>
        <row r="24800">
          <cell r="D24800" t="str">
            <v>018046</v>
          </cell>
          <cell r="J24800" t="str">
            <v>N/A</v>
          </cell>
        </row>
        <row r="24801">
          <cell r="D24801" t="str">
            <v>018048</v>
          </cell>
          <cell r="J24801" t="str">
            <v>STOCKED</v>
          </cell>
        </row>
        <row r="24802">
          <cell r="D24802" t="str">
            <v>018048</v>
          </cell>
          <cell r="J24802" t="str">
            <v>STOCKED</v>
          </cell>
        </row>
        <row r="24803">
          <cell r="D24803" t="str">
            <v>018048</v>
          </cell>
          <cell r="J24803" t="str">
            <v>STOCKED</v>
          </cell>
        </row>
        <row r="24804">
          <cell r="D24804" t="str">
            <v>018048</v>
          </cell>
          <cell r="J24804" t="str">
            <v>STOCKED</v>
          </cell>
        </row>
        <row r="24805">
          <cell r="D24805" t="str">
            <v>018048</v>
          </cell>
          <cell r="J24805" t="str">
            <v>STOCKED</v>
          </cell>
        </row>
        <row r="24806">
          <cell r="D24806" t="str">
            <v>018048</v>
          </cell>
          <cell r="J24806" t="str">
            <v>STOCKED</v>
          </cell>
        </row>
        <row r="24807">
          <cell r="D24807" t="str">
            <v>018048</v>
          </cell>
          <cell r="J24807" t="str">
            <v>STOCKED</v>
          </cell>
        </row>
        <row r="24808">
          <cell r="D24808" t="str">
            <v>018048</v>
          </cell>
          <cell r="J24808" t="str">
            <v>STOCKED</v>
          </cell>
        </row>
        <row r="24809">
          <cell r="D24809" t="str">
            <v>018048</v>
          </cell>
          <cell r="J24809" t="str">
            <v>STOCKED</v>
          </cell>
        </row>
        <row r="24810">
          <cell r="D24810" t="str">
            <v>018048</v>
          </cell>
          <cell r="J24810" t="str">
            <v>STOCKED</v>
          </cell>
        </row>
        <row r="24811">
          <cell r="D24811" t="str">
            <v>018048</v>
          </cell>
          <cell r="J24811" t="str">
            <v>STOCKED</v>
          </cell>
        </row>
        <row r="24812">
          <cell r="D24812" t="str">
            <v>018048</v>
          </cell>
          <cell r="J24812" t="str">
            <v>STOCKED</v>
          </cell>
        </row>
        <row r="24813">
          <cell r="D24813" t="str">
            <v>018048</v>
          </cell>
          <cell r="J24813" t="str">
            <v>STOCKED</v>
          </cell>
        </row>
        <row r="24814">
          <cell r="D24814" t="str">
            <v>018048</v>
          </cell>
          <cell r="J24814" t="str">
            <v>STOCKED</v>
          </cell>
        </row>
        <row r="24815">
          <cell r="D24815" t="str">
            <v>018048</v>
          </cell>
          <cell r="J24815" t="str">
            <v>STOCKED</v>
          </cell>
        </row>
        <row r="24816">
          <cell r="D24816" t="str">
            <v>018048</v>
          </cell>
          <cell r="J24816" t="str">
            <v>STOCKED</v>
          </cell>
        </row>
        <row r="24817">
          <cell r="D24817" t="str">
            <v>018048</v>
          </cell>
          <cell r="J24817" t="str">
            <v>STOCKED</v>
          </cell>
        </row>
        <row r="24818">
          <cell r="D24818" t="str">
            <v>018048</v>
          </cell>
          <cell r="J24818" t="str">
            <v>STOCKED</v>
          </cell>
        </row>
        <row r="24819">
          <cell r="D24819" t="str">
            <v>018048</v>
          </cell>
          <cell r="J24819" t="str">
            <v>STOCKED</v>
          </cell>
        </row>
        <row r="24820">
          <cell r="D24820" t="str">
            <v>018048</v>
          </cell>
          <cell r="J24820" t="str">
            <v>STOCKED</v>
          </cell>
        </row>
        <row r="24821">
          <cell r="D24821" t="str">
            <v>018048</v>
          </cell>
          <cell r="J24821" t="str">
            <v>STOCKED</v>
          </cell>
        </row>
        <row r="24822">
          <cell r="D24822" t="str">
            <v>018048</v>
          </cell>
          <cell r="J24822" t="str">
            <v>STOCKED</v>
          </cell>
        </row>
        <row r="24823">
          <cell r="D24823" t="str">
            <v>018048</v>
          </cell>
          <cell r="J24823" t="str">
            <v>STOCKED</v>
          </cell>
        </row>
        <row r="24824">
          <cell r="D24824" t="str">
            <v>018048</v>
          </cell>
          <cell r="J24824" t="str">
            <v>STOCKED</v>
          </cell>
        </row>
        <row r="24825">
          <cell r="D24825" t="str">
            <v>018048</v>
          </cell>
          <cell r="J24825" t="str">
            <v>STOCKED</v>
          </cell>
        </row>
        <row r="24826">
          <cell r="D24826" t="str">
            <v>018048</v>
          </cell>
          <cell r="J24826" t="str">
            <v>(blank)</v>
          </cell>
        </row>
        <row r="24827">
          <cell r="D24827" t="str">
            <v>018048</v>
          </cell>
          <cell r="J24827" t="str">
            <v>(blank)</v>
          </cell>
        </row>
        <row r="24828">
          <cell r="D24828" t="str">
            <v>018048</v>
          </cell>
          <cell r="J24828" t="str">
            <v>(blank)</v>
          </cell>
        </row>
        <row r="24829">
          <cell r="D24829" t="str">
            <v>018048</v>
          </cell>
          <cell r="J24829" t="str">
            <v>(blank)</v>
          </cell>
        </row>
        <row r="24830">
          <cell r="D24830" t="str">
            <v>018048</v>
          </cell>
          <cell r="J24830" t="str">
            <v>(blank)</v>
          </cell>
        </row>
        <row r="24831">
          <cell r="D24831" t="str">
            <v>018048</v>
          </cell>
          <cell r="J24831" t="str">
            <v>N/A</v>
          </cell>
        </row>
        <row r="24832">
          <cell r="D24832" t="str">
            <v>018048</v>
          </cell>
          <cell r="J24832" t="str">
            <v>N/A</v>
          </cell>
        </row>
        <row r="24833">
          <cell r="D24833" t="str">
            <v>018048</v>
          </cell>
          <cell r="J24833" t="str">
            <v xml:space="preserve">STOCKED </v>
          </cell>
        </row>
        <row r="24834">
          <cell r="D24834" t="str">
            <v>018048</v>
          </cell>
          <cell r="J24834" t="str">
            <v xml:space="preserve">STOCKED </v>
          </cell>
        </row>
        <row r="24835">
          <cell r="D24835" t="str">
            <v>018048</v>
          </cell>
          <cell r="J24835" t="str">
            <v>(blank)</v>
          </cell>
        </row>
        <row r="24836">
          <cell r="D24836" t="str">
            <v>018048</v>
          </cell>
          <cell r="J24836" t="str">
            <v>(blank)</v>
          </cell>
        </row>
        <row r="24837">
          <cell r="D24837" t="str">
            <v>018048</v>
          </cell>
          <cell r="J24837" t="str">
            <v>(blank)</v>
          </cell>
        </row>
        <row r="24838">
          <cell r="D24838" t="str">
            <v>018048</v>
          </cell>
          <cell r="J24838" t="str">
            <v>(blank)</v>
          </cell>
        </row>
        <row r="24839">
          <cell r="D24839" t="str">
            <v>018048</v>
          </cell>
          <cell r="J24839" t="str">
            <v>(blank)</v>
          </cell>
        </row>
        <row r="24840">
          <cell r="D24840" t="str">
            <v>018048</v>
          </cell>
          <cell r="J24840" t="str">
            <v>N/A</v>
          </cell>
        </row>
        <row r="24841">
          <cell r="D24841" t="str">
            <v>018048</v>
          </cell>
          <cell r="J24841" t="str">
            <v>N/A</v>
          </cell>
        </row>
        <row r="24842">
          <cell r="D24842" t="str">
            <v>018048</v>
          </cell>
          <cell r="J24842" t="str">
            <v>STOCKED</v>
          </cell>
        </row>
        <row r="24843">
          <cell r="D24843" t="str">
            <v>018048</v>
          </cell>
          <cell r="J24843" t="str">
            <v>STOCKED</v>
          </cell>
        </row>
        <row r="24844">
          <cell r="D24844" t="str">
            <v>018048</v>
          </cell>
          <cell r="J24844" t="str">
            <v>STOCKED</v>
          </cell>
        </row>
        <row r="24845">
          <cell r="D24845" t="str">
            <v>018048</v>
          </cell>
          <cell r="J24845" t="str">
            <v>STOCKED</v>
          </cell>
        </row>
        <row r="24846">
          <cell r="D24846" t="str">
            <v>018048</v>
          </cell>
          <cell r="J24846" t="str">
            <v>STOCKED</v>
          </cell>
        </row>
        <row r="24847">
          <cell r="D24847" t="str">
            <v>018048</v>
          </cell>
          <cell r="J24847" t="str">
            <v>STOCKED</v>
          </cell>
        </row>
        <row r="24848">
          <cell r="D24848" t="str">
            <v>018048</v>
          </cell>
          <cell r="J24848" t="str">
            <v>STOCKED</v>
          </cell>
        </row>
        <row r="24849">
          <cell r="D24849" t="str">
            <v>018048</v>
          </cell>
          <cell r="J24849" t="str">
            <v>STOCKED</v>
          </cell>
        </row>
        <row r="24850">
          <cell r="D24850" t="str">
            <v>018048</v>
          </cell>
          <cell r="J24850" t="str">
            <v>STOCKED</v>
          </cell>
        </row>
        <row r="24851">
          <cell r="D24851" t="str">
            <v>018048</v>
          </cell>
          <cell r="J24851" t="str">
            <v>STOCKED</v>
          </cell>
        </row>
        <row r="24852">
          <cell r="D24852" t="str">
            <v>018048</v>
          </cell>
          <cell r="J24852" t="str">
            <v>STOCKED</v>
          </cell>
        </row>
        <row r="24853">
          <cell r="D24853" t="str">
            <v>018048</v>
          </cell>
          <cell r="J24853" t="str">
            <v>STOCKED</v>
          </cell>
        </row>
        <row r="24854">
          <cell r="D24854" t="str">
            <v>018048</v>
          </cell>
          <cell r="J24854" t="str">
            <v>STOCKED</v>
          </cell>
        </row>
        <row r="24855">
          <cell r="D24855" t="str">
            <v>018048</v>
          </cell>
          <cell r="J24855" t="str">
            <v>STOCKED</v>
          </cell>
        </row>
        <row r="24856">
          <cell r="D24856" t="str">
            <v>018048</v>
          </cell>
          <cell r="J24856" t="str">
            <v>STOCKED</v>
          </cell>
        </row>
        <row r="24857">
          <cell r="D24857" t="str">
            <v>018048</v>
          </cell>
          <cell r="J24857" t="str">
            <v>STOCKED</v>
          </cell>
        </row>
        <row r="24858">
          <cell r="D24858" t="str">
            <v>018048</v>
          </cell>
          <cell r="J24858" t="str">
            <v>STOCKED</v>
          </cell>
        </row>
        <row r="24859">
          <cell r="D24859" t="str">
            <v>018048</v>
          </cell>
          <cell r="J24859" t="str">
            <v>STOCKED</v>
          </cell>
        </row>
        <row r="24860">
          <cell r="D24860" t="str">
            <v>018048</v>
          </cell>
          <cell r="J24860" t="str">
            <v>STOCKED</v>
          </cell>
        </row>
        <row r="24861">
          <cell r="D24861" t="str">
            <v>018048</v>
          </cell>
          <cell r="J24861" t="str">
            <v>STOCKED</v>
          </cell>
        </row>
        <row r="24862">
          <cell r="D24862" t="str">
            <v>018048</v>
          </cell>
          <cell r="J24862" t="str">
            <v>STOCKED</v>
          </cell>
        </row>
        <row r="24863">
          <cell r="D24863" t="str">
            <v>018048</v>
          </cell>
          <cell r="J24863" t="str">
            <v>STOCKED</v>
          </cell>
        </row>
        <row r="24864">
          <cell r="D24864" t="str">
            <v>018048</v>
          </cell>
          <cell r="J24864" t="str">
            <v>STOCKED</v>
          </cell>
        </row>
        <row r="24865">
          <cell r="D24865" t="str">
            <v>018048</v>
          </cell>
          <cell r="J24865" t="str">
            <v>STOCKED</v>
          </cell>
        </row>
        <row r="24866">
          <cell r="D24866" t="str">
            <v>018048</v>
          </cell>
          <cell r="J24866" t="str">
            <v>STOCKED</v>
          </cell>
        </row>
        <row r="24867">
          <cell r="D24867" t="str">
            <v>018048</v>
          </cell>
          <cell r="J24867" t="str">
            <v>(blank)</v>
          </cell>
        </row>
        <row r="24868">
          <cell r="D24868" t="str">
            <v>018048</v>
          </cell>
          <cell r="J24868" t="str">
            <v>(blank)</v>
          </cell>
        </row>
        <row r="24869">
          <cell r="D24869" t="str">
            <v>018048</v>
          </cell>
          <cell r="J24869" t="str">
            <v>(blank)</v>
          </cell>
        </row>
        <row r="24870">
          <cell r="D24870" t="str">
            <v>018048</v>
          </cell>
          <cell r="J24870" t="str">
            <v>(blank)</v>
          </cell>
        </row>
        <row r="24871">
          <cell r="D24871" t="str">
            <v>018048</v>
          </cell>
          <cell r="J24871" t="str">
            <v>STOCKED</v>
          </cell>
        </row>
        <row r="24872">
          <cell r="D24872" t="str">
            <v>018048</v>
          </cell>
          <cell r="J24872" t="str">
            <v>STOCKED</v>
          </cell>
        </row>
        <row r="24873">
          <cell r="D24873" t="str">
            <v>018048</v>
          </cell>
          <cell r="J24873" t="str">
            <v>STOCKED</v>
          </cell>
        </row>
        <row r="24874">
          <cell r="D24874" t="str">
            <v>018048</v>
          </cell>
          <cell r="J24874" t="str">
            <v>STOCKED</v>
          </cell>
        </row>
        <row r="24875">
          <cell r="D24875" t="str">
            <v>018048</v>
          </cell>
          <cell r="J24875" t="str">
            <v>STOCKED</v>
          </cell>
        </row>
        <row r="24876">
          <cell r="D24876" t="str">
            <v>018048</v>
          </cell>
          <cell r="J24876" t="str">
            <v>STOCKED</v>
          </cell>
        </row>
        <row r="24877">
          <cell r="D24877" t="str">
            <v>018048</v>
          </cell>
          <cell r="J24877" t="str">
            <v>STOCKED</v>
          </cell>
        </row>
        <row r="24878">
          <cell r="D24878" t="str">
            <v>018048</v>
          </cell>
          <cell r="J24878" t="str">
            <v>STOCKED</v>
          </cell>
        </row>
        <row r="24879">
          <cell r="D24879" t="str">
            <v>018048</v>
          </cell>
          <cell r="J24879" t="str">
            <v>STOCKED</v>
          </cell>
        </row>
        <row r="24880">
          <cell r="D24880" t="str">
            <v>018048</v>
          </cell>
          <cell r="J24880" t="str">
            <v>STOCKED</v>
          </cell>
        </row>
        <row r="24881">
          <cell r="D24881" t="str">
            <v>018048</v>
          </cell>
          <cell r="J24881" t="str">
            <v>STOCKED</v>
          </cell>
        </row>
        <row r="24882">
          <cell r="D24882" t="str">
            <v>018048</v>
          </cell>
          <cell r="J24882" t="str">
            <v>STOCKED</v>
          </cell>
        </row>
        <row r="24883">
          <cell r="D24883" t="str">
            <v>018048</v>
          </cell>
          <cell r="J24883" t="str">
            <v>STOCKED</v>
          </cell>
        </row>
        <row r="24884">
          <cell r="D24884" t="str">
            <v>018048</v>
          </cell>
          <cell r="J24884" t="str">
            <v>STOCKED</v>
          </cell>
        </row>
        <row r="24885">
          <cell r="D24885" t="str">
            <v>018048</v>
          </cell>
          <cell r="J24885" t="str">
            <v>STOCKED</v>
          </cell>
        </row>
        <row r="24886">
          <cell r="D24886" t="str">
            <v>018050</v>
          </cell>
          <cell r="J24886" t="str">
            <v>SPECIAL ORDER</v>
          </cell>
        </row>
        <row r="24887">
          <cell r="D24887" t="str">
            <v>018050</v>
          </cell>
          <cell r="J24887" t="str">
            <v xml:space="preserve">STOCKED </v>
          </cell>
        </row>
        <row r="24888">
          <cell r="D24888" t="str">
            <v>018050</v>
          </cell>
          <cell r="J24888" t="str">
            <v>(blank)</v>
          </cell>
        </row>
        <row r="24889">
          <cell r="D24889" t="str">
            <v>018050</v>
          </cell>
          <cell r="J24889" t="str">
            <v>(blank)</v>
          </cell>
        </row>
        <row r="24890">
          <cell r="D24890" t="str">
            <v>018050</v>
          </cell>
          <cell r="J24890" t="str">
            <v>(blank)</v>
          </cell>
        </row>
        <row r="24891">
          <cell r="D24891" t="str">
            <v>018050</v>
          </cell>
          <cell r="J24891" t="str">
            <v>(blank)</v>
          </cell>
        </row>
        <row r="24892">
          <cell r="D24892" t="str">
            <v>018050</v>
          </cell>
          <cell r="J24892" t="str">
            <v>(blank)</v>
          </cell>
        </row>
        <row r="24893">
          <cell r="D24893" t="str">
            <v>018050</v>
          </cell>
          <cell r="J24893" t="str">
            <v>N/A</v>
          </cell>
        </row>
        <row r="24894">
          <cell r="D24894" t="str">
            <v>018050</v>
          </cell>
          <cell r="J24894" t="str">
            <v>N/A</v>
          </cell>
        </row>
        <row r="24895">
          <cell r="D24895" t="str">
            <v>018053</v>
          </cell>
          <cell r="J24895" t="str">
            <v>N/A</v>
          </cell>
        </row>
        <row r="24896">
          <cell r="D24896" t="str">
            <v>018054</v>
          </cell>
          <cell r="J24896" t="str">
            <v>SPECIAL ORDER</v>
          </cell>
        </row>
        <row r="24897">
          <cell r="D24897" t="str">
            <v>018054</v>
          </cell>
          <cell r="J24897" t="str">
            <v>SPECIAL ORDER</v>
          </cell>
        </row>
        <row r="24898">
          <cell r="D24898" t="str">
            <v>018054</v>
          </cell>
          <cell r="J24898" t="str">
            <v>(blank)</v>
          </cell>
        </row>
        <row r="24899">
          <cell r="D24899" t="str">
            <v>018054</v>
          </cell>
          <cell r="J24899" t="str">
            <v>(blank)</v>
          </cell>
        </row>
        <row r="24900">
          <cell r="D24900" t="str">
            <v>018054</v>
          </cell>
          <cell r="J24900" t="str">
            <v>(blank)</v>
          </cell>
        </row>
        <row r="24901">
          <cell r="D24901" t="str">
            <v>018054</v>
          </cell>
          <cell r="J24901" t="str">
            <v>(blank)</v>
          </cell>
        </row>
        <row r="24902">
          <cell r="D24902" t="str">
            <v>018055</v>
          </cell>
          <cell r="J24902" t="str">
            <v>SPECIAL ORDER</v>
          </cell>
        </row>
        <row r="24903">
          <cell r="D24903" t="str">
            <v>018055</v>
          </cell>
          <cell r="J24903" t="str">
            <v>SPECIAL ORDER</v>
          </cell>
        </row>
        <row r="24904">
          <cell r="D24904" t="str">
            <v>018055</v>
          </cell>
          <cell r="J24904" t="str">
            <v>(blank)</v>
          </cell>
        </row>
        <row r="24905">
          <cell r="D24905" t="str">
            <v>018055</v>
          </cell>
          <cell r="J24905" t="str">
            <v>(blank)</v>
          </cell>
        </row>
        <row r="24906">
          <cell r="D24906" t="str">
            <v>018055</v>
          </cell>
          <cell r="J24906" t="str">
            <v>(blank)</v>
          </cell>
        </row>
        <row r="24907">
          <cell r="D24907" t="str">
            <v>018055</v>
          </cell>
          <cell r="J24907" t="str">
            <v>(blank)</v>
          </cell>
        </row>
        <row r="24908">
          <cell r="D24908" t="str">
            <v>018055</v>
          </cell>
          <cell r="J24908" t="str">
            <v>(blank)</v>
          </cell>
        </row>
        <row r="24909">
          <cell r="D24909" t="str">
            <v>018055</v>
          </cell>
          <cell r="J24909" t="str">
            <v>N/A</v>
          </cell>
        </row>
        <row r="24910">
          <cell r="D24910" t="str">
            <v>018055</v>
          </cell>
          <cell r="J24910" t="str">
            <v>N/A</v>
          </cell>
        </row>
        <row r="24911">
          <cell r="D24911" t="str">
            <v>018059</v>
          </cell>
          <cell r="J24911" t="str">
            <v>STOCKED</v>
          </cell>
        </row>
        <row r="24912">
          <cell r="D24912" t="str">
            <v>018059</v>
          </cell>
          <cell r="J24912" t="str">
            <v>STOCKED</v>
          </cell>
        </row>
        <row r="24913">
          <cell r="D24913" t="str">
            <v>018059</v>
          </cell>
          <cell r="J24913" t="str">
            <v>STOCKED</v>
          </cell>
        </row>
        <row r="24914">
          <cell r="D24914" t="str">
            <v>018059</v>
          </cell>
          <cell r="J24914" t="str">
            <v>STOCKED</v>
          </cell>
        </row>
        <row r="24915">
          <cell r="D24915" t="str">
            <v>018059</v>
          </cell>
          <cell r="J24915" t="str">
            <v>STOCKED</v>
          </cell>
        </row>
        <row r="24916">
          <cell r="D24916" t="str">
            <v>018059</v>
          </cell>
          <cell r="J24916" t="str">
            <v>STOCKED</v>
          </cell>
        </row>
        <row r="24917">
          <cell r="D24917" t="str">
            <v>018059</v>
          </cell>
          <cell r="J24917" t="str">
            <v>(blank)</v>
          </cell>
        </row>
        <row r="24918">
          <cell r="D24918" t="str">
            <v>018059</v>
          </cell>
          <cell r="J24918" t="str">
            <v>(blank)</v>
          </cell>
        </row>
        <row r="24919">
          <cell r="D24919" t="str">
            <v>018059</v>
          </cell>
          <cell r="J24919" t="str">
            <v>(blank)</v>
          </cell>
        </row>
        <row r="24920">
          <cell r="D24920" t="str">
            <v>018059</v>
          </cell>
          <cell r="J24920" t="str">
            <v>(blank)</v>
          </cell>
        </row>
        <row r="24921">
          <cell r="D24921" t="str">
            <v>018059</v>
          </cell>
          <cell r="J24921" t="str">
            <v>(blank)</v>
          </cell>
        </row>
        <row r="24922">
          <cell r="D24922" t="str">
            <v>018059</v>
          </cell>
          <cell r="J24922" t="str">
            <v>N/A</v>
          </cell>
        </row>
        <row r="24923">
          <cell r="D24923" t="str">
            <v>018059</v>
          </cell>
          <cell r="J24923" t="str">
            <v>N/A</v>
          </cell>
        </row>
        <row r="24924">
          <cell r="D24924" t="str">
            <v>018059</v>
          </cell>
          <cell r="J24924" t="str">
            <v>STOCKED</v>
          </cell>
        </row>
        <row r="24925">
          <cell r="D24925" t="str">
            <v>018059</v>
          </cell>
          <cell r="J24925" t="str">
            <v>STOCKED</v>
          </cell>
        </row>
        <row r="24926">
          <cell r="D24926" t="str">
            <v>018059</v>
          </cell>
          <cell r="J24926" t="str">
            <v>(blank)</v>
          </cell>
        </row>
        <row r="24927">
          <cell r="D24927" t="str">
            <v>018059</v>
          </cell>
          <cell r="J24927" t="str">
            <v>(blank)</v>
          </cell>
        </row>
        <row r="24928">
          <cell r="D24928" t="str">
            <v>018059</v>
          </cell>
          <cell r="J24928" t="str">
            <v>(blank)</v>
          </cell>
        </row>
        <row r="24929">
          <cell r="D24929" t="str">
            <v>018059</v>
          </cell>
          <cell r="J24929" t="str">
            <v>(blank)</v>
          </cell>
        </row>
        <row r="24930">
          <cell r="D24930" t="str">
            <v>018059</v>
          </cell>
          <cell r="J24930" t="str">
            <v>STOCKED</v>
          </cell>
        </row>
        <row r="24931">
          <cell r="D24931" t="str">
            <v>018059</v>
          </cell>
          <cell r="J24931" t="str">
            <v>STOCKED</v>
          </cell>
        </row>
        <row r="24932">
          <cell r="D24932" t="str">
            <v>018059</v>
          </cell>
          <cell r="J24932" t="str">
            <v>STOCKED</v>
          </cell>
        </row>
        <row r="24933">
          <cell r="D24933" t="str">
            <v>018059</v>
          </cell>
          <cell r="J24933" t="str">
            <v>STOCKED</v>
          </cell>
        </row>
        <row r="24934">
          <cell r="D24934" t="str">
            <v>018059</v>
          </cell>
          <cell r="J24934" t="str">
            <v>STOCKED</v>
          </cell>
        </row>
        <row r="24935">
          <cell r="D24935" t="str">
            <v>018059</v>
          </cell>
          <cell r="J24935" t="str">
            <v>STOCKED</v>
          </cell>
        </row>
        <row r="24936">
          <cell r="D24936" t="str">
            <v>018059</v>
          </cell>
          <cell r="J24936" t="str">
            <v>(blank)</v>
          </cell>
        </row>
        <row r="24937">
          <cell r="D24937" t="str">
            <v>018059</v>
          </cell>
          <cell r="J24937" t="str">
            <v>(blank)</v>
          </cell>
        </row>
        <row r="24938">
          <cell r="D24938" t="str">
            <v>018059</v>
          </cell>
          <cell r="J24938" t="str">
            <v>(blank)</v>
          </cell>
        </row>
        <row r="24939">
          <cell r="D24939" t="str">
            <v>018059</v>
          </cell>
          <cell r="J24939" t="str">
            <v>(blank)</v>
          </cell>
        </row>
        <row r="24940">
          <cell r="D24940" t="str">
            <v>018061</v>
          </cell>
          <cell r="J24940" t="str">
            <v>SPECIAL ORDER</v>
          </cell>
        </row>
        <row r="24941">
          <cell r="D24941" t="str">
            <v>018061</v>
          </cell>
          <cell r="J24941" t="str">
            <v>SPECIAL ORDER</v>
          </cell>
        </row>
        <row r="24942">
          <cell r="D24942" t="str">
            <v>018061</v>
          </cell>
          <cell r="J24942" t="str">
            <v>(blank)</v>
          </cell>
        </row>
        <row r="24943">
          <cell r="D24943" t="str">
            <v>018061</v>
          </cell>
          <cell r="J24943" t="str">
            <v>(blank)</v>
          </cell>
        </row>
        <row r="24944">
          <cell r="D24944" t="str">
            <v>018061</v>
          </cell>
          <cell r="J24944" t="str">
            <v>(blank)</v>
          </cell>
        </row>
        <row r="24945">
          <cell r="D24945" t="str">
            <v>018061</v>
          </cell>
          <cell r="J24945" t="str">
            <v>(blank)</v>
          </cell>
        </row>
        <row r="24946">
          <cell r="D24946" t="str">
            <v>018069</v>
          </cell>
          <cell r="J24946" t="str">
            <v>SPECIAL ORDER</v>
          </cell>
        </row>
        <row r="24947">
          <cell r="D24947" t="str">
            <v>018069</v>
          </cell>
          <cell r="J24947" t="str">
            <v>SPECIAL ORDER</v>
          </cell>
        </row>
        <row r="24948">
          <cell r="D24948" t="str">
            <v>018069</v>
          </cell>
          <cell r="J24948" t="str">
            <v>(blank)</v>
          </cell>
        </row>
        <row r="24949">
          <cell r="D24949" t="str">
            <v>018069</v>
          </cell>
          <cell r="J24949" t="str">
            <v>(blank)</v>
          </cell>
        </row>
        <row r="24950">
          <cell r="D24950" t="str">
            <v>018069</v>
          </cell>
          <cell r="J24950" t="str">
            <v>(blank)</v>
          </cell>
        </row>
        <row r="24951">
          <cell r="D24951" t="str">
            <v>018069</v>
          </cell>
          <cell r="J24951" t="str">
            <v>(blank)</v>
          </cell>
        </row>
        <row r="24952">
          <cell r="D24952" t="str">
            <v>018069</v>
          </cell>
          <cell r="J24952" t="str">
            <v>(blank)</v>
          </cell>
        </row>
        <row r="24953">
          <cell r="D24953" t="str">
            <v>018069</v>
          </cell>
          <cell r="J24953" t="str">
            <v>N/A</v>
          </cell>
        </row>
        <row r="24954">
          <cell r="D24954" t="str">
            <v>018069</v>
          </cell>
          <cell r="J24954" t="str">
            <v>N/A</v>
          </cell>
        </row>
        <row r="24955">
          <cell r="D24955" t="str">
            <v>018072</v>
          </cell>
          <cell r="J24955" t="str">
            <v>SPECIAL ORDER</v>
          </cell>
        </row>
        <row r="24956">
          <cell r="D24956" t="str">
            <v>018072</v>
          </cell>
          <cell r="J24956" t="str">
            <v>SPECIAL ORDER</v>
          </cell>
        </row>
        <row r="24957">
          <cell r="D24957" t="str">
            <v>018072</v>
          </cell>
          <cell r="J24957" t="str">
            <v>(blank)</v>
          </cell>
        </row>
        <row r="24958">
          <cell r="D24958" t="str">
            <v>018072</v>
          </cell>
          <cell r="J24958" t="str">
            <v>(blank)</v>
          </cell>
        </row>
        <row r="24959">
          <cell r="D24959" t="str">
            <v>018072</v>
          </cell>
          <cell r="J24959" t="str">
            <v>(blank)</v>
          </cell>
        </row>
        <row r="24960">
          <cell r="D24960" t="str">
            <v>018072</v>
          </cell>
          <cell r="J24960" t="str">
            <v>(blank)</v>
          </cell>
        </row>
        <row r="24961">
          <cell r="D24961" t="str">
            <v>018072</v>
          </cell>
          <cell r="J24961" t="str">
            <v>(blank)</v>
          </cell>
        </row>
        <row r="24962">
          <cell r="D24962" t="str">
            <v>018072</v>
          </cell>
          <cell r="J24962" t="str">
            <v>N/A</v>
          </cell>
        </row>
        <row r="24963">
          <cell r="D24963" t="str">
            <v>018072</v>
          </cell>
          <cell r="J24963" t="str">
            <v>N/A</v>
          </cell>
        </row>
        <row r="24964">
          <cell r="D24964" t="str">
            <v>018073</v>
          </cell>
          <cell r="J24964" t="str">
            <v>(blank)</v>
          </cell>
        </row>
        <row r="24965">
          <cell r="D24965" t="str">
            <v>018073</v>
          </cell>
          <cell r="J24965" t="str">
            <v>N/A</v>
          </cell>
        </row>
        <row r="24966">
          <cell r="D24966" t="str">
            <v>018073</v>
          </cell>
          <cell r="J24966" t="str">
            <v>N/A</v>
          </cell>
        </row>
        <row r="24967">
          <cell r="D24967" t="str">
            <v>018082</v>
          </cell>
          <cell r="J24967" t="str">
            <v>SPECIAL ORDER</v>
          </cell>
        </row>
        <row r="24968">
          <cell r="D24968" t="str">
            <v>018082</v>
          </cell>
          <cell r="J24968" t="str">
            <v>STOCKED</v>
          </cell>
        </row>
        <row r="24969">
          <cell r="D24969" t="str">
            <v>018082</v>
          </cell>
          <cell r="J24969" t="str">
            <v>(blank)</v>
          </cell>
        </row>
        <row r="24970">
          <cell r="D24970" t="str">
            <v>018082</v>
          </cell>
          <cell r="J24970" t="str">
            <v>(blank)</v>
          </cell>
        </row>
        <row r="24971">
          <cell r="D24971" t="str">
            <v>018082</v>
          </cell>
          <cell r="J24971" t="str">
            <v>(blank)</v>
          </cell>
        </row>
        <row r="24972">
          <cell r="D24972" t="str">
            <v>018082</v>
          </cell>
          <cell r="J24972" t="str">
            <v>(blank)</v>
          </cell>
        </row>
        <row r="24973">
          <cell r="D24973" t="str">
            <v>018082</v>
          </cell>
          <cell r="J24973" t="str">
            <v>(blank)</v>
          </cell>
        </row>
        <row r="24974">
          <cell r="D24974" t="str">
            <v>018082</v>
          </cell>
          <cell r="J24974" t="str">
            <v>N/A</v>
          </cell>
        </row>
        <row r="24975">
          <cell r="D24975" t="str">
            <v>018082</v>
          </cell>
          <cell r="J24975" t="str">
            <v>N/A</v>
          </cell>
        </row>
        <row r="24976">
          <cell r="D24976" t="str">
            <v>018086</v>
          </cell>
          <cell r="J24976" t="str">
            <v>(blank)</v>
          </cell>
        </row>
        <row r="24977">
          <cell r="D24977" t="str">
            <v>018086</v>
          </cell>
          <cell r="J24977" t="str">
            <v>(blank)</v>
          </cell>
        </row>
        <row r="24978">
          <cell r="D24978" t="str">
            <v>018086</v>
          </cell>
          <cell r="J24978" t="str">
            <v>(blank)</v>
          </cell>
        </row>
        <row r="24979">
          <cell r="D24979" t="str">
            <v>018086</v>
          </cell>
          <cell r="J24979" t="str">
            <v>(blank)</v>
          </cell>
        </row>
        <row r="24980">
          <cell r="D24980" t="str">
            <v>018086</v>
          </cell>
          <cell r="J24980" t="str">
            <v>N/A</v>
          </cell>
        </row>
        <row r="24981">
          <cell r="D24981" t="str">
            <v>018086</v>
          </cell>
          <cell r="J24981" t="str">
            <v>N/A</v>
          </cell>
        </row>
        <row r="24982">
          <cell r="D24982" t="str">
            <v>018087</v>
          </cell>
          <cell r="J24982" t="str">
            <v>(blank)</v>
          </cell>
        </row>
        <row r="24983">
          <cell r="D24983" t="str">
            <v>018087</v>
          </cell>
          <cell r="J24983" t="str">
            <v>(blank)</v>
          </cell>
        </row>
        <row r="24984">
          <cell r="D24984" t="str">
            <v>018087</v>
          </cell>
          <cell r="J24984" t="str">
            <v>(blank)</v>
          </cell>
        </row>
        <row r="24985">
          <cell r="D24985" t="str">
            <v>018087</v>
          </cell>
          <cell r="J24985" t="str">
            <v>(blank)</v>
          </cell>
        </row>
        <row r="24986">
          <cell r="D24986" t="str">
            <v>018087</v>
          </cell>
          <cell r="J24986" t="str">
            <v>N/A</v>
          </cell>
        </row>
        <row r="24987">
          <cell r="D24987" t="str">
            <v>018087</v>
          </cell>
          <cell r="J24987" t="str">
            <v>N/A</v>
          </cell>
        </row>
        <row r="24988">
          <cell r="D24988" t="str">
            <v>018092</v>
          </cell>
          <cell r="J24988" t="str">
            <v>STOCKED</v>
          </cell>
        </row>
        <row r="24989">
          <cell r="D24989" t="str">
            <v>018092</v>
          </cell>
          <cell r="J24989" t="str">
            <v>STOCKED</v>
          </cell>
        </row>
        <row r="24990">
          <cell r="D24990" t="str">
            <v>018092</v>
          </cell>
          <cell r="J24990" t="str">
            <v>STOCKED</v>
          </cell>
        </row>
        <row r="24991">
          <cell r="D24991" t="str">
            <v>018092</v>
          </cell>
          <cell r="J24991" t="str">
            <v>STOCKED</v>
          </cell>
        </row>
        <row r="24992">
          <cell r="D24992" t="str">
            <v>018092</v>
          </cell>
          <cell r="J24992" t="str">
            <v>STOCKED</v>
          </cell>
        </row>
        <row r="24993">
          <cell r="D24993" t="str">
            <v>018092</v>
          </cell>
          <cell r="J24993" t="str">
            <v>STOCKED</v>
          </cell>
        </row>
        <row r="24994">
          <cell r="D24994" t="str">
            <v>018092</v>
          </cell>
          <cell r="J24994" t="str">
            <v>STOCKED</v>
          </cell>
        </row>
        <row r="24995">
          <cell r="D24995" t="str">
            <v>018092</v>
          </cell>
          <cell r="J24995" t="str">
            <v>STOCKED</v>
          </cell>
        </row>
        <row r="24996">
          <cell r="D24996" t="str">
            <v>018092</v>
          </cell>
          <cell r="J24996" t="str">
            <v>STOCKED</v>
          </cell>
        </row>
        <row r="24997">
          <cell r="D24997" t="str">
            <v>018092</v>
          </cell>
          <cell r="J24997" t="str">
            <v>STOCKED</v>
          </cell>
        </row>
        <row r="24998">
          <cell r="D24998" t="str">
            <v>018092</v>
          </cell>
          <cell r="J24998" t="str">
            <v>STOCKED</v>
          </cell>
        </row>
        <row r="24999">
          <cell r="D24999" t="str">
            <v>018092</v>
          </cell>
          <cell r="J24999" t="str">
            <v>STOCKED</v>
          </cell>
        </row>
        <row r="25000">
          <cell r="D25000" t="str">
            <v>018092</v>
          </cell>
          <cell r="J25000" t="str">
            <v>STOCKED</v>
          </cell>
        </row>
        <row r="25001">
          <cell r="D25001" t="str">
            <v>018092</v>
          </cell>
          <cell r="J25001" t="str">
            <v>STOCKED</v>
          </cell>
        </row>
        <row r="25002">
          <cell r="D25002" t="str">
            <v>018092</v>
          </cell>
          <cell r="J25002" t="str">
            <v>STOCKED</v>
          </cell>
        </row>
        <row r="25003">
          <cell r="D25003" t="str">
            <v>018098</v>
          </cell>
          <cell r="J25003" t="str">
            <v>STOCKED</v>
          </cell>
        </row>
        <row r="25004">
          <cell r="D25004" t="str">
            <v>018098</v>
          </cell>
          <cell r="J25004" t="str">
            <v>STOCKED</v>
          </cell>
        </row>
        <row r="25005">
          <cell r="D25005" t="str">
            <v>018098</v>
          </cell>
          <cell r="J25005" t="str">
            <v>STOCKED</v>
          </cell>
        </row>
        <row r="25006">
          <cell r="D25006" t="str">
            <v>018098</v>
          </cell>
          <cell r="J25006" t="str">
            <v>STOCKED</v>
          </cell>
        </row>
        <row r="25007">
          <cell r="D25007" t="str">
            <v>018098</v>
          </cell>
          <cell r="J25007" t="str">
            <v>STOCKED</v>
          </cell>
        </row>
        <row r="25008">
          <cell r="D25008" t="str">
            <v>018098</v>
          </cell>
          <cell r="J25008" t="str">
            <v>STOCKED</v>
          </cell>
        </row>
        <row r="25009">
          <cell r="D25009" t="str">
            <v>018098</v>
          </cell>
          <cell r="J25009" t="str">
            <v>STOCKED</v>
          </cell>
        </row>
        <row r="25010">
          <cell r="D25010" t="str">
            <v>018098</v>
          </cell>
          <cell r="J25010" t="str">
            <v>STOCKED</v>
          </cell>
        </row>
        <row r="25011">
          <cell r="D25011" t="str">
            <v>018098</v>
          </cell>
          <cell r="J25011" t="str">
            <v>STOCKED</v>
          </cell>
        </row>
        <row r="25012">
          <cell r="D25012" t="str">
            <v>018098</v>
          </cell>
          <cell r="J25012" t="str">
            <v>STOCKED</v>
          </cell>
        </row>
        <row r="25013">
          <cell r="D25013" t="str">
            <v>018098</v>
          </cell>
          <cell r="J25013" t="str">
            <v>STOCKED</v>
          </cell>
        </row>
        <row r="25014">
          <cell r="D25014" t="str">
            <v>018098</v>
          </cell>
          <cell r="J25014" t="str">
            <v>STOCKED</v>
          </cell>
        </row>
        <row r="25015">
          <cell r="D25015" t="str">
            <v>018098</v>
          </cell>
          <cell r="J25015" t="str">
            <v>STOCKED</v>
          </cell>
        </row>
        <row r="25016">
          <cell r="D25016" t="str">
            <v>018098</v>
          </cell>
          <cell r="J25016" t="str">
            <v>STOCKED</v>
          </cell>
        </row>
        <row r="25017">
          <cell r="D25017" t="str">
            <v>018098</v>
          </cell>
          <cell r="J25017" t="str">
            <v>STOCKED</v>
          </cell>
        </row>
        <row r="25018">
          <cell r="D25018" t="str">
            <v>018098</v>
          </cell>
          <cell r="J25018" t="str">
            <v>STOCKED</v>
          </cell>
        </row>
        <row r="25019">
          <cell r="D25019" t="str">
            <v>018098</v>
          </cell>
          <cell r="J25019" t="str">
            <v>STOCKED</v>
          </cell>
        </row>
        <row r="25020">
          <cell r="D25020" t="str">
            <v>018098</v>
          </cell>
          <cell r="J25020" t="str">
            <v>(blank)</v>
          </cell>
        </row>
        <row r="25021">
          <cell r="D25021" t="str">
            <v>018098</v>
          </cell>
          <cell r="J25021" t="str">
            <v>(blank)</v>
          </cell>
        </row>
        <row r="25022">
          <cell r="D25022" t="str">
            <v>018098</v>
          </cell>
          <cell r="J25022" t="str">
            <v>(blank)</v>
          </cell>
        </row>
        <row r="25023">
          <cell r="D25023" t="str">
            <v>018098</v>
          </cell>
          <cell r="J25023" t="str">
            <v>(blank)</v>
          </cell>
        </row>
        <row r="25024">
          <cell r="D25024" t="str">
            <v>018098</v>
          </cell>
          <cell r="J25024" t="str">
            <v>(blank)</v>
          </cell>
        </row>
        <row r="25025">
          <cell r="D25025" t="str">
            <v>018098</v>
          </cell>
          <cell r="J25025" t="str">
            <v>N/A</v>
          </cell>
        </row>
        <row r="25026">
          <cell r="D25026" t="str">
            <v>018098</v>
          </cell>
          <cell r="J25026" t="str">
            <v>N/A</v>
          </cell>
        </row>
        <row r="25027">
          <cell r="D25027" t="str">
            <v>018098</v>
          </cell>
          <cell r="J25027" t="str">
            <v>STOCKED</v>
          </cell>
        </row>
        <row r="25028">
          <cell r="D25028" t="str">
            <v>018098</v>
          </cell>
          <cell r="J25028" t="str">
            <v>STOCKED</v>
          </cell>
        </row>
        <row r="25029">
          <cell r="D25029" t="str">
            <v>018098</v>
          </cell>
          <cell r="J25029" t="str">
            <v>STOCKED</v>
          </cell>
        </row>
        <row r="25030">
          <cell r="D25030" t="str">
            <v>018098</v>
          </cell>
          <cell r="J25030" t="str">
            <v>STOCKED</v>
          </cell>
        </row>
        <row r="25031">
          <cell r="D25031" t="str">
            <v>018098</v>
          </cell>
          <cell r="J25031" t="str">
            <v>STOCKED</v>
          </cell>
        </row>
        <row r="25032">
          <cell r="D25032" t="str">
            <v>018098</v>
          </cell>
          <cell r="J25032" t="str">
            <v>STOCKED</v>
          </cell>
        </row>
        <row r="25033">
          <cell r="D25033" t="str">
            <v>018098</v>
          </cell>
          <cell r="J25033" t="str">
            <v>STOCKED</v>
          </cell>
        </row>
        <row r="25034">
          <cell r="D25034" t="str">
            <v>018098</v>
          </cell>
          <cell r="J25034" t="str">
            <v>STOCKED</v>
          </cell>
        </row>
        <row r="25035">
          <cell r="D25035" t="str">
            <v>018098</v>
          </cell>
          <cell r="J25035" t="str">
            <v>STOCKED</v>
          </cell>
        </row>
        <row r="25036">
          <cell r="D25036" t="str">
            <v>018098</v>
          </cell>
          <cell r="J25036" t="str">
            <v>STOCKED</v>
          </cell>
        </row>
        <row r="25037">
          <cell r="D25037" t="str">
            <v>018098</v>
          </cell>
          <cell r="J25037" t="str">
            <v>STOCKED</v>
          </cell>
        </row>
        <row r="25038">
          <cell r="D25038" t="str">
            <v>018098</v>
          </cell>
          <cell r="J25038" t="str">
            <v>STOCKED</v>
          </cell>
        </row>
        <row r="25039">
          <cell r="D25039" t="str">
            <v>018098</v>
          </cell>
          <cell r="J25039" t="str">
            <v>STOCKED</v>
          </cell>
        </row>
        <row r="25040">
          <cell r="D25040" t="str">
            <v>018098</v>
          </cell>
          <cell r="J25040" t="str">
            <v>STOCKED</v>
          </cell>
        </row>
        <row r="25041">
          <cell r="D25041" t="str">
            <v>018098</v>
          </cell>
          <cell r="J25041" t="str">
            <v>STOCKED</v>
          </cell>
        </row>
        <row r="25042">
          <cell r="D25042" t="str">
            <v>018098</v>
          </cell>
          <cell r="J25042" t="str">
            <v>STOCKED</v>
          </cell>
        </row>
        <row r="25043">
          <cell r="D25043" t="str">
            <v>018098</v>
          </cell>
          <cell r="J25043" t="str">
            <v>STOCKED</v>
          </cell>
        </row>
        <row r="25044">
          <cell r="D25044" t="str">
            <v>018098</v>
          </cell>
          <cell r="J25044" t="str">
            <v>(blank)</v>
          </cell>
        </row>
        <row r="25045">
          <cell r="D25045" t="str">
            <v>018098</v>
          </cell>
          <cell r="J25045" t="str">
            <v>(blank)</v>
          </cell>
        </row>
        <row r="25046">
          <cell r="D25046" t="str">
            <v>018098</v>
          </cell>
          <cell r="J25046" t="str">
            <v>(blank)</v>
          </cell>
        </row>
        <row r="25047">
          <cell r="D25047" t="str">
            <v>018098</v>
          </cell>
          <cell r="J25047" t="str">
            <v>(blank)</v>
          </cell>
        </row>
        <row r="25048">
          <cell r="D25048" t="str">
            <v>018098</v>
          </cell>
          <cell r="J25048" t="str">
            <v>(blank)</v>
          </cell>
        </row>
        <row r="25049">
          <cell r="D25049" t="str">
            <v>018098</v>
          </cell>
          <cell r="J25049" t="str">
            <v>N/A</v>
          </cell>
        </row>
        <row r="25050">
          <cell r="D25050" t="str">
            <v>018098</v>
          </cell>
          <cell r="J25050" t="str">
            <v>N/A</v>
          </cell>
        </row>
        <row r="25051">
          <cell r="D25051" t="str">
            <v>018098</v>
          </cell>
          <cell r="J25051" t="str">
            <v>STOCKED</v>
          </cell>
        </row>
        <row r="25052">
          <cell r="D25052" t="str">
            <v>018098</v>
          </cell>
          <cell r="J25052" t="str">
            <v>STOCKED</v>
          </cell>
        </row>
        <row r="25053">
          <cell r="D25053" t="str">
            <v>018098</v>
          </cell>
          <cell r="J25053" t="str">
            <v>STOCKED</v>
          </cell>
        </row>
        <row r="25054">
          <cell r="D25054" t="str">
            <v>018098</v>
          </cell>
          <cell r="J25054" t="str">
            <v>STOCKED</v>
          </cell>
        </row>
        <row r="25055">
          <cell r="D25055" t="str">
            <v>018098</v>
          </cell>
          <cell r="J25055" t="str">
            <v>STOCKED</v>
          </cell>
        </row>
        <row r="25056">
          <cell r="D25056" t="str">
            <v>018098</v>
          </cell>
          <cell r="J25056" t="str">
            <v>STOCKED</v>
          </cell>
        </row>
        <row r="25057">
          <cell r="D25057" t="str">
            <v>018098</v>
          </cell>
          <cell r="J25057" t="str">
            <v>STOCKED</v>
          </cell>
        </row>
        <row r="25058">
          <cell r="D25058" t="str">
            <v>018119</v>
          </cell>
          <cell r="J25058" t="str">
            <v>SPECIAL ORDER</v>
          </cell>
        </row>
        <row r="25059">
          <cell r="D25059" t="str">
            <v>018119</v>
          </cell>
          <cell r="J25059" t="str">
            <v>SPECIAL ORDER</v>
          </cell>
        </row>
        <row r="25060">
          <cell r="D25060" t="str">
            <v>018119</v>
          </cell>
          <cell r="J25060" t="str">
            <v>SPECIAL ORDER</v>
          </cell>
        </row>
        <row r="25061">
          <cell r="D25061" t="str">
            <v>018119</v>
          </cell>
          <cell r="J25061" t="str">
            <v>SPECIAL ORDER</v>
          </cell>
        </row>
        <row r="25062">
          <cell r="D25062" t="str">
            <v>018119</v>
          </cell>
          <cell r="J25062" t="str">
            <v>SPECIAL ORDER</v>
          </cell>
        </row>
        <row r="25063">
          <cell r="D25063" t="str">
            <v>018119</v>
          </cell>
          <cell r="J25063" t="str">
            <v>SPECIAL ORDER</v>
          </cell>
        </row>
        <row r="25064">
          <cell r="D25064" t="str">
            <v>018119</v>
          </cell>
          <cell r="J25064" t="str">
            <v>SPECIAL ORDER</v>
          </cell>
        </row>
        <row r="25065">
          <cell r="D25065" t="str">
            <v>018119</v>
          </cell>
          <cell r="J25065" t="str">
            <v>SPECIAL ORDER</v>
          </cell>
        </row>
        <row r="25066">
          <cell r="D25066" t="str">
            <v>018119</v>
          </cell>
          <cell r="J25066" t="str">
            <v>SPECIAL ORDER</v>
          </cell>
        </row>
        <row r="25067">
          <cell r="D25067" t="str">
            <v>018119</v>
          </cell>
          <cell r="J25067" t="str">
            <v>SPECIAL ORDER</v>
          </cell>
        </row>
        <row r="25068">
          <cell r="D25068" t="str">
            <v>018119</v>
          </cell>
          <cell r="J25068" t="str">
            <v>SPECIAL ORDER</v>
          </cell>
        </row>
        <row r="25069">
          <cell r="D25069" t="str">
            <v>018119</v>
          </cell>
          <cell r="J25069" t="str">
            <v>SPECIAL ORDER</v>
          </cell>
        </row>
        <row r="25070">
          <cell r="D25070" t="str">
            <v>018119</v>
          </cell>
          <cell r="J25070" t="str">
            <v>SPECIAL ORDER</v>
          </cell>
        </row>
        <row r="25071">
          <cell r="D25071" t="str">
            <v>018119</v>
          </cell>
          <cell r="J25071" t="str">
            <v>SPECIAL ORDER</v>
          </cell>
        </row>
        <row r="25072">
          <cell r="D25072" t="str">
            <v>018119</v>
          </cell>
          <cell r="J25072" t="str">
            <v>SPECIAL ORDER</v>
          </cell>
        </row>
        <row r="25073">
          <cell r="D25073" t="str">
            <v>018119</v>
          </cell>
          <cell r="J25073" t="str">
            <v>SPECIAL ORDER</v>
          </cell>
        </row>
        <row r="25074">
          <cell r="D25074" t="str">
            <v>018119</v>
          </cell>
          <cell r="J25074" t="str">
            <v>SPECIAL ORDER</v>
          </cell>
        </row>
        <row r="25075">
          <cell r="D25075" t="str">
            <v>018119</v>
          </cell>
          <cell r="J25075" t="str">
            <v>SPECIAL ORDER</v>
          </cell>
        </row>
        <row r="25076">
          <cell r="D25076" t="str">
            <v>018119</v>
          </cell>
          <cell r="J25076" t="str">
            <v>SPECIAL ORDER</v>
          </cell>
        </row>
        <row r="25077">
          <cell r="D25077" t="str">
            <v>018119</v>
          </cell>
          <cell r="J25077" t="str">
            <v>SPECIAL ORDER</v>
          </cell>
        </row>
        <row r="25078">
          <cell r="D25078" t="str">
            <v>018119</v>
          </cell>
          <cell r="J25078" t="str">
            <v>SPECIAL ORDER</v>
          </cell>
        </row>
        <row r="25079">
          <cell r="D25079" t="str">
            <v>018119</v>
          </cell>
          <cell r="J25079" t="str">
            <v>SPECIAL ORDER</v>
          </cell>
        </row>
        <row r="25080">
          <cell r="D25080" t="str">
            <v>018119</v>
          </cell>
          <cell r="J25080" t="str">
            <v>SPECIAL ORDER</v>
          </cell>
        </row>
        <row r="25081">
          <cell r="D25081" t="str">
            <v>018119</v>
          </cell>
          <cell r="J25081" t="str">
            <v>SPECIAL ORDER</v>
          </cell>
        </row>
        <row r="25082">
          <cell r="D25082" t="str">
            <v>018119</v>
          </cell>
          <cell r="J25082" t="str">
            <v>SPECIAL ORDER</v>
          </cell>
        </row>
        <row r="25083">
          <cell r="D25083" t="str">
            <v>018119</v>
          </cell>
          <cell r="J25083" t="str">
            <v>(blank)</v>
          </cell>
        </row>
        <row r="25084">
          <cell r="D25084" t="str">
            <v>018119</v>
          </cell>
          <cell r="J25084" t="str">
            <v>(blank)</v>
          </cell>
        </row>
        <row r="25085">
          <cell r="D25085" t="str">
            <v>018119</v>
          </cell>
          <cell r="J25085" t="str">
            <v>(blank)</v>
          </cell>
        </row>
        <row r="25086">
          <cell r="D25086" t="str">
            <v>018119</v>
          </cell>
          <cell r="J25086" t="str">
            <v>(blank)</v>
          </cell>
        </row>
        <row r="25087">
          <cell r="D25087" t="str">
            <v>018119</v>
          </cell>
          <cell r="J25087" t="str">
            <v>(blank)</v>
          </cell>
        </row>
        <row r="25088">
          <cell r="D25088" t="str">
            <v>018119</v>
          </cell>
          <cell r="J25088" t="str">
            <v>N/A</v>
          </cell>
        </row>
        <row r="25089">
          <cell r="D25089" t="str">
            <v>018119</v>
          </cell>
          <cell r="J25089" t="str">
            <v>N/A</v>
          </cell>
        </row>
        <row r="25090">
          <cell r="D25090" t="str">
            <v>018119</v>
          </cell>
          <cell r="J25090" t="str">
            <v>SPECIAL ORDER</v>
          </cell>
        </row>
        <row r="25091">
          <cell r="D25091" t="str">
            <v>018119</v>
          </cell>
          <cell r="J25091" t="str">
            <v>SPECIAL ORDER</v>
          </cell>
        </row>
        <row r="25092">
          <cell r="D25092" t="str">
            <v>018119</v>
          </cell>
          <cell r="J25092" t="str">
            <v>SPECIAL ORDER</v>
          </cell>
        </row>
        <row r="25093">
          <cell r="D25093" t="str">
            <v>018119</v>
          </cell>
          <cell r="J25093" t="str">
            <v>SPECIAL ORDER</v>
          </cell>
        </row>
        <row r="25094">
          <cell r="D25094" t="str">
            <v>018119</v>
          </cell>
          <cell r="J25094" t="str">
            <v>SPECIAL ORDER</v>
          </cell>
        </row>
        <row r="25095">
          <cell r="D25095" t="str">
            <v>018119</v>
          </cell>
          <cell r="J25095" t="str">
            <v>SPECIAL ORDER</v>
          </cell>
        </row>
        <row r="25096">
          <cell r="D25096" t="str">
            <v>018119</v>
          </cell>
          <cell r="J25096" t="str">
            <v>SPECIAL ORDER</v>
          </cell>
        </row>
        <row r="25097">
          <cell r="D25097" t="str">
            <v>018119</v>
          </cell>
          <cell r="J25097" t="str">
            <v>SPECIAL ORDER</v>
          </cell>
        </row>
        <row r="25098">
          <cell r="D25098" t="str">
            <v>018119</v>
          </cell>
          <cell r="J25098" t="str">
            <v>SPECIAL ORDER</v>
          </cell>
        </row>
        <row r="25099">
          <cell r="D25099" t="str">
            <v>018119</v>
          </cell>
          <cell r="J25099" t="str">
            <v>SPECIAL ORDER</v>
          </cell>
        </row>
        <row r="25100">
          <cell r="D25100" t="str">
            <v>018119</v>
          </cell>
          <cell r="J25100" t="str">
            <v>SPECIAL ORDER</v>
          </cell>
        </row>
        <row r="25101">
          <cell r="D25101" t="str">
            <v>018119</v>
          </cell>
          <cell r="J25101" t="str">
            <v>SPECIAL ORDER</v>
          </cell>
        </row>
        <row r="25102">
          <cell r="D25102" t="str">
            <v>018119</v>
          </cell>
          <cell r="J25102" t="str">
            <v>SPECIAL ORDER</v>
          </cell>
        </row>
        <row r="25103">
          <cell r="D25103" t="str">
            <v>018119</v>
          </cell>
          <cell r="J25103" t="str">
            <v>SPECIAL ORDER</v>
          </cell>
        </row>
        <row r="25104">
          <cell r="D25104" t="str">
            <v>018119</v>
          </cell>
          <cell r="J25104" t="str">
            <v>SPECIAL ORDER</v>
          </cell>
        </row>
        <row r="25105">
          <cell r="D25105" t="str">
            <v>018119</v>
          </cell>
          <cell r="J25105" t="str">
            <v>SPECIAL ORDER</v>
          </cell>
        </row>
        <row r="25106">
          <cell r="D25106" t="str">
            <v>018119</v>
          </cell>
          <cell r="J25106" t="str">
            <v>SPECIAL ORDER</v>
          </cell>
        </row>
        <row r="25107">
          <cell r="D25107" t="str">
            <v>018119</v>
          </cell>
          <cell r="J25107" t="str">
            <v>SPECIAL ORDER</v>
          </cell>
        </row>
        <row r="25108">
          <cell r="D25108" t="str">
            <v>018119</v>
          </cell>
          <cell r="J25108" t="str">
            <v>SPECIAL ORDER</v>
          </cell>
        </row>
        <row r="25109">
          <cell r="D25109" t="str">
            <v>018119</v>
          </cell>
          <cell r="J25109" t="str">
            <v>SPECIAL ORDER</v>
          </cell>
        </row>
        <row r="25110">
          <cell r="D25110" t="str">
            <v>018119</v>
          </cell>
          <cell r="J25110" t="str">
            <v>SPECIAL ORDER</v>
          </cell>
        </row>
        <row r="25111">
          <cell r="D25111" t="str">
            <v>018119</v>
          </cell>
          <cell r="J25111" t="str">
            <v>SPECIAL ORDER</v>
          </cell>
        </row>
        <row r="25112">
          <cell r="D25112" t="str">
            <v>018119</v>
          </cell>
          <cell r="J25112" t="str">
            <v>SPECIAL ORDER</v>
          </cell>
        </row>
        <row r="25113">
          <cell r="D25113" t="str">
            <v>018119</v>
          </cell>
          <cell r="J25113" t="str">
            <v>SPECIAL ORDER</v>
          </cell>
        </row>
        <row r="25114">
          <cell r="D25114" t="str">
            <v>018119</v>
          </cell>
          <cell r="J25114" t="str">
            <v>(blank)</v>
          </cell>
        </row>
        <row r="25115">
          <cell r="D25115" t="str">
            <v>018119</v>
          </cell>
          <cell r="J25115" t="str">
            <v>(blank)</v>
          </cell>
        </row>
        <row r="25116">
          <cell r="D25116" t="str">
            <v>018119</v>
          </cell>
          <cell r="J25116" t="str">
            <v>(blank)</v>
          </cell>
        </row>
        <row r="25117">
          <cell r="D25117" t="str">
            <v>018119</v>
          </cell>
          <cell r="J25117" t="str">
            <v>(blank)</v>
          </cell>
        </row>
        <row r="25118">
          <cell r="D25118" t="str">
            <v>018119</v>
          </cell>
          <cell r="J25118" t="str">
            <v>SPECIAL ORDER</v>
          </cell>
        </row>
        <row r="25119">
          <cell r="D25119" t="str">
            <v>018119</v>
          </cell>
          <cell r="J25119" t="str">
            <v>SPECIAL ORDER</v>
          </cell>
        </row>
        <row r="25120">
          <cell r="D25120" t="str">
            <v>018119</v>
          </cell>
          <cell r="J25120" t="str">
            <v>SPECIAL ORDER</v>
          </cell>
        </row>
        <row r="25121">
          <cell r="D25121" t="str">
            <v>018119</v>
          </cell>
          <cell r="J25121" t="str">
            <v>SPECIAL ORDER</v>
          </cell>
        </row>
        <row r="25122">
          <cell r="D25122" t="str">
            <v>018119</v>
          </cell>
          <cell r="J25122" t="str">
            <v>SPECIAL ORDER</v>
          </cell>
        </row>
        <row r="25123">
          <cell r="D25123" t="str">
            <v>018119</v>
          </cell>
          <cell r="J25123" t="str">
            <v>SPECIAL ORDER</v>
          </cell>
        </row>
        <row r="25124">
          <cell r="D25124" t="str">
            <v>018119</v>
          </cell>
          <cell r="J25124" t="str">
            <v>SPECIAL ORDER</v>
          </cell>
        </row>
        <row r="25125">
          <cell r="D25125" t="str">
            <v>018119</v>
          </cell>
          <cell r="J25125" t="str">
            <v>SPECIAL ORDER</v>
          </cell>
        </row>
        <row r="25126">
          <cell r="D25126" t="str">
            <v>018119</v>
          </cell>
          <cell r="J25126" t="str">
            <v>SPECIAL ORDER</v>
          </cell>
        </row>
        <row r="25127">
          <cell r="D25127" t="str">
            <v>018119</v>
          </cell>
          <cell r="J25127" t="str">
            <v>SPECIAL ORDER</v>
          </cell>
        </row>
        <row r="25128">
          <cell r="D25128" t="str">
            <v>018119</v>
          </cell>
          <cell r="J25128" t="str">
            <v>SPECIAL ORDER</v>
          </cell>
        </row>
        <row r="25129">
          <cell r="D25129" t="str">
            <v>018119</v>
          </cell>
          <cell r="J25129" t="str">
            <v>SPECIAL ORDER</v>
          </cell>
        </row>
        <row r="25130">
          <cell r="D25130" t="str">
            <v>018119</v>
          </cell>
          <cell r="J25130" t="str">
            <v>SPECIAL ORDER</v>
          </cell>
        </row>
        <row r="25131">
          <cell r="D25131" t="str">
            <v>018119</v>
          </cell>
          <cell r="J25131" t="str">
            <v>SPECIAL ORDER</v>
          </cell>
        </row>
        <row r="25132">
          <cell r="D25132" t="str">
            <v>018119</v>
          </cell>
          <cell r="J25132" t="str">
            <v>SPECIAL ORDER</v>
          </cell>
        </row>
        <row r="25133">
          <cell r="D25133" t="str">
            <v>018119</v>
          </cell>
          <cell r="J25133" t="str">
            <v>SPECIAL ORDER</v>
          </cell>
        </row>
        <row r="25134">
          <cell r="D25134" t="str">
            <v>018119</v>
          </cell>
          <cell r="J25134" t="str">
            <v>SPECIAL ORDER</v>
          </cell>
        </row>
        <row r="25135">
          <cell r="D25135" t="str">
            <v>018119</v>
          </cell>
          <cell r="J25135" t="str">
            <v>SPECIAL ORDER</v>
          </cell>
        </row>
        <row r="25136">
          <cell r="D25136" t="str">
            <v>018119</v>
          </cell>
          <cell r="J25136" t="str">
            <v>SPECIAL ORDER</v>
          </cell>
        </row>
        <row r="25137">
          <cell r="D25137" t="str">
            <v>018119</v>
          </cell>
          <cell r="J25137" t="str">
            <v>SPECIAL ORDER</v>
          </cell>
        </row>
        <row r="25138">
          <cell r="D25138" t="str">
            <v>018119</v>
          </cell>
          <cell r="J25138" t="str">
            <v>SPECIAL ORDER</v>
          </cell>
        </row>
        <row r="25139">
          <cell r="D25139" t="str">
            <v>018119</v>
          </cell>
          <cell r="J25139" t="str">
            <v>SPECIAL ORDER</v>
          </cell>
        </row>
        <row r="25140">
          <cell r="D25140" t="str">
            <v>018119</v>
          </cell>
          <cell r="J25140" t="str">
            <v>(blank)</v>
          </cell>
        </row>
        <row r="25141">
          <cell r="D25141" t="str">
            <v>018119</v>
          </cell>
          <cell r="J25141" t="str">
            <v>(blank)</v>
          </cell>
        </row>
        <row r="25142">
          <cell r="D25142" t="str">
            <v>018119</v>
          </cell>
          <cell r="J25142" t="str">
            <v>(blank)</v>
          </cell>
        </row>
        <row r="25143">
          <cell r="D25143" t="str">
            <v>018119</v>
          </cell>
          <cell r="J25143" t="str">
            <v>(blank)</v>
          </cell>
        </row>
        <row r="25144">
          <cell r="D25144" t="str">
            <v>018119</v>
          </cell>
          <cell r="J25144" t="str">
            <v>SPECIAL ORDER</v>
          </cell>
        </row>
        <row r="25145">
          <cell r="D25145" t="str">
            <v>018119</v>
          </cell>
          <cell r="J25145" t="str">
            <v>SPECIAL ORDER</v>
          </cell>
        </row>
        <row r="25146">
          <cell r="D25146" t="str">
            <v>018119</v>
          </cell>
          <cell r="J25146" t="str">
            <v>SPECIAL ORDER</v>
          </cell>
        </row>
        <row r="25147">
          <cell r="D25147" t="str">
            <v>018119</v>
          </cell>
          <cell r="J25147" t="str">
            <v>SPECIAL ORDER</v>
          </cell>
        </row>
        <row r="25148">
          <cell r="D25148" t="str">
            <v>018119</v>
          </cell>
          <cell r="J25148" t="str">
            <v>SPECIAL ORDER</v>
          </cell>
        </row>
        <row r="25149">
          <cell r="D25149" t="str">
            <v>018119</v>
          </cell>
          <cell r="J25149" t="str">
            <v>SPECIAL ORDER</v>
          </cell>
        </row>
        <row r="25150">
          <cell r="D25150" t="str">
            <v>018119</v>
          </cell>
          <cell r="J25150" t="str">
            <v>SPECIAL ORDER</v>
          </cell>
        </row>
        <row r="25151">
          <cell r="D25151" t="str">
            <v>018119</v>
          </cell>
          <cell r="J25151" t="str">
            <v>SPECIAL ORDER</v>
          </cell>
        </row>
        <row r="25152">
          <cell r="D25152" t="str">
            <v>018119</v>
          </cell>
          <cell r="J25152" t="str">
            <v>SPECIAL ORDER</v>
          </cell>
        </row>
        <row r="25153">
          <cell r="D25153" t="str">
            <v>018119</v>
          </cell>
          <cell r="J25153" t="str">
            <v>SPECIAL ORDER</v>
          </cell>
        </row>
        <row r="25154">
          <cell r="D25154" t="str">
            <v>018119</v>
          </cell>
          <cell r="J25154" t="str">
            <v>SPECIAL ORDER</v>
          </cell>
        </row>
        <row r="25155">
          <cell r="D25155" t="str">
            <v>018119</v>
          </cell>
          <cell r="J25155" t="str">
            <v>SPECIAL ORDER</v>
          </cell>
        </row>
        <row r="25156">
          <cell r="D25156" t="str">
            <v>018119</v>
          </cell>
          <cell r="J25156" t="str">
            <v>SPECIAL ORDER</v>
          </cell>
        </row>
        <row r="25157">
          <cell r="D25157" t="str">
            <v>018119</v>
          </cell>
          <cell r="J25157" t="str">
            <v>SPECIAL ORDER</v>
          </cell>
        </row>
        <row r="25158">
          <cell r="D25158" t="str">
            <v>018119</v>
          </cell>
          <cell r="J25158" t="str">
            <v>SPECIAL ORDER</v>
          </cell>
        </row>
        <row r="25159">
          <cell r="D25159" t="str">
            <v>018119</v>
          </cell>
          <cell r="J25159" t="str">
            <v>SPECIAL ORDER</v>
          </cell>
        </row>
        <row r="25160">
          <cell r="D25160" t="str">
            <v>018119</v>
          </cell>
          <cell r="J25160" t="str">
            <v>SPECIAL ORDER</v>
          </cell>
        </row>
        <row r="25161">
          <cell r="D25161" t="str">
            <v>018119</v>
          </cell>
          <cell r="J25161" t="str">
            <v>SPECIAL ORDER</v>
          </cell>
        </row>
        <row r="25162">
          <cell r="D25162" t="str">
            <v>018119</v>
          </cell>
          <cell r="J25162" t="str">
            <v>SPECIAL ORDER</v>
          </cell>
        </row>
        <row r="25163">
          <cell r="D25163" t="str">
            <v>018119</v>
          </cell>
          <cell r="J25163" t="str">
            <v>SPECIAL ORDER</v>
          </cell>
        </row>
        <row r="25164">
          <cell r="D25164" t="str">
            <v>018119</v>
          </cell>
          <cell r="J25164" t="str">
            <v>SPECIAL ORDER</v>
          </cell>
        </row>
        <row r="25165">
          <cell r="D25165" t="str">
            <v>018205</v>
          </cell>
          <cell r="J25165" t="str">
            <v>STOCKED</v>
          </cell>
        </row>
        <row r="25166">
          <cell r="D25166" t="str">
            <v>018205</v>
          </cell>
          <cell r="J25166" t="str">
            <v>STOCKED</v>
          </cell>
        </row>
        <row r="25167">
          <cell r="D25167" t="str">
            <v>018205</v>
          </cell>
          <cell r="J25167" t="str">
            <v>STOCKED</v>
          </cell>
        </row>
        <row r="25168">
          <cell r="D25168" t="str">
            <v>018205</v>
          </cell>
          <cell r="J25168" t="str">
            <v>STOCKED</v>
          </cell>
        </row>
        <row r="25169">
          <cell r="D25169" t="str">
            <v>018205</v>
          </cell>
          <cell r="J25169" t="str">
            <v>STOCKED</v>
          </cell>
        </row>
        <row r="25170">
          <cell r="D25170" t="str">
            <v>018205</v>
          </cell>
          <cell r="J25170" t="str">
            <v>STOCKED</v>
          </cell>
        </row>
        <row r="25171">
          <cell r="D25171" t="str">
            <v>018205</v>
          </cell>
          <cell r="J25171" t="str">
            <v>STOCKED</v>
          </cell>
        </row>
        <row r="25172">
          <cell r="D25172" t="str">
            <v>018205</v>
          </cell>
          <cell r="J25172" t="str">
            <v>STOCKED</v>
          </cell>
        </row>
        <row r="25173">
          <cell r="D25173" t="str">
            <v>018205</v>
          </cell>
          <cell r="J25173" t="str">
            <v>STOCKED</v>
          </cell>
        </row>
        <row r="25174">
          <cell r="D25174" t="str">
            <v>018205</v>
          </cell>
          <cell r="J25174" t="str">
            <v>STOCKED</v>
          </cell>
        </row>
        <row r="25175">
          <cell r="D25175" t="str">
            <v>018205</v>
          </cell>
          <cell r="J25175" t="str">
            <v>STOCKED</v>
          </cell>
        </row>
        <row r="25176">
          <cell r="D25176" t="str">
            <v>018205</v>
          </cell>
          <cell r="J25176" t="str">
            <v>STOCKED</v>
          </cell>
        </row>
        <row r="25177">
          <cell r="D25177" t="str">
            <v>018205</v>
          </cell>
          <cell r="J25177" t="str">
            <v>STOCKED</v>
          </cell>
        </row>
        <row r="25178">
          <cell r="D25178" t="str">
            <v>018205</v>
          </cell>
          <cell r="J25178" t="str">
            <v>STOCKED</v>
          </cell>
        </row>
        <row r="25179">
          <cell r="D25179" t="str">
            <v>018205</v>
          </cell>
          <cell r="J25179" t="str">
            <v>STOCKED</v>
          </cell>
        </row>
        <row r="25180">
          <cell r="D25180" t="str">
            <v>018205</v>
          </cell>
          <cell r="J25180" t="str">
            <v>STOCKED</v>
          </cell>
        </row>
        <row r="25181">
          <cell r="D25181" t="str">
            <v>018205</v>
          </cell>
          <cell r="J25181" t="str">
            <v>STOCKED</v>
          </cell>
        </row>
        <row r="25182">
          <cell r="D25182" t="str">
            <v>018205</v>
          </cell>
          <cell r="J25182" t="str">
            <v>STOCKED</v>
          </cell>
        </row>
        <row r="25183">
          <cell r="D25183" t="str">
            <v>018205</v>
          </cell>
          <cell r="J25183" t="str">
            <v>STOCKED</v>
          </cell>
        </row>
        <row r="25184">
          <cell r="D25184" t="str">
            <v>018205</v>
          </cell>
          <cell r="J25184" t="str">
            <v>STOCKED</v>
          </cell>
        </row>
        <row r="25185">
          <cell r="D25185" t="str">
            <v>018205</v>
          </cell>
          <cell r="J25185" t="str">
            <v>STOCKED</v>
          </cell>
        </row>
        <row r="25186">
          <cell r="D25186" t="str">
            <v>018205</v>
          </cell>
          <cell r="J25186" t="str">
            <v>STOCKED</v>
          </cell>
        </row>
        <row r="25187">
          <cell r="D25187" t="str">
            <v>018205</v>
          </cell>
          <cell r="J25187" t="str">
            <v>STOCKED</v>
          </cell>
        </row>
        <row r="25188">
          <cell r="D25188" t="str">
            <v>018205</v>
          </cell>
          <cell r="J25188" t="str">
            <v>STOCKED</v>
          </cell>
        </row>
        <row r="25189">
          <cell r="D25189" t="str">
            <v>018205</v>
          </cell>
          <cell r="J25189" t="str">
            <v>STOCKED</v>
          </cell>
        </row>
        <row r="25190">
          <cell r="D25190" t="str">
            <v>018205</v>
          </cell>
          <cell r="J25190" t="str">
            <v>(blank)</v>
          </cell>
        </row>
        <row r="25191">
          <cell r="D25191" t="str">
            <v>018205</v>
          </cell>
          <cell r="J25191" t="str">
            <v>(blank)</v>
          </cell>
        </row>
        <row r="25192">
          <cell r="D25192" t="str">
            <v>018205</v>
          </cell>
          <cell r="J25192" t="str">
            <v>(blank)</v>
          </cell>
        </row>
        <row r="25193">
          <cell r="D25193" t="str">
            <v>018205</v>
          </cell>
          <cell r="J25193" t="str">
            <v>(blank)</v>
          </cell>
        </row>
        <row r="25194">
          <cell r="D25194" t="str">
            <v>018205</v>
          </cell>
          <cell r="J25194" t="str">
            <v>(blank)</v>
          </cell>
        </row>
        <row r="25195">
          <cell r="D25195" t="str">
            <v>018205</v>
          </cell>
          <cell r="J25195" t="str">
            <v>N/A</v>
          </cell>
        </row>
        <row r="25196">
          <cell r="D25196" t="str">
            <v>018205</v>
          </cell>
          <cell r="J25196" t="str">
            <v>N/A</v>
          </cell>
        </row>
        <row r="25197">
          <cell r="D25197" t="str">
            <v>018205</v>
          </cell>
          <cell r="J25197" t="str">
            <v>STOCKED</v>
          </cell>
        </row>
        <row r="25198">
          <cell r="D25198" t="str">
            <v>018205</v>
          </cell>
          <cell r="J25198" t="str">
            <v>STOCKED</v>
          </cell>
        </row>
        <row r="25199">
          <cell r="D25199" t="str">
            <v>018205</v>
          </cell>
          <cell r="J25199" t="str">
            <v>(blank)</v>
          </cell>
        </row>
        <row r="25200">
          <cell r="D25200" t="str">
            <v>018205</v>
          </cell>
          <cell r="J25200" t="str">
            <v>(blank)</v>
          </cell>
        </row>
        <row r="25201">
          <cell r="D25201" t="str">
            <v>018205</v>
          </cell>
          <cell r="J25201" t="str">
            <v>(blank)</v>
          </cell>
        </row>
        <row r="25202">
          <cell r="D25202" t="str">
            <v>018205</v>
          </cell>
          <cell r="J25202" t="str">
            <v>(blank)</v>
          </cell>
        </row>
        <row r="25203">
          <cell r="D25203" t="str">
            <v>018205</v>
          </cell>
          <cell r="J25203" t="str">
            <v>(blank)</v>
          </cell>
        </row>
        <row r="25204">
          <cell r="D25204" t="str">
            <v>018205</v>
          </cell>
          <cell r="J25204" t="str">
            <v>N/A</v>
          </cell>
        </row>
        <row r="25205">
          <cell r="D25205" t="str">
            <v>018205</v>
          </cell>
          <cell r="J25205" t="str">
            <v>N/A</v>
          </cell>
        </row>
        <row r="25206">
          <cell r="D25206" t="str">
            <v>018205</v>
          </cell>
          <cell r="J25206" t="str">
            <v>STOCKED</v>
          </cell>
        </row>
        <row r="25207">
          <cell r="D25207" t="str">
            <v>018205</v>
          </cell>
          <cell r="J25207" t="str">
            <v>STOCKED</v>
          </cell>
        </row>
        <row r="25208">
          <cell r="D25208" t="str">
            <v>018205</v>
          </cell>
          <cell r="J25208" t="str">
            <v>STOCKED</v>
          </cell>
        </row>
        <row r="25209">
          <cell r="D25209" t="str">
            <v>018205</v>
          </cell>
          <cell r="J25209" t="str">
            <v>STOCKED</v>
          </cell>
        </row>
        <row r="25210">
          <cell r="D25210" t="str">
            <v>018205</v>
          </cell>
          <cell r="J25210" t="str">
            <v>STOCKED</v>
          </cell>
        </row>
        <row r="25211">
          <cell r="D25211" t="str">
            <v>018205</v>
          </cell>
          <cell r="J25211" t="str">
            <v>STOCKED</v>
          </cell>
        </row>
        <row r="25212">
          <cell r="D25212" t="str">
            <v>018205</v>
          </cell>
          <cell r="J25212" t="str">
            <v>STOCKED</v>
          </cell>
        </row>
        <row r="25213">
          <cell r="D25213" t="str">
            <v>018205</v>
          </cell>
          <cell r="J25213" t="str">
            <v>STOCKED</v>
          </cell>
        </row>
        <row r="25214">
          <cell r="D25214" t="str">
            <v>018205</v>
          </cell>
          <cell r="J25214" t="str">
            <v>STOCKED</v>
          </cell>
        </row>
        <row r="25215">
          <cell r="D25215" t="str">
            <v>018205</v>
          </cell>
          <cell r="J25215" t="str">
            <v>STOCKED</v>
          </cell>
        </row>
        <row r="25216">
          <cell r="D25216" t="str">
            <v>018205</v>
          </cell>
          <cell r="J25216" t="str">
            <v>STOCKED</v>
          </cell>
        </row>
        <row r="25217">
          <cell r="D25217" t="str">
            <v>018205</v>
          </cell>
          <cell r="J25217" t="str">
            <v>STOCKED</v>
          </cell>
        </row>
        <row r="25218">
          <cell r="D25218" t="str">
            <v>018205</v>
          </cell>
          <cell r="J25218" t="str">
            <v>STOCKED</v>
          </cell>
        </row>
        <row r="25219">
          <cell r="D25219" t="str">
            <v>018205</v>
          </cell>
          <cell r="J25219" t="str">
            <v>STOCKED</v>
          </cell>
        </row>
        <row r="25220">
          <cell r="D25220" t="str">
            <v>018205</v>
          </cell>
          <cell r="J25220" t="str">
            <v>STOCKED</v>
          </cell>
        </row>
        <row r="25221">
          <cell r="D25221" t="str">
            <v>018205</v>
          </cell>
          <cell r="J25221" t="str">
            <v>STOCKED</v>
          </cell>
        </row>
        <row r="25222">
          <cell r="D25222" t="str">
            <v>018205</v>
          </cell>
          <cell r="J25222" t="str">
            <v>STOCKED</v>
          </cell>
        </row>
        <row r="25223">
          <cell r="D25223" t="str">
            <v>018205</v>
          </cell>
          <cell r="J25223" t="str">
            <v>STOCKED</v>
          </cell>
        </row>
        <row r="25224">
          <cell r="D25224" t="str">
            <v>018205</v>
          </cell>
          <cell r="J25224" t="str">
            <v>STOCKED</v>
          </cell>
        </row>
        <row r="25225">
          <cell r="D25225" t="str">
            <v>018205</v>
          </cell>
          <cell r="J25225" t="str">
            <v>STOCKED</v>
          </cell>
        </row>
        <row r="25226">
          <cell r="D25226" t="str">
            <v>018205</v>
          </cell>
          <cell r="J25226" t="str">
            <v>STOCKED</v>
          </cell>
        </row>
        <row r="25227">
          <cell r="D25227" t="str">
            <v>018205</v>
          </cell>
          <cell r="J25227" t="str">
            <v>STOCKED</v>
          </cell>
        </row>
        <row r="25228">
          <cell r="D25228" t="str">
            <v>018205</v>
          </cell>
          <cell r="J25228" t="str">
            <v>STOCKED</v>
          </cell>
        </row>
        <row r="25229">
          <cell r="D25229" t="str">
            <v>018205</v>
          </cell>
          <cell r="J25229" t="str">
            <v>STOCKED</v>
          </cell>
        </row>
        <row r="25230">
          <cell r="D25230" t="str">
            <v>018205</v>
          </cell>
          <cell r="J25230" t="str">
            <v>STOCKED</v>
          </cell>
        </row>
        <row r="25231">
          <cell r="D25231" t="str">
            <v>018205</v>
          </cell>
          <cell r="J25231" t="str">
            <v>(blank)</v>
          </cell>
        </row>
        <row r="25232">
          <cell r="D25232" t="str">
            <v>018205</v>
          </cell>
          <cell r="J25232" t="str">
            <v>(blank)</v>
          </cell>
        </row>
        <row r="25233">
          <cell r="D25233" t="str">
            <v>018205</v>
          </cell>
          <cell r="J25233" t="str">
            <v>(blank)</v>
          </cell>
        </row>
        <row r="25234">
          <cell r="D25234" t="str">
            <v>018205</v>
          </cell>
          <cell r="J25234" t="str">
            <v>(blank)</v>
          </cell>
        </row>
        <row r="25235">
          <cell r="D25235" t="str">
            <v>018205</v>
          </cell>
          <cell r="J25235" t="str">
            <v>(blank)</v>
          </cell>
        </row>
        <row r="25236">
          <cell r="D25236" t="str">
            <v>018205</v>
          </cell>
          <cell r="J25236" t="str">
            <v>N/A</v>
          </cell>
        </row>
        <row r="25237">
          <cell r="D25237" t="str">
            <v>018205</v>
          </cell>
          <cell r="J25237" t="str">
            <v>N/A</v>
          </cell>
        </row>
        <row r="25238">
          <cell r="D25238" t="str">
            <v>018205</v>
          </cell>
          <cell r="J25238" t="str">
            <v>STOCKED</v>
          </cell>
        </row>
        <row r="25239">
          <cell r="D25239" t="str">
            <v>018205</v>
          </cell>
          <cell r="J25239" t="str">
            <v>STOCKED</v>
          </cell>
        </row>
        <row r="25240">
          <cell r="D25240" t="str">
            <v>018205</v>
          </cell>
          <cell r="J25240" t="str">
            <v>STOCKED</v>
          </cell>
        </row>
        <row r="25241">
          <cell r="D25241" t="str">
            <v>018205</v>
          </cell>
          <cell r="J25241" t="str">
            <v>STOCKED</v>
          </cell>
        </row>
        <row r="25242">
          <cell r="D25242" t="str">
            <v>018205</v>
          </cell>
          <cell r="J25242" t="str">
            <v>STOCKED</v>
          </cell>
        </row>
        <row r="25243">
          <cell r="D25243" t="str">
            <v>018205</v>
          </cell>
          <cell r="J25243" t="str">
            <v>STOCKED</v>
          </cell>
        </row>
        <row r="25244">
          <cell r="D25244" t="str">
            <v>018205</v>
          </cell>
          <cell r="J25244" t="str">
            <v>STOCKED</v>
          </cell>
        </row>
        <row r="25245">
          <cell r="D25245" t="str">
            <v>018205</v>
          </cell>
          <cell r="J25245" t="str">
            <v>STOCKED</v>
          </cell>
        </row>
        <row r="25246">
          <cell r="D25246" t="str">
            <v>018205</v>
          </cell>
          <cell r="J25246" t="str">
            <v>STOCKED</v>
          </cell>
        </row>
        <row r="25247">
          <cell r="D25247" t="str">
            <v>018205</v>
          </cell>
          <cell r="J25247" t="str">
            <v>STOCKED</v>
          </cell>
        </row>
        <row r="25248">
          <cell r="D25248" t="str">
            <v>018205</v>
          </cell>
          <cell r="J25248" t="str">
            <v>STOCKED</v>
          </cell>
        </row>
        <row r="25249">
          <cell r="D25249" t="str">
            <v>018205</v>
          </cell>
          <cell r="J25249" t="str">
            <v>STOCKED</v>
          </cell>
        </row>
        <row r="25250">
          <cell r="D25250" t="str">
            <v>018205</v>
          </cell>
          <cell r="J25250" t="str">
            <v>STOCKED</v>
          </cell>
        </row>
        <row r="25251">
          <cell r="D25251" t="str">
            <v>018205</v>
          </cell>
          <cell r="J25251" t="str">
            <v>STOCKED</v>
          </cell>
        </row>
        <row r="25252">
          <cell r="D25252" t="str">
            <v>018205</v>
          </cell>
          <cell r="J25252" t="str">
            <v>STOCKED</v>
          </cell>
        </row>
        <row r="25253">
          <cell r="D25253" t="str">
            <v>018213</v>
          </cell>
          <cell r="J25253" t="str">
            <v>STOCKED</v>
          </cell>
        </row>
        <row r="25254">
          <cell r="D25254" t="str">
            <v>018213</v>
          </cell>
          <cell r="J25254" t="str">
            <v>STOCKED</v>
          </cell>
        </row>
        <row r="25255">
          <cell r="D25255" t="str">
            <v>018213</v>
          </cell>
          <cell r="J25255" t="str">
            <v>STOCKED</v>
          </cell>
        </row>
        <row r="25256">
          <cell r="D25256" t="str">
            <v>018213</v>
          </cell>
          <cell r="J25256" t="str">
            <v>STOCKED</v>
          </cell>
        </row>
        <row r="25257">
          <cell r="D25257" t="str">
            <v>018213</v>
          </cell>
          <cell r="J25257" t="str">
            <v>STOCKED</v>
          </cell>
        </row>
        <row r="25258">
          <cell r="D25258" t="str">
            <v>018213</v>
          </cell>
          <cell r="J25258" t="str">
            <v>STOCKED</v>
          </cell>
        </row>
        <row r="25259">
          <cell r="D25259" t="str">
            <v>018213</v>
          </cell>
          <cell r="J25259" t="str">
            <v>STOCKED</v>
          </cell>
        </row>
        <row r="25260">
          <cell r="D25260" t="str">
            <v>018213</v>
          </cell>
          <cell r="J25260" t="str">
            <v>STOCKED</v>
          </cell>
        </row>
        <row r="25261">
          <cell r="D25261" t="str">
            <v>018213</v>
          </cell>
          <cell r="J25261" t="str">
            <v>STOCKED</v>
          </cell>
        </row>
        <row r="25262">
          <cell r="D25262" t="str">
            <v>018213</v>
          </cell>
          <cell r="J25262" t="str">
            <v>STOCKED</v>
          </cell>
        </row>
        <row r="25263">
          <cell r="D25263" t="str">
            <v>018213</v>
          </cell>
          <cell r="J25263" t="str">
            <v>STOCKED</v>
          </cell>
        </row>
        <row r="25264">
          <cell r="D25264" t="str">
            <v>018213</v>
          </cell>
          <cell r="J25264" t="str">
            <v>STOCKED</v>
          </cell>
        </row>
        <row r="25265">
          <cell r="D25265" t="str">
            <v>018213</v>
          </cell>
          <cell r="J25265" t="str">
            <v>STOCKED</v>
          </cell>
        </row>
        <row r="25266">
          <cell r="D25266" t="str">
            <v>018213</v>
          </cell>
          <cell r="J25266" t="str">
            <v>STOCKED</v>
          </cell>
        </row>
        <row r="25267">
          <cell r="D25267" t="str">
            <v>018213</v>
          </cell>
          <cell r="J25267" t="str">
            <v>STOCKED</v>
          </cell>
        </row>
        <row r="25268">
          <cell r="D25268" t="str">
            <v>018213</v>
          </cell>
          <cell r="J25268" t="str">
            <v>STOCKED</v>
          </cell>
        </row>
        <row r="25269">
          <cell r="D25269" t="str">
            <v>018213</v>
          </cell>
          <cell r="J25269" t="str">
            <v>STOCKED</v>
          </cell>
        </row>
        <row r="25270">
          <cell r="D25270" t="str">
            <v>018213</v>
          </cell>
          <cell r="J25270" t="str">
            <v>STOCKED</v>
          </cell>
        </row>
        <row r="25271">
          <cell r="D25271" t="str">
            <v>018213</v>
          </cell>
          <cell r="J25271" t="str">
            <v>STOCKED</v>
          </cell>
        </row>
        <row r="25272">
          <cell r="D25272" t="str">
            <v>018213</v>
          </cell>
          <cell r="J25272" t="str">
            <v>STOCKED</v>
          </cell>
        </row>
        <row r="25273">
          <cell r="D25273" t="str">
            <v>018213</v>
          </cell>
          <cell r="J25273" t="str">
            <v>STOCKED</v>
          </cell>
        </row>
        <row r="25274">
          <cell r="D25274" t="str">
            <v>018213</v>
          </cell>
          <cell r="J25274" t="str">
            <v>STOCKED</v>
          </cell>
        </row>
        <row r="25275">
          <cell r="D25275" t="str">
            <v>018213</v>
          </cell>
          <cell r="J25275" t="str">
            <v>STOCKED</v>
          </cell>
        </row>
        <row r="25276">
          <cell r="D25276" t="str">
            <v>018213</v>
          </cell>
          <cell r="J25276" t="str">
            <v>STOCKED</v>
          </cell>
        </row>
        <row r="25277">
          <cell r="D25277" t="str">
            <v>018213</v>
          </cell>
          <cell r="J25277" t="str">
            <v>STOCKED</v>
          </cell>
        </row>
        <row r="25278">
          <cell r="D25278" t="str">
            <v>018213</v>
          </cell>
          <cell r="J25278" t="str">
            <v>(blank)</v>
          </cell>
        </row>
        <row r="25279">
          <cell r="D25279" t="str">
            <v>018213</v>
          </cell>
          <cell r="J25279" t="str">
            <v>(blank)</v>
          </cell>
        </row>
        <row r="25280">
          <cell r="D25280" t="str">
            <v>018213</v>
          </cell>
          <cell r="J25280" t="str">
            <v>(blank)</v>
          </cell>
        </row>
        <row r="25281">
          <cell r="D25281" t="str">
            <v>018213</v>
          </cell>
          <cell r="J25281" t="str">
            <v>(blank)</v>
          </cell>
        </row>
        <row r="25282">
          <cell r="D25282" t="str">
            <v>018213</v>
          </cell>
          <cell r="J25282" t="str">
            <v>(blank)</v>
          </cell>
        </row>
        <row r="25283">
          <cell r="D25283" t="str">
            <v>018213</v>
          </cell>
          <cell r="J25283" t="str">
            <v>N/A</v>
          </cell>
        </row>
        <row r="25284">
          <cell r="D25284" t="str">
            <v>018213</v>
          </cell>
          <cell r="J25284" t="str">
            <v>N/A</v>
          </cell>
        </row>
        <row r="25285">
          <cell r="D25285" t="str">
            <v>018213</v>
          </cell>
          <cell r="J25285" t="str">
            <v>STOCKED</v>
          </cell>
        </row>
        <row r="25286">
          <cell r="D25286" t="str">
            <v>018213</v>
          </cell>
          <cell r="J25286" t="str">
            <v>STOCKED</v>
          </cell>
        </row>
        <row r="25287">
          <cell r="D25287" t="str">
            <v>018213</v>
          </cell>
          <cell r="J25287" t="str">
            <v>(blank)</v>
          </cell>
        </row>
        <row r="25288">
          <cell r="D25288" t="str">
            <v>018213</v>
          </cell>
          <cell r="J25288" t="str">
            <v>(blank)</v>
          </cell>
        </row>
        <row r="25289">
          <cell r="D25289" t="str">
            <v>018213</v>
          </cell>
          <cell r="J25289" t="str">
            <v>(blank)</v>
          </cell>
        </row>
        <row r="25290">
          <cell r="D25290" t="str">
            <v>018213</v>
          </cell>
          <cell r="J25290" t="str">
            <v>(blank)</v>
          </cell>
        </row>
        <row r="25291">
          <cell r="D25291" t="str">
            <v>018213</v>
          </cell>
          <cell r="J25291" t="str">
            <v>STOCKED</v>
          </cell>
        </row>
        <row r="25292">
          <cell r="D25292" t="str">
            <v>018213</v>
          </cell>
          <cell r="J25292" t="str">
            <v>STOCKED</v>
          </cell>
        </row>
        <row r="25293">
          <cell r="D25293" t="str">
            <v>018213</v>
          </cell>
          <cell r="J25293" t="str">
            <v>STOCKED</v>
          </cell>
        </row>
        <row r="25294">
          <cell r="D25294" t="str">
            <v>018213</v>
          </cell>
          <cell r="J25294" t="str">
            <v>STOCKED</v>
          </cell>
        </row>
        <row r="25295">
          <cell r="D25295" t="str">
            <v>018213</v>
          </cell>
          <cell r="J25295" t="str">
            <v>STOCKED</v>
          </cell>
        </row>
        <row r="25296">
          <cell r="D25296" t="str">
            <v>018213</v>
          </cell>
          <cell r="J25296" t="str">
            <v>STOCKED</v>
          </cell>
        </row>
        <row r="25297">
          <cell r="D25297" t="str">
            <v>018213</v>
          </cell>
          <cell r="J25297" t="str">
            <v>STOCKED</v>
          </cell>
        </row>
        <row r="25298">
          <cell r="D25298" t="str">
            <v>018213</v>
          </cell>
          <cell r="J25298" t="str">
            <v>STOCKED</v>
          </cell>
        </row>
        <row r="25299">
          <cell r="D25299" t="str">
            <v>018213</v>
          </cell>
          <cell r="J25299" t="str">
            <v>STOCKED</v>
          </cell>
        </row>
        <row r="25300">
          <cell r="D25300" t="str">
            <v>018213</v>
          </cell>
          <cell r="J25300" t="str">
            <v>STOCKED</v>
          </cell>
        </row>
        <row r="25301">
          <cell r="D25301" t="str">
            <v>018213</v>
          </cell>
          <cell r="J25301" t="str">
            <v>STOCKED</v>
          </cell>
        </row>
        <row r="25302">
          <cell r="D25302" t="str">
            <v>018213</v>
          </cell>
          <cell r="J25302" t="str">
            <v>STOCKED</v>
          </cell>
        </row>
        <row r="25303">
          <cell r="D25303" t="str">
            <v>018213</v>
          </cell>
          <cell r="J25303" t="str">
            <v>STOCKED</v>
          </cell>
        </row>
        <row r="25304">
          <cell r="D25304" t="str">
            <v>018213</v>
          </cell>
          <cell r="J25304" t="str">
            <v>STOCKED</v>
          </cell>
        </row>
        <row r="25305">
          <cell r="D25305" t="str">
            <v>018213</v>
          </cell>
          <cell r="J25305" t="str">
            <v>STOCKED</v>
          </cell>
        </row>
        <row r="25306">
          <cell r="D25306" t="str">
            <v>018213</v>
          </cell>
          <cell r="J25306" t="str">
            <v>STOCKED</v>
          </cell>
        </row>
        <row r="25307">
          <cell r="D25307" t="str">
            <v>018213</v>
          </cell>
          <cell r="J25307" t="str">
            <v>STOCKED</v>
          </cell>
        </row>
        <row r="25308">
          <cell r="D25308" t="str">
            <v>018213</v>
          </cell>
          <cell r="J25308" t="str">
            <v>STOCKED</v>
          </cell>
        </row>
        <row r="25309">
          <cell r="D25309" t="str">
            <v>018213</v>
          </cell>
          <cell r="J25309" t="str">
            <v>STOCKED</v>
          </cell>
        </row>
        <row r="25310">
          <cell r="D25310" t="str">
            <v>018213</v>
          </cell>
          <cell r="J25310" t="str">
            <v>STOCKED</v>
          </cell>
        </row>
        <row r="25311">
          <cell r="D25311" t="str">
            <v>018213</v>
          </cell>
          <cell r="J25311" t="str">
            <v>STOCKED</v>
          </cell>
        </row>
        <row r="25312">
          <cell r="D25312" t="str">
            <v>018213</v>
          </cell>
          <cell r="J25312" t="str">
            <v>STOCKED</v>
          </cell>
        </row>
        <row r="25313">
          <cell r="D25313" t="str">
            <v>018213</v>
          </cell>
          <cell r="J25313" t="str">
            <v>STOCKED</v>
          </cell>
        </row>
        <row r="25314">
          <cell r="D25314" t="str">
            <v>018213</v>
          </cell>
          <cell r="J25314" t="str">
            <v>STOCKED</v>
          </cell>
        </row>
        <row r="25315">
          <cell r="D25315" t="str">
            <v>018213</v>
          </cell>
          <cell r="J25315" t="str">
            <v>STOCKED</v>
          </cell>
        </row>
        <row r="25316">
          <cell r="D25316" t="str">
            <v>018213</v>
          </cell>
          <cell r="J25316" t="str">
            <v>(blank)</v>
          </cell>
        </row>
        <row r="25317">
          <cell r="D25317" t="str">
            <v>018213</v>
          </cell>
          <cell r="J25317" t="str">
            <v>(blank)</v>
          </cell>
        </row>
        <row r="25318">
          <cell r="D25318" t="str">
            <v>018213</v>
          </cell>
          <cell r="J25318" t="str">
            <v>(blank)</v>
          </cell>
        </row>
        <row r="25319">
          <cell r="D25319" t="str">
            <v>018213</v>
          </cell>
          <cell r="J25319" t="str">
            <v>(blank)</v>
          </cell>
        </row>
        <row r="25320">
          <cell r="D25320" t="str">
            <v>018213</v>
          </cell>
          <cell r="J25320" t="str">
            <v>(blank)</v>
          </cell>
        </row>
        <row r="25321">
          <cell r="D25321" t="str">
            <v>018213</v>
          </cell>
          <cell r="J25321" t="str">
            <v>N/A</v>
          </cell>
        </row>
        <row r="25322">
          <cell r="D25322" t="str">
            <v>018213</v>
          </cell>
          <cell r="J25322" t="str">
            <v>N/A</v>
          </cell>
        </row>
        <row r="25323">
          <cell r="D25323" t="str">
            <v>018213</v>
          </cell>
          <cell r="J25323" t="str">
            <v>STOCKED</v>
          </cell>
        </row>
        <row r="25324">
          <cell r="D25324" t="str">
            <v>018213</v>
          </cell>
          <cell r="J25324" t="str">
            <v>STOCKED</v>
          </cell>
        </row>
        <row r="25325">
          <cell r="D25325" t="str">
            <v>018213</v>
          </cell>
          <cell r="J25325" t="str">
            <v>STOCKED</v>
          </cell>
        </row>
        <row r="25326">
          <cell r="D25326" t="str">
            <v>018213</v>
          </cell>
          <cell r="J25326" t="str">
            <v>STOCKED</v>
          </cell>
        </row>
        <row r="25327">
          <cell r="D25327" t="str">
            <v>018213</v>
          </cell>
          <cell r="J25327" t="str">
            <v>STOCKED</v>
          </cell>
        </row>
        <row r="25328">
          <cell r="D25328" t="str">
            <v>018213</v>
          </cell>
          <cell r="J25328" t="str">
            <v>STOCKED</v>
          </cell>
        </row>
        <row r="25329">
          <cell r="D25329" t="str">
            <v>018213</v>
          </cell>
          <cell r="J25329" t="str">
            <v>STOCKED</v>
          </cell>
        </row>
        <row r="25330">
          <cell r="D25330" t="str">
            <v>018213</v>
          </cell>
          <cell r="J25330" t="str">
            <v>STOCKED</v>
          </cell>
        </row>
        <row r="25331">
          <cell r="D25331" t="str">
            <v>018213</v>
          </cell>
          <cell r="J25331" t="str">
            <v>STOCKED</v>
          </cell>
        </row>
        <row r="25332">
          <cell r="D25332" t="str">
            <v>018213</v>
          </cell>
          <cell r="J25332" t="str">
            <v>STOCKED</v>
          </cell>
        </row>
        <row r="25333">
          <cell r="D25333" t="str">
            <v>018213</v>
          </cell>
          <cell r="J25333" t="str">
            <v>STOCKED</v>
          </cell>
        </row>
        <row r="25334">
          <cell r="D25334" t="str">
            <v>018213</v>
          </cell>
          <cell r="J25334" t="str">
            <v>STOCKED</v>
          </cell>
        </row>
        <row r="25335">
          <cell r="D25335" t="str">
            <v>018213</v>
          </cell>
          <cell r="J25335" t="str">
            <v>STOCKED</v>
          </cell>
        </row>
        <row r="25336">
          <cell r="D25336" t="str">
            <v>018213</v>
          </cell>
          <cell r="J25336" t="str">
            <v>STOCKED</v>
          </cell>
        </row>
        <row r="25337">
          <cell r="D25337" t="str">
            <v>018213</v>
          </cell>
          <cell r="J25337" t="str">
            <v>STOCKED</v>
          </cell>
        </row>
        <row r="25338">
          <cell r="D25338" t="str">
            <v>019004</v>
          </cell>
          <cell r="J25338" t="str">
            <v>(blank)</v>
          </cell>
        </row>
        <row r="25339">
          <cell r="D25339" t="str">
            <v>019004</v>
          </cell>
          <cell r="J25339" t="str">
            <v>N/A</v>
          </cell>
        </row>
        <row r="25340">
          <cell r="D25340" t="str">
            <v>019004</v>
          </cell>
          <cell r="J25340" t="str">
            <v>N/A</v>
          </cell>
        </row>
        <row r="25341">
          <cell r="D25341" t="str">
            <v>022065</v>
          </cell>
          <cell r="J25341" t="str">
            <v>SPECIAL ORDER</v>
          </cell>
        </row>
        <row r="25342">
          <cell r="D25342" t="str">
            <v>022065</v>
          </cell>
          <cell r="J25342" t="str">
            <v>SPECIAL ORDER</v>
          </cell>
        </row>
        <row r="25343">
          <cell r="D25343" t="str">
            <v>022065</v>
          </cell>
          <cell r="J25343" t="str">
            <v>SPECIAL ORDER</v>
          </cell>
        </row>
        <row r="25344">
          <cell r="D25344" t="str">
            <v>022065</v>
          </cell>
          <cell r="J25344" t="str">
            <v>SPECIAL ORDER</v>
          </cell>
        </row>
        <row r="25345">
          <cell r="D25345" t="str">
            <v>022065</v>
          </cell>
          <cell r="J25345" t="str">
            <v>SPECIAL ORDER</v>
          </cell>
        </row>
        <row r="25346">
          <cell r="D25346" t="str">
            <v>022065</v>
          </cell>
          <cell r="J25346" t="str">
            <v>SPECIAL ORDER</v>
          </cell>
        </row>
        <row r="25347">
          <cell r="D25347" t="str">
            <v>022065</v>
          </cell>
          <cell r="J25347" t="str">
            <v>SPECIAL ORDER</v>
          </cell>
        </row>
        <row r="25348">
          <cell r="D25348" t="str">
            <v>022065</v>
          </cell>
          <cell r="J25348" t="str">
            <v>SPECIAL ORDER</v>
          </cell>
        </row>
        <row r="25349">
          <cell r="D25349" t="str">
            <v>022065</v>
          </cell>
          <cell r="J25349" t="str">
            <v>SPECIAL ORDER</v>
          </cell>
        </row>
        <row r="25350">
          <cell r="D25350" t="str">
            <v>022065</v>
          </cell>
          <cell r="J25350" t="str">
            <v>SPECIAL ORDER</v>
          </cell>
        </row>
        <row r="25351">
          <cell r="D25351" t="str">
            <v>022065</v>
          </cell>
          <cell r="J25351" t="str">
            <v>SPECIAL ORDER</v>
          </cell>
        </row>
        <row r="25352">
          <cell r="D25352" t="str">
            <v>022065</v>
          </cell>
          <cell r="J25352" t="str">
            <v>SPECIAL ORDER</v>
          </cell>
        </row>
        <row r="25353">
          <cell r="D25353" t="str">
            <v>022065</v>
          </cell>
          <cell r="J25353" t="str">
            <v>(blank)</v>
          </cell>
        </row>
        <row r="25354">
          <cell r="D25354" t="str">
            <v>022065</v>
          </cell>
          <cell r="J25354" t="str">
            <v>(blank)</v>
          </cell>
        </row>
        <row r="25355">
          <cell r="D25355" t="str">
            <v>022065</v>
          </cell>
          <cell r="J25355" t="str">
            <v>(blank)</v>
          </cell>
        </row>
        <row r="25356">
          <cell r="D25356" t="str">
            <v>022065</v>
          </cell>
          <cell r="J25356" t="str">
            <v>(blank)</v>
          </cell>
        </row>
        <row r="25357">
          <cell r="D25357" t="str">
            <v>022065</v>
          </cell>
          <cell r="J25357" t="str">
            <v>(blank)</v>
          </cell>
        </row>
        <row r="25358">
          <cell r="D25358" t="str">
            <v>022065</v>
          </cell>
          <cell r="J25358" t="str">
            <v>N/A</v>
          </cell>
        </row>
        <row r="25359">
          <cell r="D25359" t="str">
            <v>022065</v>
          </cell>
          <cell r="J25359" t="str">
            <v>N/A</v>
          </cell>
        </row>
        <row r="25360">
          <cell r="D25360" t="str">
            <v>022065</v>
          </cell>
          <cell r="J25360" t="str">
            <v>SPECIAL ORDER</v>
          </cell>
        </row>
        <row r="25361">
          <cell r="D25361" t="str">
            <v>022065</v>
          </cell>
          <cell r="J25361" t="str">
            <v>SPECIAL ORDER</v>
          </cell>
        </row>
        <row r="25362">
          <cell r="D25362" t="str">
            <v>022065</v>
          </cell>
          <cell r="J25362" t="str">
            <v>SPECIAL ORDER</v>
          </cell>
        </row>
        <row r="25363">
          <cell r="D25363" t="str">
            <v>022065</v>
          </cell>
          <cell r="J25363" t="str">
            <v>SPECIAL ORDER</v>
          </cell>
        </row>
        <row r="25364">
          <cell r="D25364" t="str">
            <v>022065</v>
          </cell>
          <cell r="J25364" t="str">
            <v>SPECIAL ORDER</v>
          </cell>
        </row>
        <row r="25365">
          <cell r="D25365" t="str">
            <v>022065</v>
          </cell>
          <cell r="J25365" t="str">
            <v>SPECIAL ORDER</v>
          </cell>
        </row>
        <row r="25366">
          <cell r="D25366" t="str">
            <v>022065</v>
          </cell>
          <cell r="J25366" t="str">
            <v>SPECIAL ORDER</v>
          </cell>
        </row>
        <row r="25367">
          <cell r="D25367" t="str">
            <v>022065</v>
          </cell>
          <cell r="J25367" t="str">
            <v>SPECIAL ORDER</v>
          </cell>
        </row>
        <row r="25368">
          <cell r="D25368" t="str">
            <v>022065</v>
          </cell>
          <cell r="J25368" t="str">
            <v>SPECIAL ORDER</v>
          </cell>
        </row>
        <row r="25369">
          <cell r="D25369" t="str">
            <v>022065</v>
          </cell>
          <cell r="J25369" t="str">
            <v>SPECIAL ORDER</v>
          </cell>
        </row>
        <row r="25370">
          <cell r="D25370" t="str">
            <v>022065</v>
          </cell>
          <cell r="J25370" t="str">
            <v>SPECIAL ORDER</v>
          </cell>
        </row>
        <row r="25371">
          <cell r="D25371" t="str">
            <v>022065</v>
          </cell>
          <cell r="J25371" t="str">
            <v>SPECIAL ORDER</v>
          </cell>
        </row>
        <row r="25372">
          <cell r="D25372" t="str">
            <v>022065</v>
          </cell>
          <cell r="J25372" t="str">
            <v>SPECIAL ORDER</v>
          </cell>
        </row>
        <row r="25373">
          <cell r="D25373" t="str">
            <v>025024</v>
          </cell>
          <cell r="J25373" t="str">
            <v>STOCKED</v>
          </cell>
        </row>
        <row r="25374">
          <cell r="D25374" t="str">
            <v>025024</v>
          </cell>
          <cell r="J25374" t="str">
            <v>STOCKED</v>
          </cell>
        </row>
        <row r="25375">
          <cell r="D25375" t="str">
            <v>025024</v>
          </cell>
          <cell r="J25375" t="str">
            <v>STOCKED</v>
          </cell>
        </row>
        <row r="25376">
          <cell r="D25376" t="str">
            <v>025024</v>
          </cell>
          <cell r="J25376" t="str">
            <v>STOCKED</v>
          </cell>
        </row>
        <row r="25377">
          <cell r="D25377" t="str">
            <v>025024</v>
          </cell>
          <cell r="J25377" t="str">
            <v>STOCKED</v>
          </cell>
        </row>
        <row r="25378">
          <cell r="D25378" t="str">
            <v>025024</v>
          </cell>
          <cell r="J25378" t="str">
            <v>STOCKED</v>
          </cell>
        </row>
        <row r="25379">
          <cell r="D25379" t="str">
            <v>025024</v>
          </cell>
          <cell r="J25379" t="str">
            <v>STOCKED</v>
          </cell>
        </row>
        <row r="25380">
          <cell r="D25380" t="str">
            <v>025024</v>
          </cell>
          <cell r="J25380" t="str">
            <v>STOCKED</v>
          </cell>
        </row>
        <row r="25381">
          <cell r="D25381" t="str">
            <v>025024</v>
          </cell>
          <cell r="J25381" t="str">
            <v>STOCKED</v>
          </cell>
        </row>
        <row r="25382">
          <cell r="D25382" t="str">
            <v>025024</v>
          </cell>
          <cell r="J25382" t="str">
            <v>STOCKED</v>
          </cell>
        </row>
        <row r="25383">
          <cell r="D25383" t="str">
            <v>025024</v>
          </cell>
          <cell r="J25383" t="str">
            <v>STOCKED</v>
          </cell>
        </row>
        <row r="25384">
          <cell r="D25384" t="str">
            <v>025024</v>
          </cell>
          <cell r="J25384" t="str">
            <v>STOCKED</v>
          </cell>
        </row>
        <row r="25385">
          <cell r="D25385" t="str">
            <v>025024</v>
          </cell>
          <cell r="J25385" t="str">
            <v>STOCKED</v>
          </cell>
        </row>
        <row r="25386">
          <cell r="D25386" t="str">
            <v>025024</v>
          </cell>
          <cell r="J25386" t="str">
            <v>STOCKED</v>
          </cell>
        </row>
        <row r="25387">
          <cell r="D25387" t="str">
            <v>025024</v>
          </cell>
          <cell r="J25387" t="str">
            <v>STOCKED</v>
          </cell>
        </row>
        <row r="25388">
          <cell r="D25388" t="str">
            <v>025024</v>
          </cell>
          <cell r="J25388" t="str">
            <v>STOCKED</v>
          </cell>
        </row>
        <row r="25389">
          <cell r="D25389" t="str">
            <v>025024</v>
          </cell>
          <cell r="J25389" t="str">
            <v>STOCKED</v>
          </cell>
        </row>
        <row r="25390">
          <cell r="D25390" t="str">
            <v>025024</v>
          </cell>
          <cell r="J25390" t="str">
            <v>STOCKED</v>
          </cell>
        </row>
        <row r="25391">
          <cell r="D25391" t="str">
            <v>025024</v>
          </cell>
          <cell r="J25391" t="str">
            <v>STOCKED</v>
          </cell>
        </row>
        <row r="25392">
          <cell r="D25392" t="str">
            <v>025024</v>
          </cell>
          <cell r="J25392" t="str">
            <v>STOCKED</v>
          </cell>
        </row>
        <row r="25393">
          <cell r="D25393" t="str">
            <v>025024</v>
          </cell>
          <cell r="J25393" t="str">
            <v>STOCKED</v>
          </cell>
        </row>
        <row r="25394">
          <cell r="D25394" t="str">
            <v>025024</v>
          </cell>
          <cell r="J25394" t="str">
            <v>STOCKED</v>
          </cell>
        </row>
        <row r="25395">
          <cell r="D25395" t="str">
            <v>025024</v>
          </cell>
          <cell r="J25395" t="str">
            <v>STOCKED</v>
          </cell>
        </row>
        <row r="25396">
          <cell r="D25396" t="str">
            <v>025024</v>
          </cell>
          <cell r="J25396" t="str">
            <v>STOCKED</v>
          </cell>
        </row>
        <row r="25397">
          <cell r="D25397" t="str">
            <v>025024</v>
          </cell>
          <cell r="J25397" t="str">
            <v>STOCKED</v>
          </cell>
        </row>
        <row r="25398">
          <cell r="D25398" t="str">
            <v>025024</v>
          </cell>
          <cell r="J25398" t="str">
            <v>(blank)</v>
          </cell>
        </row>
        <row r="25399">
          <cell r="D25399" t="str">
            <v>025024</v>
          </cell>
          <cell r="J25399" t="str">
            <v>(blank)</v>
          </cell>
        </row>
        <row r="25400">
          <cell r="D25400" t="str">
            <v>025024</v>
          </cell>
          <cell r="J25400" t="str">
            <v>(blank)</v>
          </cell>
        </row>
        <row r="25401">
          <cell r="D25401" t="str">
            <v>025024</v>
          </cell>
          <cell r="J25401" t="str">
            <v>(blank)</v>
          </cell>
        </row>
        <row r="25402">
          <cell r="D25402" t="str">
            <v>025024</v>
          </cell>
          <cell r="J25402" t="str">
            <v>(blank)</v>
          </cell>
        </row>
        <row r="25403">
          <cell r="D25403" t="str">
            <v>025024</v>
          </cell>
          <cell r="J25403" t="str">
            <v>N/A</v>
          </cell>
        </row>
        <row r="25404">
          <cell r="D25404" t="str">
            <v>025024</v>
          </cell>
          <cell r="J25404" t="str">
            <v>N/A</v>
          </cell>
        </row>
        <row r="25405">
          <cell r="D25405" t="str">
            <v>025024</v>
          </cell>
          <cell r="J25405" t="str">
            <v>STOCKED</v>
          </cell>
        </row>
        <row r="25406">
          <cell r="D25406" t="str">
            <v>025024</v>
          </cell>
          <cell r="J25406" t="str">
            <v>STOCKED</v>
          </cell>
        </row>
        <row r="25407">
          <cell r="D25407" t="str">
            <v>025024</v>
          </cell>
          <cell r="J25407" t="str">
            <v>(blank)</v>
          </cell>
        </row>
        <row r="25408">
          <cell r="D25408" t="str">
            <v>025024</v>
          </cell>
          <cell r="J25408" t="str">
            <v>(blank)</v>
          </cell>
        </row>
        <row r="25409">
          <cell r="D25409" t="str">
            <v>025024</v>
          </cell>
          <cell r="J25409" t="str">
            <v>(blank)</v>
          </cell>
        </row>
        <row r="25410">
          <cell r="D25410" t="str">
            <v>025024</v>
          </cell>
          <cell r="J25410" t="str">
            <v>(blank)</v>
          </cell>
        </row>
        <row r="25411">
          <cell r="D25411" t="str">
            <v>025024</v>
          </cell>
          <cell r="J25411" t="str">
            <v>(blank)</v>
          </cell>
        </row>
        <row r="25412">
          <cell r="D25412" t="str">
            <v>025024</v>
          </cell>
          <cell r="J25412" t="str">
            <v>N/A</v>
          </cell>
        </row>
        <row r="25413">
          <cell r="D25413" t="str">
            <v>025024</v>
          </cell>
          <cell r="J25413" t="str">
            <v>N/A</v>
          </cell>
        </row>
        <row r="25414">
          <cell r="D25414" t="str">
            <v>025024</v>
          </cell>
          <cell r="J25414" t="str">
            <v>STOCKED</v>
          </cell>
        </row>
        <row r="25415">
          <cell r="D25415" t="str">
            <v>025024</v>
          </cell>
          <cell r="J25415" t="str">
            <v>STOCKED</v>
          </cell>
        </row>
        <row r="25416">
          <cell r="D25416" t="str">
            <v>025024</v>
          </cell>
          <cell r="J25416" t="str">
            <v>STOCKED</v>
          </cell>
        </row>
        <row r="25417">
          <cell r="D25417" t="str">
            <v>025024</v>
          </cell>
          <cell r="J25417" t="str">
            <v>STOCKED</v>
          </cell>
        </row>
        <row r="25418">
          <cell r="D25418" t="str">
            <v>025024</v>
          </cell>
          <cell r="J25418" t="str">
            <v>STOCKED</v>
          </cell>
        </row>
        <row r="25419">
          <cell r="D25419" t="str">
            <v>025024</v>
          </cell>
          <cell r="J25419" t="str">
            <v>STOCKED</v>
          </cell>
        </row>
        <row r="25420">
          <cell r="D25420" t="str">
            <v>025024</v>
          </cell>
          <cell r="J25420" t="str">
            <v>STOCKED</v>
          </cell>
        </row>
        <row r="25421">
          <cell r="D25421" t="str">
            <v>025024</v>
          </cell>
          <cell r="J25421" t="str">
            <v>STOCKED</v>
          </cell>
        </row>
        <row r="25422">
          <cell r="D25422" t="str">
            <v>025024</v>
          </cell>
          <cell r="J25422" t="str">
            <v>STOCKED</v>
          </cell>
        </row>
        <row r="25423">
          <cell r="D25423" t="str">
            <v>025024</v>
          </cell>
          <cell r="J25423" t="str">
            <v>STOCKED</v>
          </cell>
        </row>
        <row r="25424">
          <cell r="D25424" t="str">
            <v>025024</v>
          </cell>
          <cell r="J25424" t="str">
            <v>STOCKED</v>
          </cell>
        </row>
        <row r="25425">
          <cell r="D25425" t="str">
            <v>025024</v>
          </cell>
          <cell r="J25425" t="str">
            <v>STOCKED</v>
          </cell>
        </row>
        <row r="25426">
          <cell r="D25426" t="str">
            <v>025024</v>
          </cell>
          <cell r="J25426" t="str">
            <v>STOCKED</v>
          </cell>
        </row>
        <row r="25427">
          <cell r="D25427" t="str">
            <v>025024</v>
          </cell>
          <cell r="J25427" t="str">
            <v>STOCKED</v>
          </cell>
        </row>
        <row r="25428">
          <cell r="D25428" t="str">
            <v>025024</v>
          </cell>
          <cell r="J25428" t="str">
            <v>STOCKED</v>
          </cell>
        </row>
        <row r="25429">
          <cell r="D25429" t="str">
            <v>025024</v>
          </cell>
          <cell r="J25429" t="str">
            <v>STOCKED</v>
          </cell>
        </row>
        <row r="25430">
          <cell r="D25430" t="str">
            <v>025024</v>
          </cell>
          <cell r="J25430" t="str">
            <v>STOCKED</v>
          </cell>
        </row>
        <row r="25431">
          <cell r="D25431" t="str">
            <v>025024</v>
          </cell>
          <cell r="J25431" t="str">
            <v>STOCKED</v>
          </cell>
        </row>
        <row r="25432">
          <cell r="D25432" t="str">
            <v>025024</v>
          </cell>
          <cell r="J25432" t="str">
            <v>STOCKED</v>
          </cell>
        </row>
        <row r="25433">
          <cell r="D25433" t="str">
            <v>025024</v>
          </cell>
          <cell r="J25433" t="str">
            <v>STOCKED</v>
          </cell>
        </row>
        <row r="25434">
          <cell r="D25434" t="str">
            <v>025024</v>
          </cell>
          <cell r="J25434" t="str">
            <v>STOCKED</v>
          </cell>
        </row>
        <row r="25435">
          <cell r="D25435" t="str">
            <v>025024</v>
          </cell>
          <cell r="J25435" t="str">
            <v>STOCKED</v>
          </cell>
        </row>
        <row r="25436">
          <cell r="D25436" t="str">
            <v>025024</v>
          </cell>
          <cell r="J25436" t="str">
            <v>STOCKED</v>
          </cell>
        </row>
        <row r="25437">
          <cell r="D25437" t="str">
            <v>025024</v>
          </cell>
          <cell r="J25437" t="str">
            <v>STOCKED</v>
          </cell>
        </row>
        <row r="25438">
          <cell r="D25438" t="str">
            <v>025024</v>
          </cell>
          <cell r="J25438" t="str">
            <v>STOCKED</v>
          </cell>
        </row>
        <row r="25439">
          <cell r="D25439" t="str">
            <v>025024</v>
          </cell>
          <cell r="J25439" t="str">
            <v>(blank)</v>
          </cell>
        </row>
        <row r="25440">
          <cell r="D25440" t="str">
            <v>025024</v>
          </cell>
          <cell r="J25440" t="str">
            <v>(blank)</v>
          </cell>
        </row>
        <row r="25441">
          <cell r="D25441" t="str">
            <v>025024</v>
          </cell>
          <cell r="J25441" t="str">
            <v>(blank)</v>
          </cell>
        </row>
        <row r="25442">
          <cell r="D25442" t="str">
            <v>025024</v>
          </cell>
          <cell r="J25442" t="str">
            <v>(blank)</v>
          </cell>
        </row>
        <row r="25443">
          <cell r="D25443" t="str">
            <v>025024</v>
          </cell>
          <cell r="J25443" t="str">
            <v>(blank)</v>
          </cell>
        </row>
        <row r="25444">
          <cell r="D25444" t="str">
            <v>025024</v>
          </cell>
          <cell r="J25444" t="str">
            <v>N/A</v>
          </cell>
        </row>
        <row r="25445">
          <cell r="D25445" t="str">
            <v>025024</v>
          </cell>
          <cell r="J25445" t="str">
            <v>N/A</v>
          </cell>
        </row>
        <row r="25446">
          <cell r="D25446" t="str">
            <v>025024</v>
          </cell>
          <cell r="J25446" t="str">
            <v>STOCKED</v>
          </cell>
        </row>
        <row r="25447">
          <cell r="D25447" t="str">
            <v>025024</v>
          </cell>
          <cell r="J25447" t="str">
            <v>STOCKED</v>
          </cell>
        </row>
        <row r="25448">
          <cell r="D25448" t="str">
            <v>025024</v>
          </cell>
          <cell r="J25448" t="str">
            <v>STOCKED</v>
          </cell>
        </row>
        <row r="25449">
          <cell r="D25449" t="str">
            <v>025024</v>
          </cell>
          <cell r="J25449" t="str">
            <v>STOCKED</v>
          </cell>
        </row>
        <row r="25450">
          <cell r="D25450" t="str">
            <v>025024</v>
          </cell>
          <cell r="J25450" t="str">
            <v>STOCKED</v>
          </cell>
        </row>
        <row r="25451">
          <cell r="D25451" t="str">
            <v>025024</v>
          </cell>
          <cell r="J25451" t="str">
            <v>STOCKED</v>
          </cell>
        </row>
        <row r="25452">
          <cell r="D25452" t="str">
            <v>025024</v>
          </cell>
          <cell r="J25452" t="str">
            <v>STOCKED</v>
          </cell>
        </row>
        <row r="25453">
          <cell r="D25453" t="str">
            <v>025024</v>
          </cell>
          <cell r="J25453" t="str">
            <v>STOCKED</v>
          </cell>
        </row>
        <row r="25454">
          <cell r="D25454" t="str">
            <v>025024</v>
          </cell>
          <cell r="J25454" t="str">
            <v>STOCKED</v>
          </cell>
        </row>
        <row r="25455">
          <cell r="D25455" t="str">
            <v>025024</v>
          </cell>
          <cell r="J25455" t="str">
            <v>STOCKED</v>
          </cell>
        </row>
        <row r="25456">
          <cell r="D25456" t="str">
            <v>025024</v>
          </cell>
          <cell r="J25456" t="str">
            <v>STOCKED</v>
          </cell>
        </row>
        <row r="25457">
          <cell r="D25457" t="str">
            <v>025024</v>
          </cell>
          <cell r="J25457" t="str">
            <v>STOCKED</v>
          </cell>
        </row>
        <row r="25458">
          <cell r="D25458" t="str">
            <v>025024</v>
          </cell>
          <cell r="J25458" t="str">
            <v>STOCKED</v>
          </cell>
        </row>
        <row r="25459">
          <cell r="D25459" t="str">
            <v>025024</v>
          </cell>
          <cell r="J25459" t="str">
            <v>STOCKED</v>
          </cell>
        </row>
        <row r="25460">
          <cell r="D25460" t="str">
            <v>025024</v>
          </cell>
          <cell r="J25460" t="str">
            <v>STOCKED</v>
          </cell>
        </row>
        <row r="25461">
          <cell r="D25461" t="str">
            <v>025026</v>
          </cell>
          <cell r="J25461" t="str">
            <v>STOCKED</v>
          </cell>
        </row>
        <row r="25462">
          <cell r="D25462" t="str">
            <v>025026</v>
          </cell>
          <cell r="J25462" t="str">
            <v>STOCKED</v>
          </cell>
        </row>
        <row r="25463">
          <cell r="D25463" t="str">
            <v>025026</v>
          </cell>
          <cell r="J25463" t="str">
            <v>STOCKED</v>
          </cell>
        </row>
        <row r="25464">
          <cell r="D25464" t="str">
            <v>025026</v>
          </cell>
          <cell r="J25464" t="str">
            <v>STOCKED</v>
          </cell>
        </row>
        <row r="25465">
          <cell r="D25465" t="str">
            <v>025026</v>
          </cell>
          <cell r="J25465" t="str">
            <v>STOCKED</v>
          </cell>
        </row>
        <row r="25466">
          <cell r="D25466" t="str">
            <v>025026</v>
          </cell>
          <cell r="J25466" t="str">
            <v>STOCKED</v>
          </cell>
        </row>
        <row r="25467">
          <cell r="D25467" t="str">
            <v>025026</v>
          </cell>
          <cell r="J25467" t="str">
            <v>STOCKED</v>
          </cell>
        </row>
        <row r="25468">
          <cell r="D25468" t="str">
            <v>025026</v>
          </cell>
          <cell r="J25468" t="str">
            <v>STOCKED</v>
          </cell>
        </row>
        <row r="25469">
          <cell r="D25469" t="str">
            <v>025026</v>
          </cell>
          <cell r="J25469" t="str">
            <v>STOCKED</v>
          </cell>
        </row>
        <row r="25470">
          <cell r="D25470" t="str">
            <v>025026</v>
          </cell>
          <cell r="J25470" t="str">
            <v>STOCKED</v>
          </cell>
        </row>
        <row r="25471">
          <cell r="D25471" t="str">
            <v>025026</v>
          </cell>
          <cell r="J25471" t="str">
            <v>STOCKED</v>
          </cell>
        </row>
        <row r="25472">
          <cell r="D25472" t="str">
            <v>025026</v>
          </cell>
          <cell r="J25472" t="str">
            <v>STOCKED</v>
          </cell>
        </row>
        <row r="25473">
          <cell r="D25473" t="str">
            <v>025026</v>
          </cell>
          <cell r="J25473" t="str">
            <v>STOCKED</v>
          </cell>
        </row>
        <row r="25474">
          <cell r="D25474" t="str">
            <v>025026</v>
          </cell>
          <cell r="J25474" t="str">
            <v>STOCKED</v>
          </cell>
        </row>
        <row r="25475">
          <cell r="D25475" t="str">
            <v>025026</v>
          </cell>
          <cell r="J25475" t="str">
            <v>STOCKED</v>
          </cell>
        </row>
        <row r="25476">
          <cell r="D25476" t="str">
            <v>025026</v>
          </cell>
          <cell r="J25476" t="str">
            <v>STOCKED</v>
          </cell>
        </row>
        <row r="25477">
          <cell r="D25477" t="str">
            <v>025026</v>
          </cell>
          <cell r="J25477" t="str">
            <v>STOCKED</v>
          </cell>
        </row>
        <row r="25478">
          <cell r="D25478" t="str">
            <v>025026</v>
          </cell>
          <cell r="J25478" t="str">
            <v>STOCKED</v>
          </cell>
        </row>
        <row r="25479">
          <cell r="D25479" t="str">
            <v>025026</v>
          </cell>
          <cell r="J25479" t="str">
            <v>STOCKED</v>
          </cell>
        </row>
        <row r="25480">
          <cell r="D25480" t="str">
            <v>025026</v>
          </cell>
          <cell r="J25480" t="str">
            <v>STOCKED</v>
          </cell>
        </row>
        <row r="25481">
          <cell r="D25481" t="str">
            <v>025026</v>
          </cell>
          <cell r="J25481" t="str">
            <v>STOCKED</v>
          </cell>
        </row>
        <row r="25482">
          <cell r="D25482" t="str">
            <v>025026</v>
          </cell>
          <cell r="J25482" t="str">
            <v>STOCKED</v>
          </cell>
        </row>
        <row r="25483">
          <cell r="D25483" t="str">
            <v>025026</v>
          </cell>
          <cell r="J25483" t="str">
            <v>STOCKED</v>
          </cell>
        </row>
        <row r="25484">
          <cell r="D25484" t="str">
            <v>025026</v>
          </cell>
          <cell r="J25484" t="str">
            <v>STOCKED</v>
          </cell>
        </row>
        <row r="25485">
          <cell r="D25485" t="str">
            <v>025026</v>
          </cell>
          <cell r="J25485" t="str">
            <v>STOCKED</v>
          </cell>
        </row>
        <row r="25486">
          <cell r="D25486" t="str">
            <v>025026</v>
          </cell>
          <cell r="J25486" t="str">
            <v>(blank)</v>
          </cell>
        </row>
        <row r="25487">
          <cell r="D25487" t="str">
            <v>025026</v>
          </cell>
          <cell r="J25487" t="str">
            <v>(blank)</v>
          </cell>
        </row>
        <row r="25488">
          <cell r="D25488" t="str">
            <v>025026</v>
          </cell>
          <cell r="J25488" t="str">
            <v>(blank)</v>
          </cell>
        </row>
        <row r="25489">
          <cell r="D25489" t="str">
            <v>025026</v>
          </cell>
          <cell r="J25489" t="str">
            <v>(blank)</v>
          </cell>
        </row>
        <row r="25490">
          <cell r="D25490" t="str">
            <v>025026</v>
          </cell>
          <cell r="J25490" t="str">
            <v>(blank)</v>
          </cell>
        </row>
        <row r="25491">
          <cell r="D25491" t="str">
            <v>025026</v>
          </cell>
          <cell r="J25491" t="str">
            <v>N/A</v>
          </cell>
        </row>
        <row r="25492">
          <cell r="D25492" t="str">
            <v>025026</v>
          </cell>
          <cell r="J25492" t="str">
            <v>N/A</v>
          </cell>
        </row>
        <row r="25493">
          <cell r="D25493" t="str">
            <v>025026</v>
          </cell>
          <cell r="J25493" t="str">
            <v>STOCKED</v>
          </cell>
        </row>
        <row r="25494">
          <cell r="D25494" t="str">
            <v>025026</v>
          </cell>
          <cell r="J25494" t="str">
            <v>STOCKED</v>
          </cell>
        </row>
        <row r="25495">
          <cell r="D25495" t="str">
            <v>025026</v>
          </cell>
          <cell r="J25495" t="str">
            <v>(blank)</v>
          </cell>
        </row>
        <row r="25496">
          <cell r="D25496" t="str">
            <v>025026</v>
          </cell>
          <cell r="J25496" t="str">
            <v>(blank)</v>
          </cell>
        </row>
        <row r="25497">
          <cell r="D25497" t="str">
            <v>025026</v>
          </cell>
          <cell r="J25497" t="str">
            <v>(blank)</v>
          </cell>
        </row>
        <row r="25498">
          <cell r="D25498" t="str">
            <v>025026</v>
          </cell>
          <cell r="J25498" t="str">
            <v>(blank)</v>
          </cell>
        </row>
        <row r="25499">
          <cell r="D25499" t="str">
            <v>025026</v>
          </cell>
          <cell r="J25499" t="str">
            <v>(blank)</v>
          </cell>
        </row>
        <row r="25500">
          <cell r="D25500" t="str">
            <v>025026</v>
          </cell>
          <cell r="J25500" t="str">
            <v>N/A</v>
          </cell>
        </row>
        <row r="25501">
          <cell r="D25501" t="str">
            <v>025026</v>
          </cell>
          <cell r="J25501" t="str">
            <v>N/A</v>
          </cell>
        </row>
        <row r="25502">
          <cell r="D25502" t="str">
            <v>025026</v>
          </cell>
          <cell r="J25502" t="str">
            <v>STOCKED</v>
          </cell>
        </row>
        <row r="25503">
          <cell r="D25503" t="str">
            <v>025026</v>
          </cell>
          <cell r="J25503" t="str">
            <v>STOCKED</v>
          </cell>
        </row>
        <row r="25504">
          <cell r="D25504" t="str">
            <v>025026</v>
          </cell>
          <cell r="J25504" t="str">
            <v>STOCKED</v>
          </cell>
        </row>
        <row r="25505">
          <cell r="D25505" t="str">
            <v>025026</v>
          </cell>
          <cell r="J25505" t="str">
            <v>STOCKED</v>
          </cell>
        </row>
        <row r="25506">
          <cell r="D25506" t="str">
            <v>025026</v>
          </cell>
          <cell r="J25506" t="str">
            <v>STOCKED</v>
          </cell>
        </row>
        <row r="25507">
          <cell r="D25507" t="str">
            <v>025026</v>
          </cell>
          <cell r="J25507" t="str">
            <v>STOCKED</v>
          </cell>
        </row>
        <row r="25508">
          <cell r="D25508" t="str">
            <v>025026</v>
          </cell>
          <cell r="J25508" t="str">
            <v>STOCKED</v>
          </cell>
        </row>
        <row r="25509">
          <cell r="D25509" t="str">
            <v>025026</v>
          </cell>
          <cell r="J25509" t="str">
            <v>STOCKED</v>
          </cell>
        </row>
        <row r="25510">
          <cell r="D25510" t="str">
            <v>025026</v>
          </cell>
          <cell r="J25510" t="str">
            <v>STOCKED</v>
          </cell>
        </row>
        <row r="25511">
          <cell r="D25511" t="str">
            <v>025026</v>
          </cell>
          <cell r="J25511" t="str">
            <v>STOCKED</v>
          </cell>
        </row>
        <row r="25512">
          <cell r="D25512" t="str">
            <v>025026</v>
          </cell>
          <cell r="J25512" t="str">
            <v>STOCKED</v>
          </cell>
        </row>
        <row r="25513">
          <cell r="D25513" t="str">
            <v>025026</v>
          </cell>
          <cell r="J25513" t="str">
            <v>STOCKED</v>
          </cell>
        </row>
        <row r="25514">
          <cell r="D25514" t="str">
            <v>025026</v>
          </cell>
          <cell r="J25514" t="str">
            <v>STOCKED</v>
          </cell>
        </row>
        <row r="25515">
          <cell r="D25515" t="str">
            <v>025026</v>
          </cell>
          <cell r="J25515" t="str">
            <v>STOCKED</v>
          </cell>
        </row>
        <row r="25516">
          <cell r="D25516" t="str">
            <v>025026</v>
          </cell>
          <cell r="J25516" t="str">
            <v>STOCKED</v>
          </cell>
        </row>
        <row r="25517">
          <cell r="D25517" t="str">
            <v>025026</v>
          </cell>
          <cell r="J25517" t="str">
            <v>STOCKED</v>
          </cell>
        </row>
        <row r="25518">
          <cell r="D25518" t="str">
            <v>025026</v>
          </cell>
          <cell r="J25518" t="str">
            <v>STOCKED</v>
          </cell>
        </row>
        <row r="25519">
          <cell r="D25519" t="str">
            <v>025026</v>
          </cell>
          <cell r="J25519" t="str">
            <v>STOCKED</v>
          </cell>
        </row>
        <row r="25520">
          <cell r="D25520" t="str">
            <v>025026</v>
          </cell>
          <cell r="J25520" t="str">
            <v>STOCKED</v>
          </cell>
        </row>
        <row r="25521">
          <cell r="D25521" t="str">
            <v>025026</v>
          </cell>
          <cell r="J25521" t="str">
            <v>STOCKED</v>
          </cell>
        </row>
        <row r="25522">
          <cell r="D25522" t="str">
            <v>025026</v>
          </cell>
          <cell r="J25522" t="str">
            <v>STOCKED</v>
          </cell>
        </row>
        <row r="25523">
          <cell r="D25523" t="str">
            <v>025026</v>
          </cell>
          <cell r="J25523" t="str">
            <v>STOCKED</v>
          </cell>
        </row>
        <row r="25524">
          <cell r="D25524" t="str">
            <v>025026</v>
          </cell>
          <cell r="J25524" t="str">
            <v>STOCKED</v>
          </cell>
        </row>
        <row r="25525">
          <cell r="D25525" t="str">
            <v>025026</v>
          </cell>
          <cell r="J25525" t="str">
            <v>STOCKED</v>
          </cell>
        </row>
        <row r="25526">
          <cell r="D25526" t="str">
            <v>025026</v>
          </cell>
          <cell r="J25526" t="str">
            <v>STOCKED</v>
          </cell>
        </row>
        <row r="25527">
          <cell r="D25527" t="str">
            <v>025026</v>
          </cell>
          <cell r="J25527" t="str">
            <v>(blank)</v>
          </cell>
        </row>
        <row r="25528">
          <cell r="D25528" t="str">
            <v>025026</v>
          </cell>
          <cell r="J25528" t="str">
            <v>(blank)</v>
          </cell>
        </row>
        <row r="25529">
          <cell r="D25529" t="str">
            <v>025026</v>
          </cell>
          <cell r="J25529" t="str">
            <v>(blank)</v>
          </cell>
        </row>
        <row r="25530">
          <cell r="D25530" t="str">
            <v>025026</v>
          </cell>
          <cell r="J25530" t="str">
            <v>(blank)</v>
          </cell>
        </row>
        <row r="25531">
          <cell r="D25531" t="str">
            <v>025026</v>
          </cell>
          <cell r="J25531" t="str">
            <v>(blank)</v>
          </cell>
        </row>
        <row r="25532">
          <cell r="D25532" t="str">
            <v>025026</v>
          </cell>
          <cell r="J25532" t="str">
            <v>N/A</v>
          </cell>
        </row>
        <row r="25533">
          <cell r="D25533" t="str">
            <v>025026</v>
          </cell>
          <cell r="J25533" t="str">
            <v>N/A</v>
          </cell>
        </row>
        <row r="25534">
          <cell r="D25534" t="str">
            <v>025026</v>
          </cell>
          <cell r="J25534" t="str">
            <v>STOCKED</v>
          </cell>
        </row>
        <row r="25535">
          <cell r="D25535" t="str">
            <v>025026</v>
          </cell>
          <cell r="J25535" t="str">
            <v>STOCKED</v>
          </cell>
        </row>
        <row r="25536">
          <cell r="D25536" t="str">
            <v>025026</v>
          </cell>
          <cell r="J25536" t="str">
            <v>STOCKED</v>
          </cell>
        </row>
        <row r="25537">
          <cell r="D25537" t="str">
            <v>025026</v>
          </cell>
          <cell r="J25537" t="str">
            <v>STOCKED</v>
          </cell>
        </row>
        <row r="25538">
          <cell r="D25538" t="str">
            <v>025026</v>
          </cell>
          <cell r="J25538" t="str">
            <v>STOCKED</v>
          </cell>
        </row>
        <row r="25539">
          <cell r="D25539" t="str">
            <v>025026</v>
          </cell>
          <cell r="J25539" t="str">
            <v>STOCKED</v>
          </cell>
        </row>
        <row r="25540">
          <cell r="D25540" t="str">
            <v>025026</v>
          </cell>
          <cell r="J25540" t="str">
            <v>STOCKED</v>
          </cell>
        </row>
        <row r="25541">
          <cell r="D25541" t="str">
            <v>025026</v>
          </cell>
          <cell r="J25541" t="str">
            <v>STOCKED</v>
          </cell>
        </row>
        <row r="25542">
          <cell r="D25542" t="str">
            <v>025026</v>
          </cell>
          <cell r="J25542" t="str">
            <v>STOCKED</v>
          </cell>
        </row>
        <row r="25543">
          <cell r="D25543" t="str">
            <v>025026</v>
          </cell>
          <cell r="J25543" t="str">
            <v>STOCKED</v>
          </cell>
        </row>
        <row r="25544">
          <cell r="D25544" t="str">
            <v>025026</v>
          </cell>
          <cell r="J25544" t="str">
            <v>STOCKED</v>
          </cell>
        </row>
        <row r="25545">
          <cell r="D25545" t="str">
            <v>025026</v>
          </cell>
          <cell r="J25545" t="str">
            <v>STOCKED</v>
          </cell>
        </row>
        <row r="25546">
          <cell r="D25546" t="str">
            <v>025026</v>
          </cell>
          <cell r="J25546" t="str">
            <v>STOCKED</v>
          </cell>
        </row>
        <row r="25547">
          <cell r="D25547" t="str">
            <v>025026</v>
          </cell>
          <cell r="J25547" t="str">
            <v>STOCKED</v>
          </cell>
        </row>
        <row r="25548">
          <cell r="D25548" t="str">
            <v>025026</v>
          </cell>
          <cell r="J25548" t="str">
            <v>STOCKED</v>
          </cell>
        </row>
        <row r="25549">
          <cell r="D25549" t="str">
            <v>025027</v>
          </cell>
          <cell r="J25549" t="str">
            <v>STOCKED</v>
          </cell>
        </row>
        <row r="25550">
          <cell r="D25550" t="str">
            <v>025027</v>
          </cell>
          <cell r="J25550" t="str">
            <v>STOCKED</v>
          </cell>
        </row>
        <row r="25551">
          <cell r="D25551" t="str">
            <v>025027</v>
          </cell>
          <cell r="J25551" t="str">
            <v>STOCKED</v>
          </cell>
        </row>
        <row r="25552">
          <cell r="D25552" t="str">
            <v>025027</v>
          </cell>
          <cell r="J25552" t="str">
            <v>STOCKED</v>
          </cell>
        </row>
        <row r="25553">
          <cell r="D25553" t="str">
            <v>025027</v>
          </cell>
          <cell r="J25553" t="str">
            <v>STOCKED</v>
          </cell>
        </row>
        <row r="25554">
          <cell r="D25554" t="str">
            <v>025027</v>
          </cell>
          <cell r="J25554" t="str">
            <v>STOCKED</v>
          </cell>
        </row>
        <row r="25555">
          <cell r="D25555" t="str">
            <v>025027</v>
          </cell>
          <cell r="J25555" t="str">
            <v>STOCKED</v>
          </cell>
        </row>
        <row r="25556">
          <cell r="D25556" t="str">
            <v>025027</v>
          </cell>
          <cell r="J25556" t="str">
            <v>STOCKED</v>
          </cell>
        </row>
        <row r="25557">
          <cell r="D25557" t="str">
            <v>025027</v>
          </cell>
          <cell r="J25557" t="str">
            <v>STOCKED</v>
          </cell>
        </row>
        <row r="25558">
          <cell r="D25558" t="str">
            <v>025027</v>
          </cell>
          <cell r="J25558" t="str">
            <v>STOCKED</v>
          </cell>
        </row>
        <row r="25559">
          <cell r="D25559" t="str">
            <v>025027</v>
          </cell>
          <cell r="J25559" t="str">
            <v>STOCKED</v>
          </cell>
        </row>
        <row r="25560">
          <cell r="D25560" t="str">
            <v>025027</v>
          </cell>
          <cell r="J25560" t="str">
            <v>STOCKED</v>
          </cell>
        </row>
        <row r="25561">
          <cell r="D25561" t="str">
            <v>025027</v>
          </cell>
          <cell r="J25561" t="str">
            <v>STOCKED</v>
          </cell>
        </row>
        <row r="25562">
          <cell r="D25562" t="str">
            <v>025027</v>
          </cell>
          <cell r="J25562" t="str">
            <v>STOCKED</v>
          </cell>
        </row>
        <row r="25563">
          <cell r="D25563" t="str">
            <v>025027</v>
          </cell>
          <cell r="J25563" t="str">
            <v>STOCKED</v>
          </cell>
        </row>
        <row r="25564">
          <cell r="D25564" t="str">
            <v>025027</v>
          </cell>
          <cell r="J25564" t="str">
            <v>STOCKED</v>
          </cell>
        </row>
        <row r="25565">
          <cell r="D25565" t="str">
            <v>025027</v>
          </cell>
          <cell r="J25565" t="str">
            <v>STOCKED</v>
          </cell>
        </row>
        <row r="25566">
          <cell r="D25566" t="str">
            <v>025027</v>
          </cell>
          <cell r="J25566" t="str">
            <v>STOCKED</v>
          </cell>
        </row>
        <row r="25567">
          <cell r="D25567" t="str">
            <v>025027</v>
          </cell>
          <cell r="J25567" t="str">
            <v>STOCKED</v>
          </cell>
        </row>
        <row r="25568">
          <cell r="D25568" t="str">
            <v>025027</v>
          </cell>
          <cell r="J25568" t="str">
            <v>STOCKED</v>
          </cell>
        </row>
        <row r="25569">
          <cell r="D25569" t="str">
            <v>025027</v>
          </cell>
          <cell r="J25569" t="str">
            <v>STOCKED</v>
          </cell>
        </row>
        <row r="25570">
          <cell r="D25570" t="str">
            <v>025027</v>
          </cell>
          <cell r="J25570" t="str">
            <v>STOCKED</v>
          </cell>
        </row>
        <row r="25571">
          <cell r="D25571" t="str">
            <v>025027</v>
          </cell>
          <cell r="J25571" t="str">
            <v>STOCKED</v>
          </cell>
        </row>
        <row r="25572">
          <cell r="D25572" t="str">
            <v>025027</v>
          </cell>
          <cell r="J25572" t="str">
            <v>STOCKED</v>
          </cell>
        </row>
        <row r="25573">
          <cell r="D25573" t="str">
            <v>025027</v>
          </cell>
          <cell r="J25573" t="str">
            <v>STOCKED</v>
          </cell>
        </row>
        <row r="25574">
          <cell r="D25574" t="str">
            <v>025027</v>
          </cell>
          <cell r="J25574" t="str">
            <v>(blank)</v>
          </cell>
        </row>
        <row r="25575">
          <cell r="D25575" t="str">
            <v>025027</v>
          </cell>
          <cell r="J25575" t="str">
            <v>(blank)</v>
          </cell>
        </row>
        <row r="25576">
          <cell r="D25576" t="str">
            <v>025027</v>
          </cell>
          <cell r="J25576" t="str">
            <v>(blank)</v>
          </cell>
        </row>
        <row r="25577">
          <cell r="D25577" t="str">
            <v>025027</v>
          </cell>
          <cell r="J25577" t="str">
            <v>(blank)</v>
          </cell>
        </row>
        <row r="25578">
          <cell r="D25578" t="str">
            <v>025027</v>
          </cell>
          <cell r="J25578" t="str">
            <v>(blank)</v>
          </cell>
        </row>
        <row r="25579">
          <cell r="D25579" t="str">
            <v>025027</v>
          </cell>
          <cell r="J25579" t="str">
            <v>N/A</v>
          </cell>
        </row>
        <row r="25580">
          <cell r="D25580" t="str">
            <v>025027</v>
          </cell>
          <cell r="J25580" t="str">
            <v>N/A</v>
          </cell>
        </row>
        <row r="25581">
          <cell r="D25581" t="str">
            <v>025027</v>
          </cell>
          <cell r="J25581" t="str">
            <v>STOCKED</v>
          </cell>
        </row>
        <row r="25582">
          <cell r="D25582" t="str">
            <v>025027</v>
          </cell>
          <cell r="J25582" t="str">
            <v>STOCKED</v>
          </cell>
        </row>
        <row r="25583">
          <cell r="D25583" t="str">
            <v>025027</v>
          </cell>
          <cell r="J25583" t="str">
            <v>(blank)</v>
          </cell>
        </row>
        <row r="25584">
          <cell r="D25584" t="str">
            <v>025027</v>
          </cell>
          <cell r="J25584" t="str">
            <v>(blank)</v>
          </cell>
        </row>
        <row r="25585">
          <cell r="D25585" t="str">
            <v>025027</v>
          </cell>
          <cell r="J25585" t="str">
            <v>(blank)</v>
          </cell>
        </row>
        <row r="25586">
          <cell r="D25586" t="str">
            <v>025027</v>
          </cell>
          <cell r="J25586" t="str">
            <v>(blank)</v>
          </cell>
        </row>
        <row r="25587">
          <cell r="D25587" t="str">
            <v>025027</v>
          </cell>
          <cell r="J25587" t="str">
            <v>(blank)</v>
          </cell>
        </row>
        <row r="25588">
          <cell r="D25588" t="str">
            <v>025027</v>
          </cell>
          <cell r="J25588" t="str">
            <v>N/A</v>
          </cell>
        </row>
        <row r="25589">
          <cell r="D25589" t="str">
            <v>025027</v>
          </cell>
          <cell r="J25589" t="str">
            <v>N/A</v>
          </cell>
        </row>
        <row r="25590">
          <cell r="D25590" t="str">
            <v>025027</v>
          </cell>
          <cell r="J25590" t="str">
            <v>STOCKED</v>
          </cell>
        </row>
        <row r="25591">
          <cell r="D25591" t="str">
            <v>025027</v>
          </cell>
          <cell r="J25591" t="str">
            <v>STOCKED</v>
          </cell>
        </row>
        <row r="25592">
          <cell r="D25592" t="str">
            <v>025027</v>
          </cell>
          <cell r="J25592" t="str">
            <v>STOCKED</v>
          </cell>
        </row>
        <row r="25593">
          <cell r="D25593" t="str">
            <v>025027</v>
          </cell>
          <cell r="J25593" t="str">
            <v>STOCKED</v>
          </cell>
        </row>
        <row r="25594">
          <cell r="D25594" t="str">
            <v>025027</v>
          </cell>
          <cell r="J25594" t="str">
            <v>STOCKED</v>
          </cell>
        </row>
        <row r="25595">
          <cell r="D25595" t="str">
            <v>025027</v>
          </cell>
          <cell r="J25595" t="str">
            <v>STOCKED</v>
          </cell>
        </row>
        <row r="25596">
          <cell r="D25596" t="str">
            <v>025027</v>
          </cell>
          <cell r="J25596" t="str">
            <v>STOCKED</v>
          </cell>
        </row>
        <row r="25597">
          <cell r="D25597" t="str">
            <v>025027</v>
          </cell>
          <cell r="J25597" t="str">
            <v>STOCKED</v>
          </cell>
        </row>
        <row r="25598">
          <cell r="D25598" t="str">
            <v>025027</v>
          </cell>
          <cell r="J25598" t="str">
            <v>STOCKED</v>
          </cell>
        </row>
        <row r="25599">
          <cell r="D25599" t="str">
            <v>025027</v>
          </cell>
          <cell r="J25599" t="str">
            <v>STOCKED</v>
          </cell>
        </row>
        <row r="25600">
          <cell r="D25600" t="str">
            <v>025027</v>
          </cell>
          <cell r="J25600" t="str">
            <v>STOCKED</v>
          </cell>
        </row>
        <row r="25601">
          <cell r="D25601" t="str">
            <v>025027</v>
          </cell>
          <cell r="J25601" t="str">
            <v>STOCKED</v>
          </cell>
        </row>
        <row r="25602">
          <cell r="D25602" t="str">
            <v>025027</v>
          </cell>
          <cell r="J25602" t="str">
            <v>STOCKED</v>
          </cell>
        </row>
        <row r="25603">
          <cell r="D25603" t="str">
            <v>025027</v>
          </cell>
          <cell r="J25603" t="str">
            <v>STOCKED</v>
          </cell>
        </row>
        <row r="25604">
          <cell r="D25604" t="str">
            <v>025027</v>
          </cell>
          <cell r="J25604" t="str">
            <v>STOCKED</v>
          </cell>
        </row>
        <row r="25605">
          <cell r="D25605" t="str">
            <v>025027</v>
          </cell>
          <cell r="J25605" t="str">
            <v>STOCKED</v>
          </cell>
        </row>
        <row r="25606">
          <cell r="D25606" t="str">
            <v>025027</v>
          </cell>
          <cell r="J25606" t="str">
            <v>STOCKED</v>
          </cell>
        </row>
        <row r="25607">
          <cell r="D25607" t="str">
            <v>025027</v>
          </cell>
          <cell r="J25607" t="str">
            <v>STOCKED</v>
          </cell>
        </row>
        <row r="25608">
          <cell r="D25608" t="str">
            <v>025027</v>
          </cell>
          <cell r="J25608" t="str">
            <v>STOCKED</v>
          </cell>
        </row>
        <row r="25609">
          <cell r="D25609" t="str">
            <v>025027</v>
          </cell>
          <cell r="J25609" t="str">
            <v>STOCKED</v>
          </cell>
        </row>
        <row r="25610">
          <cell r="D25610" t="str">
            <v>025027</v>
          </cell>
          <cell r="J25610" t="str">
            <v>STOCKED</v>
          </cell>
        </row>
        <row r="25611">
          <cell r="D25611" t="str">
            <v>025027</v>
          </cell>
          <cell r="J25611" t="str">
            <v>STOCKED</v>
          </cell>
        </row>
        <row r="25612">
          <cell r="D25612" t="str">
            <v>025027</v>
          </cell>
          <cell r="J25612" t="str">
            <v>STOCKED</v>
          </cell>
        </row>
        <row r="25613">
          <cell r="D25613" t="str">
            <v>025027</v>
          </cell>
          <cell r="J25613" t="str">
            <v>STOCKED</v>
          </cell>
        </row>
        <row r="25614">
          <cell r="D25614" t="str">
            <v>025027</v>
          </cell>
          <cell r="J25614" t="str">
            <v>STOCKED</v>
          </cell>
        </row>
        <row r="25615">
          <cell r="D25615" t="str">
            <v>025027</v>
          </cell>
          <cell r="J25615" t="str">
            <v>(blank)</v>
          </cell>
        </row>
        <row r="25616">
          <cell r="D25616" t="str">
            <v>025027</v>
          </cell>
          <cell r="J25616" t="str">
            <v>(blank)</v>
          </cell>
        </row>
        <row r="25617">
          <cell r="D25617" t="str">
            <v>025027</v>
          </cell>
          <cell r="J25617" t="str">
            <v>(blank)</v>
          </cell>
        </row>
        <row r="25618">
          <cell r="D25618" t="str">
            <v>025027</v>
          </cell>
          <cell r="J25618" t="str">
            <v>(blank)</v>
          </cell>
        </row>
        <row r="25619">
          <cell r="D25619" t="str">
            <v>025027</v>
          </cell>
          <cell r="J25619" t="str">
            <v>STOCKED</v>
          </cell>
        </row>
        <row r="25620">
          <cell r="D25620" t="str">
            <v>025027</v>
          </cell>
          <cell r="J25620" t="str">
            <v>STOCKED</v>
          </cell>
        </row>
        <row r="25621">
          <cell r="D25621" t="str">
            <v>025027</v>
          </cell>
          <cell r="J25621" t="str">
            <v>STOCKED</v>
          </cell>
        </row>
        <row r="25622">
          <cell r="D25622" t="str">
            <v>025027</v>
          </cell>
          <cell r="J25622" t="str">
            <v>STOCKED</v>
          </cell>
        </row>
        <row r="25623">
          <cell r="D25623" t="str">
            <v>025027</v>
          </cell>
          <cell r="J25623" t="str">
            <v>STOCKED</v>
          </cell>
        </row>
        <row r="25624">
          <cell r="D25624" t="str">
            <v>025027</v>
          </cell>
          <cell r="J25624" t="str">
            <v>STOCKED</v>
          </cell>
        </row>
        <row r="25625">
          <cell r="D25625" t="str">
            <v>025027</v>
          </cell>
          <cell r="J25625" t="str">
            <v>STOCKED</v>
          </cell>
        </row>
        <row r="25626">
          <cell r="D25626" t="str">
            <v>025027</v>
          </cell>
          <cell r="J25626" t="str">
            <v>STOCKED</v>
          </cell>
        </row>
        <row r="25627">
          <cell r="D25627" t="str">
            <v>025027</v>
          </cell>
          <cell r="J25627" t="str">
            <v>STOCKED</v>
          </cell>
        </row>
        <row r="25628">
          <cell r="D25628" t="str">
            <v>025027</v>
          </cell>
          <cell r="J25628" t="str">
            <v>STOCKED</v>
          </cell>
        </row>
        <row r="25629">
          <cell r="D25629" t="str">
            <v>025027</v>
          </cell>
          <cell r="J25629" t="str">
            <v>STOCKED</v>
          </cell>
        </row>
        <row r="25630">
          <cell r="D25630" t="str">
            <v>025027</v>
          </cell>
          <cell r="J25630" t="str">
            <v>STOCKED</v>
          </cell>
        </row>
        <row r="25631">
          <cell r="D25631" t="str">
            <v>025027</v>
          </cell>
          <cell r="J25631" t="str">
            <v>STOCKED</v>
          </cell>
        </row>
        <row r="25632">
          <cell r="D25632" t="str">
            <v>025027</v>
          </cell>
          <cell r="J25632" t="str">
            <v>STOCKED</v>
          </cell>
        </row>
        <row r="25633">
          <cell r="D25633" t="str">
            <v>025027</v>
          </cell>
          <cell r="J25633" t="str">
            <v>STOCKED</v>
          </cell>
        </row>
        <row r="25634">
          <cell r="D25634" t="str">
            <v>025028</v>
          </cell>
          <cell r="J25634" t="str">
            <v>STOCKED</v>
          </cell>
        </row>
        <row r="25635">
          <cell r="D25635" t="str">
            <v>025028</v>
          </cell>
          <cell r="J25635" t="str">
            <v>STOCKED</v>
          </cell>
        </row>
        <row r="25636">
          <cell r="D25636" t="str">
            <v>025028</v>
          </cell>
          <cell r="J25636" t="str">
            <v>STOCKED</v>
          </cell>
        </row>
        <row r="25637">
          <cell r="D25637" t="str">
            <v>025028</v>
          </cell>
          <cell r="J25637" t="str">
            <v>STOCKED</v>
          </cell>
        </row>
        <row r="25638">
          <cell r="D25638" t="str">
            <v>025028</v>
          </cell>
          <cell r="J25638" t="str">
            <v>STOCKED</v>
          </cell>
        </row>
        <row r="25639">
          <cell r="D25639" t="str">
            <v>025028</v>
          </cell>
          <cell r="J25639" t="str">
            <v>STOCKED</v>
          </cell>
        </row>
        <row r="25640">
          <cell r="D25640" t="str">
            <v>025028</v>
          </cell>
          <cell r="J25640" t="str">
            <v>STOCKED</v>
          </cell>
        </row>
        <row r="25641">
          <cell r="D25641" t="str">
            <v>025028</v>
          </cell>
          <cell r="J25641" t="str">
            <v>STOCKED</v>
          </cell>
        </row>
        <row r="25642">
          <cell r="D25642" t="str">
            <v>025028</v>
          </cell>
          <cell r="J25642" t="str">
            <v>STOCKED</v>
          </cell>
        </row>
        <row r="25643">
          <cell r="D25643" t="str">
            <v>025028</v>
          </cell>
          <cell r="J25643" t="str">
            <v>STOCKED</v>
          </cell>
        </row>
        <row r="25644">
          <cell r="D25644" t="str">
            <v>025028</v>
          </cell>
          <cell r="J25644" t="str">
            <v>STOCKED</v>
          </cell>
        </row>
        <row r="25645">
          <cell r="D25645" t="str">
            <v>025028</v>
          </cell>
          <cell r="J25645" t="str">
            <v>STOCKED</v>
          </cell>
        </row>
        <row r="25646">
          <cell r="D25646" t="str">
            <v>025028</v>
          </cell>
          <cell r="J25646" t="str">
            <v>STOCKED</v>
          </cell>
        </row>
        <row r="25647">
          <cell r="D25647" t="str">
            <v>025028</v>
          </cell>
          <cell r="J25647" t="str">
            <v>STOCKED</v>
          </cell>
        </row>
        <row r="25648">
          <cell r="D25648" t="str">
            <v>025028</v>
          </cell>
          <cell r="J25648" t="str">
            <v>STOCKED</v>
          </cell>
        </row>
        <row r="25649">
          <cell r="D25649" t="str">
            <v>025028</v>
          </cell>
          <cell r="J25649" t="str">
            <v>STOCKED</v>
          </cell>
        </row>
        <row r="25650">
          <cell r="D25650" t="str">
            <v>025028</v>
          </cell>
          <cell r="J25650" t="str">
            <v>STOCKED</v>
          </cell>
        </row>
        <row r="25651">
          <cell r="D25651" t="str">
            <v>025028</v>
          </cell>
          <cell r="J25651" t="str">
            <v>STOCKED</v>
          </cell>
        </row>
        <row r="25652">
          <cell r="D25652" t="str">
            <v>025028</v>
          </cell>
          <cell r="J25652" t="str">
            <v>STOCKED</v>
          </cell>
        </row>
        <row r="25653">
          <cell r="D25653" t="str">
            <v>025028</v>
          </cell>
          <cell r="J25653" t="str">
            <v>STOCKED</v>
          </cell>
        </row>
        <row r="25654">
          <cell r="D25654" t="str">
            <v>025028</v>
          </cell>
          <cell r="J25654" t="str">
            <v>STOCKED</v>
          </cell>
        </row>
        <row r="25655">
          <cell r="D25655" t="str">
            <v>025028</v>
          </cell>
          <cell r="J25655" t="str">
            <v>STOCKED</v>
          </cell>
        </row>
        <row r="25656">
          <cell r="D25656" t="str">
            <v>025028</v>
          </cell>
          <cell r="J25656" t="str">
            <v>STOCKED</v>
          </cell>
        </row>
        <row r="25657">
          <cell r="D25657" t="str">
            <v>025028</v>
          </cell>
          <cell r="J25657" t="str">
            <v>STOCKED</v>
          </cell>
        </row>
        <row r="25658">
          <cell r="D25658" t="str">
            <v>025028</v>
          </cell>
          <cell r="J25658" t="str">
            <v>STOCKED</v>
          </cell>
        </row>
        <row r="25659">
          <cell r="D25659" t="str">
            <v>025028</v>
          </cell>
          <cell r="J25659" t="str">
            <v>(blank)</v>
          </cell>
        </row>
        <row r="25660">
          <cell r="D25660" t="str">
            <v>025028</v>
          </cell>
          <cell r="J25660" t="str">
            <v>(blank)</v>
          </cell>
        </row>
        <row r="25661">
          <cell r="D25661" t="str">
            <v>025028</v>
          </cell>
          <cell r="J25661" t="str">
            <v>(blank)</v>
          </cell>
        </row>
        <row r="25662">
          <cell r="D25662" t="str">
            <v>025028</v>
          </cell>
          <cell r="J25662" t="str">
            <v>(blank)</v>
          </cell>
        </row>
        <row r="25663">
          <cell r="D25663" t="str">
            <v>025028</v>
          </cell>
          <cell r="J25663" t="str">
            <v>(blank)</v>
          </cell>
        </row>
        <row r="25664">
          <cell r="D25664" t="str">
            <v>025028</v>
          </cell>
          <cell r="J25664" t="str">
            <v>N/A</v>
          </cell>
        </row>
        <row r="25665">
          <cell r="D25665" t="str">
            <v>025028</v>
          </cell>
          <cell r="J25665" t="str">
            <v>N/A</v>
          </cell>
        </row>
        <row r="25666">
          <cell r="D25666" t="str">
            <v>025028</v>
          </cell>
          <cell r="J25666" t="str">
            <v>STOCKED</v>
          </cell>
        </row>
        <row r="25667">
          <cell r="D25667" t="str">
            <v>025028</v>
          </cell>
          <cell r="J25667" t="str">
            <v>STOCKED</v>
          </cell>
        </row>
        <row r="25668">
          <cell r="D25668" t="str">
            <v>025028</v>
          </cell>
          <cell r="J25668" t="str">
            <v>(blank)</v>
          </cell>
        </row>
        <row r="25669">
          <cell r="D25669" t="str">
            <v>025028</v>
          </cell>
          <cell r="J25669" t="str">
            <v>(blank)</v>
          </cell>
        </row>
        <row r="25670">
          <cell r="D25670" t="str">
            <v>025028</v>
          </cell>
          <cell r="J25670" t="str">
            <v>(blank)</v>
          </cell>
        </row>
        <row r="25671">
          <cell r="D25671" t="str">
            <v>025028</v>
          </cell>
          <cell r="J25671" t="str">
            <v>(blank)</v>
          </cell>
        </row>
        <row r="25672">
          <cell r="D25672" t="str">
            <v>025028</v>
          </cell>
          <cell r="J25672" t="str">
            <v>(blank)</v>
          </cell>
        </row>
        <row r="25673">
          <cell r="D25673" t="str">
            <v>025028</v>
          </cell>
          <cell r="J25673" t="str">
            <v>N/A</v>
          </cell>
        </row>
        <row r="25674">
          <cell r="D25674" t="str">
            <v>025028</v>
          </cell>
          <cell r="J25674" t="str">
            <v>N/A</v>
          </cell>
        </row>
        <row r="25675">
          <cell r="D25675" t="str">
            <v>025028</v>
          </cell>
          <cell r="J25675" t="str">
            <v>STOCKED</v>
          </cell>
        </row>
        <row r="25676">
          <cell r="D25676" t="str">
            <v>025028</v>
          </cell>
          <cell r="J25676" t="str">
            <v>STOCKED</v>
          </cell>
        </row>
        <row r="25677">
          <cell r="D25677" t="str">
            <v>025028</v>
          </cell>
          <cell r="J25677" t="str">
            <v>STOCKED</v>
          </cell>
        </row>
        <row r="25678">
          <cell r="D25678" t="str">
            <v>025028</v>
          </cell>
          <cell r="J25678" t="str">
            <v>STOCKED</v>
          </cell>
        </row>
        <row r="25679">
          <cell r="D25679" t="str">
            <v>025028</v>
          </cell>
          <cell r="J25679" t="str">
            <v>STOCKED</v>
          </cell>
        </row>
        <row r="25680">
          <cell r="D25680" t="str">
            <v>025028</v>
          </cell>
          <cell r="J25680" t="str">
            <v>STOCKED</v>
          </cell>
        </row>
        <row r="25681">
          <cell r="D25681" t="str">
            <v>025028</v>
          </cell>
          <cell r="J25681" t="str">
            <v>STOCKED</v>
          </cell>
        </row>
        <row r="25682">
          <cell r="D25682" t="str">
            <v>025028</v>
          </cell>
          <cell r="J25682" t="str">
            <v>STOCKED</v>
          </cell>
        </row>
        <row r="25683">
          <cell r="D25683" t="str">
            <v>025028</v>
          </cell>
          <cell r="J25683" t="str">
            <v>STOCKED</v>
          </cell>
        </row>
        <row r="25684">
          <cell r="D25684" t="str">
            <v>025028</v>
          </cell>
          <cell r="J25684" t="str">
            <v>STOCKED</v>
          </cell>
        </row>
        <row r="25685">
          <cell r="D25685" t="str">
            <v>025028</v>
          </cell>
          <cell r="J25685" t="str">
            <v>STOCKED</v>
          </cell>
        </row>
        <row r="25686">
          <cell r="D25686" t="str">
            <v>025028</v>
          </cell>
          <cell r="J25686" t="str">
            <v>STOCKED</v>
          </cell>
        </row>
        <row r="25687">
          <cell r="D25687" t="str">
            <v>025028</v>
          </cell>
          <cell r="J25687" t="str">
            <v>STOCKED</v>
          </cell>
        </row>
        <row r="25688">
          <cell r="D25688" t="str">
            <v>025028</v>
          </cell>
          <cell r="J25688" t="str">
            <v>STOCKED</v>
          </cell>
        </row>
        <row r="25689">
          <cell r="D25689" t="str">
            <v>025028</v>
          </cell>
          <cell r="J25689" t="str">
            <v>STOCKED</v>
          </cell>
        </row>
        <row r="25690">
          <cell r="D25690" t="str">
            <v>025028</v>
          </cell>
          <cell r="J25690" t="str">
            <v>STOCKED</v>
          </cell>
        </row>
        <row r="25691">
          <cell r="D25691" t="str">
            <v>025028</v>
          </cell>
          <cell r="J25691" t="str">
            <v>STOCKED</v>
          </cell>
        </row>
        <row r="25692">
          <cell r="D25692" t="str">
            <v>025028</v>
          </cell>
          <cell r="J25692" t="str">
            <v>STOCKED</v>
          </cell>
        </row>
        <row r="25693">
          <cell r="D25693" t="str">
            <v>025028</v>
          </cell>
          <cell r="J25693" t="str">
            <v>STOCKED</v>
          </cell>
        </row>
        <row r="25694">
          <cell r="D25694" t="str">
            <v>025028</v>
          </cell>
          <cell r="J25694" t="str">
            <v>STOCKED</v>
          </cell>
        </row>
        <row r="25695">
          <cell r="D25695" t="str">
            <v>025028</v>
          </cell>
          <cell r="J25695" t="str">
            <v>STOCKED</v>
          </cell>
        </row>
        <row r="25696">
          <cell r="D25696" t="str">
            <v>025028</v>
          </cell>
          <cell r="J25696" t="str">
            <v>STOCKED</v>
          </cell>
        </row>
        <row r="25697">
          <cell r="D25697" t="str">
            <v>025028</v>
          </cell>
          <cell r="J25697" t="str">
            <v>STOCKED</v>
          </cell>
        </row>
        <row r="25698">
          <cell r="D25698" t="str">
            <v>025028</v>
          </cell>
          <cell r="J25698" t="str">
            <v>STOCKED</v>
          </cell>
        </row>
        <row r="25699">
          <cell r="D25699" t="str">
            <v>025028</v>
          </cell>
          <cell r="J25699" t="str">
            <v>STOCKED</v>
          </cell>
        </row>
        <row r="25700">
          <cell r="D25700" t="str">
            <v>025028</v>
          </cell>
          <cell r="J25700" t="str">
            <v>(blank)</v>
          </cell>
        </row>
        <row r="25701">
          <cell r="D25701" t="str">
            <v>025028</v>
          </cell>
          <cell r="J25701" t="str">
            <v>(blank)</v>
          </cell>
        </row>
        <row r="25702">
          <cell r="D25702" t="str">
            <v>025028</v>
          </cell>
          <cell r="J25702" t="str">
            <v>(blank)</v>
          </cell>
        </row>
        <row r="25703">
          <cell r="D25703" t="str">
            <v>025028</v>
          </cell>
          <cell r="J25703" t="str">
            <v>(blank)</v>
          </cell>
        </row>
        <row r="25704">
          <cell r="D25704" t="str">
            <v>025028</v>
          </cell>
          <cell r="J25704" t="str">
            <v>(blank)</v>
          </cell>
        </row>
        <row r="25705">
          <cell r="D25705" t="str">
            <v>025028</v>
          </cell>
          <cell r="J25705" t="str">
            <v>N/A</v>
          </cell>
        </row>
        <row r="25706">
          <cell r="D25706" t="str">
            <v>025028</v>
          </cell>
          <cell r="J25706" t="str">
            <v>N/A</v>
          </cell>
        </row>
        <row r="25707">
          <cell r="D25707" t="str">
            <v>025028</v>
          </cell>
          <cell r="J25707" t="str">
            <v>STOCKED</v>
          </cell>
        </row>
        <row r="25708">
          <cell r="D25708" t="str">
            <v>025028</v>
          </cell>
          <cell r="J25708" t="str">
            <v>STOCKED</v>
          </cell>
        </row>
        <row r="25709">
          <cell r="D25709" t="str">
            <v>025028</v>
          </cell>
          <cell r="J25709" t="str">
            <v>STOCKED</v>
          </cell>
        </row>
        <row r="25710">
          <cell r="D25710" t="str">
            <v>025028</v>
          </cell>
          <cell r="J25710" t="str">
            <v>STOCKED</v>
          </cell>
        </row>
        <row r="25711">
          <cell r="D25711" t="str">
            <v>025028</v>
          </cell>
          <cell r="J25711" t="str">
            <v>STOCKED</v>
          </cell>
        </row>
        <row r="25712">
          <cell r="D25712" t="str">
            <v>025028</v>
          </cell>
          <cell r="J25712" t="str">
            <v>STOCKED</v>
          </cell>
        </row>
        <row r="25713">
          <cell r="D25713" t="str">
            <v>025028</v>
          </cell>
          <cell r="J25713" t="str">
            <v>STOCKED</v>
          </cell>
        </row>
        <row r="25714">
          <cell r="D25714" t="str">
            <v>025028</v>
          </cell>
          <cell r="J25714" t="str">
            <v>STOCKED</v>
          </cell>
        </row>
        <row r="25715">
          <cell r="D25715" t="str">
            <v>025028</v>
          </cell>
          <cell r="J25715" t="str">
            <v>STOCKED</v>
          </cell>
        </row>
        <row r="25716">
          <cell r="D25716" t="str">
            <v>025028</v>
          </cell>
          <cell r="J25716" t="str">
            <v>STOCKED</v>
          </cell>
        </row>
        <row r="25717">
          <cell r="D25717" t="str">
            <v>025028</v>
          </cell>
          <cell r="J25717" t="str">
            <v>STOCKED</v>
          </cell>
        </row>
        <row r="25718">
          <cell r="D25718" t="str">
            <v>025028</v>
          </cell>
          <cell r="J25718" t="str">
            <v>STOCKED</v>
          </cell>
        </row>
        <row r="25719">
          <cell r="D25719" t="str">
            <v>025028</v>
          </cell>
          <cell r="J25719" t="str">
            <v>STOCKED</v>
          </cell>
        </row>
        <row r="25720">
          <cell r="D25720" t="str">
            <v>025028</v>
          </cell>
          <cell r="J25720" t="str">
            <v>STOCKED</v>
          </cell>
        </row>
        <row r="25721">
          <cell r="D25721" t="str">
            <v>025028</v>
          </cell>
          <cell r="J25721" t="str">
            <v>STOCKED</v>
          </cell>
        </row>
        <row r="25722">
          <cell r="D25722" t="str">
            <v>029398</v>
          </cell>
          <cell r="J25722" t="str">
            <v>SPECIAL ORDER</v>
          </cell>
        </row>
        <row r="25723">
          <cell r="D25723" t="str">
            <v>029398</v>
          </cell>
          <cell r="J25723" t="str">
            <v>SPECIAL ORDER</v>
          </cell>
        </row>
        <row r="25724">
          <cell r="D25724" t="str">
            <v>029398</v>
          </cell>
          <cell r="J25724" t="str">
            <v>(blank)</v>
          </cell>
        </row>
        <row r="25725">
          <cell r="D25725" t="str">
            <v>029398</v>
          </cell>
          <cell r="J25725" t="str">
            <v>(blank)</v>
          </cell>
        </row>
        <row r="25726">
          <cell r="D25726" t="str">
            <v>029398</v>
          </cell>
          <cell r="J25726" t="str">
            <v>(blank)</v>
          </cell>
        </row>
        <row r="25727">
          <cell r="D25727" t="str">
            <v>029398</v>
          </cell>
          <cell r="J25727" t="str">
            <v>(blank)</v>
          </cell>
        </row>
        <row r="25728">
          <cell r="D25728" t="str">
            <v>029398</v>
          </cell>
          <cell r="J25728" t="str">
            <v>(blank)</v>
          </cell>
        </row>
        <row r="25729">
          <cell r="D25729" t="str">
            <v>029398</v>
          </cell>
          <cell r="J25729" t="str">
            <v>N/A</v>
          </cell>
        </row>
        <row r="25730">
          <cell r="D25730" t="str">
            <v>029398</v>
          </cell>
          <cell r="J25730" t="str">
            <v>N/A</v>
          </cell>
        </row>
        <row r="25731">
          <cell r="D25731" t="str">
            <v>029399</v>
          </cell>
          <cell r="J25731" t="str">
            <v>SPECIAL ORDER</v>
          </cell>
        </row>
        <row r="25732">
          <cell r="D25732" t="str">
            <v>029399</v>
          </cell>
          <cell r="J25732" t="str">
            <v>SPECIAL ORDER</v>
          </cell>
        </row>
        <row r="25733">
          <cell r="D25733" t="str">
            <v>029399</v>
          </cell>
          <cell r="J25733" t="str">
            <v>(blank)</v>
          </cell>
        </row>
        <row r="25734">
          <cell r="D25734" t="str">
            <v>029399</v>
          </cell>
          <cell r="J25734" t="str">
            <v>(blank)</v>
          </cell>
        </row>
        <row r="25735">
          <cell r="D25735" t="str">
            <v>029399</v>
          </cell>
          <cell r="J25735" t="str">
            <v>(blank)</v>
          </cell>
        </row>
        <row r="25736">
          <cell r="D25736" t="str">
            <v>029399</v>
          </cell>
          <cell r="J25736" t="str">
            <v>(blank)</v>
          </cell>
        </row>
        <row r="25737">
          <cell r="D25737" t="str">
            <v>029399</v>
          </cell>
          <cell r="J25737" t="str">
            <v>(blank)</v>
          </cell>
        </row>
        <row r="25738">
          <cell r="D25738" t="str">
            <v>029399</v>
          </cell>
          <cell r="J25738" t="str">
            <v>N/A</v>
          </cell>
        </row>
        <row r="25739">
          <cell r="D25739" t="str">
            <v>029399</v>
          </cell>
          <cell r="J25739" t="str">
            <v>N/A</v>
          </cell>
        </row>
        <row r="25740">
          <cell r="D25740" t="str">
            <v>029415</v>
          </cell>
          <cell r="J25740" t="str">
            <v>SPECIAL ORDER</v>
          </cell>
        </row>
        <row r="25741">
          <cell r="D25741" t="str">
            <v>029415</v>
          </cell>
          <cell r="J25741" t="str">
            <v>SPECIAL ORDER</v>
          </cell>
        </row>
        <row r="25742">
          <cell r="D25742" t="str">
            <v>029415</v>
          </cell>
          <cell r="J25742" t="str">
            <v>(blank)</v>
          </cell>
        </row>
        <row r="25743">
          <cell r="D25743" t="str">
            <v>029415</v>
          </cell>
          <cell r="J25743" t="str">
            <v>(blank)</v>
          </cell>
        </row>
        <row r="25744">
          <cell r="D25744" t="str">
            <v>029415</v>
          </cell>
          <cell r="J25744" t="str">
            <v>(blank)</v>
          </cell>
        </row>
        <row r="25745">
          <cell r="D25745" t="str">
            <v>029415</v>
          </cell>
          <cell r="J25745" t="str">
            <v>(blank)</v>
          </cell>
        </row>
        <row r="25746">
          <cell r="D25746" t="str">
            <v>029630</v>
          </cell>
          <cell r="J25746" t="str">
            <v>SPECIAL ORDER</v>
          </cell>
        </row>
        <row r="25747">
          <cell r="D25747" t="str">
            <v>029630</v>
          </cell>
          <cell r="J25747" t="str">
            <v>SPECIAL ORDER</v>
          </cell>
        </row>
        <row r="25748">
          <cell r="D25748" t="str">
            <v>029630</v>
          </cell>
          <cell r="J25748" t="str">
            <v>SPECIAL ORDER</v>
          </cell>
        </row>
        <row r="25749">
          <cell r="D25749" t="str">
            <v>029630</v>
          </cell>
          <cell r="J25749" t="str">
            <v>SPECIAL ORDER</v>
          </cell>
        </row>
        <row r="25750">
          <cell r="D25750" t="str">
            <v>029630</v>
          </cell>
          <cell r="J25750" t="str">
            <v>SPECIAL ORDER</v>
          </cell>
        </row>
        <row r="25751">
          <cell r="D25751" t="str">
            <v>029630</v>
          </cell>
          <cell r="J25751" t="str">
            <v>SPECIAL ORDER</v>
          </cell>
        </row>
        <row r="25752">
          <cell r="D25752" t="str">
            <v>031033</v>
          </cell>
          <cell r="J25752" t="str">
            <v>(blank)</v>
          </cell>
        </row>
        <row r="25753">
          <cell r="D25753" t="str">
            <v>031033</v>
          </cell>
          <cell r="J25753" t="str">
            <v>N/A</v>
          </cell>
        </row>
        <row r="25754">
          <cell r="D25754" t="str">
            <v>031033</v>
          </cell>
          <cell r="J25754" t="str">
            <v>N/A</v>
          </cell>
        </row>
        <row r="25755">
          <cell r="D25755" t="str">
            <v>035095</v>
          </cell>
          <cell r="J25755" t="str">
            <v>(blank)</v>
          </cell>
        </row>
        <row r="25756">
          <cell r="D25756" t="str">
            <v>035095</v>
          </cell>
          <cell r="J25756" t="str">
            <v>N/A</v>
          </cell>
        </row>
        <row r="25757">
          <cell r="D25757" t="str">
            <v>035095</v>
          </cell>
          <cell r="J25757" t="str">
            <v>N/A</v>
          </cell>
        </row>
        <row r="25758">
          <cell r="D25758" t="str">
            <v>035095</v>
          </cell>
          <cell r="J25758" t="str">
            <v>(blank)</v>
          </cell>
        </row>
        <row r="25759">
          <cell r="D25759" t="str">
            <v>035095</v>
          </cell>
          <cell r="J25759" t="str">
            <v>N/A</v>
          </cell>
        </row>
        <row r="25760">
          <cell r="D25760" t="str">
            <v>035095</v>
          </cell>
          <cell r="J25760" t="str">
            <v>N/A</v>
          </cell>
        </row>
        <row r="25761">
          <cell r="D25761" t="str">
            <v>035095</v>
          </cell>
          <cell r="J25761" t="str">
            <v>(blank)</v>
          </cell>
        </row>
        <row r="25762">
          <cell r="D25762" t="str">
            <v>035095</v>
          </cell>
          <cell r="J25762" t="str">
            <v>N/A</v>
          </cell>
        </row>
        <row r="25763">
          <cell r="D25763" t="str">
            <v>035095</v>
          </cell>
          <cell r="J25763" t="str">
            <v>N/A</v>
          </cell>
        </row>
        <row r="25764">
          <cell r="D25764" t="str">
            <v>035096</v>
          </cell>
          <cell r="J25764" t="str">
            <v>STOCKED</v>
          </cell>
        </row>
        <row r="25765">
          <cell r="D25765" t="str">
            <v>035096</v>
          </cell>
          <cell r="J25765" t="str">
            <v>STOCKED</v>
          </cell>
        </row>
        <row r="25766">
          <cell r="D25766" t="str">
            <v>035096</v>
          </cell>
          <cell r="J25766" t="str">
            <v>STOCKED</v>
          </cell>
        </row>
        <row r="25767">
          <cell r="D25767" t="str">
            <v>035096</v>
          </cell>
          <cell r="J25767" t="str">
            <v>STOCKED</v>
          </cell>
        </row>
        <row r="25768">
          <cell r="D25768" t="str">
            <v>035096</v>
          </cell>
          <cell r="J25768" t="str">
            <v>STOCKED</v>
          </cell>
        </row>
        <row r="25769">
          <cell r="D25769" t="str">
            <v>035096</v>
          </cell>
          <cell r="J25769" t="str">
            <v>(blank)</v>
          </cell>
        </row>
        <row r="25770">
          <cell r="D25770" t="str">
            <v>035096</v>
          </cell>
          <cell r="J25770" t="str">
            <v>(blank)</v>
          </cell>
        </row>
        <row r="25771">
          <cell r="D25771" t="str">
            <v>035096</v>
          </cell>
          <cell r="J25771" t="str">
            <v>(blank)</v>
          </cell>
        </row>
        <row r="25772">
          <cell r="D25772" t="str">
            <v>035096</v>
          </cell>
          <cell r="J25772" t="str">
            <v>(blank)</v>
          </cell>
        </row>
        <row r="25773">
          <cell r="D25773" t="str">
            <v>035096</v>
          </cell>
          <cell r="J25773" t="str">
            <v>(blank)</v>
          </cell>
        </row>
        <row r="25774">
          <cell r="D25774" t="str">
            <v>035096</v>
          </cell>
          <cell r="J25774" t="str">
            <v>N/A</v>
          </cell>
        </row>
        <row r="25775">
          <cell r="D25775" t="str">
            <v>035096</v>
          </cell>
          <cell r="J25775" t="str">
            <v>N/A</v>
          </cell>
        </row>
        <row r="25776">
          <cell r="D25776" t="str">
            <v>035096</v>
          </cell>
          <cell r="J25776" t="str">
            <v>STOCKED</v>
          </cell>
        </row>
        <row r="25777">
          <cell r="D25777" t="str">
            <v>035096</v>
          </cell>
          <cell r="J25777" t="str">
            <v>STOCKED</v>
          </cell>
        </row>
        <row r="25778">
          <cell r="D25778" t="str">
            <v>035096</v>
          </cell>
          <cell r="J25778" t="str">
            <v>STOCKED</v>
          </cell>
        </row>
        <row r="25779">
          <cell r="D25779" t="str">
            <v>035096</v>
          </cell>
          <cell r="J25779" t="str">
            <v>STOCKED</v>
          </cell>
        </row>
        <row r="25780">
          <cell r="D25780" t="str">
            <v>035096</v>
          </cell>
          <cell r="J25780" t="str">
            <v>STOCKED</v>
          </cell>
        </row>
        <row r="25781">
          <cell r="D25781" t="str">
            <v>035096</v>
          </cell>
          <cell r="J25781" t="str">
            <v>(blank)</v>
          </cell>
        </row>
        <row r="25782">
          <cell r="D25782" t="str">
            <v>035096</v>
          </cell>
          <cell r="J25782" t="str">
            <v>(blank)</v>
          </cell>
        </row>
        <row r="25783">
          <cell r="D25783" t="str">
            <v>035096</v>
          </cell>
          <cell r="J25783" t="str">
            <v>(blank)</v>
          </cell>
        </row>
        <row r="25784">
          <cell r="D25784" t="str">
            <v>035096</v>
          </cell>
          <cell r="J25784" t="str">
            <v>(blank)</v>
          </cell>
        </row>
        <row r="25785">
          <cell r="D25785" t="str">
            <v>035096</v>
          </cell>
          <cell r="J25785" t="str">
            <v>(blank)</v>
          </cell>
        </row>
        <row r="25786">
          <cell r="D25786" t="str">
            <v>035096</v>
          </cell>
          <cell r="J25786" t="str">
            <v>N/A</v>
          </cell>
        </row>
        <row r="25787">
          <cell r="D25787" t="str">
            <v>035096</v>
          </cell>
          <cell r="J25787" t="str">
            <v>N/A</v>
          </cell>
        </row>
        <row r="25788">
          <cell r="D25788" t="str">
            <v>035096</v>
          </cell>
          <cell r="J25788" t="str">
            <v>STOCKED</v>
          </cell>
        </row>
        <row r="25789">
          <cell r="D25789" t="str">
            <v>035096</v>
          </cell>
          <cell r="J25789" t="str">
            <v>STOCKED</v>
          </cell>
        </row>
        <row r="25790">
          <cell r="D25790" t="str">
            <v>035096</v>
          </cell>
          <cell r="J25790" t="str">
            <v>STOCKED</v>
          </cell>
        </row>
        <row r="25791">
          <cell r="D25791" t="str">
            <v>035096</v>
          </cell>
          <cell r="J25791" t="str">
            <v>STOCKED</v>
          </cell>
        </row>
        <row r="25792">
          <cell r="D25792" t="str">
            <v>035096</v>
          </cell>
          <cell r="J25792" t="str">
            <v>STOCKED</v>
          </cell>
        </row>
        <row r="25793">
          <cell r="D25793" t="str">
            <v>035096</v>
          </cell>
          <cell r="J25793" t="str">
            <v>(blank)</v>
          </cell>
        </row>
        <row r="25794">
          <cell r="D25794" t="str">
            <v>035096</v>
          </cell>
          <cell r="J25794" t="str">
            <v>(blank)</v>
          </cell>
        </row>
        <row r="25795">
          <cell r="D25795" t="str">
            <v>035096</v>
          </cell>
          <cell r="J25795" t="str">
            <v>(blank)</v>
          </cell>
        </row>
        <row r="25796">
          <cell r="D25796" t="str">
            <v>035096</v>
          </cell>
          <cell r="J25796" t="str">
            <v>(blank)</v>
          </cell>
        </row>
        <row r="25797">
          <cell r="D25797" t="str">
            <v>035096</v>
          </cell>
          <cell r="J25797" t="str">
            <v>(blank)</v>
          </cell>
        </row>
        <row r="25798">
          <cell r="D25798" t="str">
            <v>035096</v>
          </cell>
          <cell r="J25798" t="str">
            <v>N/A</v>
          </cell>
        </row>
        <row r="25799">
          <cell r="D25799" t="str">
            <v>035096</v>
          </cell>
          <cell r="J25799" t="str">
            <v>N/A</v>
          </cell>
        </row>
        <row r="25800">
          <cell r="D25800" t="str">
            <v>035096</v>
          </cell>
          <cell r="J25800" t="str">
            <v>STOCKED</v>
          </cell>
        </row>
        <row r="25801">
          <cell r="D25801" t="str">
            <v>035096</v>
          </cell>
          <cell r="J25801" t="str">
            <v>STOCKED</v>
          </cell>
        </row>
        <row r="25802">
          <cell r="D25802" t="str">
            <v>035097</v>
          </cell>
          <cell r="J25802" t="str">
            <v>STOCKED</v>
          </cell>
        </row>
        <row r="25803">
          <cell r="D25803" t="str">
            <v>035097</v>
          </cell>
          <cell r="J25803" t="str">
            <v>STOCKED</v>
          </cell>
        </row>
        <row r="25804">
          <cell r="D25804" t="str">
            <v>035097</v>
          </cell>
          <cell r="J25804" t="str">
            <v>STOCKED</v>
          </cell>
        </row>
        <row r="25805">
          <cell r="D25805" t="str">
            <v>035097</v>
          </cell>
          <cell r="J25805" t="str">
            <v>STOCKED</v>
          </cell>
        </row>
        <row r="25806">
          <cell r="D25806" t="str">
            <v>035097</v>
          </cell>
          <cell r="J25806" t="str">
            <v>STOCKED</v>
          </cell>
        </row>
        <row r="25807">
          <cell r="D25807" t="str">
            <v>035097</v>
          </cell>
          <cell r="J25807" t="str">
            <v>STOCKED</v>
          </cell>
        </row>
        <row r="25808">
          <cell r="D25808" t="str">
            <v>035097</v>
          </cell>
          <cell r="J25808" t="str">
            <v>STOCKED</v>
          </cell>
        </row>
        <row r="25809">
          <cell r="D25809" t="str">
            <v>035097</v>
          </cell>
          <cell r="J25809" t="str">
            <v>STOCKED</v>
          </cell>
        </row>
        <row r="25810">
          <cell r="D25810" t="str">
            <v>035097</v>
          </cell>
          <cell r="J25810" t="str">
            <v>STOCKED</v>
          </cell>
        </row>
        <row r="25811">
          <cell r="D25811" t="str">
            <v>035097</v>
          </cell>
          <cell r="J25811" t="str">
            <v>STOCKED</v>
          </cell>
        </row>
        <row r="25812">
          <cell r="D25812" t="str">
            <v>035097</v>
          </cell>
          <cell r="J25812" t="str">
            <v>STOCKED</v>
          </cell>
        </row>
        <row r="25813">
          <cell r="D25813" t="str">
            <v>035097</v>
          </cell>
          <cell r="J25813" t="str">
            <v>STOCKED</v>
          </cell>
        </row>
        <row r="25814">
          <cell r="D25814" t="str">
            <v>035097</v>
          </cell>
          <cell r="J25814" t="str">
            <v>STOCKED</v>
          </cell>
        </row>
        <row r="25815">
          <cell r="D25815" t="str">
            <v>035097</v>
          </cell>
          <cell r="J25815" t="str">
            <v>STOCKED</v>
          </cell>
        </row>
        <row r="25816">
          <cell r="D25816" t="str">
            <v>035097</v>
          </cell>
          <cell r="J25816" t="str">
            <v>STOCKED</v>
          </cell>
        </row>
        <row r="25817">
          <cell r="D25817" t="str">
            <v>035097</v>
          </cell>
          <cell r="J25817" t="str">
            <v>STOCKED</v>
          </cell>
        </row>
        <row r="25818">
          <cell r="D25818" t="str">
            <v>035097</v>
          </cell>
          <cell r="J25818" t="str">
            <v>STOCKED</v>
          </cell>
        </row>
        <row r="25819">
          <cell r="D25819" t="str">
            <v>035097</v>
          </cell>
          <cell r="J25819" t="str">
            <v>STOCKED</v>
          </cell>
        </row>
        <row r="25820">
          <cell r="D25820" t="str">
            <v>035097</v>
          </cell>
          <cell r="J25820" t="str">
            <v>STOCKED</v>
          </cell>
        </row>
        <row r="25821">
          <cell r="D25821" t="str">
            <v>035097</v>
          </cell>
          <cell r="J25821" t="str">
            <v>(blank)</v>
          </cell>
        </row>
        <row r="25822">
          <cell r="D25822" t="str">
            <v>035097</v>
          </cell>
          <cell r="J25822" t="str">
            <v>(blank)</v>
          </cell>
        </row>
        <row r="25823">
          <cell r="D25823" t="str">
            <v>035097</v>
          </cell>
          <cell r="J25823" t="str">
            <v>(blank)</v>
          </cell>
        </row>
        <row r="25824">
          <cell r="D25824" t="str">
            <v>035097</v>
          </cell>
          <cell r="J25824" t="str">
            <v>(blank)</v>
          </cell>
        </row>
        <row r="25825">
          <cell r="D25825" t="str">
            <v>035097</v>
          </cell>
          <cell r="J25825" t="str">
            <v>(blank)</v>
          </cell>
        </row>
        <row r="25826">
          <cell r="D25826" t="str">
            <v>035097</v>
          </cell>
          <cell r="J25826" t="str">
            <v>N/A</v>
          </cell>
        </row>
        <row r="25827">
          <cell r="D25827" t="str">
            <v>035097</v>
          </cell>
          <cell r="J25827" t="str">
            <v>N/A</v>
          </cell>
        </row>
        <row r="25828">
          <cell r="D25828" t="str">
            <v>035097</v>
          </cell>
          <cell r="J25828" t="str">
            <v>STOCKED</v>
          </cell>
        </row>
        <row r="25829">
          <cell r="D25829" t="str">
            <v>035097</v>
          </cell>
          <cell r="J25829" t="str">
            <v>STOCKED</v>
          </cell>
        </row>
        <row r="25830">
          <cell r="D25830" t="str">
            <v>035097</v>
          </cell>
          <cell r="J25830" t="str">
            <v>STOCKED</v>
          </cell>
        </row>
        <row r="25831">
          <cell r="D25831" t="str">
            <v>035097</v>
          </cell>
          <cell r="J25831" t="str">
            <v>STOCKED</v>
          </cell>
        </row>
        <row r="25832">
          <cell r="D25832" t="str">
            <v>035097</v>
          </cell>
          <cell r="J25832" t="str">
            <v>STOCKED</v>
          </cell>
        </row>
        <row r="25833">
          <cell r="D25833" t="str">
            <v>035097</v>
          </cell>
          <cell r="J25833" t="str">
            <v>STOCKED</v>
          </cell>
        </row>
        <row r="25834">
          <cell r="D25834" t="str">
            <v>035097</v>
          </cell>
          <cell r="J25834" t="str">
            <v>STOCKED</v>
          </cell>
        </row>
        <row r="25835">
          <cell r="D25835" t="str">
            <v>035097</v>
          </cell>
          <cell r="J25835" t="str">
            <v>STOCKED</v>
          </cell>
        </row>
        <row r="25836">
          <cell r="D25836" t="str">
            <v>035097</v>
          </cell>
          <cell r="J25836" t="str">
            <v>STOCKED</v>
          </cell>
        </row>
        <row r="25837">
          <cell r="D25837" t="str">
            <v>035097</v>
          </cell>
          <cell r="J25837" t="str">
            <v>STOCKED</v>
          </cell>
        </row>
        <row r="25838">
          <cell r="D25838" t="str">
            <v>035097</v>
          </cell>
          <cell r="J25838" t="str">
            <v>STOCKED</v>
          </cell>
        </row>
        <row r="25839">
          <cell r="D25839" t="str">
            <v>035097</v>
          </cell>
          <cell r="J25839" t="str">
            <v>STOCKED</v>
          </cell>
        </row>
        <row r="25840">
          <cell r="D25840" t="str">
            <v>035097</v>
          </cell>
          <cell r="J25840" t="str">
            <v>STOCKED</v>
          </cell>
        </row>
        <row r="25841">
          <cell r="D25841" t="str">
            <v>035097</v>
          </cell>
          <cell r="J25841" t="str">
            <v>STOCKED</v>
          </cell>
        </row>
        <row r="25842">
          <cell r="D25842" t="str">
            <v>035097</v>
          </cell>
          <cell r="J25842" t="str">
            <v>STOCKED</v>
          </cell>
        </row>
        <row r="25843">
          <cell r="D25843" t="str">
            <v>035097</v>
          </cell>
          <cell r="J25843" t="str">
            <v>STOCKED</v>
          </cell>
        </row>
        <row r="25844">
          <cell r="D25844" t="str">
            <v>035097</v>
          </cell>
          <cell r="J25844" t="str">
            <v>STOCKED</v>
          </cell>
        </row>
        <row r="25845">
          <cell r="D25845" t="str">
            <v>035097</v>
          </cell>
          <cell r="J25845" t="str">
            <v>STOCKED</v>
          </cell>
        </row>
        <row r="25846">
          <cell r="D25846" t="str">
            <v>035097</v>
          </cell>
          <cell r="J25846" t="str">
            <v>STOCKED</v>
          </cell>
        </row>
        <row r="25847">
          <cell r="D25847" t="str">
            <v>035097</v>
          </cell>
          <cell r="J25847" t="str">
            <v>(blank)</v>
          </cell>
        </row>
        <row r="25848">
          <cell r="D25848" t="str">
            <v>035097</v>
          </cell>
          <cell r="J25848" t="str">
            <v>(blank)</v>
          </cell>
        </row>
        <row r="25849">
          <cell r="D25849" t="str">
            <v>035097</v>
          </cell>
          <cell r="J25849" t="str">
            <v>(blank)</v>
          </cell>
        </row>
        <row r="25850">
          <cell r="D25850" t="str">
            <v>035097</v>
          </cell>
          <cell r="J25850" t="str">
            <v>(blank)</v>
          </cell>
        </row>
        <row r="25851">
          <cell r="D25851" t="str">
            <v>035097</v>
          </cell>
          <cell r="J25851" t="str">
            <v>(blank)</v>
          </cell>
        </row>
        <row r="25852">
          <cell r="D25852" t="str">
            <v>035097</v>
          </cell>
          <cell r="J25852" t="str">
            <v>N/A</v>
          </cell>
        </row>
        <row r="25853">
          <cell r="D25853" t="str">
            <v>035097</v>
          </cell>
          <cell r="J25853" t="str">
            <v>N/A</v>
          </cell>
        </row>
        <row r="25854">
          <cell r="D25854" t="str">
            <v>035097</v>
          </cell>
          <cell r="J25854" t="str">
            <v>STOCKED</v>
          </cell>
        </row>
        <row r="25855">
          <cell r="D25855" t="str">
            <v>035097</v>
          </cell>
          <cell r="J25855" t="str">
            <v>STOCKED</v>
          </cell>
        </row>
        <row r="25856">
          <cell r="D25856" t="str">
            <v>035097</v>
          </cell>
          <cell r="J25856" t="str">
            <v>STOCKED</v>
          </cell>
        </row>
        <row r="25857">
          <cell r="D25857" t="str">
            <v>035097</v>
          </cell>
          <cell r="J25857" t="str">
            <v>STOCKED</v>
          </cell>
        </row>
        <row r="25858">
          <cell r="D25858" t="str">
            <v>035097</v>
          </cell>
          <cell r="J25858" t="str">
            <v>STOCKED</v>
          </cell>
        </row>
        <row r="25859">
          <cell r="D25859" t="str">
            <v>035097</v>
          </cell>
          <cell r="J25859" t="str">
            <v>STOCKED</v>
          </cell>
        </row>
        <row r="25860">
          <cell r="D25860" t="str">
            <v>035097</v>
          </cell>
          <cell r="J25860" t="str">
            <v>STOCKED</v>
          </cell>
        </row>
        <row r="25861">
          <cell r="D25861" t="str">
            <v>035097</v>
          </cell>
          <cell r="J25861" t="str">
            <v>STOCKED</v>
          </cell>
        </row>
        <row r="25862">
          <cell r="D25862" t="str">
            <v>035097</v>
          </cell>
          <cell r="J25862" t="str">
            <v>STOCKED</v>
          </cell>
        </row>
        <row r="25863">
          <cell r="D25863" t="str">
            <v>035097</v>
          </cell>
          <cell r="J25863" t="str">
            <v>STOCKED</v>
          </cell>
        </row>
        <row r="25864">
          <cell r="D25864" t="str">
            <v>035097</v>
          </cell>
          <cell r="J25864" t="str">
            <v>STOCKED</v>
          </cell>
        </row>
        <row r="25865">
          <cell r="D25865" t="str">
            <v>035097</v>
          </cell>
          <cell r="J25865" t="str">
            <v>STOCKED</v>
          </cell>
        </row>
        <row r="25866">
          <cell r="D25866" t="str">
            <v>035097</v>
          </cell>
          <cell r="J25866" t="str">
            <v>STOCKED</v>
          </cell>
        </row>
        <row r="25867">
          <cell r="D25867" t="str">
            <v>035097</v>
          </cell>
          <cell r="J25867" t="str">
            <v>STOCKED</v>
          </cell>
        </row>
        <row r="25868">
          <cell r="D25868" t="str">
            <v>035097</v>
          </cell>
          <cell r="J25868" t="str">
            <v>STOCKED</v>
          </cell>
        </row>
        <row r="25869">
          <cell r="D25869" t="str">
            <v>035097</v>
          </cell>
          <cell r="J25869" t="str">
            <v>STOCKED</v>
          </cell>
        </row>
        <row r="25870">
          <cell r="D25870" t="str">
            <v>035097</v>
          </cell>
          <cell r="J25870" t="str">
            <v>STOCKED</v>
          </cell>
        </row>
        <row r="25871">
          <cell r="D25871" t="str">
            <v>035097</v>
          </cell>
          <cell r="J25871" t="str">
            <v>STOCKED</v>
          </cell>
        </row>
        <row r="25872">
          <cell r="D25872" t="str">
            <v>035097</v>
          </cell>
          <cell r="J25872" t="str">
            <v>STOCKED</v>
          </cell>
        </row>
        <row r="25873">
          <cell r="D25873" t="str">
            <v>035097</v>
          </cell>
          <cell r="J25873" t="str">
            <v>(blank)</v>
          </cell>
        </row>
        <row r="25874">
          <cell r="D25874" t="str">
            <v>035097</v>
          </cell>
          <cell r="J25874" t="str">
            <v>(blank)</v>
          </cell>
        </row>
        <row r="25875">
          <cell r="D25875" t="str">
            <v>035097</v>
          </cell>
          <cell r="J25875" t="str">
            <v>(blank)</v>
          </cell>
        </row>
        <row r="25876">
          <cell r="D25876" t="str">
            <v>035097</v>
          </cell>
          <cell r="J25876" t="str">
            <v>(blank)</v>
          </cell>
        </row>
        <row r="25877">
          <cell r="D25877" t="str">
            <v>035097</v>
          </cell>
          <cell r="J25877" t="str">
            <v>(blank)</v>
          </cell>
        </row>
        <row r="25878">
          <cell r="D25878" t="str">
            <v>035097</v>
          </cell>
          <cell r="J25878" t="str">
            <v>N/A</v>
          </cell>
        </row>
        <row r="25879">
          <cell r="D25879" t="str">
            <v>035097</v>
          </cell>
          <cell r="J25879" t="str">
            <v>N/A</v>
          </cell>
        </row>
        <row r="25880">
          <cell r="D25880" t="str">
            <v>035097</v>
          </cell>
          <cell r="J25880" t="str">
            <v>STOCKED</v>
          </cell>
        </row>
        <row r="25881">
          <cell r="D25881" t="str">
            <v>035097</v>
          </cell>
          <cell r="J25881" t="str">
            <v>STOCKED</v>
          </cell>
        </row>
        <row r="25882">
          <cell r="D25882" t="str">
            <v>035097</v>
          </cell>
          <cell r="J25882" t="str">
            <v>STOCKED</v>
          </cell>
        </row>
        <row r="25883">
          <cell r="D25883" t="str">
            <v>035097</v>
          </cell>
          <cell r="J25883" t="str">
            <v>STOCKED</v>
          </cell>
        </row>
        <row r="25884">
          <cell r="D25884" t="str">
            <v>035097</v>
          </cell>
          <cell r="J25884" t="str">
            <v>STOCKED</v>
          </cell>
        </row>
        <row r="25885">
          <cell r="D25885" t="str">
            <v>035097</v>
          </cell>
          <cell r="J25885" t="str">
            <v>STOCKED</v>
          </cell>
        </row>
        <row r="25886">
          <cell r="D25886" t="str">
            <v>035097</v>
          </cell>
          <cell r="J25886" t="str">
            <v>STOCKED</v>
          </cell>
        </row>
        <row r="25887">
          <cell r="D25887" t="str">
            <v>035097</v>
          </cell>
          <cell r="J25887" t="str">
            <v>STOCKED</v>
          </cell>
        </row>
        <row r="25888">
          <cell r="D25888" t="str">
            <v>035097</v>
          </cell>
          <cell r="J25888" t="str">
            <v>STOCKED</v>
          </cell>
        </row>
        <row r="25889">
          <cell r="D25889" t="str">
            <v>035097</v>
          </cell>
          <cell r="J25889" t="str">
            <v>STOCKED</v>
          </cell>
        </row>
        <row r="25890">
          <cell r="D25890" t="str">
            <v>035097</v>
          </cell>
          <cell r="J25890" t="str">
            <v>STOCKED</v>
          </cell>
        </row>
        <row r="25891">
          <cell r="D25891" t="str">
            <v>035097</v>
          </cell>
          <cell r="J25891" t="str">
            <v>STOCKED</v>
          </cell>
        </row>
        <row r="25892">
          <cell r="D25892" t="str">
            <v>035097</v>
          </cell>
          <cell r="J25892" t="str">
            <v>STOCKED</v>
          </cell>
        </row>
        <row r="25893">
          <cell r="D25893" t="str">
            <v>035097</v>
          </cell>
          <cell r="J25893" t="str">
            <v>STOCKED</v>
          </cell>
        </row>
        <row r="25894">
          <cell r="D25894" t="str">
            <v>035097</v>
          </cell>
          <cell r="J25894" t="str">
            <v>STOCKED</v>
          </cell>
        </row>
        <row r="25895">
          <cell r="D25895" t="str">
            <v>035097</v>
          </cell>
          <cell r="J25895" t="str">
            <v>STOCKED</v>
          </cell>
        </row>
        <row r="25896">
          <cell r="D25896" t="str">
            <v>035097</v>
          </cell>
          <cell r="J25896" t="str">
            <v>STOCKED</v>
          </cell>
        </row>
        <row r="25897">
          <cell r="D25897" t="str">
            <v>035097</v>
          </cell>
          <cell r="J25897" t="str">
            <v>STOCKED</v>
          </cell>
        </row>
        <row r="25898">
          <cell r="D25898" t="str">
            <v>035097</v>
          </cell>
          <cell r="J25898" t="str">
            <v>STOCKED</v>
          </cell>
        </row>
        <row r="25899">
          <cell r="D25899" t="str">
            <v>035097</v>
          </cell>
          <cell r="J25899" t="str">
            <v>STOCKED</v>
          </cell>
        </row>
        <row r="25900">
          <cell r="D25900" t="str">
            <v>035097</v>
          </cell>
          <cell r="J25900" t="str">
            <v>STOCKED</v>
          </cell>
        </row>
        <row r="25901">
          <cell r="D25901" t="str">
            <v>035097</v>
          </cell>
          <cell r="J25901" t="str">
            <v>STOCKED</v>
          </cell>
        </row>
        <row r="25902">
          <cell r="D25902" t="str">
            <v>035097</v>
          </cell>
          <cell r="J25902" t="str">
            <v>STOCKED</v>
          </cell>
        </row>
        <row r="25903">
          <cell r="D25903" t="str">
            <v>035097</v>
          </cell>
          <cell r="J25903" t="str">
            <v>STOCKED</v>
          </cell>
        </row>
        <row r="25904">
          <cell r="D25904" t="str">
            <v>035097</v>
          </cell>
          <cell r="J25904" t="str">
            <v>STOCKED</v>
          </cell>
        </row>
        <row r="25905">
          <cell r="D25905" t="str">
            <v>035097</v>
          </cell>
          <cell r="J25905" t="str">
            <v>STOCKED</v>
          </cell>
        </row>
        <row r="25906">
          <cell r="D25906" t="str">
            <v>035097</v>
          </cell>
          <cell r="J25906" t="str">
            <v>STOCKED</v>
          </cell>
        </row>
        <row r="25907">
          <cell r="D25907" t="str">
            <v>035097</v>
          </cell>
          <cell r="J25907" t="str">
            <v>STOCKED</v>
          </cell>
        </row>
        <row r="25908">
          <cell r="D25908" t="str">
            <v>035097</v>
          </cell>
          <cell r="J25908" t="str">
            <v>STOCKED</v>
          </cell>
        </row>
        <row r="25909">
          <cell r="D25909" t="str">
            <v>035098</v>
          </cell>
          <cell r="J25909" t="str">
            <v>STOCKED</v>
          </cell>
        </row>
        <row r="25910">
          <cell r="D25910" t="str">
            <v>035098</v>
          </cell>
          <cell r="J25910" t="str">
            <v>STOCKED</v>
          </cell>
        </row>
        <row r="25911">
          <cell r="D25911" t="str">
            <v>035098</v>
          </cell>
          <cell r="J25911" t="str">
            <v>STOCKED</v>
          </cell>
        </row>
        <row r="25912">
          <cell r="D25912" t="str">
            <v>035098</v>
          </cell>
          <cell r="J25912" t="str">
            <v>STOCKED</v>
          </cell>
        </row>
        <row r="25913">
          <cell r="D25913" t="str">
            <v>035098</v>
          </cell>
          <cell r="J25913" t="str">
            <v>STOCKED</v>
          </cell>
        </row>
        <row r="25914">
          <cell r="D25914" t="str">
            <v>035098</v>
          </cell>
          <cell r="J25914" t="str">
            <v>STOCKED</v>
          </cell>
        </row>
        <row r="25915">
          <cell r="D25915" t="str">
            <v>035098</v>
          </cell>
          <cell r="J25915" t="str">
            <v>STOCKED</v>
          </cell>
        </row>
        <row r="25916">
          <cell r="D25916" t="str">
            <v>035098</v>
          </cell>
          <cell r="J25916" t="str">
            <v>STOCKED</v>
          </cell>
        </row>
        <row r="25917">
          <cell r="D25917" t="str">
            <v>035098</v>
          </cell>
          <cell r="J25917" t="str">
            <v>STOCKED</v>
          </cell>
        </row>
        <row r="25918">
          <cell r="D25918" t="str">
            <v>035098</v>
          </cell>
          <cell r="J25918" t="str">
            <v>STOCKED</v>
          </cell>
        </row>
        <row r="25919">
          <cell r="D25919" t="str">
            <v>035098</v>
          </cell>
          <cell r="J25919" t="str">
            <v>STOCKED</v>
          </cell>
        </row>
        <row r="25920">
          <cell r="D25920" t="str">
            <v>035098</v>
          </cell>
          <cell r="J25920" t="str">
            <v>STOCKED</v>
          </cell>
        </row>
        <row r="25921">
          <cell r="D25921" t="str">
            <v>035098</v>
          </cell>
          <cell r="J25921" t="str">
            <v>STOCKED</v>
          </cell>
        </row>
        <row r="25922">
          <cell r="D25922" t="str">
            <v>035098</v>
          </cell>
          <cell r="J25922" t="str">
            <v>STOCKED</v>
          </cell>
        </row>
        <row r="25923">
          <cell r="D25923" t="str">
            <v>035098</v>
          </cell>
          <cell r="J25923" t="str">
            <v>STOCKED</v>
          </cell>
        </row>
        <row r="25924">
          <cell r="D25924" t="str">
            <v>035098</v>
          </cell>
          <cell r="J25924" t="str">
            <v>STOCKED</v>
          </cell>
        </row>
        <row r="25925">
          <cell r="D25925" t="str">
            <v>035098</v>
          </cell>
          <cell r="J25925" t="str">
            <v>STOCKED</v>
          </cell>
        </row>
        <row r="25926">
          <cell r="D25926" t="str">
            <v>035098</v>
          </cell>
          <cell r="J25926" t="str">
            <v>STOCKED</v>
          </cell>
        </row>
        <row r="25927">
          <cell r="D25927" t="str">
            <v>035098</v>
          </cell>
          <cell r="J25927" t="str">
            <v>STOCKED</v>
          </cell>
        </row>
        <row r="25928">
          <cell r="D25928" t="str">
            <v>035098</v>
          </cell>
          <cell r="J25928" t="str">
            <v>STOCKED</v>
          </cell>
        </row>
        <row r="25929">
          <cell r="D25929" t="str">
            <v>035098</v>
          </cell>
          <cell r="J25929" t="str">
            <v>STOCKED</v>
          </cell>
        </row>
        <row r="25930">
          <cell r="D25930" t="str">
            <v>035098</v>
          </cell>
          <cell r="J25930" t="str">
            <v>STOCKED</v>
          </cell>
        </row>
        <row r="25931">
          <cell r="D25931" t="str">
            <v>035098</v>
          </cell>
          <cell r="J25931" t="str">
            <v>STOCKED</v>
          </cell>
        </row>
        <row r="25932">
          <cell r="D25932" t="str">
            <v>035098</v>
          </cell>
          <cell r="J25932" t="str">
            <v>STOCKED</v>
          </cell>
        </row>
        <row r="25933">
          <cell r="D25933" t="str">
            <v>035098</v>
          </cell>
          <cell r="J25933" t="str">
            <v>STOCKED</v>
          </cell>
        </row>
        <row r="25934">
          <cell r="D25934" t="str">
            <v>035098</v>
          </cell>
          <cell r="J25934" t="str">
            <v>(blank)</v>
          </cell>
        </row>
        <row r="25935">
          <cell r="D25935" t="str">
            <v>035098</v>
          </cell>
          <cell r="J25935" t="str">
            <v>(blank)</v>
          </cell>
        </row>
        <row r="25936">
          <cell r="D25936" t="str">
            <v>035098</v>
          </cell>
          <cell r="J25936" t="str">
            <v>(blank)</v>
          </cell>
        </row>
        <row r="25937">
          <cell r="D25937" t="str">
            <v>035098</v>
          </cell>
          <cell r="J25937" t="str">
            <v>(blank)</v>
          </cell>
        </row>
        <row r="25938">
          <cell r="D25938" t="str">
            <v>035098</v>
          </cell>
          <cell r="J25938" t="str">
            <v>(blank)</v>
          </cell>
        </row>
        <row r="25939">
          <cell r="D25939" t="str">
            <v>035098</v>
          </cell>
          <cell r="J25939" t="str">
            <v>N/A</v>
          </cell>
        </row>
        <row r="25940">
          <cell r="D25940" t="str">
            <v>035098</v>
          </cell>
          <cell r="J25940" t="str">
            <v>N/A</v>
          </cell>
        </row>
        <row r="25941">
          <cell r="D25941" t="str">
            <v>035098</v>
          </cell>
          <cell r="J25941" t="str">
            <v>STOCKED</v>
          </cell>
        </row>
        <row r="25942">
          <cell r="D25942" t="str">
            <v>035098</v>
          </cell>
          <cell r="J25942" t="str">
            <v>STOCKED</v>
          </cell>
        </row>
        <row r="25943">
          <cell r="D25943" t="str">
            <v>035098</v>
          </cell>
          <cell r="J25943" t="str">
            <v>STOCKED</v>
          </cell>
        </row>
        <row r="25944">
          <cell r="D25944" t="str">
            <v>035098</v>
          </cell>
          <cell r="J25944" t="str">
            <v>STOCKED</v>
          </cell>
        </row>
        <row r="25945">
          <cell r="D25945" t="str">
            <v>035098</v>
          </cell>
          <cell r="J25945" t="str">
            <v>STOCKED</v>
          </cell>
        </row>
        <row r="25946">
          <cell r="D25946" t="str">
            <v>035098</v>
          </cell>
          <cell r="J25946" t="str">
            <v>STOCKED</v>
          </cell>
        </row>
        <row r="25947">
          <cell r="D25947" t="str">
            <v>035098</v>
          </cell>
          <cell r="J25947" t="str">
            <v>STOCKED</v>
          </cell>
        </row>
        <row r="25948">
          <cell r="D25948" t="str">
            <v>035098</v>
          </cell>
          <cell r="J25948" t="str">
            <v>STOCKED</v>
          </cell>
        </row>
        <row r="25949">
          <cell r="D25949" t="str">
            <v>035098</v>
          </cell>
          <cell r="J25949" t="str">
            <v>STOCKED</v>
          </cell>
        </row>
        <row r="25950">
          <cell r="D25950" t="str">
            <v>035098</v>
          </cell>
          <cell r="J25950" t="str">
            <v>STOCKED</v>
          </cell>
        </row>
        <row r="25951">
          <cell r="D25951" t="str">
            <v>035098</v>
          </cell>
          <cell r="J25951" t="str">
            <v>STOCKED</v>
          </cell>
        </row>
        <row r="25952">
          <cell r="D25952" t="str">
            <v>035098</v>
          </cell>
          <cell r="J25952" t="str">
            <v>STOCKED</v>
          </cell>
        </row>
        <row r="25953">
          <cell r="D25953" t="str">
            <v>035098</v>
          </cell>
          <cell r="J25953" t="str">
            <v>STOCKED</v>
          </cell>
        </row>
        <row r="25954">
          <cell r="D25954" t="str">
            <v>035098</v>
          </cell>
          <cell r="J25954" t="str">
            <v>STOCKED</v>
          </cell>
        </row>
        <row r="25955">
          <cell r="D25955" t="str">
            <v>035098</v>
          </cell>
          <cell r="J25955" t="str">
            <v>STOCKED</v>
          </cell>
        </row>
        <row r="25956">
          <cell r="D25956" t="str">
            <v>035098</v>
          </cell>
          <cell r="J25956" t="str">
            <v>STOCKED</v>
          </cell>
        </row>
        <row r="25957">
          <cell r="D25957" t="str">
            <v>035098</v>
          </cell>
          <cell r="J25957" t="str">
            <v>STOCKED</v>
          </cell>
        </row>
        <row r="25958">
          <cell r="D25958" t="str">
            <v>035098</v>
          </cell>
          <cell r="J25958" t="str">
            <v>STOCKED</v>
          </cell>
        </row>
        <row r="25959">
          <cell r="D25959" t="str">
            <v>035098</v>
          </cell>
          <cell r="J25959" t="str">
            <v>STOCKED</v>
          </cell>
        </row>
        <row r="25960">
          <cell r="D25960" t="str">
            <v>035098</v>
          </cell>
          <cell r="J25960" t="str">
            <v>STOCKED</v>
          </cell>
        </row>
        <row r="25961">
          <cell r="D25961" t="str">
            <v>035098</v>
          </cell>
          <cell r="J25961" t="str">
            <v>STOCKED</v>
          </cell>
        </row>
        <row r="25962">
          <cell r="D25962" t="str">
            <v>035098</v>
          </cell>
          <cell r="J25962" t="str">
            <v>STOCKED</v>
          </cell>
        </row>
        <row r="25963">
          <cell r="D25963" t="str">
            <v>035098</v>
          </cell>
          <cell r="J25963" t="str">
            <v>STOCKED</v>
          </cell>
        </row>
        <row r="25964">
          <cell r="D25964" t="str">
            <v>035098</v>
          </cell>
          <cell r="J25964" t="str">
            <v>STOCKED</v>
          </cell>
        </row>
        <row r="25965">
          <cell r="D25965" t="str">
            <v>035098</v>
          </cell>
          <cell r="J25965" t="str">
            <v>STOCKED</v>
          </cell>
        </row>
        <row r="25966">
          <cell r="D25966" t="str">
            <v>035098</v>
          </cell>
          <cell r="J25966" t="str">
            <v>(blank)</v>
          </cell>
        </row>
        <row r="25967">
          <cell r="D25967" t="str">
            <v>035098</v>
          </cell>
          <cell r="J25967" t="str">
            <v>(blank)</v>
          </cell>
        </row>
        <row r="25968">
          <cell r="D25968" t="str">
            <v>035098</v>
          </cell>
          <cell r="J25968" t="str">
            <v>(blank)</v>
          </cell>
        </row>
        <row r="25969">
          <cell r="D25969" t="str">
            <v>035098</v>
          </cell>
          <cell r="J25969" t="str">
            <v>(blank)</v>
          </cell>
        </row>
        <row r="25970">
          <cell r="D25970" t="str">
            <v>035098</v>
          </cell>
          <cell r="J25970" t="str">
            <v>(blank)</v>
          </cell>
        </row>
        <row r="25971">
          <cell r="D25971" t="str">
            <v>035098</v>
          </cell>
          <cell r="J25971" t="str">
            <v>N/A</v>
          </cell>
        </row>
        <row r="25972">
          <cell r="D25972" t="str">
            <v>035098</v>
          </cell>
          <cell r="J25972" t="str">
            <v>N/A</v>
          </cell>
        </row>
        <row r="25973">
          <cell r="D25973" t="str">
            <v>035098</v>
          </cell>
          <cell r="J25973" t="str">
            <v>STOCKED</v>
          </cell>
        </row>
        <row r="25974">
          <cell r="D25974" t="str">
            <v>035098</v>
          </cell>
          <cell r="J25974" t="str">
            <v>STOCKED</v>
          </cell>
        </row>
        <row r="25975">
          <cell r="D25975" t="str">
            <v>035098</v>
          </cell>
          <cell r="J25975" t="str">
            <v>STOCKED</v>
          </cell>
        </row>
        <row r="25976">
          <cell r="D25976" t="str">
            <v>035098</v>
          </cell>
          <cell r="J25976" t="str">
            <v>STOCKED</v>
          </cell>
        </row>
        <row r="25977">
          <cell r="D25977" t="str">
            <v>035098</v>
          </cell>
          <cell r="J25977" t="str">
            <v>STOCKED</v>
          </cell>
        </row>
        <row r="25978">
          <cell r="D25978" t="str">
            <v>035098</v>
          </cell>
          <cell r="J25978" t="str">
            <v>STOCKED</v>
          </cell>
        </row>
        <row r="25979">
          <cell r="D25979" t="str">
            <v>035098</v>
          </cell>
          <cell r="J25979" t="str">
            <v>STOCKED</v>
          </cell>
        </row>
        <row r="25980">
          <cell r="D25980" t="str">
            <v>035098</v>
          </cell>
          <cell r="J25980" t="str">
            <v>STOCKED</v>
          </cell>
        </row>
        <row r="25981">
          <cell r="D25981" t="str">
            <v>035098</v>
          </cell>
          <cell r="J25981" t="str">
            <v>STOCKED</v>
          </cell>
        </row>
        <row r="25982">
          <cell r="D25982" t="str">
            <v>035098</v>
          </cell>
          <cell r="J25982" t="str">
            <v>STOCKED</v>
          </cell>
        </row>
        <row r="25983">
          <cell r="D25983" t="str">
            <v>035098</v>
          </cell>
          <cell r="J25983" t="str">
            <v>STOCKED</v>
          </cell>
        </row>
        <row r="25984">
          <cell r="D25984" t="str">
            <v>035098</v>
          </cell>
          <cell r="J25984" t="str">
            <v>STOCKED</v>
          </cell>
        </row>
        <row r="25985">
          <cell r="D25985" t="str">
            <v>035098</v>
          </cell>
          <cell r="J25985" t="str">
            <v>STOCKED</v>
          </cell>
        </row>
        <row r="25986">
          <cell r="D25986" t="str">
            <v>035098</v>
          </cell>
          <cell r="J25986" t="str">
            <v>STOCKED</v>
          </cell>
        </row>
        <row r="25987">
          <cell r="D25987" t="str">
            <v>035098</v>
          </cell>
          <cell r="J25987" t="str">
            <v>STOCKED</v>
          </cell>
        </row>
        <row r="25988">
          <cell r="D25988" t="str">
            <v>035098</v>
          </cell>
          <cell r="J25988" t="str">
            <v>STOCKED</v>
          </cell>
        </row>
        <row r="25989">
          <cell r="D25989" t="str">
            <v>035098</v>
          </cell>
          <cell r="J25989" t="str">
            <v>STOCKED</v>
          </cell>
        </row>
        <row r="25990">
          <cell r="D25990" t="str">
            <v>035098</v>
          </cell>
          <cell r="J25990" t="str">
            <v>STOCKED</v>
          </cell>
        </row>
        <row r="25991">
          <cell r="D25991" t="str">
            <v>035098</v>
          </cell>
          <cell r="J25991" t="str">
            <v>STOCKED</v>
          </cell>
        </row>
        <row r="25992">
          <cell r="D25992" t="str">
            <v>035098</v>
          </cell>
          <cell r="J25992" t="str">
            <v>STOCKED</v>
          </cell>
        </row>
        <row r="25993">
          <cell r="D25993" t="str">
            <v>035098</v>
          </cell>
          <cell r="J25993" t="str">
            <v>STOCKED</v>
          </cell>
        </row>
        <row r="25994">
          <cell r="D25994" t="str">
            <v>035098</v>
          </cell>
          <cell r="J25994" t="str">
            <v>STOCKED</v>
          </cell>
        </row>
        <row r="25995">
          <cell r="D25995" t="str">
            <v>035098</v>
          </cell>
          <cell r="J25995" t="str">
            <v>STOCKED</v>
          </cell>
        </row>
        <row r="25996">
          <cell r="D25996" t="str">
            <v>035098</v>
          </cell>
          <cell r="J25996" t="str">
            <v>STOCKED</v>
          </cell>
        </row>
        <row r="25997">
          <cell r="D25997" t="str">
            <v>035098</v>
          </cell>
          <cell r="J25997" t="str">
            <v>(blank)</v>
          </cell>
        </row>
        <row r="25998">
          <cell r="D25998" t="str">
            <v>035098</v>
          </cell>
          <cell r="J25998" t="str">
            <v>(blank)</v>
          </cell>
        </row>
        <row r="25999">
          <cell r="D25999" t="str">
            <v>035098</v>
          </cell>
          <cell r="J25999" t="str">
            <v>(blank)</v>
          </cell>
        </row>
        <row r="26000">
          <cell r="D26000" t="str">
            <v>035098</v>
          </cell>
          <cell r="J26000" t="str">
            <v>(blank)</v>
          </cell>
        </row>
        <row r="26001">
          <cell r="D26001" t="str">
            <v>035098</v>
          </cell>
          <cell r="J26001" t="str">
            <v>(blank)</v>
          </cell>
        </row>
        <row r="26002">
          <cell r="D26002" t="str">
            <v>035098</v>
          </cell>
          <cell r="J26002" t="str">
            <v>N/A</v>
          </cell>
        </row>
        <row r="26003">
          <cell r="D26003" t="str">
            <v>035098</v>
          </cell>
          <cell r="J26003" t="str">
            <v>N/A</v>
          </cell>
        </row>
        <row r="26004">
          <cell r="D26004" t="str">
            <v>035098</v>
          </cell>
          <cell r="J26004" t="str">
            <v>STOCKED</v>
          </cell>
        </row>
        <row r="26005">
          <cell r="D26005" t="str">
            <v>035098</v>
          </cell>
          <cell r="J26005" t="str">
            <v>STOCKED</v>
          </cell>
        </row>
        <row r="26006">
          <cell r="D26006" t="str">
            <v>035098</v>
          </cell>
          <cell r="J26006" t="str">
            <v>STOCKED</v>
          </cell>
        </row>
        <row r="26007">
          <cell r="D26007" t="str">
            <v>035098</v>
          </cell>
          <cell r="J26007" t="str">
            <v>STOCKED</v>
          </cell>
        </row>
        <row r="26008">
          <cell r="D26008" t="str">
            <v>035098</v>
          </cell>
          <cell r="J26008" t="str">
            <v>STOCKED</v>
          </cell>
        </row>
        <row r="26009">
          <cell r="D26009" t="str">
            <v>035098</v>
          </cell>
          <cell r="J26009" t="str">
            <v>STOCKED</v>
          </cell>
        </row>
        <row r="26010">
          <cell r="D26010" t="str">
            <v>035098</v>
          </cell>
          <cell r="J26010" t="str">
            <v>STOCKED</v>
          </cell>
        </row>
        <row r="26011">
          <cell r="D26011" t="str">
            <v>035098</v>
          </cell>
          <cell r="J26011" t="str">
            <v>STOCKED</v>
          </cell>
        </row>
        <row r="26012">
          <cell r="D26012" t="str">
            <v>035098</v>
          </cell>
          <cell r="J26012" t="str">
            <v>STOCKED</v>
          </cell>
        </row>
        <row r="26013">
          <cell r="D26013" t="str">
            <v>035098</v>
          </cell>
          <cell r="J26013" t="str">
            <v>STOCKED</v>
          </cell>
        </row>
        <row r="26014">
          <cell r="D26014" t="str">
            <v>035098</v>
          </cell>
          <cell r="J26014" t="str">
            <v>STOCKED</v>
          </cell>
        </row>
        <row r="26015">
          <cell r="D26015" t="str">
            <v>035098</v>
          </cell>
          <cell r="J26015" t="str">
            <v>STOCKED</v>
          </cell>
        </row>
        <row r="26016">
          <cell r="D26016" t="str">
            <v>035098</v>
          </cell>
          <cell r="J26016" t="str">
            <v>STOCKED</v>
          </cell>
        </row>
        <row r="26017">
          <cell r="D26017" t="str">
            <v>035098</v>
          </cell>
          <cell r="J26017" t="str">
            <v>STOCKED</v>
          </cell>
        </row>
        <row r="26018">
          <cell r="D26018" t="str">
            <v>035098</v>
          </cell>
          <cell r="J26018" t="str">
            <v>STOCKED</v>
          </cell>
        </row>
        <row r="26019">
          <cell r="D26019" t="str">
            <v>035098</v>
          </cell>
          <cell r="J26019" t="str">
            <v>STOCKED</v>
          </cell>
        </row>
        <row r="26020">
          <cell r="D26020" t="str">
            <v>035098</v>
          </cell>
          <cell r="J26020" t="str">
            <v>STOCKED</v>
          </cell>
        </row>
        <row r="26021">
          <cell r="D26021" t="str">
            <v>035098</v>
          </cell>
          <cell r="J26021" t="str">
            <v>STOCKED</v>
          </cell>
        </row>
        <row r="26022">
          <cell r="D26022" t="str">
            <v>035098</v>
          </cell>
          <cell r="J26022" t="str">
            <v>STOCKED</v>
          </cell>
        </row>
        <row r="26023">
          <cell r="D26023" t="str">
            <v>035098</v>
          </cell>
          <cell r="J26023" t="str">
            <v>STOCKED</v>
          </cell>
        </row>
        <row r="26024">
          <cell r="D26024" t="str">
            <v>035098</v>
          </cell>
          <cell r="J26024" t="str">
            <v>STOCKED</v>
          </cell>
        </row>
        <row r="26025">
          <cell r="D26025" t="str">
            <v>035098</v>
          </cell>
          <cell r="J26025" t="str">
            <v>STOCKED</v>
          </cell>
        </row>
        <row r="26026">
          <cell r="D26026" t="str">
            <v>035098</v>
          </cell>
          <cell r="J26026" t="str">
            <v>STOCKED</v>
          </cell>
        </row>
        <row r="26027">
          <cell r="D26027" t="str">
            <v>035098</v>
          </cell>
          <cell r="J26027" t="str">
            <v>STOCKED</v>
          </cell>
        </row>
        <row r="26028">
          <cell r="D26028" t="str">
            <v>035098</v>
          </cell>
          <cell r="J26028" t="str">
            <v>STOCKED</v>
          </cell>
        </row>
        <row r="26029">
          <cell r="D26029" t="str">
            <v>035098</v>
          </cell>
          <cell r="J26029" t="str">
            <v>STOCKED</v>
          </cell>
        </row>
        <row r="26030">
          <cell r="D26030" t="str">
            <v>035098</v>
          </cell>
          <cell r="J26030" t="str">
            <v>STOCKED</v>
          </cell>
        </row>
        <row r="26031">
          <cell r="D26031" t="str">
            <v>035098</v>
          </cell>
          <cell r="J26031" t="str">
            <v>STOCKED</v>
          </cell>
        </row>
        <row r="26032">
          <cell r="D26032" t="str">
            <v>035098</v>
          </cell>
          <cell r="J26032" t="str">
            <v>STOCKED</v>
          </cell>
        </row>
        <row r="26033">
          <cell r="D26033" t="str">
            <v>035099</v>
          </cell>
          <cell r="J26033" t="str">
            <v>STOCKED</v>
          </cell>
        </row>
        <row r="26034">
          <cell r="D26034" t="str">
            <v>035099</v>
          </cell>
          <cell r="J26034" t="str">
            <v>STOCKED</v>
          </cell>
        </row>
        <row r="26035">
          <cell r="D26035" t="str">
            <v>035099</v>
          </cell>
          <cell r="J26035" t="str">
            <v>STOCKED</v>
          </cell>
        </row>
        <row r="26036">
          <cell r="D26036" t="str">
            <v>035099</v>
          </cell>
          <cell r="J26036" t="str">
            <v>STOCKED</v>
          </cell>
        </row>
        <row r="26037">
          <cell r="D26037" t="str">
            <v>035099</v>
          </cell>
          <cell r="J26037" t="str">
            <v>STOCKED</v>
          </cell>
        </row>
        <row r="26038">
          <cell r="D26038" t="str">
            <v>035099</v>
          </cell>
          <cell r="J26038" t="str">
            <v>STOCKED</v>
          </cell>
        </row>
        <row r="26039">
          <cell r="D26039" t="str">
            <v>035099</v>
          </cell>
          <cell r="J26039" t="str">
            <v>STOCKED</v>
          </cell>
        </row>
        <row r="26040">
          <cell r="D26040" t="str">
            <v>035099</v>
          </cell>
          <cell r="J26040" t="str">
            <v>STOCKED</v>
          </cell>
        </row>
        <row r="26041">
          <cell r="D26041" t="str">
            <v>035099</v>
          </cell>
          <cell r="J26041" t="str">
            <v>STOCKED</v>
          </cell>
        </row>
        <row r="26042">
          <cell r="D26042" t="str">
            <v>035099</v>
          </cell>
          <cell r="J26042" t="str">
            <v>STOCKED</v>
          </cell>
        </row>
        <row r="26043">
          <cell r="D26043" t="str">
            <v>035099</v>
          </cell>
          <cell r="J26043" t="str">
            <v>STOCKED</v>
          </cell>
        </row>
        <row r="26044">
          <cell r="D26044" t="str">
            <v>035099</v>
          </cell>
          <cell r="J26044" t="str">
            <v>STOCKED</v>
          </cell>
        </row>
        <row r="26045">
          <cell r="D26045" t="str">
            <v>035099</v>
          </cell>
          <cell r="J26045" t="str">
            <v>STOCKED</v>
          </cell>
        </row>
        <row r="26046">
          <cell r="D26046" t="str">
            <v>035099</v>
          </cell>
          <cell r="J26046" t="str">
            <v>STOCKED</v>
          </cell>
        </row>
        <row r="26047">
          <cell r="D26047" t="str">
            <v>035099</v>
          </cell>
          <cell r="J26047" t="str">
            <v>STOCKED</v>
          </cell>
        </row>
        <row r="26048">
          <cell r="D26048" t="str">
            <v>035099</v>
          </cell>
          <cell r="J26048" t="str">
            <v>STOCKED</v>
          </cell>
        </row>
        <row r="26049">
          <cell r="D26049" t="str">
            <v>035099</v>
          </cell>
          <cell r="J26049" t="str">
            <v>STOCKED</v>
          </cell>
        </row>
        <row r="26050">
          <cell r="D26050" t="str">
            <v>035099</v>
          </cell>
          <cell r="J26050" t="str">
            <v>STOCKED</v>
          </cell>
        </row>
        <row r="26051">
          <cell r="D26051" t="str">
            <v>035099</v>
          </cell>
          <cell r="J26051" t="str">
            <v>STOCKED</v>
          </cell>
        </row>
        <row r="26052">
          <cell r="D26052" t="str">
            <v>035099</v>
          </cell>
          <cell r="J26052" t="str">
            <v>STOCKED</v>
          </cell>
        </row>
        <row r="26053">
          <cell r="D26053" t="str">
            <v>035099</v>
          </cell>
          <cell r="J26053" t="str">
            <v>(blank)</v>
          </cell>
        </row>
        <row r="26054">
          <cell r="D26054" t="str">
            <v>035099</v>
          </cell>
          <cell r="J26054" t="str">
            <v>(blank)</v>
          </cell>
        </row>
        <row r="26055">
          <cell r="D26055" t="str">
            <v>035099</v>
          </cell>
          <cell r="J26055" t="str">
            <v>(blank)</v>
          </cell>
        </row>
        <row r="26056">
          <cell r="D26056" t="str">
            <v>035099</v>
          </cell>
          <cell r="J26056" t="str">
            <v>(blank)</v>
          </cell>
        </row>
        <row r="26057">
          <cell r="D26057" t="str">
            <v>035099</v>
          </cell>
          <cell r="J26057" t="str">
            <v>(blank)</v>
          </cell>
        </row>
        <row r="26058">
          <cell r="D26058" t="str">
            <v>035099</v>
          </cell>
          <cell r="J26058" t="str">
            <v>N/A</v>
          </cell>
        </row>
        <row r="26059">
          <cell r="D26059" t="str">
            <v>035099</v>
          </cell>
          <cell r="J26059" t="str">
            <v>N/A</v>
          </cell>
        </row>
        <row r="26060">
          <cell r="D26060" t="str">
            <v>035099</v>
          </cell>
          <cell r="J26060" t="str">
            <v>STOCKED</v>
          </cell>
        </row>
        <row r="26061">
          <cell r="D26061" t="str">
            <v>035099</v>
          </cell>
          <cell r="J26061" t="str">
            <v>STOCKED</v>
          </cell>
        </row>
        <row r="26062">
          <cell r="D26062" t="str">
            <v>035099</v>
          </cell>
          <cell r="J26062" t="str">
            <v>STOCKED</v>
          </cell>
        </row>
        <row r="26063">
          <cell r="D26063" t="str">
            <v>035099</v>
          </cell>
          <cell r="J26063" t="str">
            <v>STOCKED</v>
          </cell>
        </row>
        <row r="26064">
          <cell r="D26064" t="str">
            <v>035099</v>
          </cell>
          <cell r="J26064" t="str">
            <v>STOCKED</v>
          </cell>
        </row>
        <row r="26065">
          <cell r="D26065" t="str">
            <v>035099</v>
          </cell>
          <cell r="J26065" t="str">
            <v>STOCKED</v>
          </cell>
        </row>
        <row r="26066">
          <cell r="D26066" t="str">
            <v>035099</v>
          </cell>
          <cell r="J26066" t="str">
            <v>STOCKED</v>
          </cell>
        </row>
        <row r="26067">
          <cell r="D26067" t="str">
            <v>035099</v>
          </cell>
          <cell r="J26067" t="str">
            <v>STOCKED</v>
          </cell>
        </row>
        <row r="26068">
          <cell r="D26068" t="str">
            <v>035099</v>
          </cell>
          <cell r="J26068" t="str">
            <v>STOCKED</v>
          </cell>
        </row>
        <row r="26069">
          <cell r="D26069" t="str">
            <v>035099</v>
          </cell>
          <cell r="J26069" t="str">
            <v>STOCKED</v>
          </cell>
        </row>
        <row r="26070">
          <cell r="D26070" t="str">
            <v>035099</v>
          </cell>
          <cell r="J26070" t="str">
            <v>STOCKED</v>
          </cell>
        </row>
        <row r="26071">
          <cell r="D26071" t="str">
            <v>035099</v>
          </cell>
          <cell r="J26071" t="str">
            <v>STOCKED</v>
          </cell>
        </row>
        <row r="26072">
          <cell r="D26072" t="str">
            <v>035099</v>
          </cell>
          <cell r="J26072" t="str">
            <v>STOCKED</v>
          </cell>
        </row>
        <row r="26073">
          <cell r="D26073" t="str">
            <v>035099</v>
          </cell>
          <cell r="J26073" t="str">
            <v>STOCKED</v>
          </cell>
        </row>
        <row r="26074">
          <cell r="D26074" t="str">
            <v>035099</v>
          </cell>
          <cell r="J26074" t="str">
            <v>STOCKED</v>
          </cell>
        </row>
        <row r="26075">
          <cell r="D26075" t="str">
            <v>035099</v>
          </cell>
          <cell r="J26075" t="str">
            <v>STOCKED</v>
          </cell>
        </row>
        <row r="26076">
          <cell r="D26076" t="str">
            <v>035099</v>
          </cell>
          <cell r="J26076" t="str">
            <v>STOCKED</v>
          </cell>
        </row>
        <row r="26077">
          <cell r="D26077" t="str">
            <v>035099</v>
          </cell>
          <cell r="J26077" t="str">
            <v>STOCKED</v>
          </cell>
        </row>
        <row r="26078">
          <cell r="D26078" t="str">
            <v>035099</v>
          </cell>
          <cell r="J26078" t="str">
            <v>STOCKED</v>
          </cell>
        </row>
        <row r="26079">
          <cell r="D26079" t="str">
            <v>035099</v>
          </cell>
          <cell r="J26079" t="str">
            <v>STOCKED</v>
          </cell>
        </row>
        <row r="26080">
          <cell r="D26080" t="str">
            <v>035099</v>
          </cell>
          <cell r="J26080" t="str">
            <v>(blank)</v>
          </cell>
        </row>
        <row r="26081">
          <cell r="D26081" t="str">
            <v>035099</v>
          </cell>
          <cell r="J26081" t="str">
            <v>(blank)</v>
          </cell>
        </row>
        <row r="26082">
          <cell r="D26082" t="str">
            <v>035099</v>
          </cell>
          <cell r="J26082" t="str">
            <v>(blank)</v>
          </cell>
        </row>
        <row r="26083">
          <cell r="D26083" t="str">
            <v>035099</v>
          </cell>
          <cell r="J26083" t="str">
            <v>(blank)</v>
          </cell>
        </row>
        <row r="26084">
          <cell r="D26084" t="str">
            <v>035099</v>
          </cell>
          <cell r="J26084" t="str">
            <v>(blank)</v>
          </cell>
        </row>
        <row r="26085">
          <cell r="D26085" t="str">
            <v>035099</v>
          </cell>
          <cell r="J26085" t="str">
            <v>N/A</v>
          </cell>
        </row>
        <row r="26086">
          <cell r="D26086" t="str">
            <v>035099</v>
          </cell>
          <cell r="J26086" t="str">
            <v>N/A</v>
          </cell>
        </row>
        <row r="26087">
          <cell r="D26087" t="str">
            <v>035099</v>
          </cell>
          <cell r="J26087" t="str">
            <v>STOCKED</v>
          </cell>
        </row>
        <row r="26088">
          <cell r="D26088" t="str">
            <v>035099</v>
          </cell>
          <cell r="J26088" t="str">
            <v>STOCKED</v>
          </cell>
        </row>
        <row r="26089">
          <cell r="D26089" t="str">
            <v>035099</v>
          </cell>
          <cell r="J26089" t="str">
            <v>STOCKED</v>
          </cell>
        </row>
        <row r="26090">
          <cell r="D26090" t="str">
            <v>035099</v>
          </cell>
          <cell r="J26090" t="str">
            <v>STOCKED</v>
          </cell>
        </row>
        <row r="26091">
          <cell r="D26091" t="str">
            <v>035099</v>
          </cell>
          <cell r="J26091" t="str">
            <v>STOCKED</v>
          </cell>
        </row>
        <row r="26092">
          <cell r="D26092" t="str">
            <v>035099</v>
          </cell>
          <cell r="J26092" t="str">
            <v>STOCKED</v>
          </cell>
        </row>
        <row r="26093">
          <cell r="D26093" t="str">
            <v>035099</v>
          </cell>
          <cell r="J26093" t="str">
            <v>STOCKED</v>
          </cell>
        </row>
        <row r="26094">
          <cell r="D26094" t="str">
            <v>035099</v>
          </cell>
          <cell r="J26094" t="str">
            <v>STOCKED</v>
          </cell>
        </row>
        <row r="26095">
          <cell r="D26095" t="str">
            <v>035099</v>
          </cell>
          <cell r="J26095" t="str">
            <v>STOCKED</v>
          </cell>
        </row>
        <row r="26096">
          <cell r="D26096" t="str">
            <v>035099</v>
          </cell>
          <cell r="J26096" t="str">
            <v>STOCKED</v>
          </cell>
        </row>
        <row r="26097">
          <cell r="D26097" t="str">
            <v>035099</v>
          </cell>
          <cell r="J26097" t="str">
            <v>STOCKED</v>
          </cell>
        </row>
        <row r="26098">
          <cell r="D26098" t="str">
            <v>035099</v>
          </cell>
          <cell r="J26098" t="str">
            <v>STOCKED</v>
          </cell>
        </row>
        <row r="26099">
          <cell r="D26099" t="str">
            <v>035099</v>
          </cell>
          <cell r="J26099" t="str">
            <v>STOCKED</v>
          </cell>
        </row>
        <row r="26100">
          <cell r="D26100" t="str">
            <v>035099</v>
          </cell>
          <cell r="J26100" t="str">
            <v>STOCKED</v>
          </cell>
        </row>
        <row r="26101">
          <cell r="D26101" t="str">
            <v>035099</v>
          </cell>
          <cell r="J26101" t="str">
            <v>STOCKED</v>
          </cell>
        </row>
        <row r="26102">
          <cell r="D26102" t="str">
            <v>035099</v>
          </cell>
          <cell r="J26102" t="str">
            <v>STOCKED</v>
          </cell>
        </row>
        <row r="26103">
          <cell r="D26103" t="str">
            <v>035099</v>
          </cell>
          <cell r="J26103" t="str">
            <v>STOCKED</v>
          </cell>
        </row>
        <row r="26104">
          <cell r="D26104" t="str">
            <v>035099</v>
          </cell>
          <cell r="J26104" t="str">
            <v>STOCKED</v>
          </cell>
        </row>
        <row r="26105">
          <cell r="D26105" t="str">
            <v>035099</v>
          </cell>
          <cell r="J26105" t="str">
            <v>STOCKED</v>
          </cell>
        </row>
        <row r="26106">
          <cell r="D26106" t="str">
            <v>035099</v>
          </cell>
          <cell r="J26106" t="str">
            <v>STOCKED</v>
          </cell>
        </row>
        <row r="26107">
          <cell r="D26107" t="str">
            <v>035099</v>
          </cell>
          <cell r="J26107" t="str">
            <v>(blank)</v>
          </cell>
        </row>
        <row r="26108">
          <cell r="D26108" t="str">
            <v>035099</v>
          </cell>
          <cell r="J26108" t="str">
            <v>(blank)</v>
          </cell>
        </row>
        <row r="26109">
          <cell r="D26109" t="str">
            <v>035099</v>
          </cell>
          <cell r="J26109" t="str">
            <v>(blank)</v>
          </cell>
        </row>
        <row r="26110">
          <cell r="D26110" t="str">
            <v>035099</v>
          </cell>
          <cell r="J26110" t="str">
            <v>(blank)</v>
          </cell>
        </row>
        <row r="26111">
          <cell r="D26111" t="str">
            <v>035099</v>
          </cell>
          <cell r="J26111" t="str">
            <v>(blank)</v>
          </cell>
        </row>
        <row r="26112">
          <cell r="D26112" t="str">
            <v>035099</v>
          </cell>
          <cell r="J26112" t="str">
            <v>N/A</v>
          </cell>
        </row>
        <row r="26113">
          <cell r="D26113" t="str">
            <v>035099</v>
          </cell>
          <cell r="J26113" t="str">
            <v>N/A</v>
          </cell>
        </row>
        <row r="26114">
          <cell r="D26114" t="str">
            <v>035099</v>
          </cell>
          <cell r="J26114" t="str">
            <v>STOCKED</v>
          </cell>
        </row>
        <row r="26115">
          <cell r="D26115" t="str">
            <v>035099</v>
          </cell>
          <cell r="J26115" t="str">
            <v>STOCKED</v>
          </cell>
        </row>
        <row r="26116">
          <cell r="D26116" t="str">
            <v>035099</v>
          </cell>
          <cell r="J26116" t="str">
            <v>STOCKED</v>
          </cell>
        </row>
        <row r="26117">
          <cell r="D26117" t="str">
            <v>035099</v>
          </cell>
          <cell r="J26117" t="str">
            <v>STOCKED</v>
          </cell>
        </row>
        <row r="26118">
          <cell r="D26118" t="str">
            <v>035099</v>
          </cell>
          <cell r="J26118" t="str">
            <v>STOCKED</v>
          </cell>
        </row>
        <row r="26119">
          <cell r="D26119" t="str">
            <v>035099</v>
          </cell>
          <cell r="J26119" t="str">
            <v>STOCKED</v>
          </cell>
        </row>
        <row r="26120">
          <cell r="D26120" t="str">
            <v>035099</v>
          </cell>
          <cell r="J26120" t="str">
            <v>STOCKED</v>
          </cell>
        </row>
        <row r="26121">
          <cell r="D26121" t="str">
            <v>035099</v>
          </cell>
          <cell r="J26121" t="str">
            <v>STOCKED</v>
          </cell>
        </row>
        <row r="26122">
          <cell r="D26122" t="str">
            <v>035099</v>
          </cell>
          <cell r="J26122" t="str">
            <v>STOCKED</v>
          </cell>
        </row>
        <row r="26123">
          <cell r="D26123" t="str">
            <v>035099</v>
          </cell>
          <cell r="J26123" t="str">
            <v>STOCKED</v>
          </cell>
        </row>
        <row r="26124">
          <cell r="D26124" t="str">
            <v>035099</v>
          </cell>
          <cell r="J26124" t="str">
            <v>STOCKED</v>
          </cell>
        </row>
        <row r="26125">
          <cell r="D26125" t="str">
            <v>035099</v>
          </cell>
          <cell r="J26125" t="str">
            <v>STOCKED</v>
          </cell>
        </row>
        <row r="26126">
          <cell r="D26126" t="str">
            <v>035099</v>
          </cell>
          <cell r="J26126" t="str">
            <v>STOCKED</v>
          </cell>
        </row>
        <row r="26127">
          <cell r="D26127" t="str">
            <v>035099</v>
          </cell>
          <cell r="J26127" t="str">
            <v>STOCKED</v>
          </cell>
        </row>
        <row r="26128">
          <cell r="D26128" t="str">
            <v>035099</v>
          </cell>
          <cell r="J26128" t="str">
            <v>STOCKED</v>
          </cell>
        </row>
        <row r="26129">
          <cell r="D26129" t="str">
            <v>035099</v>
          </cell>
          <cell r="J26129" t="str">
            <v>STOCKED</v>
          </cell>
        </row>
        <row r="26130">
          <cell r="D26130" t="str">
            <v>035099</v>
          </cell>
          <cell r="J26130" t="str">
            <v>STOCKED</v>
          </cell>
        </row>
        <row r="26131">
          <cell r="D26131" t="str">
            <v>035099</v>
          </cell>
          <cell r="J26131" t="str">
            <v>STOCKED</v>
          </cell>
        </row>
        <row r="26132">
          <cell r="D26132" t="str">
            <v>035099</v>
          </cell>
          <cell r="J26132" t="str">
            <v>STOCKED</v>
          </cell>
        </row>
        <row r="26133">
          <cell r="D26133" t="str">
            <v>035100</v>
          </cell>
          <cell r="J26133" t="str">
            <v>STOCKED</v>
          </cell>
        </row>
        <row r="26134">
          <cell r="D26134" t="str">
            <v>035100</v>
          </cell>
          <cell r="J26134" t="str">
            <v>STOCKED</v>
          </cell>
        </row>
        <row r="26135">
          <cell r="D26135" t="str">
            <v>035100</v>
          </cell>
          <cell r="J26135" t="str">
            <v>STOCKED</v>
          </cell>
        </row>
        <row r="26136">
          <cell r="D26136" t="str">
            <v>035100</v>
          </cell>
          <cell r="J26136" t="str">
            <v>STOCKED</v>
          </cell>
        </row>
        <row r="26137">
          <cell r="D26137" t="str">
            <v>035100</v>
          </cell>
          <cell r="J26137" t="str">
            <v>STOCKED</v>
          </cell>
        </row>
        <row r="26138">
          <cell r="D26138" t="str">
            <v>035100</v>
          </cell>
          <cell r="J26138" t="str">
            <v>STOCKED</v>
          </cell>
        </row>
        <row r="26139">
          <cell r="D26139" t="str">
            <v>035100</v>
          </cell>
          <cell r="J26139" t="str">
            <v>STOCKED</v>
          </cell>
        </row>
        <row r="26140">
          <cell r="D26140" t="str">
            <v>035100</v>
          </cell>
          <cell r="J26140" t="str">
            <v>STOCKED</v>
          </cell>
        </row>
        <row r="26141">
          <cell r="D26141" t="str">
            <v>035100</v>
          </cell>
          <cell r="J26141" t="str">
            <v>STOCKED</v>
          </cell>
        </row>
        <row r="26142">
          <cell r="D26142" t="str">
            <v>035100</v>
          </cell>
          <cell r="J26142" t="str">
            <v>STOCKED</v>
          </cell>
        </row>
        <row r="26143">
          <cell r="D26143" t="str">
            <v>035100</v>
          </cell>
          <cell r="J26143" t="str">
            <v>STOCKED</v>
          </cell>
        </row>
        <row r="26144">
          <cell r="D26144" t="str">
            <v>035100</v>
          </cell>
          <cell r="J26144" t="str">
            <v>STOCKED</v>
          </cell>
        </row>
        <row r="26145">
          <cell r="D26145" t="str">
            <v>035100</v>
          </cell>
          <cell r="J26145" t="str">
            <v>STOCKED</v>
          </cell>
        </row>
        <row r="26146">
          <cell r="D26146" t="str">
            <v>035100</v>
          </cell>
          <cell r="J26146" t="str">
            <v>STOCKED</v>
          </cell>
        </row>
        <row r="26147">
          <cell r="D26147" t="str">
            <v>035100</v>
          </cell>
          <cell r="J26147" t="str">
            <v>STOCKED</v>
          </cell>
        </row>
        <row r="26148">
          <cell r="D26148" t="str">
            <v>035100</v>
          </cell>
          <cell r="J26148" t="str">
            <v>STOCKED</v>
          </cell>
        </row>
        <row r="26149">
          <cell r="D26149" t="str">
            <v>035100</v>
          </cell>
          <cell r="J26149" t="str">
            <v>STOCKED</v>
          </cell>
        </row>
        <row r="26150">
          <cell r="D26150" t="str">
            <v>035100</v>
          </cell>
          <cell r="J26150" t="str">
            <v>STOCKED</v>
          </cell>
        </row>
        <row r="26151">
          <cell r="D26151" t="str">
            <v>035100</v>
          </cell>
          <cell r="J26151" t="str">
            <v>STOCKED</v>
          </cell>
        </row>
        <row r="26152">
          <cell r="D26152" t="str">
            <v>035100</v>
          </cell>
          <cell r="J26152" t="str">
            <v>STOCKED</v>
          </cell>
        </row>
        <row r="26153">
          <cell r="D26153" t="str">
            <v>035100</v>
          </cell>
          <cell r="J26153" t="str">
            <v>STOCKED</v>
          </cell>
        </row>
        <row r="26154">
          <cell r="D26154" t="str">
            <v>035100</v>
          </cell>
          <cell r="J26154" t="str">
            <v>STOCKED</v>
          </cell>
        </row>
        <row r="26155">
          <cell r="D26155" t="str">
            <v>035100</v>
          </cell>
          <cell r="J26155" t="str">
            <v>STOCKED</v>
          </cell>
        </row>
        <row r="26156">
          <cell r="D26156" t="str">
            <v>035100</v>
          </cell>
          <cell r="J26156" t="str">
            <v>STOCKED</v>
          </cell>
        </row>
        <row r="26157">
          <cell r="D26157" t="str">
            <v>035100</v>
          </cell>
          <cell r="J26157" t="str">
            <v>STOCKED</v>
          </cell>
        </row>
        <row r="26158">
          <cell r="D26158" t="str">
            <v>035100</v>
          </cell>
          <cell r="J26158" t="str">
            <v>(blank)</v>
          </cell>
        </row>
        <row r="26159">
          <cell r="D26159" t="str">
            <v>035100</v>
          </cell>
          <cell r="J26159" t="str">
            <v>(blank)</v>
          </cell>
        </row>
        <row r="26160">
          <cell r="D26160" t="str">
            <v>035100</v>
          </cell>
          <cell r="J26160" t="str">
            <v>(blank)</v>
          </cell>
        </row>
        <row r="26161">
          <cell r="D26161" t="str">
            <v>035100</v>
          </cell>
          <cell r="J26161" t="str">
            <v>(blank)</v>
          </cell>
        </row>
        <row r="26162">
          <cell r="D26162" t="str">
            <v>035100</v>
          </cell>
          <cell r="J26162" t="str">
            <v>(blank)</v>
          </cell>
        </row>
        <row r="26163">
          <cell r="D26163" t="str">
            <v>035100</v>
          </cell>
          <cell r="J26163" t="str">
            <v>N/A</v>
          </cell>
        </row>
        <row r="26164">
          <cell r="D26164" t="str">
            <v>035100</v>
          </cell>
          <cell r="J26164" t="str">
            <v>N/A</v>
          </cell>
        </row>
        <row r="26165">
          <cell r="D26165" t="str">
            <v>035100</v>
          </cell>
          <cell r="J26165" t="str">
            <v>STOCKED</v>
          </cell>
        </row>
        <row r="26166">
          <cell r="D26166" t="str">
            <v>035100</v>
          </cell>
          <cell r="J26166" t="str">
            <v>STOCKED</v>
          </cell>
        </row>
        <row r="26167">
          <cell r="D26167" t="str">
            <v>035100</v>
          </cell>
          <cell r="J26167" t="str">
            <v>STOCKED</v>
          </cell>
        </row>
        <row r="26168">
          <cell r="D26168" t="str">
            <v>035100</v>
          </cell>
          <cell r="J26168" t="str">
            <v>STOCKED</v>
          </cell>
        </row>
        <row r="26169">
          <cell r="D26169" t="str">
            <v>035100</v>
          </cell>
          <cell r="J26169" t="str">
            <v>STOCKED</v>
          </cell>
        </row>
        <row r="26170">
          <cell r="D26170" t="str">
            <v>035100</v>
          </cell>
          <cell r="J26170" t="str">
            <v>STOCKED</v>
          </cell>
        </row>
        <row r="26171">
          <cell r="D26171" t="str">
            <v>035100</v>
          </cell>
          <cell r="J26171" t="str">
            <v>STOCKED</v>
          </cell>
        </row>
        <row r="26172">
          <cell r="D26172" t="str">
            <v>035100</v>
          </cell>
          <cell r="J26172" t="str">
            <v>STOCKED</v>
          </cell>
        </row>
        <row r="26173">
          <cell r="D26173" t="str">
            <v>035100</v>
          </cell>
          <cell r="J26173" t="str">
            <v>STOCKED</v>
          </cell>
        </row>
        <row r="26174">
          <cell r="D26174" t="str">
            <v>035100</v>
          </cell>
          <cell r="J26174" t="str">
            <v>STOCKED</v>
          </cell>
        </row>
        <row r="26175">
          <cell r="D26175" t="str">
            <v>035100</v>
          </cell>
          <cell r="J26175" t="str">
            <v>STOCKED</v>
          </cell>
        </row>
        <row r="26176">
          <cell r="D26176" t="str">
            <v>035100</v>
          </cell>
          <cell r="J26176" t="str">
            <v>STOCKED</v>
          </cell>
        </row>
        <row r="26177">
          <cell r="D26177" t="str">
            <v>035100</v>
          </cell>
          <cell r="J26177" t="str">
            <v>STOCKED</v>
          </cell>
        </row>
        <row r="26178">
          <cell r="D26178" t="str">
            <v>035100</v>
          </cell>
          <cell r="J26178" t="str">
            <v>STOCKED</v>
          </cell>
        </row>
        <row r="26179">
          <cell r="D26179" t="str">
            <v>035100</v>
          </cell>
          <cell r="J26179" t="str">
            <v>STOCKED</v>
          </cell>
        </row>
        <row r="26180">
          <cell r="D26180" t="str">
            <v>035100</v>
          </cell>
          <cell r="J26180" t="str">
            <v>STOCKED</v>
          </cell>
        </row>
        <row r="26181">
          <cell r="D26181" t="str">
            <v>035100</v>
          </cell>
          <cell r="J26181" t="str">
            <v>STOCKED</v>
          </cell>
        </row>
        <row r="26182">
          <cell r="D26182" t="str">
            <v>035100</v>
          </cell>
          <cell r="J26182" t="str">
            <v>STOCKED</v>
          </cell>
        </row>
        <row r="26183">
          <cell r="D26183" t="str">
            <v>035100</v>
          </cell>
          <cell r="J26183" t="str">
            <v>STOCKED</v>
          </cell>
        </row>
        <row r="26184">
          <cell r="D26184" t="str">
            <v>035100</v>
          </cell>
          <cell r="J26184" t="str">
            <v>STOCKED</v>
          </cell>
        </row>
        <row r="26185">
          <cell r="D26185" t="str">
            <v>035100</v>
          </cell>
          <cell r="J26185" t="str">
            <v>STOCKED</v>
          </cell>
        </row>
        <row r="26186">
          <cell r="D26186" t="str">
            <v>035100</v>
          </cell>
          <cell r="J26186" t="str">
            <v>STOCKED</v>
          </cell>
        </row>
        <row r="26187">
          <cell r="D26187" t="str">
            <v>035100</v>
          </cell>
          <cell r="J26187" t="str">
            <v>STOCKED</v>
          </cell>
        </row>
        <row r="26188">
          <cell r="D26188" t="str">
            <v>035100</v>
          </cell>
          <cell r="J26188" t="str">
            <v>STOCKED</v>
          </cell>
        </row>
        <row r="26189">
          <cell r="D26189" t="str">
            <v>035100</v>
          </cell>
          <cell r="J26189" t="str">
            <v>STOCKED</v>
          </cell>
        </row>
        <row r="26190">
          <cell r="D26190" t="str">
            <v>035100</v>
          </cell>
          <cell r="J26190" t="str">
            <v>(blank)</v>
          </cell>
        </row>
        <row r="26191">
          <cell r="D26191" t="str">
            <v>035100</v>
          </cell>
          <cell r="J26191" t="str">
            <v>(blank)</v>
          </cell>
        </row>
        <row r="26192">
          <cell r="D26192" t="str">
            <v>035100</v>
          </cell>
          <cell r="J26192" t="str">
            <v>(blank)</v>
          </cell>
        </row>
        <row r="26193">
          <cell r="D26193" t="str">
            <v>035100</v>
          </cell>
          <cell r="J26193" t="str">
            <v>(blank)</v>
          </cell>
        </row>
        <row r="26194">
          <cell r="D26194" t="str">
            <v>035100</v>
          </cell>
          <cell r="J26194" t="str">
            <v>(blank)</v>
          </cell>
        </row>
        <row r="26195">
          <cell r="D26195" t="str">
            <v>035100</v>
          </cell>
          <cell r="J26195" t="str">
            <v>N/A</v>
          </cell>
        </row>
        <row r="26196">
          <cell r="D26196" t="str">
            <v>035100</v>
          </cell>
          <cell r="J26196" t="str">
            <v>N/A</v>
          </cell>
        </row>
        <row r="26197">
          <cell r="D26197" t="str">
            <v>035100</v>
          </cell>
          <cell r="J26197" t="str">
            <v>STOCKED</v>
          </cell>
        </row>
        <row r="26198">
          <cell r="D26198" t="str">
            <v>035100</v>
          </cell>
          <cell r="J26198" t="str">
            <v>STOCKED</v>
          </cell>
        </row>
        <row r="26199">
          <cell r="D26199" t="str">
            <v>035100</v>
          </cell>
          <cell r="J26199" t="str">
            <v>STOCKED</v>
          </cell>
        </row>
        <row r="26200">
          <cell r="D26200" t="str">
            <v>035100</v>
          </cell>
          <cell r="J26200" t="str">
            <v>STOCKED</v>
          </cell>
        </row>
        <row r="26201">
          <cell r="D26201" t="str">
            <v>035100</v>
          </cell>
          <cell r="J26201" t="str">
            <v>STOCKED</v>
          </cell>
        </row>
        <row r="26202">
          <cell r="D26202" t="str">
            <v>035100</v>
          </cell>
          <cell r="J26202" t="str">
            <v>STOCKED</v>
          </cell>
        </row>
        <row r="26203">
          <cell r="D26203" t="str">
            <v>035100</v>
          </cell>
          <cell r="J26203" t="str">
            <v>STOCKED</v>
          </cell>
        </row>
        <row r="26204">
          <cell r="D26204" t="str">
            <v>035100</v>
          </cell>
          <cell r="J26204" t="str">
            <v>STOCKED</v>
          </cell>
        </row>
        <row r="26205">
          <cell r="D26205" t="str">
            <v>035100</v>
          </cell>
          <cell r="J26205" t="str">
            <v>STOCKED</v>
          </cell>
        </row>
        <row r="26206">
          <cell r="D26206" t="str">
            <v>035100</v>
          </cell>
          <cell r="J26206" t="str">
            <v>STOCKED</v>
          </cell>
        </row>
        <row r="26207">
          <cell r="D26207" t="str">
            <v>035100</v>
          </cell>
          <cell r="J26207" t="str">
            <v>STOCKED</v>
          </cell>
        </row>
        <row r="26208">
          <cell r="D26208" t="str">
            <v>035100</v>
          </cell>
          <cell r="J26208" t="str">
            <v>STOCKED</v>
          </cell>
        </row>
        <row r="26209">
          <cell r="D26209" t="str">
            <v>035100</v>
          </cell>
          <cell r="J26209" t="str">
            <v>STOCKED</v>
          </cell>
        </row>
        <row r="26210">
          <cell r="D26210" t="str">
            <v>035100</v>
          </cell>
          <cell r="J26210" t="str">
            <v>STOCKED</v>
          </cell>
        </row>
        <row r="26211">
          <cell r="D26211" t="str">
            <v>035100</v>
          </cell>
          <cell r="J26211" t="str">
            <v>STOCKED</v>
          </cell>
        </row>
        <row r="26212">
          <cell r="D26212" t="str">
            <v>035100</v>
          </cell>
          <cell r="J26212" t="str">
            <v>STOCKED</v>
          </cell>
        </row>
        <row r="26213">
          <cell r="D26213" t="str">
            <v>035100</v>
          </cell>
          <cell r="J26213" t="str">
            <v>STOCKED</v>
          </cell>
        </row>
        <row r="26214">
          <cell r="D26214" t="str">
            <v>035100</v>
          </cell>
          <cell r="J26214" t="str">
            <v>STOCKED</v>
          </cell>
        </row>
        <row r="26215">
          <cell r="D26215" t="str">
            <v>035100</v>
          </cell>
          <cell r="J26215" t="str">
            <v>STOCKED</v>
          </cell>
        </row>
        <row r="26216">
          <cell r="D26216" t="str">
            <v>035100</v>
          </cell>
          <cell r="J26216" t="str">
            <v>STOCKED</v>
          </cell>
        </row>
        <row r="26217">
          <cell r="D26217" t="str">
            <v>035100</v>
          </cell>
          <cell r="J26217" t="str">
            <v>STOCKED</v>
          </cell>
        </row>
        <row r="26218">
          <cell r="D26218" t="str">
            <v>035100</v>
          </cell>
          <cell r="J26218" t="str">
            <v>STOCKED</v>
          </cell>
        </row>
        <row r="26219">
          <cell r="D26219" t="str">
            <v>035100</v>
          </cell>
          <cell r="J26219" t="str">
            <v>STOCKED</v>
          </cell>
        </row>
        <row r="26220">
          <cell r="D26220" t="str">
            <v>035100</v>
          </cell>
          <cell r="J26220" t="str">
            <v>STOCKED</v>
          </cell>
        </row>
        <row r="26221">
          <cell r="D26221" t="str">
            <v>035100</v>
          </cell>
          <cell r="J26221" t="str">
            <v>STOCKED</v>
          </cell>
        </row>
        <row r="26222">
          <cell r="D26222" t="str">
            <v>035100</v>
          </cell>
          <cell r="J26222" t="str">
            <v>(blank)</v>
          </cell>
        </row>
        <row r="26223">
          <cell r="D26223" t="str">
            <v>035100</v>
          </cell>
          <cell r="J26223" t="str">
            <v>(blank)</v>
          </cell>
        </row>
        <row r="26224">
          <cell r="D26224" t="str">
            <v>035100</v>
          </cell>
          <cell r="J26224" t="str">
            <v>(blank)</v>
          </cell>
        </row>
        <row r="26225">
          <cell r="D26225" t="str">
            <v>035100</v>
          </cell>
          <cell r="J26225" t="str">
            <v>(blank)</v>
          </cell>
        </row>
        <row r="26226">
          <cell r="D26226" t="str">
            <v>035100</v>
          </cell>
          <cell r="J26226" t="str">
            <v>(blank)</v>
          </cell>
        </row>
        <row r="26227">
          <cell r="D26227" t="str">
            <v>035100</v>
          </cell>
          <cell r="J26227" t="str">
            <v>N/A</v>
          </cell>
        </row>
        <row r="26228">
          <cell r="D26228" t="str">
            <v>035100</v>
          </cell>
          <cell r="J26228" t="str">
            <v>N/A</v>
          </cell>
        </row>
        <row r="26229">
          <cell r="D26229" t="str">
            <v>035100</v>
          </cell>
          <cell r="J26229" t="str">
            <v>STOCKED</v>
          </cell>
        </row>
        <row r="26230">
          <cell r="D26230" t="str">
            <v>035100</v>
          </cell>
          <cell r="J26230" t="str">
            <v>STOCKED</v>
          </cell>
        </row>
        <row r="26231">
          <cell r="D26231" t="str">
            <v>035100</v>
          </cell>
          <cell r="J26231" t="str">
            <v>STOCKED</v>
          </cell>
        </row>
        <row r="26232">
          <cell r="D26232" t="str">
            <v>035100</v>
          </cell>
          <cell r="J26232" t="str">
            <v>STOCKED</v>
          </cell>
        </row>
        <row r="26233">
          <cell r="D26233" t="str">
            <v>035100</v>
          </cell>
          <cell r="J26233" t="str">
            <v>STOCKED</v>
          </cell>
        </row>
        <row r="26234">
          <cell r="D26234" t="str">
            <v>035100</v>
          </cell>
          <cell r="J26234" t="str">
            <v>STOCKED</v>
          </cell>
        </row>
        <row r="26235">
          <cell r="D26235" t="str">
            <v>035100</v>
          </cell>
          <cell r="J26235" t="str">
            <v>STOCKED</v>
          </cell>
        </row>
        <row r="26236">
          <cell r="D26236" t="str">
            <v>035100</v>
          </cell>
          <cell r="J26236" t="str">
            <v>STOCKED</v>
          </cell>
        </row>
        <row r="26237">
          <cell r="D26237" t="str">
            <v>035100</v>
          </cell>
          <cell r="J26237" t="str">
            <v>STOCKED</v>
          </cell>
        </row>
        <row r="26238">
          <cell r="D26238" t="str">
            <v>035100</v>
          </cell>
          <cell r="J26238" t="str">
            <v>STOCKED</v>
          </cell>
        </row>
        <row r="26239">
          <cell r="D26239" t="str">
            <v>035100</v>
          </cell>
          <cell r="J26239" t="str">
            <v>STOCKED</v>
          </cell>
        </row>
        <row r="26240">
          <cell r="D26240" t="str">
            <v>035100</v>
          </cell>
          <cell r="J26240" t="str">
            <v>STOCKED</v>
          </cell>
        </row>
        <row r="26241">
          <cell r="D26241" t="str">
            <v>035100</v>
          </cell>
          <cell r="J26241" t="str">
            <v>STOCKED</v>
          </cell>
        </row>
        <row r="26242">
          <cell r="D26242" t="str">
            <v>035100</v>
          </cell>
          <cell r="J26242" t="str">
            <v>STOCKED</v>
          </cell>
        </row>
        <row r="26243">
          <cell r="D26243" t="str">
            <v>035100</v>
          </cell>
          <cell r="J26243" t="str">
            <v>STOCKED</v>
          </cell>
        </row>
        <row r="26244">
          <cell r="D26244" t="str">
            <v>035100</v>
          </cell>
          <cell r="J26244" t="str">
            <v>STOCKED</v>
          </cell>
        </row>
        <row r="26245">
          <cell r="D26245" t="str">
            <v>035100</v>
          </cell>
          <cell r="J26245" t="str">
            <v>STOCKED</v>
          </cell>
        </row>
        <row r="26246">
          <cell r="D26246" t="str">
            <v>035100</v>
          </cell>
          <cell r="J26246" t="str">
            <v>STOCKED</v>
          </cell>
        </row>
        <row r="26247">
          <cell r="D26247" t="str">
            <v>035100</v>
          </cell>
          <cell r="J26247" t="str">
            <v>STOCKED</v>
          </cell>
        </row>
        <row r="26248">
          <cell r="D26248" t="str">
            <v>035100</v>
          </cell>
          <cell r="J26248" t="str">
            <v>STOCKED</v>
          </cell>
        </row>
        <row r="26249">
          <cell r="D26249" t="str">
            <v>035100</v>
          </cell>
          <cell r="J26249" t="str">
            <v>STOCKED</v>
          </cell>
        </row>
        <row r="26250">
          <cell r="D26250" t="str">
            <v>035100</v>
          </cell>
          <cell r="J26250" t="str">
            <v>STOCKED</v>
          </cell>
        </row>
        <row r="26251">
          <cell r="D26251" t="str">
            <v>035100</v>
          </cell>
          <cell r="J26251" t="str">
            <v>STOCKED</v>
          </cell>
        </row>
        <row r="26252">
          <cell r="D26252" t="str">
            <v>035100</v>
          </cell>
          <cell r="J26252" t="str">
            <v>STOCKED</v>
          </cell>
        </row>
        <row r="26253">
          <cell r="D26253" t="str">
            <v>035100</v>
          </cell>
          <cell r="J26253" t="str">
            <v>STOCKED</v>
          </cell>
        </row>
        <row r="26254">
          <cell r="D26254" t="str">
            <v>035100</v>
          </cell>
          <cell r="J26254" t="str">
            <v>STOCKED</v>
          </cell>
        </row>
        <row r="26255">
          <cell r="D26255" t="str">
            <v>035100</v>
          </cell>
          <cell r="J26255" t="str">
            <v>STOCKED</v>
          </cell>
        </row>
        <row r="26256">
          <cell r="D26256" t="str">
            <v>035100</v>
          </cell>
          <cell r="J26256" t="str">
            <v>STOCKED</v>
          </cell>
        </row>
        <row r="26257">
          <cell r="D26257" t="str">
            <v>035100</v>
          </cell>
          <cell r="J26257" t="str">
            <v>STOCKED</v>
          </cell>
        </row>
        <row r="26258">
          <cell r="D26258" t="str">
            <v>035101</v>
          </cell>
          <cell r="J26258" t="str">
            <v>STOCKED</v>
          </cell>
        </row>
        <row r="26259">
          <cell r="D26259" t="str">
            <v>035101</v>
          </cell>
          <cell r="J26259" t="str">
            <v>STOCKED</v>
          </cell>
        </row>
        <row r="26260">
          <cell r="D26260" t="str">
            <v>035101</v>
          </cell>
          <cell r="J26260" t="str">
            <v>STOCKED</v>
          </cell>
        </row>
        <row r="26261">
          <cell r="D26261" t="str">
            <v>035101</v>
          </cell>
          <cell r="J26261" t="str">
            <v>STOCKED</v>
          </cell>
        </row>
        <row r="26262">
          <cell r="D26262" t="str">
            <v>035101</v>
          </cell>
          <cell r="J26262" t="str">
            <v>STOCKED</v>
          </cell>
        </row>
        <row r="26263">
          <cell r="D26263" t="str">
            <v>035101</v>
          </cell>
          <cell r="J26263" t="str">
            <v>STOCKED</v>
          </cell>
        </row>
        <row r="26264">
          <cell r="D26264" t="str">
            <v>035101</v>
          </cell>
          <cell r="J26264" t="str">
            <v>STOCKED</v>
          </cell>
        </row>
        <row r="26265">
          <cell r="D26265" t="str">
            <v>035101</v>
          </cell>
          <cell r="J26265" t="str">
            <v>STOCKED</v>
          </cell>
        </row>
        <row r="26266">
          <cell r="D26266" t="str">
            <v>035101</v>
          </cell>
          <cell r="J26266" t="str">
            <v>STOCKED</v>
          </cell>
        </row>
        <row r="26267">
          <cell r="D26267" t="str">
            <v>035101</v>
          </cell>
          <cell r="J26267" t="str">
            <v>STOCKED</v>
          </cell>
        </row>
        <row r="26268">
          <cell r="D26268" t="str">
            <v>035101</v>
          </cell>
          <cell r="J26268" t="str">
            <v>STOCKED</v>
          </cell>
        </row>
        <row r="26269">
          <cell r="D26269" t="str">
            <v>035101</v>
          </cell>
          <cell r="J26269" t="str">
            <v>STOCKED</v>
          </cell>
        </row>
        <row r="26270">
          <cell r="D26270" t="str">
            <v>035101</v>
          </cell>
          <cell r="J26270" t="str">
            <v>STOCKED</v>
          </cell>
        </row>
        <row r="26271">
          <cell r="D26271" t="str">
            <v>035101</v>
          </cell>
          <cell r="J26271" t="str">
            <v>STOCKED</v>
          </cell>
        </row>
        <row r="26272">
          <cell r="D26272" t="str">
            <v>035101</v>
          </cell>
          <cell r="J26272" t="str">
            <v>STOCKED</v>
          </cell>
        </row>
        <row r="26273">
          <cell r="D26273" t="str">
            <v>035101</v>
          </cell>
          <cell r="J26273" t="str">
            <v>STOCKED</v>
          </cell>
        </row>
        <row r="26274">
          <cell r="D26274" t="str">
            <v>035101</v>
          </cell>
          <cell r="J26274" t="str">
            <v>STOCKED</v>
          </cell>
        </row>
        <row r="26275">
          <cell r="D26275" t="str">
            <v>035101</v>
          </cell>
          <cell r="J26275" t="str">
            <v>STOCKED</v>
          </cell>
        </row>
        <row r="26276">
          <cell r="D26276" t="str">
            <v>035101</v>
          </cell>
          <cell r="J26276" t="str">
            <v>STOCKED</v>
          </cell>
        </row>
        <row r="26277">
          <cell r="D26277" t="str">
            <v>035101</v>
          </cell>
          <cell r="J26277" t="str">
            <v>STOCKED</v>
          </cell>
        </row>
        <row r="26278">
          <cell r="D26278" t="str">
            <v>035101</v>
          </cell>
          <cell r="J26278" t="str">
            <v>STOCKED</v>
          </cell>
        </row>
        <row r="26279">
          <cell r="D26279" t="str">
            <v>035101</v>
          </cell>
          <cell r="J26279" t="str">
            <v>STOCKED</v>
          </cell>
        </row>
        <row r="26280">
          <cell r="D26280" t="str">
            <v>035101</v>
          </cell>
          <cell r="J26280" t="str">
            <v>STOCKED</v>
          </cell>
        </row>
        <row r="26281">
          <cell r="D26281" t="str">
            <v>035101</v>
          </cell>
          <cell r="J26281" t="str">
            <v>STOCKED</v>
          </cell>
        </row>
        <row r="26282">
          <cell r="D26282" t="str">
            <v>035101</v>
          </cell>
          <cell r="J26282" t="str">
            <v>STOCKED</v>
          </cell>
        </row>
        <row r="26283">
          <cell r="D26283" t="str">
            <v>035101</v>
          </cell>
          <cell r="J26283" t="str">
            <v>(blank)</v>
          </cell>
        </row>
        <row r="26284">
          <cell r="D26284" t="str">
            <v>035101</v>
          </cell>
          <cell r="J26284" t="str">
            <v>(blank)</v>
          </cell>
        </row>
        <row r="26285">
          <cell r="D26285" t="str">
            <v>035101</v>
          </cell>
          <cell r="J26285" t="str">
            <v>(blank)</v>
          </cell>
        </row>
        <row r="26286">
          <cell r="D26286" t="str">
            <v>035101</v>
          </cell>
          <cell r="J26286" t="str">
            <v>(blank)</v>
          </cell>
        </row>
        <row r="26287">
          <cell r="D26287" t="str">
            <v>035101</v>
          </cell>
          <cell r="J26287" t="str">
            <v>(blank)</v>
          </cell>
        </row>
        <row r="26288">
          <cell r="D26288" t="str">
            <v>035101</v>
          </cell>
          <cell r="J26288" t="str">
            <v>N/A</v>
          </cell>
        </row>
        <row r="26289">
          <cell r="D26289" t="str">
            <v>035101</v>
          </cell>
          <cell r="J26289" t="str">
            <v>N/A</v>
          </cell>
        </row>
        <row r="26290">
          <cell r="D26290" t="str">
            <v>035101</v>
          </cell>
          <cell r="J26290" t="str">
            <v>STOCKED</v>
          </cell>
        </row>
        <row r="26291">
          <cell r="D26291" t="str">
            <v>035101</v>
          </cell>
          <cell r="J26291" t="str">
            <v>STOCKED</v>
          </cell>
        </row>
        <row r="26292">
          <cell r="D26292" t="str">
            <v>035101</v>
          </cell>
          <cell r="J26292" t="str">
            <v>STOCKED</v>
          </cell>
        </row>
        <row r="26293">
          <cell r="D26293" t="str">
            <v>035101</v>
          </cell>
          <cell r="J26293" t="str">
            <v>STOCKED</v>
          </cell>
        </row>
        <row r="26294">
          <cell r="D26294" t="str">
            <v>035101</v>
          </cell>
          <cell r="J26294" t="str">
            <v>STOCKED</v>
          </cell>
        </row>
        <row r="26295">
          <cell r="D26295" t="str">
            <v>035101</v>
          </cell>
          <cell r="J26295" t="str">
            <v>STOCKED</v>
          </cell>
        </row>
        <row r="26296">
          <cell r="D26296" t="str">
            <v>035101</v>
          </cell>
          <cell r="J26296" t="str">
            <v>STOCKED</v>
          </cell>
        </row>
        <row r="26297">
          <cell r="D26297" t="str">
            <v>035101</v>
          </cell>
          <cell r="J26297" t="str">
            <v>STOCKED</v>
          </cell>
        </row>
        <row r="26298">
          <cell r="D26298" t="str">
            <v>035101</v>
          </cell>
          <cell r="J26298" t="str">
            <v>STOCKED</v>
          </cell>
        </row>
        <row r="26299">
          <cell r="D26299" t="str">
            <v>035101</v>
          </cell>
          <cell r="J26299" t="str">
            <v>STOCKED</v>
          </cell>
        </row>
        <row r="26300">
          <cell r="D26300" t="str">
            <v>035101</v>
          </cell>
          <cell r="J26300" t="str">
            <v>STOCKED</v>
          </cell>
        </row>
        <row r="26301">
          <cell r="D26301" t="str">
            <v>035101</v>
          </cell>
          <cell r="J26301" t="str">
            <v>STOCKED</v>
          </cell>
        </row>
        <row r="26302">
          <cell r="D26302" t="str">
            <v>035101</v>
          </cell>
          <cell r="J26302" t="str">
            <v>STOCKED</v>
          </cell>
        </row>
        <row r="26303">
          <cell r="D26303" t="str">
            <v>035101</v>
          </cell>
          <cell r="J26303" t="str">
            <v>STOCKED</v>
          </cell>
        </row>
        <row r="26304">
          <cell r="D26304" t="str">
            <v>035101</v>
          </cell>
          <cell r="J26304" t="str">
            <v>STOCKED</v>
          </cell>
        </row>
        <row r="26305">
          <cell r="D26305" t="str">
            <v>035101</v>
          </cell>
          <cell r="J26305" t="str">
            <v>STOCKED</v>
          </cell>
        </row>
        <row r="26306">
          <cell r="D26306" t="str">
            <v>035101</v>
          </cell>
          <cell r="J26306" t="str">
            <v>STOCKED</v>
          </cell>
        </row>
        <row r="26307">
          <cell r="D26307" t="str">
            <v>035101</v>
          </cell>
          <cell r="J26307" t="str">
            <v>STOCKED</v>
          </cell>
        </row>
        <row r="26308">
          <cell r="D26308" t="str">
            <v>035101</v>
          </cell>
          <cell r="J26308" t="str">
            <v>STOCKED</v>
          </cell>
        </row>
        <row r="26309">
          <cell r="D26309" t="str">
            <v>035101</v>
          </cell>
          <cell r="J26309" t="str">
            <v>STOCKED</v>
          </cell>
        </row>
        <row r="26310">
          <cell r="D26310" t="str">
            <v>035101</v>
          </cell>
          <cell r="J26310" t="str">
            <v>STOCKED</v>
          </cell>
        </row>
        <row r="26311">
          <cell r="D26311" t="str">
            <v>035101</v>
          </cell>
          <cell r="J26311" t="str">
            <v>STOCKED</v>
          </cell>
        </row>
        <row r="26312">
          <cell r="D26312" t="str">
            <v>035101</v>
          </cell>
          <cell r="J26312" t="str">
            <v>STOCKED</v>
          </cell>
        </row>
        <row r="26313">
          <cell r="D26313" t="str">
            <v>035101</v>
          </cell>
          <cell r="J26313" t="str">
            <v>STOCKED</v>
          </cell>
        </row>
        <row r="26314">
          <cell r="D26314" t="str">
            <v>035101</v>
          </cell>
          <cell r="J26314" t="str">
            <v>STOCKED</v>
          </cell>
        </row>
        <row r="26315">
          <cell r="D26315" t="str">
            <v>035101</v>
          </cell>
          <cell r="J26315" t="str">
            <v>(blank)</v>
          </cell>
        </row>
        <row r="26316">
          <cell r="D26316" t="str">
            <v>035101</v>
          </cell>
          <cell r="J26316" t="str">
            <v>(blank)</v>
          </cell>
        </row>
        <row r="26317">
          <cell r="D26317" t="str">
            <v>035101</v>
          </cell>
          <cell r="J26317" t="str">
            <v>(blank)</v>
          </cell>
        </row>
        <row r="26318">
          <cell r="D26318" t="str">
            <v>035101</v>
          </cell>
          <cell r="J26318" t="str">
            <v>(blank)</v>
          </cell>
        </row>
        <row r="26319">
          <cell r="D26319" t="str">
            <v>035101</v>
          </cell>
          <cell r="J26319" t="str">
            <v>(blank)</v>
          </cell>
        </row>
        <row r="26320">
          <cell r="D26320" t="str">
            <v>035101</v>
          </cell>
          <cell r="J26320" t="str">
            <v>N/A</v>
          </cell>
        </row>
        <row r="26321">
          <cell r="D26321" t="str">
            <v>035101</v>
          </cell>
          <cell r="J26321" t="str">
            <v>N/A</v>
          </cell>
        </row>
        <row r="26322">
          <cell r="D26322" t="str">
            <v>035101</v>
          </cell>
          <cell r="J26322" t="str">
            <v>STOCKED</v>
          </cell>
        </row>
        <row r="26323">
          <cell r="D26323" t="str">
            <v>035101</v>
          </cell>
          <cell r="J26323" t="str">
            <v>STOCKED</v>
          </cell>
        </row>
        <row r="26324">
          <cell r="D26324" t="str">
            <v>035101</v>
          </cell>
          <cell r="J26324" t="str">
            <v>STOCKED</v>
          </cell>
        </row>
        <row r="26325">
          <cell r="D26325" t="str">
            <v>035101</v>
          </cell>
          <cell r="J26325" t="str">
            <v>STOCKED</v>
          </cell>
        </row>
        <row r="26326">
          <cell r="D26326" t="str">
            <v>035101</v>
          </cell>
          <cell r="J26326" t="str">
            <v>STOCKED</v>
          </cell>
        </row>
        <row r="26327">
          <cell r="D26327" t="str">
            <v>035101</v>
          </cell>
          <cell r="J26327" t="str">
            <v>STOCKED</v>
          </cell>
        </row>
        <row r="26328">
          <cell r="D26328" t="str">
            <v>035101</v>
          </cell>
          <cell r="J26328" t="str">
            <v>STOCKED</v>
          </cell>
        </row>
        <row r="26329">
          <cell r="D26329" t="str">
            <v>035101</v>
          </cell>
          <cell r="J26329" t="str">
            <v>STOCKED</v>
          </cell>
        </row>
        <row r="26330">
          <cell r="D26330" t="str">
            <v>035101</v>
          </cell>
          <cell r="J26330" t="str">
            <v>STOCKED</v>
          </cell>
        </row>
        <row r="26331">
          <cell r="D26331" t="str">
            <v>035101</v>
          </cell>
          <cell r="J26331" t="str">
            <v>STOCKED</v>
          </cell>
        </row>
        <row r="26332">
          <cell r="D26332" t="str">
            <v>035101</v>
          </cell>
          <cell r="J26332" t="str">
            <v>STOCKED</v>
          </cell>
        </row>
        <row r="26333">
          <cell r="D26333" t="str">
            <v>035101</v>
          </cell>
          <cell r="J26333" t="str">
            <v>STOCKED</v>
          </cell>
        </row>
        <row r="26334">
          <cell r="D26334" t="str">
            <v>035101</v>
          </cell>
          <cell r="J26334" t="str">
            <v>STOCKED</v>
          </cell>
        </row>
        <row r="26335">
          <cell r="D26335" t="str">
            <v>035101</v>
          </cell>
          <cell r="J26335" t="str">
            <v>STOCKED</v>
          </cell>
        </row>
        <row r="26336">
          <cell r="D26336" t="str">
            <v>035101</v>
          </cell>
          <cell r="J26336" t="str">
            <v>STOCKED</v>
          </cell>
        </row>
        <row r="26337">
          <cell r="D26337" t="str">
            <v>035101</v>
          </cell>
          <cell r="J26337" t="str">
            <v>STOCKED</v>
          </cell>
        </row>
        <row r="26338">
          <cell r="D26338" t="str">
            <v>035101</v>
          </cell>
          <cell r="J26338" t="str">
            <v>STOCKED</v>
          </cell>
        </row>
        <row r="26339">
          <cell r="D26339" t="str">
            <v>035101</v>
          </cell>
          <cell r="J26339" t="str">
            <v>STOCKED</v>
          </cell>
        </row>
        <row r="26340">
          <cell r="D26340" t="str">
            <v>035101</v>
          </cell>
          <cell r="J26340" t="str">
            <v>STOCKED</v>
          </cell>
        </row>
        <row r="26341">
          <cell r="D26341" t="str">
            <v>035101</v>
          </cell>
          <cell r="J26341" t="str">
            <v>STOCKED</v>
          </cell>
        </row>
        <row r="26342">
          <cell r="D26342" t="str">
            <v>035101</v>
          </cell>
          <cell r="J26342" t="str">
            <v>STOCKED</v>
          </cell>
        </row>
        <row r="26343">
          <cell r="D26343" t="str">
            <v>035101</v>
          </cell>
          <cell r="J26343" t="str">
            <v>STOCKED</v>
          </cell>
        </row>
        <row r="26344">
          <cell r="D26344" t="str">
            <v>035101</v>
          </cell>
          <cell r="J26344" t="str">
            <v>STOCKED</v>
          </cell>
        </row>
        <row r="26345">
          <cell r="D26345" t="str">
            <v>035101</v>
          </cell>
          <cell r="J26345" t="str">
            <v>STOCKED</v>
          </cell>
        </row>
        <row r="26346">
          <cell r="D26346" t="str">
            <v>035101</v>
          </cell>
          <cell r="J26346" t="str">
            <v>STOCKED</v>
          </cell>
        </row>
        <row r="26347">
          <cell r="D26347" t="str">
            <v>035101</v>
          </cell>
          <cell r="J26347" t="str">
            <v>(blank)</v>
          </cell>
        </row>
        <row r="26348">
          <cell r="D26348" t="str">
            <v>035101</v>
          </cell>
          <cell r="J26348" t="str">
            <v>(blank)</v>
          </cell>
        </row>
        <row r="26349">
          <cell r="D26349" t="str">
            <v>035101</v>
          </cell>
          <cell r="J26349" t="str">
            <v>(blank)</v>
          </cell>
        </row>
        <row r="26350">
          <cell r="D26350" t="str">
            <v>035101</v>
          </cell>
          <cell r="J26350" t="str">
            <v>(blank)</v>
          </cell>
        </row>
        <row r="26351">
          <cell r="D26351" t="str">
            <v>035101</v>
          </cell>
          <cell r="J26351" t="str">
            <v>(blank)</v>
          </cell>
        </row>
        <row r="26352">
          <cell r="D26352" t="str">
            <v>035101</v>
          </cell>
          <cell r="J26352" t="str">
            <v>N/A</v>
          </cell>
        </row>
        <row r="26353">
          <cell r="D26353" t="str">
            <v>035101</v>
          </cell>
          <cell r="J26353" t="str">
            <v>N/A</v>
          </cell>
        </row>
        <row r="26354">
          <cell r="D26354" t="str">
            <v>035101</v>
          </cell>
          <cell r="J26354" t="str">
            <v>STOCKED</v>
          </cell>
        </row>
        <row r="26355">
          <cell r="D26355" t="str">
            <v>035101</v>
          </cell>
          <cell r="J26355" t="str">
            <v>STOCKED</v>
          </cell>
        </row>
        <row r="26356">
          <cell r="D26356" t="str">
            <v>035101</v>
          </cell>
          <cell r="J26356" t="str">
            <v>STOCKED</v>
          </cell>
        </row>
        <row r="26357">
          <cell r="D26357" t="str">
            <v>035101</v>
          </cell>
          <cell r="J26357" t="str">
            <v>STOCKED</v>
          </cell>
        </row>
        <row r="26358">
          <cell r="D26358" t="str">
            <v>035101</v>
          </cell>
          <cell r="J26358" t="str">
            <v>STOCKED</v>
          </cell>
        </row>
        <row r="26359">
          <cell r="D26359" t="str">
            <v>035101</v>
          </cell>
          <cell r="J26359" t="str">
            <v>STOCKED</v>
          </cell>
        </row>
        <row r="26360">
          <cell r="D26360" t="str">
            <v>035101</v>
          </cell>
          <cell r="J26360" t="str">
            <v>STOCKED</v>
          </cell>
        </row>
        <row r="26361">
          <cell r="D26361" t="str">
            <v>035101</v>
          </cell>
          <cell r="J26361" t="str">
            <v>STOCKED</v>
          </cell>
        </row>
        <row r="26362">
          <cell r="D26362" t="str">
            <v>035101</v>
          </cell>
          <cell r="J26362" t="str">
            <v>STOCKED</v>
          </cell>
        </row>
        <row r="26363">
          <cell r="D26363" t="str">
            <v>035101</v>
          </cell>
          <cell r="J26363" t="str">
            <v>STOCKED</v>
          </cell>
        </row>
        <row r="26364">
          <cell r="D26364" t="str">
            <v>035101</v>
          </cell>
          <cell r="J26364" t="str">
            <v>STOCKED</v>
          </cell>
        </row>
        <row r="26365">
          <cell r="D26365" t="str">
            <v>035101</v>
          </cell>
          <cell r="J26365" t="str">
            <v>STOCKED</v>
          </cell>
        </row>
        <row r="26366">
          <cell r="D26366" t="str">
            <v>035101</v>
          </cell>
          <cell r="J26366" t="str">
            <v>STOCKED</v>
          </cell>
        </row>
        <row r="26367">
          <cell r="D26367" t="str">
            <v>035101</v>
          </cell>
          <cell r="J26367" t="str">
            <v>STOCKED</v>
          </cell>
        </row>
        <row r="26368">
          <cell r="D26368" t="str">
            <v>035101</v>
          </cell>
          <cell r="J26368" t="str">
            <v>STOCKED</v>
          </cell>
        </row>
        <row r="26369">
          <cell r="D26369" t="str">
            <v>035101</v>
          </cell>
          <cell r="J26369" t="str">
            <v>STOCKED</v>
          </cell>
        </row>
        <row r="26370">
          <cell r="D26370" t="str">
            <v>035101</v>
          </cell>
          <cell r="J26370" t="str">
            <v>STOCKED</v>
          </cell>
        </row>
        <row r="26371">
          <cell r="D26371" t="str">
            <v>035101</v>
          </cell>
          <cell r="J26371" t="str">
            <v>STOCKED</v>
          </cell>
        </row>
        <row r="26372">
          <cell r="D26372" t="str">
            <v>035101</v>
          </cell>
          <cell r="J26372" t="str">
            <v>STOCKED</v>
          </cell>
        </row>
        <row r="26373">
          <cell r="D26373" t="str">
            <v>035101</v>
          </cell>
          <cell r="J26373" t="str">
            <v>STOCKED</v>
          </cell>
        </row>
        <row r="26374">
          <cell r="D26374" t="str">
            <v>035101</v>
          </cell>
          <cell r="J26374" t="str">
            <v>STOCKED</v>
          </cell>
        </row>
        <row r="26375">
          <cell r="D26375" t="str">
            <v>035101</v>
          </cell>
          <cell r="J26375" t="str">
            <v>STOCKED</v>
          </cell>
        </row>
        <row r="26376">
          <cell r="D26376" t="str">
            <v>035101</v>
          </cell>
          <cell r="J26376" t="str">
            <v>STOCKED</v>
          </cell>
        </row>
        <row r="26377">
          <cell r="D26377" t="str">
            <v>035101</v>
          </cell>
          <cell r="J26377" t="str">
            <v>STOCKED</v>
          </cell>
        </row>
        <row r="26378">
          <cell r="D26378" t="str">
            <v>035101</v>
          </cell>
          <cell r="J26378" t="str">
            <v>STOCKED</v>
          </cell>
        </row>
        <row r="26379">
          <cell r="D26379" t="str">
            <v>035101</v>
          </cell>
          <cell r="J26379" t="str">
            <v>STOCKED</v>
          </cell>
        </row>
        <row r="26380">
          <cell r="D26380" t="str">
            <v>035101</v>
          </cell>
          <cell r="J26380" t="str">
            <v>STOCKED</v>
          </cell>
        </row>
        <row r="26381">
          <cell r="D26381" t="str">
            <v>035101</v>
          </cell>
          <cell r="J26381" t="str">
            <v>STOCKED</v>
          </cell>
        </row>
        <row r="26382">
          <cell r="D26382" t="str">
            <v>035101</v>
          </cell>
          <cell r="J26382" t="str">
            <v>STOCKED</v>
          </cell>
        </row>
        <row r="26383">
          <cell r="D26383" t="str">
            <v>035102</v>
          </cell>
          <cell r="J26383" t="str">
            <v>(blank)</v>
          </cell>
        </row>
        <row r="26384">
          <cell r="D26384" t="str">
            <v>035102</v>
          </cell>
          <cell r="J26384" t="str">
            <v>N/A</v>
          </cell>
        </row>
        <row r="26385">
          <cell r="D26385" t="str">
            <v>035102</v>
          </cell>
          <cell r="J26385" t="str">
            <v>N/A</v>
          </cell>
        </row>
        <row r="26386">
          <cell r="D26386" t="str">
            <v>035102</v>
          </cell>
          <cell r="J26386" t="str">
            <v>(blank)</v>
          </cell>
        </row>
        <row r="26387">
          <cell r="D26387" t="str">
            <v>035102</v>
          </cell>
          <cell r="J26387" t="str">
            <v>N/A</v>
          </cell>
        </row>
        <row r="26388">
          <cell r="D26388" t="str">
            <v>035102</v>
          </cell>
          <cell r="J26388" t="str">
            <v>N/A</v>
          </cell>
        </row>
        <row r="26389">
          <cell r="D26389" t="str">
            <v>035102</v>
          </cell>
          <cell r="J26389" t="str">
            <v>(blank)</v>
          </cell>
        </row>
        <row r="26390">
          <cell r="D26390" t="str">
            <v>035102</v>
          </cell>
          <cell r="J26390" t="str">
            <v>N/A</v>
          </cell>
        </row>
        <row r="26391">
          <cell r="D26391" t="str">
            <v>035102</v>
          </cell>
          <cell r="J26391" t="str">
            <v>N/A</v>
          </cell>
        </row>
        <row r="26392">
          <cell r="D26392" t="str">
            <v>035103</v>
          </cell>
          <cell r="J26392" t="str">
            <v>STOCKED</v>
          </cell>
        </row>
        <row r="26393">
          <cell r="D26393" t="str">
            <v>035103</v>
          </cell>
          <cell r="J26393" t="str">
            <v>STOCKED</v>
          </cell>
        </row>
        <row r="26394">
          <cell r="D26394" t="str">
            <v>035103</v>
          </cell>
          <cell r="J26394" t="str">
            <v>STOCKED</v>
          </cell>
        </row>
        <row r="26395">
          <cell r="D26395" t="str">
            <v>035103</v>
          </cell>
          <cell r="J26395" t="str">
            <v>(blank)</v>
          </cell>
        </row>
        <row r="26396">
          <cell r="D26396" t="str">
            <v>035103</v>
          </cell>
          <cell r="J26396" t="str">
            <v>(blank)</v>
          </cell>
        </row>
        <row r="26397">
          <cell r="D26397" t="str">
            <v>035103</v>
          </cell>
          <cell r="J26397" t="str">
            <v>(blank)</v>
          </cell>
        </row>
        <row r="26398">
          <cell r="D26398" t="str">
            <v>035103</v>
          </cell>
          <cell r="J26398" t="str">
            <v>(blank)</v>
          </cell>
        </row>
        <row r="26399">
          <cell r="D26399" t="str">
            <v>035103</v>
          </cell>
          <cell r="J26399" t="str">
            <v>(blank)</v>
          </cell>
        </row>
        <row r="26400">
          <cell r="D26400" t="str">
            <v>035103</v>
          </cell>
          <cell r="J26400" t="str">
            <v>N/A</v>
          </cell>
        </row>
        <row r="26401">
          <cell r="D26401" t="str">
            <v>035103</v>
          </cell>
          <cell r="J26401" t="str">
            <v>N/A</v>
          </cell>
        </row>
        <row r="26402">
          <cell r="D26402" t="str">
            <v>035103</v>
          </cell>
          <cell r="J26402" t="str">
            <v>STOCKED</v>
          </cell>
        </row>
        <row r="26403">
          <cell r="D26403" t="str">
            <v>035103</v>
          </cell>
          <cell r="J26403" t="str">
            <v>STOCKED</v>
          </cell>
        </row>
        <row r="26404">
          <cell r="D26404" t="str">
            <v>035103</v>
          </cell>
          <cell r="J26404" t="str">
            <v>STOCKED</v>
          </cell>
        </row>
        <row r="26405">
          <cell r="D26405" t="str">
            <v>035103</v>
          </cell>
          <cell r="J26405" t="str">
            <v>(blank)</v>
          </cell>
        </row>
        <row r="26406">
          <cell r="D26406" t="str">
            <v>035103</v>
          </cell>
          <cell r="J26406" t="str">
            <v>(blank)</v>
          </cell>
        </row>
        <row r="26407">
          <cell r="D26407" t="str">
            <v>035103</v>
          </cell>
          <cell r="J26407" t="str">
            <v>(blank)</v>
          </cell>
        </row>
        <row r="26408">
          <cell r="D26408" t="str">
            <v>035103</v>
          </cell>
          <cell r="J26408" t="str">
            <v>(blank)</v>
          </cell>
        </row>
        <row r="26409">
          <cell r="D26409" t="str">
            <v>035103</v>
          </cell>
          <cell r="J26409" t="str">
            <v>(blank)</v>
          </cell>
        </row>
        <row r="26410">
          <cell r="D26410" t="str">
            <v>035103</v>
          </cell>
          <cell r="J26410" t="str">
            <v>N/A</v>
          </cell>
        </row>
        <row r="26411">
          <cell r="D26411" t="str">
            <v>035103</v>
          </cell>
          <cell r="J26411" t="str">
            <v>N/A</v>
          </cell>
        </row>
        <row r="26412">
          <cell r="D26412" t="str">
            <v>035103</v>
          </cell>
          <cell r="J26412" t="str">
            <v>STOCKED</v>
          </cell>
        </row>
        <row r="26413">
          <cell r="D26413" t="str">
            <v>035103</v>
          </cell>
          <cell r="J26413" t="str">
            <v>STOCKED</v>
          </cell>
        </row>
        <row r="26414">
          <cell r="D26414" t="str">
            <v>035103</v>
          </cell>
          <cell r="J26414" t="str">
            <v>STOCKED</v>
          </cell>
        </row>
        <row r="26415">
          <cell r="D26415" t="str">
            <v>035103</v>
          </cell>
          <cell r="J26415" t="str">
            <v>(blank)</v>
          </cell>
        </row>
        <row r="26416">
          <cell r="D26416" t="str">
            <v>035103</v>
          </cell>
          <cell r="J26416" t="str">
            <v>(blank)</v>
          </cell>
        </row>
        <row r="26417">
          <cell r="D26417" t="str">
            <v>035103</v>
          </cell>
          <cell r="J26417" t="str">
            <v>(blank)</v>
          </cell>
        </row>
        <row r="26418">
          <cell r="D26418" t="str">
            <v>035103</v>
          </cell>
          <cell r="J26418" t="str">
            <v>(blank)</v>
          </cell>
        </row>
        <row r="26419">
          <cell r="D26419" t="str">
            <v>035103</v>
          </cell>
          <cell r="J26419" t="str">
            <v>(blank)</v>
          </cell>
        </row>
        <row r="26420">
          <cell r="D26420" t="str">
            <v>035103</v>
          </cell>
          <cell r="J26420" t="str">
            <v>N/A</v>
          </cell>
        </row>
        <row r="26421">
          <cell r="D26421" t="str">
            <v>035103</v>
          </cell>
          <cell r="J26421" t="str">
            <v>N/A</v>
          </cell>
        </row>
        <row r="26422">
          <cell r="D26422" t="str">
            <v>035105</v>
          </cell>
          <cell r="J26422" t="str">
            <v>STOCKED</v>
          </cell>
        </row>
        <row r="26423">
          <cell r="D26423" t="str">
            <v>035105</v>
          </cell>
          <cell r="J26423" t="str">
            <v>STOCKED</v>
          </cell>
        </row>
        <row r="26424">
          <cell r="D26424" t="str">
            <v>035105</v>
          </cell>
          <cell r="J26424" t="str">
            <v>STOCKED</v>
          </cell>
        </row>
        <row r="26425">
          <cell r="D26425" t="str">
            <v>035105</v>
          </cell>
          <cell r="J26425" t="str">
            <v>STOCKED</v>
          </cell>
        </row>
        <row r="26426">
          <cell r="D26426" t="str">
            <v>035105</v>
          </cell>
          <cell r="J26426" t="str">
            <v>(blank)</v>
          </cell>
        </row>
        <row r="26427">
          <cell r="D26427" t="str">
            <v>035105</v>
          </cell>
          <cell r="J26427" t="str">
            <v>(blank)</v>
          </cell>
        </row>
        <row r="26428">
          <cell r="D26428" t="str">
            <v>035105</v>
          </cell>
          <cell r="J26428" t="str">
            <v>(blank)</v>
          </cell>
        </row>
        <row r="26429">
          <cell r="D26429" t="str">
            <v>035105</v>
          </cell>
          <cell r="J26429" t="str">
            <v>(blank)</v>
          </cell>
        </row>
        <row r="26430">
          <cell r="D26430" t="str">
            <v>035105</v>
          </cell>
          <cell r="J26430" t="str">
            <v>(blank)</v>
          </cell>
        </row>
        <row r="26431">
          <cell r="D26431" t="str">
            <v>035105</v>
          </cell>
          <cell r="J26431" t="str">
            <v>N/A</v>
          </cell>
        </row>
        <row r="26432">
          <cell r="D26432" t="str">
            <v>035105</v>
          </cell>
          <cell r="J26432" t="str">
            <v>N/A</v>
          </cell>
        </row>
        <row r="26433">
          <cell r="D26433" t="str">
            <v>035105</v>
          </cell>
          <cell r="J26433" t="str">
            <v>STOCKED</v>
          </cell>
        </row>
        <row r="26434">
          <cell r="D26434" t="str">
            <v>035105</v>
          </cell>
          <cell r="J26434" t="str">
            <v>STOCKED</v>
          </cell>
        </row>
        <row r="26435">
          <cell r="D26435" t="str">
            <v>035105</v>
          </cell>
          <cell r="J26435" t="str">
            <v>STOCKED</v>
          </cell>
        </row>
        <row r="26436">
          <cell r="D26436" t="str">
            <v>035105</v>
          </cell>
          <cell r="J26436" t="str">
            <v>STOCKED</v>
          </cell>
        </row>
        <row r="26437">
          <cell r="D26437" t="str">
            <v>035105</v>
          </cell>
          <cell r="J26437" t="str">
            <v>(blank)</v>
          </cell>
        </row>
        <row r="26438">
          <cell r="D26438" t="str">
            <v>035105</v>
          </cell>
          <cell r="J26438" t="str">
            <v>(blank)</v>
          </cell>
        </row>
        <row r="26439">
          <cell r="D26439" t="str">
            <v>035105</v>
          </cell>
          <cell r="J26439" t="str">
            <v>(blank)</v>
          </cell>
        </row>
        <row r="26440">
          <cell r="D26440" t="str">
            <v>035105</v>
          </cell>
          <cell r="J26440" t="str">
            <v>(blank)</v>
          </cell>
        </row>
        <row r="26441">
          <cell r="D26441" t="str">
            <v>035105</v>
          </cell>
          <cell r="J26441" t="str">
            <v>(blank)</v>
          </cell>
        </row>
        <row r="26442">
          <cell r="D26442" t="str">
            <v>035105</v>
          </cell>
          <cell r="J26442" t="str">
            <v>N/A</v>
          </cell>
        </row>
        <row r="26443">
          <cell r="D26443" t="str">
            <v>035105</v>
          </cell>
          <cell r="J26443" t="str">
            <v>N/A</v>
          </cell>
        </row>
        <row r="26444">
          <cell r="D26444" t="str">
            <v>035105</v>
          </cell>
          <cell r="J26444" t="str">
            <v>STOCKED</v>
          </cell>
        </row>
        <row r="26445">
          <cell r="D26445" t="str">
            <v>035105</v>
          </cell>
          <cell r="J26445" t="str">
            <v>STOCKED</v>
          </cell>
        </row>
        <row r="26446">
          <cell r="D26446" t="str">
            <v>035105</v>
          </cell>
          <cell r="J26446" t="str">
            <v>STOCKED</v>
          </cell>
        </row>
        <row r="26447">
          <cell r="D26447" t="str">
            <v>035105</v>
          </cell>
          <cell r="J26447" t="str">
            <v>STOCKED</v>
          </cell>
        </row>
        <row r="26448">
          <cell r="D26448" t="str">
            <v>035105</v>
          </cell>
          <cell r="J26448" t="str">
            <v>(blank)</v>
          </cell>
        </row>
        <row r="26449">
          <cell r="D26449" t="str">
            <v>035105</v>
          </cell>
          <cell r="J26449" t="str">
            <v>(blank)</v>
          </cell>
        </row>
        <row r="26450">
          <cell r="D26450" t="str">
            <v>035105</v>
          </cell>
          <cell r="J26450" t="str">
            <v>(blank)</v>
          </cell>
        </row>
        <row r="26451">
          <cell r="D26451" t="str">
            <v>035105</v>
          </cell>
          <cell r="J26451" t="str">
            <v>(blank)</v>
          </cell>
        </row>
        <row r="26452">
          <cell r="D26452" t="str">
            <v>035105</v>
          </cell>
          <cell r="J26452" t="str">
            <v>(blank)</v>
          </cell>
        </row>
        <row r="26453">
          <cell r="D26453" t="str">
            <v>035105</v>
          </cell>
          <cell r="J26453" t="str">
            <v>N/A</v>
          </cell>
        </row>
        <row r="26454">
          <cell r="D26454" t="str">
            <v>035105</v>
          </cell>
          <cell r="J26454" t="str">
            <v>N/A</v>
          </cell>
        </row>
        <row r="26455">
          <cell r="D26455" t="str">
            <v>035106</v>
          </cell>
          <cell r="J26455" t="str">
            <v>STOCKED</v>
          </cell>
        </row>
        <row r="26456">
          <cell r="D26456" t="str">
            <v>035106</v>
          </cell>
          <cell r="J26456" t="str">
            <v>STOCKED</v>
          </cell>
        </row>
        <row r="26457">
          <cell r="D26457" t="str">
            <v>035106</v>
          </cell>
          <cell r="J26457" t="str">
            <v>STOCKED</v>
          </cell>
        </row>
        <row r="26458">
          <cell r="D26458" t="str">
            <v>035106</v>
          </cell>
          <cell r="J26458" t="str">
            <v>STOCKED</v>
          </cell>
        </row>
        <row r="26459">
          <cell r="D26459" t="str">
            <v>035106</v>
          </cell>
          <cell r="J26459" t="str">
            <v>(blank)</v>
          </cell>
        </row>
        <row r="26460">
          <cell r="D26460" t="str">
            <v>035106</v>
          </cell>
          <cell r="J26460" t="str">
            <v>(blank)</v>
          </cell>
        </row>
        <row r="26461">
          <cell r="D26461" t="str">
            <v>035106</v>
          </cell>
          <cell r="J26461" t="str">
            <v>(blank)</v>
          </cell>
        </row>
        <row r="26462">
          <cell r="D26462" t="str">
            <v>035106</v>
          </cell>
          <cell r="J26462" t="str">
            <v>(blank)</v>
          </cell>
        </row>
        <row r="26463">
          <cell r="D26463" t="str">
            <v>035106</v>
          </cell>
          <cell r="J26463" t="str">
            <v>(blank)</v>
          </cell>
        </row>
        <row r="26464">
          <cell r="D26464" t="str">
            <v>035106</v>
          </cell>
          <cell r="J26464" t="str">
            <v>N/A</v>
          </cell>
        </row>
        <row r="26465">
          <cell r="D26465" t="str">
            <v>035106</v>
          </cell>
          <cell r="J26465" t="str">
            <v>N/A</v>
          </cell>
        </row>
        <row r="26466">
          <cell r="D26466" t="str">
            <v>035106</v>
          </cell>
          <cell r="J26466" t="str">
            <v>(blank)</v>
          </cell>
        </row>
        <row r="26467">
          <cell r="D26467" t="str">
            <v>035106</v>
          </cell>
          <cell r="J26467" t="str">
            <v>N/A</v>
          </cell>
        </row>
        <row r="26468">
          <cell r="D26468" t="str">
            <v>035106</v>
          </cell>
          <cell r="J26468" t="str">
            <v>N/A</v>
          </cell>
        </row>
        <row r="26469">
          <cell r="D26469" t="str">
            <v>035106</v>
          </cell>
          <cell r="J26469" t="str">
            <v>STOCKED</v>
          </cell>
        </row>
        <row r="26470">
          <cell r="D26470" t="str">
            <v>035106</v>
          </cell>
          <cell r="J26470" t="str">
            <v>STOCKED</v>
          </cell>
        </row>
        <row r="26471">
          <cell r="D26471" t="str">
            <v>035106</v>
          </cell>
          <cell r="J26471" t="str">
            <v>STOCKED</v>
          </cell>
        </row>
        <row r="26472">
          <cell r="D26472" t="str">
            <v>035106</v>
          </cell>
          <cell r="J26472" t="str">
            <v>STOCKED</v>
          </cell>
        </row>
        <row r="26473">
          <cell r="D26473" t="str">
            <v>035106</v>
          </cell>
          <cell r="J26473" t="str">
            <v>(blank)</v>
          </cell>
        </row>
        <row r="26474">
          <cell r="D26474" t="str">
            <v>035106</v>
          </cell>
          <cell r="J26474" t="str">
            <v>(blank)</v>
          </cell>
        </row>
        <row r="26475">
          <cell r="D26475" t="str">
            <v>035106</v>
          </cell>
          <cell r="J26475" t="str">
            <v>(blank)</v>
          </cell>
        </row>
        <row r="26476">
          <cell r="D26476" t="str">
            <v>035106</v>
          </cell>
          <cell r="J26476" t="str">
            <v>(blank)</v>
          </cell>
        </row>
        <row r="26477">
          <cell r="D26477" t="str">
            <v>035106</v>
          </cell>
          <cell r="J26477" t="str">
            <v>(blank)</v>
          </cell>
        </row>
        <row r="26478">
          <cell r="D26478" t="str">
            <v>035106</v>
          </cell>
          <cell r="J26478" t="str">
            <v>N/A</v>
          </cell>
        </row>
        <row r="26479">
          <cell r="D26479" t="str">
            <v>035106</v>
          </cell>
          <cell r="J26479" t="str">
            <v>N/A</v>
          </cell>
        </row>
        <row r="26480">
          <cell r="D26480" t="str">
            <v>035106</v>
          </cell>
          <cell r="J26480" t="str">
            <v>STOCKED</v>
          </cell>
        </row>
        <row r="26481">
          <cell r="D26481" t="str">
            <v>035106</v>
          </cell>
          <cell r="J26481" t="str">
            <v>STOCKED</v>
          </cell>
        </row>
        <row r="26482">
          <cell r="D26482" t="str">
            <v>035106</v>
          </cell>
          <cell r="J26482" t="str">
            <v>STOCKED</v>
          </cell>
        </row>
        <row r="26483">
          <cell r="D26483" t="str">
            <v>035106</v>
          </cell>
          <cell r="J26483" t="str">
            <v>STOCKED</v>
          </cell>
        </row>
        <row r="26484">
          <cell r="D26484" t="str">
            <v>035106</v>
          </cell>
          <cell r="J26484" t="str">
            <v>(blank)</v>
          </cell>
        </row>
        <row r="26485">
          <cell r="D26485" t="str">
            <v>035106</v>
          </cell>
          <cell r="J26485" t="str">
            <v>(blank)</v>
          </cell>
        </row>
        <row r="26486">
          <cell r="D26486" t="str">
            <v>035106</v>
          </cell>
          <cell r="J26486" t="str">
            <v>(blank)</v>
          </cell>
        </row>
        <row r="26487">
          <cell r="D26487" t="str">
            <v>035106</v>
          </cell>
          <cell r="J26487" t="str">
            <v>(blank)</v>
          </cell>
        </row>
        <row r="26488">
          <cell r="D26488" t="str">
            <v>035106</v>
          </cell>
          <cell r="J26488" t="str">
            <v>(blank)</v>
          </cell>
        </row>
        <row r="26489">
          <cell r="D26489" t="str">
            <v>035106</v>
          </cell>
          <cell r="J26489" t="str">
            <v>N/A</v>
          </cell>
        </row>
        <row r="26490">
          <cell r="D26490" t="str">
            <v>035106</v>
          </cell>
          <cell r="J26490" t="str">
            <v>N/A</v>
          </cell>
        </row>
        <row r="26491">
          <cell r="D26491" t="str">
            <v>035107</v>
          </cell>
          <cell r="J26491" t="str">
            <v>STOCKED</v>
          </cell>
        </row>
        <row r="26492">
          <cell r="D26492" t="str">
            <v>035107</v>
          </cell>
          <cell r="J26492" t="str">
            <v>STOCKED</v>
          </cell>
        </row>
        <row r="26493">
          <cell r="D26493" t="str">
            <v>035107</v>
          </cell>
          <cell r="J26493" t="str">
            <v>STOCKED</v>
          </cell>
        </row>
        <row r="26494">
          <cell r="D26494" t="str">
            <v>035107</v>
          </cell>
          <cell r="J26494" t="str">
            <v>(blank)</v>
          </cell>
        </row>
        <row r="26495">
          <cell r="D26495" t="str">
            <v>035107</v>
          </cell>
          <cell r="J26495" t="str">
            <v>(blank)</v>
          </cell>
        </row>
        <row r="26496">
          <cell r="D26496" t="str">
            <v>035107</v>
          </cell>
          <cell r="J26496" t="str">
            <v>(blank)</v>
          </cell>
        </row>
        <row r="26497">
          <cell r="D26497" t="str">
            <v>035107</v>
          </cell>
          <cell r="J26497" t="str">
            <v>(blank)</v>
          </cell>
        </row>
        <row r="26498">
          <cell r="D26498" t="str">
            <v>035107</v>
          </cell>
          <cell r="J26498" t="str">
            <v>(blank)</v>
          </cell>
        </row>
        <row r="26499">
          <cell r="D26499" t="str">
            <v>035107</v>
          </cell>
          <cell r="J26499" t="str">
            <v>N/A</v>
          </cell>
        </row>
        <row r="26500">
          <cell r="D26500" t="str">
            <v>035107</v>
          </cell>
          <cell r="J26500" t="str">
            <v>N/A</v>
          </cell>
        </row>
        <row r="26501">
          <cell r="D26501" t="str">
            <v>035107</v>
          </cell>
          <cell r="J26501" t="str">
            <v>STOCKED</v>
          </cell>
        </row>
        <row r="26502">
          <cell r="D26502" t="str">
            <v>035107</v>
          </cell>
          <cell r="J26502" t="str">
            <v>STOCKED</v>
          </cell>
        </row>
        <row r="26503">
          <cell r="D26503" t="str">
            <v>035107</v>
          </cell>
          <cell r="J26503" t="str">
            <v>STOCKED</v>
          </cell>
        </row>
        <row r="26504">
          <cell r="D26504" t="str">
            <v>035107</v>
          </cell>
          <cell r="J26504" t="str">
            <v>(blank)</v>
          </cell>
        </row>
        <row r="26505">
          <cell r="D26505" t="str">
            <v>035107</v>
          </cell>
          <cell r="J26505" t="str">
            <v>(blank)</v>
          </cell>
        </row>
        <row r="26506">
          <cell r="D26506" t="str">
            <v>035107</v>
          </cell>
          <cell r="J26506" t="str">
            <v>(blank)</v>
          </cell>
        </row>
        <row r="26507">
          <cell r="D26507" t="str">
            <v>035107</v>
          </cell>
          <cell r="J26507" t="str">
            <v>(blank)</v>
          </cell>
        </row>
        <row r="26508">
          <cell r="D26508" t="str">
            <v>035107</v>
          </cell>
          <cell r="J26508" t="str">
            <v>(blank)</v>
          </cell>
        </row>
        <row r="26509">
          <cell r="D26509" t="str">
            <v>035107</v>
          </cell>
          <cell r="J26509" t="str">
            <v>N/A</v>
          </cell>
        </row>
        <row r="26510">
          <cell r="D26510" t="str">
            <v>035107</v>
          </cell>
          <cell r="J26510" t="str">
            <v>N/A</v>
          </cell>
        </row>
        <row r="26511">
          <cell r="D26511" t="str">
            <v>035107</v>
          </cell>
          <cell r="J26511" t="str">
            <v>STOCKED</v>
          </cell>
        </row>
        <row r="26512">
          <cell r="D26512" t="str">
            <v>035107</v>
          </cell>
          <cell r="J26512" t="str">
            <v>STOCKED</v>
          </cell>
        </row>
        <row r="26513">
          <cell r="D26513" t="str">
            <v>035107</v>
          </cell>
          <cell r="J26513" t="str">
            <v>STOCKED</v>
          </cell>
        </row>
        <row r="26514">
          <cell r="D26514" t="str">
            <v>035107</v>
          </cell>
          <cell r="J26514" t="str">
            <v>(blank)</v>
          </cell>
        </row>
        <row r="26515">
          <cell r="D26515" t="str">
            <v>035107</v>
          </cell>
          <cell r="J26515" t="str">
            <v>(blank)</v>
          </cell>
        </row>
        <row r="26516">
          <cell r="D26516" t="str">
            <v>035107</v>
          </cell>
          <cell r="J26516" t="str">
            <v>(blank)</v>
          </cell>
        </row>
        <row r="26517">
          <cell r="D26517" t="str">
            <v>035107</v>
          </cell>
          <cell r="J26517" t="str">
            <v>(blank)</v>
          </cell>
        </row>
        <row r="26518">
          <cell r="D26518" t="str">
            <v>035107</v>
          </cell>
          <cell r="J26518" t="str">
            <v>(blank)</v>
          </cell>
        </row>
        <row r="26519">
          <cell r="D26519" t="str">
            <v>035107</v>
          </cell>
          <cell r="J26519" t="str">
            <v>N/A</v>
          </cell>
        </row>
        <row r="26520">
          <cell r="D26520" t="str">
            <v>035107</v>
          </cell>
          <cell r="J26520" t="str">
            <v>N/A</v>
          </cell>
        </row>
        <row r="26521">
          <cell r="D26521" t="str">
            <v>035108</v>
          </cell>
          <cell r="J26521" t="str">
            <v>STOCKED</v>
          </cell>
        </row>
        <row r="26522">
          <cell r="D26522" t="str">
            <v>035108</v>
          </cell>
          <cell r="J26522" t="str">
            <v>STOCKED</v>
          </cell>
        </row>
        <row r="26523">
          <cell r="D26523" t="str">
            <v>035108</v>
          </cell>
          <cell r="J26523" t="str">
            <v>STOCKED</v>
          </cell>
        </row>
        <row r="26524">
          <cell r="D26524" t="str">
            <v>035108</v>
          </cell>
          <cell r="J26524" t="str">
            <v>STOCKED</v>
          </cell>
        </row>
        <row r="26525">
          <cell r="D26525" t="str">
            <v>035108</v>
          </cell>
          <cell r="J26525" t="str">
            <v>STOCKED</v>
          </cell>
        </row>
        <row r="26526">
          <cell r="D26526" t="str">
            <v>035108</v>
          </cell>
          <cell r="J26526" t="str">
            <v>STOCKED</v>
          </cell>
        </row>
        <row r="26527">
          <cell r="D26527" t="str">
            <v>035108</v>
          </cell>
          <cell r="J26527" t="str">
            <v>STOCKED</v>
          </cell>
        </row>
        <row r="26528">
          <cell r="D26528" t="str">
            <v>035108</v>
          </cell>
          <cell r="J26528" t="str">
            <v>STOCKED</v>
          </cell>
        </row>
        <row r="26529">
          <cell r="D26529" t="str">
            <v>035108</v>
          </cell>
          <cell r="J26529" t="str">
            <v>STOCKED</v>
          </cell>
        </row>
        <row r="26530">
          <cell r="D26530" t="str">
            <v>035108</v>
          </cell>
          <cell r="J26530" t="str">
            <v>STOCKED</v>
          </cell>
        </row>
        <row r="26531">
          <cell r="D26531" t="str">
            <v>035108</v>
          </cell>
          <cell r="J26531" t="str">
            <v>STOCKED</v>
          </cell>
        </row>
        <row r="26532">
          <cell r="D26532" t="str">
            <v>035108</v>
          </cell>
          <cell r="J26532" t="str">
            <v>STOCKED</v>
          </cell>
        </row>
        <row r="26533">
          <cell r="D26533" t="str">
            <v>035108</v>
          </cell>
          <cell r="J26533" t="str">
            <v>STOCKED</v>
          </cell>
        </row>
        <row r="26534">
          <cell r="D26534" t="str">
            <v>035108</v>
          </cell>
          <cell r="J26534" t="str">
            <v>STOCKED</v>
          </cell>
        </row>
        <row r="26535">
          <cell r="D26535" t="str">
            <v>035108</v>
          </cell>
          <cell r="J26535" t="str">
            <v>STOCKED</v>
          </cell>
        </row>
        <row r="26536">
          <cell r="D26536" t="str">
            <v>035108</v>
          </cell>
          <cell r="J26536" t="str">
            <v>STOCKED</v>
          </cell>
        </row>
        <row r="26537">
          <cell r="D26537" t="str">
            <v>035108</v>
          </cell>
          <cell r="J26537" t="str">
            <v>STOCKED</v>
          </cell>
        </row>
        <row r="26538">
          <cell r="D26538" t="str">
            <v>035108</v>
          </cell>
          <cell r="J26538" t="str">
            <v>STOCKED</v>
          </cell>
        </row>
        <row r="26539">
          <cell r="D26539" t="str">
            <v>035108</v>
          </cell>
          <cell r="J26539" t="str">
            <v>(blank)</v>
          </cell>
        </row>
        <row r="26540">
          <cell r="D26540" t="str">
            <v>035108</v>
          </cell>
          <cell r="J26540" t="str">
            <v>(blank)</v>
          </cell>
        </row>
        <row r="26541">
          <cell r="D26541" t="str">
            <v>035108</v>
          </cell>
          <cell r="J26541" t="str">
            <v>(blank)</v>
          </cell>
        </row>
        <row r="26542">
          <cell r="D26542" t="str">
            <v>035108</v>
          </cell>
          <cell r="J26542" t="str">
            <v>(blank)</v>
          </cell>
        </row>
        <row r="26543">
          <cell r="D26543" t="str">
            <v>035108</v>
          </cell>
          <cell r="J26543" t="str">
            <v>(blank)</v>
          </cell>
        </row>
        <row r="26544">
          <cell r="D26544" t="str">
            <v>035108</v>
          </cell>
          <cell r="J26544" t="str">
            <v>N/A</v>
          </cell>
        </row>
        <row r="26545">
          <cell r="D26545" t="str">
            <v>035108</v>
          </cell>
          <cell r="J26545" t="str">
            <v>N/A</v>
          </cell>
        </row>
        <row r="26546">
          <cell r="D26546" t="str">
            <v>035108</v>
          </cell>
          <cell r="J26546" t="str">
            <v>STOCKED</v>
          </cell>
        </row>
        <row r="26547">
          <cell r="D26547" t="str">
            <v>035108</v>
          </cell>
          <cell r="J26547" t="str">
            <v>STOCKED</v>
          </cell>
        </row>
        <row r="26548">
          <cell r="D26548" t="str">
            <v>035108</v>
          </cell>
          <cell r="J26548" t="str">
            <v>STOCKED</v>
          </cell>
        </row>
        <row r="26549">
          <cell r="D26549" t="str">
            <v>035108</v>
          </cell>
          <cell r="J26549" t="str">
            <v>STOCKED</v>
          </cell>
        </row>
        <row r="26550">
          <cell r="D26550" t="str">
            <v>035108</v>
          </cell>
          <cell r="J26550" t="str">
            <v>STOCKED</v>
          </cell>
        </row>
        <row r="26551">
          <cell r="D26551" t="str">
            <v>035108</v>
          </cell>
          <cell r="J26551" t="str">
            <v>STOCKED</v>
          </cell>
        </row>
        <row r="26552">
          <cell r="D26552" t="str">
            <v>035108</v>
          </cell>
          <cell r="J26552" t="str">
            <v>STOCKED</v>
          </cell>
        </row>
        <row r="26553">
          <cell r="D26553" t="str">
            <v>035108</v>
          </cell>
          <cell r="J26553" t="str">
            <v>STOCKED</v>
          </cell>
        </row>
        <row r="26554">
          <cell r="D26554" t="str">
            <v>035108</v>
          </cell>
          <cell r="J26554" t="str">
            <v>STOCKED</v>
          </cell>
        </row>
        <row r="26555">
          <cell r="D26555" t="str">
            <v>035108</v>
          </cell>
          <cell r="J26555" t="str">
            <v>STOCKED</v>
          </cell>
        </row>
        <row r="26556">
          <cell r="D26556" t="str">
            <v>035108</v>
          </cell>
          <cell r="J26556" t="str">
            <v>STOCKED</v>
          </cell>
        </row>
        <row r="26557">
          <cell r="D26557" t="str">
            <v>035108</v>
          </cell>
          <cell r="J26557" t="str">
            <v>STOCKED</v>
          </cell>
        </row>
        <row r="26558">
          <cell r="D26558" t="str">
            <v>035108</v>
          </cell>
          <cell r="J26558" t="str">
            <v>STOCKED</v>
          </cell>
        </row>
        <row r="26559">
          <cell r="D26559" t="str">
            <v>035108</v>
          </cell>
          <cell r="J26559" t="str">
            <v>STOCKED</v>
          </cell>
        </row>
        <row r="26560">
          <cell r="D26560" t="str">
            <v>035108</v>
          </cell>
          <cell r="J26560" t="str">
            <v>STOCKED</v>
          </cell>
        </row>
        <row r="26561">
          <cell r="D26561" t="str">
            <v>035108</v>
          </cell>
          <cell r="J26561" t="str">
            <v>STOCKED</v>
          </cell>
        </row>
        <row r="26562">
          <cell r="D26562" t="str">
            <v>035108</v>
          </cell>
          <cell r="J26562" t="str">
            <v>STOCKED</v>
          </cell>
        </row>
        <row r="26563">
          <cell r="D26563" t="str">
            <v>035108</v>
          </cell>
          <cell r="J26563" t="str">
            <v>STOCKED</v>
          </cell>
        </row>
        <row r="26564">
          <cell r="D26564" t="str">
            <v>035108</v>
          </cell>
          <cell r="J26564" t="str">
            <v>(blank)</v>
          </cell>
        </row>
        <row r="26565">
          <cell r="D26565" t="str">
            <v>035108</v>
          </cell>
          <cell r="J26565" t="str">
            <v>(blank)</v>
          </cell>
        </row>
        <row r="26566">
          <cell r="D26566" t="str">
            <v>035108</v>
          </cell>
          <cell r="J26566" t="str">
            <v>(blank)</v>
          </cell>
        </row>
        <row r="26567">
          <cell r="D26567" t="str">
            <v>035108</v>
          </cell>
          <cell r="J26567" t="str">
            <v>(blank)</v>
          </cell>
        </row>
        <row r="26568">
          <cell r="D26568" t="str">
            <v>035108</v>
          </cell>
          <cell r="J26568" t="str">
            <v>(blank)</v>
          </cell>
        </row>
        <row r="26569">
          <cell r="D26569" t="str">
            <v>035108</v>
          </cell>
          <cell r="J26569" t="str">
            <v>N/A</v>
          </cell>
        </row>
        <row r="26570">
          <cell r="D26570" t="str">
            <v>035108</v>
          </cell>
          <cell r="J26570" t="str">
            <v>N/A</v>
          </cell>
        </row>
        <row r="26571">
          <cell r="D26571" t="str">
            <v>035108</v>
          </cell>
          <cell r="J26571" t="str">
            <v>STOCKED</v>
          </cell>
        </row>
        <row r="26572">
          <cell r="D26572" t="str">
            <v>035108</v>
          </cell>
          <cell r="J26572" t="str">
            <v>STOCKED</v>
          </cell>
        </row>
        <row r="26573">
          <cell r="D26573" t="str">
            <v>035108</v>
          </cell>
          <cell r="J26573" t="str">
            <v>STOCKED</v>
          </cell>
        </row>
        <row r="26574">
          <cell r="D26574" t="str">
            <v>035108</v>
          </cell>
          <cell r="J26574" t="str">
            <v>STOCKED</v>
          </cell>
        </row>
        <row r="26575">
          <cell r="D26575" t="str">
            <v>035108</v>
          </cell>
          <cell r="J26575" t="str">
            <v>STOCKED</v>
          </cell>
        </row>
        <row r="26576">
          <cell r="D26576" t="str">
            <v>035108</v>
          </cell>
          <cell r="J26576" t="str">
            <v>STOCKED</v>
          </cell>
        </row>
        <row r="26577">
          <cell r="D26577" t="str">
            <v>035108</v>
          </cell>
          <cell r="J26577" t="str">
            <v>STOCKED</v>
          </cell>
        </row>
        <row r="26578">
          <cell r="D26578" t="str">
            <v>035108</v>
          </cell>
          <cell r="J26578" t="str">
            <v>STOCKED</v>
          </cell>
        </row>
        <row r="26579">
          <cell r="D26579" t="str">
            <v>035108</v>
          </cell>
          <cell r="J26579" t="str">
            <v>STOCKED</v>
          </cell>
        </row>
        <row r="26580">
          <cell r="D26580" t="str">
            <v>035108</v>
          </cell>
          <cell r="J26580" t="str">
            <v>STOCKED</v>
          </cell>
        </row>
        <row r="26581">
          <cell r="D26581" t="str">
            <v>035108</v>
          </cell>
          <cell r="J26581" t="str">
            <v>STOCKED</v>
          </cell>
        </row>
        <row r="26582">
          <cell r="D26582" t="str">
            <v>035108</v>
          </cell>
          <cell r="J26582" t="str">
            <v>STOCKED</v>
          </cell>
        </row>
        <row r="26583">
          <cell r="D26583" t="str">
            <v>035108</v>
          </cell>
          <cell r="J26583" t="str">
            <v>STOCKED</v>
          </cell>
        </row>
        <row r="26584">
          <cell r="D26584" t="str">
            <v>035108</v>
          </cell>
          <cell r="J26584" t="str">
            <v>STOCKED</v>
          </cell>
        </row>
        <row r="26585">
          <cell r="D26585" t="str">
            <v>035108</v>
          </cell>
          <cell r="J26585" t="str">
            <v>STOCKED</v>
          </cell>
        </row>
        <row r="26586">
          <cell r="D26586" t="str">
            <v>035108</v>
          </cell>
          <cell r="J26586" t="str">
            <v>STOCKED</v>
          </cell>
        </row>
        <row r="26587">
          <cell r="D26587" t="str">
            <v>035108</v>
          </cell>
          <cell r="J26587" t="str">
            <v>STOCKED</v>
          </cell>
        </row>
        <row r="26588">
          <cell r="D26588" t="str">
            <v>035108</v>
          </cell>
          <cell r="J26588" t="str">
            <v>STOCKED</v>
          </cell>
        </row>
        <row r="26589">
          <cell r="D26589" t="str">
            <v>035108</v>
          </cell>
          <cell r="J26589" t="str">
            <v>(blank)</v>
          </cell>
        </row>
        <row r="26590">
          <cell r="D26590" t="str">
            <v>035108</v>
          </cell>
          <cell r="J26590" t="str">
            <v>(blank)</v>
          </cell>
        </row>
        <row r="26591">
          <cell r="D26591" t="str">
            <v>035108</v>
          </cell>
          <cell r="J26591" t="str">
            <v>(blank)</v>
          </cell>
        </row>
        <row r="26592">
          <cell r="D26592" t="str">
            <v>035108</v>
          </cell>
          <cell r="J26592" t="str">
            <v>(blank)</v>
          </cell>
        </row>
        <row r="26593">
          <cell r="D26593" t="str">
            <v>035108</v>
          </cell>
          <cell r="J26593" t="str">
            <v>(blank)</v>
          </cell>
        </row>
        <row r="26594">
          <cell r="D26594" t="str">
            <v>035108</v>
          </cell>
          <cell r="J26594" t="str">
            <v>N/A</v>
          </cell>
        </row>
        <row r="26595">
          <cell r="D26595" t="str">
            <v>035108</v>
          </cell>
          <cell r="J26595" t="str">
            <v>N/A</v>
          </cell>
        </row>
        <row r="26596">
          <cell r="D26596" t="str">
            <v>035108</v>
          </cell>
          <cell r="J26596" t="str">
            <v>STOCKED</v>
          </cell>
        </row>
        <row r="26597">
          <cell r="D26597" t="str">
            <v>035108</v>
          </cell>
          <cell r="J26597" t="str">
            <v>STOCKED</v>
          </cell>
        </row>
        <row r="26598">
          <cell r="D26598" t="str">
            <v>035108</v>
          </cell>
          <cell r="J26598" t="str">
            <v>STOCKED</v>
          </cell>
        </row>
        <row r="26599">
          <cell r="D26599" t="str">
            <v>035108</v>
          </cell>
          <cell r="J26599" t="str">
            <v>STOCKED</v>
          </cell>
        </row>
        <row r="26600">
          <cell r="D26600" t="str">
            <v>035108</v>
          </cell>
          <cell r="J26600" t="str">
            <v>STOCKED</v>
          </cell>
        </row>
        <row r="26601">
          <cell r="D26601" t="str">
            <v>035108</v>
          </cell>
          <cell r="J26601" t="str">
            <v>STOCKED</v>
          </cell>
        </row>
        <row r="26602">
          <cell r="D26602" t="str">
            <v>035108</v>
          </cell>
          <cell r="J26602" t="str">
            <v>STOCKED</v>
          </cell>
        </row>
        <row r="26603">
          <cell r="D26603" t="str">
            <v>035108</v>
          </cell>
          <cell r="J26603" t="str">
            <v>STOCKED</v>
          </cell>
        </row>
        <row r="26604">
          <cell r="D26604" t="str">
            <v>035108</v>
          </cell>
          <cell r="J26604" t="str">
            <v>STOCKED</v>
          </cell>
        </row>
        <row r="26605">
          <cell r="D26605" t="str">
            <v>035108</v>
          </cell>
          <cell r="J26605" t="str">
            <v>STOCKED</v>
          </cell>
        </row>
        <row r="26606">
          <cell r="D26606" t="str">
            <v>035108</v>
          </cell>
          <cell r="J26606" t="str">
            <v>STOCKED</v>
          </cell>
        </row>
        <row r="26607">
          <cell r="D26607" t="str">
            <v>035108</v>
          </cell>
          <cell r="J26607" t="str">
            <v>STOCKED</v>
          </cell>
        </row>
        <row r="26608">
          <cell r="D26608" t="str">
            <v>035108</v>
          </cell>
          <cell r="J26608" t="str">
            <v>STOCKED</v>
          </cell>
        </row>
        <row r="26609">
          <cell r="D26609" t="str">
            <v>035108</v>
          </cell>
          <cell r="J26609" t="str">
            <v>STOCKED</v>
          </cell>
        </row>
        <row r="26610">
          <cell r="D26610" t="str">
            <v>035108</v>
          </cell>
          <cell r="J26610" t="str">
            <v>STOCKED</v>
          </cell>
        </row>
        <row r="26611">
          <cell r="D26611" t="str">
            <v>035108</v>
          </cell>
          <cell r="J26611" t="str">
            <v>STOCKED</v>
          </cell>
        </row>
        <row r="26612">
          <cell r="D26612" t="str">
            <v xml:space="preserve">035108 </v>
          </cell>
          <cell r="J26612" t="str">
            <v>STOCKED</v>
          </cell>
        </row>
        <row r="26613">
          <cell r="D26613" t="str">
            <v xml:space="preserve">035108 </v>
          </cell>
          <cell r="J26613" t="str">
            <v>STOCKED</v>
          </cell>
        </row>
        <row r="26614">
          <cell r="D26614" t="str">
            <v xml:space="preserve">035108 </v>
          </cell>
          <cell r="J26614" t="str">
            <v>STOCKED</v>
          </cell>
        </row>
        <row r="26615">
          <cell r="D26615" t="str">
            <v xml:space="preserve">035108 </v>
          </cell>
          <cell r="J26615" t="str">
            <v>STOCKED</v>
          </cell>
        </row>
        <row r="26616">
          <cell r="D26616" t="str">
            <v xml:space="preserve">035108 </v>
          </cell>
          <cell r="J26616" t="str">
            <v>STOCKED</v>
          </cell>
        </row>
        <row r="26617">
          <cell r="D26617" t="str">
            <v xml:space="preserve">035108 </v>
          </cell>
          <cell r="J26617" t="str">
            <v>STOCKED</v>
          </cell>
        </row>
        <row r="26618">
          <cell r="D26618" t="str">
            <v xml:space="preserve">035108 </v>
          </cell>
          <cell r="J26618" t="str">
            <v>STOCKED</v>
          </cell>
        </row>
        <row r="26619">
          <cell r="D26619" t="str">
            <v xml:space="preserve">035108 </v>
          </cell>
          <cell r="J26619" t="str">
            <v>STOCKED</v>
          </cell>
        </row>
        <row r="26620">
          <cell r="D26620" t="str">
            <v xml:space="preserve">035108 </v>
          </cell>
          <cell r="J26620" t="str">
            <v>STOCKED</v>
          </cell>
        </row>
        <row r="26621">
          <cell r="D26621" t="str">
            <v xml:space="preserve">035108 </v>
          </cell>
          <cell r="J26621" t="str">
            <v>STOCKED</v>
          </cell>
        </row>
        <row r="26622">
          <cell r="D26622" t="str">
            <v xml:space="preserve">035108 </v>
          </cell>
          <cell r="J26622" t="str">
            <v>STOCKED</v>
          </cell>
        </row>
        <row r="26623">
          <cell r="D26623" t="str">
            <v xml:space="preserve">035108 </v>
          </cell>
          <cell r="J26623" t="str">
            <v>STOCKED</v>
          </cell>
        </row>
        <row r="26624">
          <cell r="D26624" t="str">
            <v xml:space="preserve">035108 </v>
          </cell>
          <cell r="J26624" t="str">
            <v>STOCKED</v>
          </cell>
        </row>
        <row r="26625">
          <cell r="D26625" t="str">
            <v>035112</v>
          </cell>
          <cell r="J26625" t="str">
            <v>(blank)</v>
          </cell>
        </row>
        <row r="26626">
          <cell r="D26626" t="str">
            <v>035112</v>
          </cell>
          <cell r="J26626" t="str">
            <v>N/A</v>
          </cell>
        </row>
        <row r="26627">
          <cell r="D26627" t="str">
            <v>035112</v>
          </cell>
          <cell r="J26627" t="str">
            <v>N/A</v>
          </cell>
        </row>
        <row r="26628">
          <cell r="D26628" t="str">
            <v>035112</v>
          </cell>
          <cell r="J26628" t="str">
            <v>(blank)</v>
          </cell>
        </row>
        <row r="26629">
          <cell r="D26629" t="str">
            <v>035112</v>
          </cell>
          <cell r="J26629" t="str">
            <v>N/A</v>
          </cell>
        </row>
        <row r="26630">
          <cell r="D26630" t="str">
            <v>035112</v>
          </cell>
          <cell r="J26630" t="str">
            <v>N/A</v>
          </cell>
        </row>
        <row r="26631">
          <cell r="D26631" t="str">
            <v>035112</v>
          </cell>
          <cell r="J26631" t="str">
            <v>(blank)</v>
          </cell>
        </row>
        <row r="26632">
          <cell r="D26632" t="str">
            <v>035112</v>
          </cell>
          <cell r="J26632" t="str">
            <v>N/A</v>
          </cell>
        </row>
        <row r="26633">
          <cell r="D26633" t="str">
            <v>035112</v>
          </cell>
          <cell r="J26633" t="str">
            <v>N/A</v>
          </cell>
        </row>
        <row r="26634">
          <cell r="D26634" t="str">
            <v>035301</v>
          </cell>
          <cell r="J26634" t="str">
            <v>STOCKED</v>
          </cell>
        </row>
        <row r="26635">
          <cell r="D26635" t="str">
            <v>035301</v>
          </cell>
          <cell r="J26635" t="str">
            <v>STOCKED</v>
          </cell>
        </row>
        <row r="26636">
          <cell r="D26636" t="str">
            <v>035301</v>
          </cell>
          <cell r="J26636" t="str">
            <v>STOCKED</v>
          </cell>
        </row>
        <row r="26637">
          <cell r="D26637" t="str">
            <v>035301</v>
          </cell>
          <cell r="J26637" t="str">
            <v>STOCKED</v>
          </cell>
        </row>
        <row r="26638">
          <cell r="D26638" t="str">
            <v>035301</v>
          </cell>
          <cell r="J26638" t="str">
            <v>STOCKED</v>
          </cell>
        </row>
        <row r="26639">
          <cell r="D26639" t="str">
            <v>035301</v>
          </cell>
          <cell r="J26639" t="str">
            <v>STOCKED</v>
          </cell>
        </row>
        <row r="26640">
          <cell r="D26640" t="str">
            <v>035301</v>
          </cell>
          <cell r="J26640" t="str">
            <v>STOCKED</v>
          </cell>
        </row>
        <row r="26641">
          <cell r="D26641" t="str">
            <v>035301</v>
          </cell>
          <cell r="J26641" t="str">
            <v>STOCKED</v>
          </cell>
        </row>
        <row r="26642">
          <cell r="D26642" t="str">
            <v>035301</v>
          </cell>
          <cell r="J26642" t="str">
            <v>STOCKED</v>
          </cell>
        </row>
        <row r="26643">
          <cell r="D26643" t="str">
            <v>035301</v>
          </cell>
          <cell r="J26643" t="str">
            <v>STOCKED</v>
          </cell>
        </row>
        <row r="26644">
          <cell r="D26644" t="str">
            <v>035301</v>
          </cell>
          <cell r="J26644" t="str">
            <v>STOCKED</v>
          </cell>
        </row>
        <row r="26645">
          <cell r="D26645" t="str">
            <v>035301</v>
          </cell>
          <cell r="J26645" t="str">
            <v>STOCKED</v>
          </cell>
        </row>
        <row r="26646">
          <cell r="D26646" t="str">
            <v>035301</v>
          </cell>
          <cell r="J26646" t="str">
            <v>STOCKED</v>
          </cell>
        </row>
        <row r="26647">
          <cell r="D26647" t="str">
            <v>035301</v>
          </cell>
          <cell r="J26647" t="str">
            <v>STOCKED</v>
          </cell>
        </row>
        <row r="26648">
          <cell r="D26648" t="str">
            <v>035301</v>
          </cell>
          <cell r="J26648" t="str">
            <v>STOCKED</v>
          </cell>
        </row>
        <row r="26649">
          <cell r="D26649" t="str">
            <v>035301</v>
          </cell>
          <cell r="J26649" t="str">
            <v>STOCKED</v>
          </cell>
        </row>
        <row r="26650">
          <cell r="D26650" t="str">
            <v>035301</v>
          </cell>
          <cell r="J26650" t="str">
            <v>STOCKED</v>
          </cell>
        </row>
        <row r="26651">
          <cell r="D26651" t="str">
            <v>035301</v>
          </cell>
          <cell r="J26651" t="str">
            <v>STOCKED</v>
          </cell>
        </row>
        <row r="26652">
          <cell r="D26652" t="str">
            <v>035301</v>
          </cell>
          <cell r="J26652" t="str">
            <v>STOCKED</v>
          </cell>
        </row>
        <row r="26653">
          <cell r="D26653" t="str">
            <v>035301</v>
          </cell>
          <cell r="J26653" t="str">
            <v>STOCKED</v>
          </cell>
        </row>
        <row r="26654">
          <cell r="D26654" t="str">
            <v>035301</v>
          </cell>
          <cell r="J26654" t="str">
            <v>STOCKED</v>
          </cell>
        </row>
        <row r="26655">
          <cell r="D26655" t="str">
            <v>035301</v>
          </cell>
          <cell r="J26655" t="str">
            <v>STOCKED</v>
          </cell>
        </row>
        <row r="26656">
          <cell r="D26656" t="str">
            <v>035301</v>
          </cell>
          <cell r="J26656" t="str">
            <v>STOCKED</v>
          </cell>
        </row>
        <row r="26657">
          <cell r="D26657" t="str">
            <v>035301</v>
          </cell>
          <cell r="J26657" t="str">
            <v>STOCKED</v>
          </cell>
        </row>
        <row r="26658">
          <cell r="D26658" t="str">
            <v>035301</v>
          </cell>
          <cell r="J26658" t="str">
            <v>STOCKED</v>
          </cell>
        </row>
        <row r="26659">
          <cell r="D26659" t="str">
            <v>035301</v>
          </cell>
          <cell r="J26659" t="str">
            <v>STOCKED</v>
          </cell>
        </row>
        <row r="26660">
          <cell r="D26660" t="str">
            <v>035301</v>
          </cell>
          <cell r="J26660" t="str">
            <v>STOCKED</v>
          </cell>
        </row>
        <row r="26661">
          <cell r="D26661" t="str">
            <v>035301</v>
          </cell>
          <cell r="J26661" t="str">
            <v>STOCKED</v>
          </cell>
        </row>
        <row r="26662">
          <cell r="D26662" t="str">
            <v>035301</v>
          </cell>
          <cell r="J26662" t="str">
            <v>STOCKED</v>
          </cell>
        </row>
        <row r="26663">
          <cell r="D26663" t="str">
            <v>035301</v>
          </cell>
          <cell r="J26663" t="str">
            <v>STOCKED</v>
          </cell>
        </row>
        <row r="26664">
          <cell r="D26664" t="str">
            <v>035301</v>
          </cell>
          <cell r="J26664" t="str">
            <v>STOCKED</v>
          </cell>
        </row>
        <row r="26665">
          <cell r="D26665" t="str">
            <v>035301</v>
          </cell>
          <cell r="J26665" t="str">
            <v>STOCKED</v>
          </cell>
        </row>
        <row r="26666">
          <cell r="D26666" t="str">
            <v>035301</v>
          </cell>
          <cell r="J26666" t="str">
            <v>STOCKED</v>
          </cell>
        </row>
        <row r="26667">
          <cell r="D26667" t="str">
            <v>035301</v>
          </cell>
          <cell r="J26667" t="str">
            <v>STOCKED</v>
          </cell>
        </row>
        <row r="26668">
          <cell r="D26668" t="str">
            <v>035301</v>
          </cell>
          <cell r="J26668" t="str">
            <v>STOCKED</v>
          </cell>
        </row>
        <row r="26669">
          <cell r="D26669" t="str">
            <v>035301</v>
          </cell>
          <cell r="J26669" t="str">
            <v>STOCKED</v>
          </cell>
        </row>
        <row r="26670">
          <cell r="D26670" t="str">
            <v>035301</v>
          </cell>
          <cell r="J26670" t="str">
            <v>STOCKED</v>
          </cell>
        </row>
        <row r="26671">
          <cell r="D26671" t="str">
            <v>035301</v>
          </cell>
          <cell r="J26671" t="str">
            <v>STOCKED</v>
          </cell>
        </row>
        <row r="26672">
          <cell r="D26672" t="str">
            <v>035301</v>
          </cell>
          <cell r="J26672" t="str">
            <v>STOCKED</v>
          </cell>
        </row>
        <row r="26673">
          <cell r="D26673" t="str">
            <v>035301</v>
          </cell>
          <cell r="J26673" t="str">
            <v>STOCKED</v>
          </cell>
        </row>
        <row r="26674">
          <cell r="D26674" t="str">
            <v>035301</v>
          </cell>
          <cell r="J26674" t="str">
            <v>STOCKED</v>
          </cell>
        </row>
        <row r="26675">
          <cell r="D26675" t="str">
            <v>035301</v>
          </cell>
          <cell r="J26675" t="str">
            <v>STOCKED</v>
          </cell>
        </row>
        <row r="26676">
          <cell r="D26676" t="str">
            <v>035301</v>
          </cell>
          <cell r="J26676" t="str">
            <v>STOCKED</v>
          </cell>
        </row>
        <row r="26677">
          <cell r="D26677" t="str">
            <v>035301</v>
          </cell>
          <cell r="J26677" t="str">
            <v>STOCKED</v>
          </cell>
        </row>
        <row r="26678">
          <cell r="D26678" t="str">
            <v>035301</v>
          </cell>
          <cell r="J26678" t="str">
            <v>STOCKED</v>
          </cell>
        </row>
        <row r="26679">
          <cell r="D26679" t="str">
            <v>035301</v>
          </cell>
          <cell r="J26679" t="str">
            <v>STOCKED</v>
          </cell>
        </row>
        <row r="26680">
          <cell r="D26680" t="str">
            <v>035301</v>
          </cell>
          <cell r="J26680" t="str">
            <v>STOCKED</v>
          </cell>
        </row>
        <row r="26681">
          <cell r="D26681" t="str">
            <v>035301</v>
          </cell>
          <cell r="J26681" t="str">
            <v>STOCKED</v>
          </cell>
        </row>
        <row r="26682">
          <cell r="D26682" t="str">
            <v>035301</v>
          </cell>
          <cell r="J26682" t="str">
            <v>STOCKED</v>
          </cell>
        </row>
        <row r="26683">
          <cell r="D26683" t="str">
            <v>035301</v>
          </cell>
          <cell r="J26683" t="str">
            <v>STOCKED</v>
          </cell>
        </row>
        <row r="26684">
          <cell r="D26684" t="str">
            <v>035301</v>
          </cell>
          <cell r="J26684" t="str">
            <v>STOCKED</v>
          </cell>
        </row>
        <row r="26685">
          <cell r="D26685" t="str">
            <v>035301</v>
          </cell>
          <cell r="J26685" t="str">
            <v>STOCKED</v>
          </cell>
        </row>
        <row r="26686">
          <cell r="D26686" t="str">
            <v>035301</v>
          </cell>
          <cell r="J26686" t="str">
            <v>STOCKED</v>
          </cell>
        </row>
        <row r="26687">
          <cell r="D26687" t="str">
            <v>035301</v>
          </cell>
          <cell r="J26687" t="str">
            <v>STOCKED</v>
          </cell>
        </row>
        <row r="26688">
          <cell r="D26688" t="str">
            <v>035301</v>
          </cell>
          <cell r="J26688" t="str">
            <v>STOCKED</v>
          </cell>
        </row>
        <row r="26689">
          <cell r="D26689" t="str">
            <v>035301</v>
          </cell>
          <cell r="J26689" t="str">
            <v>STOCKED</v>
          </cell>
        </row>
        <row r="26690">
          <cell r="D26690" t="str">
            <v>035301</v>
          </cell>
          <cell r="J26690" t="str">
            <v>STOCKED</v>
          </cell>
        </row>
        <row r="26691">
          <cell r="D26691" t="str">
            <v>035301</v>
          </cell>
          <cell r="J26691" t="str">
            <v>STOCKED</v>
          </cell>
        </row>
        <row r="26692">
          <cell r="D26692" t="str">
            <v>035301</v>
          </cell>
          <cell r="J26692" t="str">
            <v>STOCKED</v>
          </cell>
        </row>
        <row r="26693">
          <cell r="D26693" t="str">
            <v>035301</v>
          </cell>
          <cell r="J26693" t="str">
            <v>STOCKED</v>
          </cell>
        </row>
        <row r="26694">
          <cell r="D26694" t="str">
            <v>035301</v>
          </cell>
          <cell r="J26694" t="str">
            <v>STOCKED</v>
          </cell>
        </row>
        <row r="26695">
          <cell r="D26695" t="str">
            <v>035301</v>
          </cell>
          <cell r="J26695" t="str">
            <v>STOCKED</v>
          </cell>
        </row>
        <row r="26696">
          <cell r="D26696" t="str">
            <v>035301</v>
          </cell>
          <cell r="J26696" t="str">
            <v>STOCKED</v>
          </cell>
        </row>
        <row r="26697">
          <cell r="D26697" t="str">
            <v>035301</v>
          </cell>
          <cell r="J26697" t="str">
            <v>STOCKED</v>
          </cell>
        </row>
        <row r="26698">
          <cell r="D26698" t="str">
            <v>035301</v>
          </cell>
          <cell r="J26698" t="str">
            <v>STOCKED</v>
          </cell>
        </row>
        <row r="26699">
          <cell r="D26699" t="str">
            <v>035301</v>
          </cell>
          <cell r="J26699" t="str">
            <v>STOCKED</v>
          </cell>
        </row>
        <row r="26700">
          <cell r="D26700" t="str">
            <v>035301</v>
          </cell>
          <cell r="J26700" t="str">
            <v>STOCKED</v>
          </cell>
        </row>
        <row r="26701">
          <cell r="D26701" t="str">
            <v>035301</v>
          </cell>
          <cell r="J26701" t="str">
            <v>STOCKED</v>
          </cell>
        </row>
        <row r="26702">
          <cell r="D26702" t="str">
            <v>035301</v>
          </cell>
          <cell r="J26702" t="str">
            <v>STOCKED</v>
          </cell>
        </row>
        <row r="26703">
          <cell r="D26703" t="str">
            <v>035301</v>
          </cell>
          <cell r="J26703" t="str">
            <v>STOCKED</v>
          </cell>
        </row>
        <row r="26704">
          <cell r="D26704" t="str">
            <v>035301</v>
          </cell>
          <cell r="J26704" t="str">
            <v>STOCKED</v>
          </cell>
        </row>
        <row r="26705">
          <cell r="D26705" t="str">
            <v>035301</v>
          </cell>
          <cell r="J26705" t="str">
            <v>STOCKED</v>
          </cell>
        </row>
        <row r="26706">
          <cell r="D26706" t="str">
            <v>035301</v>
          </cell>
          <cell r="J26706" t="str">
            <v>STOCKED</v>
          </cell>
        </row>
        <row r="26707">
          <cell r="D26707" t="str">
            <v>035301</v>
          </cell>
          <cell r="J26707" t="str">
            <v>STOCKED</v>
          </cell>
        </row>
        <row r="26708">
          <cell r="D26708" t="str">
            <v>035301</v>
          </cell>
          <cell r="J26708" t="str">
            <v>STOCKED</v>
          </cell>
        </row>
        <row r="26709">
          <cell r="D26709" t="str">
            <v>035301</v>
          </cell>
          <cell r="J26709" t="str">
            <v>STOCKED</v>
          </cell>
        </row>
        <row r="26710">
          <cell r="D26710" t="str">
            <v>035301</v>
          </cell>
          <cell r="J26710" t="str">
            <v>STOCKED</v>
          </cell>
        </row>
        <row r="26711">
          <cell r="D26711" t="str">
            <v>035301</v>
          </cell>
          <cell r="J26711" t="str">
            <v>STOCKED</v>
          </cell>
        </row>
        <row r="26712">
          <cell r="D26712" t="str">
            <v>035301</v>
          </cell>
          <cell r="J26712" t="str">
            <v>STOCKED</v>
          </cell>
        </row>
        <row r="26713">
          <cell r="D26713" t="str">
            <v>035301</v>
          </cell>
          <cell r="J26713" t="str">
            <v>STOCKED</v>
          </cell>
        </row>
        <row r="26714">
          <cell r="D26714" t="str">
            <v>035301</v>
          </cell>
          <cell r="J26714" t="str">
            <v>STOCKED</v>
          </cell>
        </row>
        <row r="26715">
          <cell r="D26715" t="str">
            <v>035301</v>
          </cell>
          <cell r="J26715" t="str">
            <v>STOCKED</v>
          </cell>
        </row>
        <row r="26716">
          <cell r="D26716" t="str">
            <v>035301</v>
          </cell>
          <cell r="J26716" t="str">
            <v>STOCKED</v>
          </cell>
        </row>
        <row r="26717">
          <cell r="D26717" t="str">
            <v>035301</v>
          </cell>
          <cell r="J26717" t="str">
            <v>STOCKED</v>
          </cell>
        </row>
        <row r="26718">
          <cell r="D26718" t="str">
            <v>035301</v>
          </cell>
          <cell r="J26718" t="str">
            <v>STOCKED</v>
          </cell>
        </row>
        <row r="26719">
          <cell r="D26719" t="str">
            <v>035301</v>
          </cell>
          <cell r="J26719" t="str">
            <v>STOCKED</v>
          </cell>
        </row>
        <row r="26720">
          <cell r="D26720" t="str">
            <v>035301</v>
          </cell>
          <cell r="J26720" t="str">
            <v>STOCKED</v>
          </cell>
        </row>
        <row r="26721">
          <cell r="D26721" t="str">
            <v>035302</v>
          </cell>
          <cell r="J26721" t="str">
            <v>STOCKED</v>
          </cell>
        </row>
        <row r="26722">
          <cell r="D26722" t="str">
            <v>035302</v>
          </cell>
          <cell r="J26722" t="str">
            <v>STOCKED</v>
          </cell>
        </row>
        <row r="26723">
          <cell r="D26723" t="str">
            <v>035302</v>
          </cell>
          <cell r="J26723" t="str">
            <v>STOCKED</v>
          </cell>
        </row>
        <row r="26724">
          <cell r="D26724" t="str">
            <v>035302</v>
          </cell>
          <cell r="J26724" t="str">
            <v>STOCKED</v>
          </cell>
        </row>
        <row r="26725">
          <cell r="D26725" t="str">
            <v>035302</v>
          </cell>
          <cell r="J26725" t="str">
            <v>STOCKED</v>
          </cell>
        </row>
        <row r="26726">
          <cell r="D26726" t="str">
            <v>035302</v>
          </cell>
          <cell r="J26726" t="str">
            <v>STOCKED</v>
          </cell>
        </row>
        <row r="26727">
          <cell r="D26727" t="str">
            <v>035302</v>
          </cell>
          <cell r="J26727" t="str">
            <v>STOCKED</v>
          </cell>
        </row>
        <row r="26728">
          <cell r="D26728" t="str">
            <v>035302</v>
          </cell>
          <cell r="J26728" t="str">
            <v>STOCKED</v>
          </cell>
        </row>
        <row r="26729">
          <cell r="D26729" t="str">
            <v>035302</v>
          </cell>
          <cell r="J26729" t="str">
            <v>STOCKED</v>
          </cell>
        </row>
        <row r="26730">
          <cell r="D26730" t="str">
            <v>035302</v>
          </cell>
          <cell r="J26730" t="str">
            <v>STOCKED</v>
          </cell>
        </row>
        <row r="26731">
          <cell r="D26731" t="str">
            <v>035302</v>
          </cell>
          <cell r="J26731" t="str">
            <v>STOCKED</v>
          </cell>
        </row>
        <row r="26732">
          <cell r="D26732" t="str">
            <v>035302</v>
          </cell>
          <cell r="J26732" t="str">
            <v>STOCKED</v>
          </cell>
        </row>
        <row r="26733">
          <cell r="D26733" t="str">
            <v>035302</v>
          </cell>
          <cell r="J26733" t="str">
            <v>STOCKED</v>
          </cell>
        </row>
        <row r="26734">
          <cell r="D26734" t="str">
            <v>035302</v>
          </cell>
          <cell r="J26734" t="str">
            <v>STOCKED</v>
          </cell>
        </row>
        <row r="26735">
          <cell r="D26735" t="str">
            <v>035302</v>
          </cell>
          <cell r="J26735" t="str">
            <v>STOCKED</v>
          </cell>
        </row>
        <row r="26736">
          <cell r="D26736" t="str">
            <v>035302</v>
          </cell>
          <cell r="J26736" t="str">
            <v>STOCKED</v>
          </cell>
        </row>
        <row r="26737">
          <cell r="D26737" t="str">
            <v>035302</v>
          </cell>
          <cell r="J26737" t="str">
            <v>STOCKED</v>
          </cell>
        </row>
        <row r="26738">
          <cell r="D26738" t="str">
            <v>035302</v>
          </cell>
          <cell r="J26738" t="str">
            <v>STOCKED</v>
          </cell>
        </row>
        <row r="26739">
          <cell r="D26739" t="str">
            <v>035302</v>
          </cell>
          <cell r="J26739" t="str">
            <v>STOCKED</v>
          </cell>
        </row>
        <row r="26740">
          <cell r="D26740" t="str">
            <v>035302</v>
          </cell>
          <cell r="J26740" t="str">
            <v>STOCKED</v>
          </cell>
        </row>
        <row r="26741">
          <cell r="D26741" t="str">
            <v>035302</v>
          </cell>
          <cell r="J26741" t="str">
            <v>STOCKED</v>
          </cell>
        </row>
        <row r="26742">
          <cell r="D26742" t="str">
            <v>035302</v>
          </cell>
          <cell r="J26742" t="str">
            <v>STOCKED</v>
          </cell>
        </row>
        <row r="26743">
          <cell r="D26743" t="str">
            <v>035302</v>
          </cell>
          <cell r="J26743" t="str">
            <v>STOCKED</v>
          </cell>
        </row>
        <row r="26744">
          <cell r="D26744" t="str">
            <v>035302</v>
          </cell>
          <cell r="J26744" t="str">
            <v>STOCKED</v>
          </cell>
        </row>
        <row r="26745">
          <cell r="D26745" t="str">
            <v>035302</v>
          </cell>
          <cell r="J26745" t="str">
            <v>STOCKED</v>
          </cell>
        </row>
        <row r="26746">
          <cell r="D26746" t="str">
            <v>035302</v>
          </cell>
          <cell r="J26746" t="str">
            <v>STOCKED</v>
          </cell>
        </row>
        <row r="26747">
          <cell r="D26747" t="str">
            <v>035302</v>
          </cell>
          <cell r="J26747" t="str">
            <v>STOCKED</v>
          </cell>
        </row>
        <row r="26748">
          <cell r="D26748" t="str">
            <v>035302</v>
          </cell>
          <cell r="J26748" t="str">
            <v>STOCKED</v>
          </cell>
        </row>
        <row r="26749">
          <cell r="D26749" t="str">
            <v>035302</v>
          </cell>
          <cell r="J26749" t="str">
            <v>STOCKED</v>
          </cell>
        </row>
        <row r="26750">
          <cell r="D26750" t="str">
            <v>035302</v>
          </cell>
          <cell r="J26750" t="str">
            <v>STOCKED</v>
          </cell>
        </row>
        <row r="26751">
          <cell r="D26751" t="str">
            <v>035302</v>
          </cell>
          <cell r="J26751" t="str">
            <v>STOCKED</v>
          </cell>
        </row>
        <row r="26752">
          <cell r="D26752" t="str">
            <v>035302</v>
          </cell>
          <cell r="J26752" t="str">
            <v>STOCKED</v>
          </cell>
        </row>
        <row r="26753">
          <cell r="D26753" t="str">
            <v>035302</v>
          </cell>
          <cell r="J26753" t="str">
            <v>STOCKED</v>
          </cell>
        </row>
        <row r="26754">
          <cell r="D26754" t="str">
            <v>035303</v>
          </cell>
          <cell r="J26754" t="str">
            <v>STOCKED</v>
          </cell>
        </row>
        <row r="26755">
          <cell r="D26755" t="str">
            <v>035303</v>
          </cell>
          <cell r="J26755" t="str">
            <v>STOCKED</v>
          </cell>
        </row>
        <row r="26756">
          <cell r="D26756" t="str">
            <v>035303</v>
          </cell>
          <cell r="J26756" t="str">
            <v>STOCKED</v>
          </cell>
        </row>
        <row r="26757">
          <cell r="D26757" t="str">
            <v>035303</v>
          </cell>
          <cell r="J26757" t="str">
            <v>STOCKED</v>
          </cell>
        </row>
        <row r="26758">
          <cell r="D26758" t="str">
            <v>035303</v>
          </cell>
          <cell r="J26758" t="str">
            <v>STOCKED</v>
          </cell>
        </row>
        <row r="26759">
          <cell r="D26759" t="str">
            <v>035303</v>
          </cell>
          <cell r="J26759" t="str">
            <v>STOCKED</v>
          </cell>
        </row>
        <row r="26760">
          <cell r="D26760" t="str">
            <v>035303</v>
          </cell>
          <cell r="J26760" t="str">
            <v>STOCKED</v>
          </cell>
        </row>
        <row r="26761">
          <cell r="D26761" t="str">
            <v>035303</v>
          </cell>
          <cell r="J26761" t="str">
            <v>STOCKED</v>
          </cell>
        </row>
        <row r="26762">
          <cell r="D26762" t="str">
            <v>035303</v>
          </cell>
          <cell r="J26762" t="str">
            <v>STOCKED</v>
          </cell>
        </row>
        <row r="26763">
          <cell r="D26763" t="str">
            <v>035303</v>
          </cell>
          <cell r="J26763" t="str">
            <v>STOCKED</v>
          </cell>
        </row>
        <row r="26764">
          <cell r="D26764" t="str">
            <v>035303</v>
          </cell>
          <cell r="J26764" t="str">
            <v>STOCKED</v>
          </cell>
        </row>
        <row r="26765">
          <cell r="D26765" t="str">
            <v>035303</v>
          </cell>
          <cell r="J26765" t="str">
            <v>STOCKED</v>
          </cell>
        </row>
        <row r="26766">
          <cell r="D26766" t="str">
            <v>035303</v>
          </cell>
          <cell r="J26766" t="str">
            <v>STOCKED</v>
          </cell>
        </row>
        <row r="26767">
          <cell r="D26767" t="str">
            <v>035303</v>
          </cell>
          <cell r="J26767" t="str">
            <v>STOCKED</v>
          </cell>
        </row>
        <row r="26768">
          <cell r="D26768" t="str">
            <v>035303</v>
          </cell>
          <cell r="J26768" t="str">
            <v>STOCKED</v>
          </cell>
        </row>
        <row r="26769">
          <cell r="D26769" t="str">
            <v>035303</v>
          </cell>
          <cell r="J26769" t="str">
            <v>STOCKED</v>
          </cell>
        </row>
        <row r="26770">
          <cell r="D26770" t="str">
            <v>035303</v>
          </cell>
          <cell r="J26770" t="str">
            <v>STOCKED</v>
          </cell>
        </row>
        <row r="26771">
          <cell r="D26771" t="str">
            <v>035303</v>
          </cell>
          <cell r="J26771" t="str">
            <v>STOCKED</v>
          </cell>
        </row>
        <row r="26772">
          <cell r="D26772" t="str">
            <v>035303</v>
          </cell>
          <cell r="J26772" t="str">
            <v>STOCKED</v>
          </cell>
        </row>
        <row r="26773">
          <cell r="D26773" t="str">
            <v>035303</v>
          </cell>
          <cell r="J26773" t="str">
            <v>STOCKED</v>
          </cell>
        </row>
        <row r="26774">
          <cell r="D26774" t="str">
            <v>035303</v>
          </cell>
          <cell r="J26774" t="str">
            <v>STOCKED</v>
          </cell>
        </row>
        <row r="26775">
          <cell r="D26775" t="str">
            <v>035303</v>
          </cell>
          <cell r="J26775" t="str">
            <v>STOCKED</v>
          </cell>
        </row>
        <row r="26776">
          <cell r="D26776" t="str">
            <v>035303</v>
          </cell>
          <cell r="J26776" t="str">
            <v>(blank)</v>
          </cell>
        </row>
        <row r="26777">
          <cell r="D26777" t="str">
            <v>035303</v>
          </cell>
          <cell r="J26777" t="str">
            <v>(blank)</v>
          </cell>
        </row>
        <row r="26778">
          <cell r="D26778" t="str">
            <v>035303</v>
          </cell>
          <cell r="J26778" t="str">
            <v>(blank)</v>
          </cell>
        </row>
        <row r="26779">
          <cell r="D26779" t="str">
            <v>035303</v>
          </cell>
          <cell r="J26779" t="str">
            <v>(blank)</v>
          </cell>
        </row>
        <row r="26780">
          <cell r="D26780" t="str">
            <v>035303</v>
          </cell>
          <cell r="J26780" t="str">
            <v>STOCKED</v>
          </cell>
        </row>
        <row r="26781">
          <cell r="D26781" t="str">
            <v>035303</v>
          </cell>
          <cell r="J26781" t="str">
            <v>STOCKED</v>
          </cell>
        </row>
        <row r="26782">
          <cell r="D26782" t="str">
            <v>035303</v>
          </cell>
          <cell r="J26782" t="str">
            <v>STOCKED</v>
          </cell>
        </row>
        <row r="26783">
          <cell r="D26783" t="str">
            <v>035303</v>
          </cell>
          <cell r="J26783" t="str">
            <v>STOCKED</v>
          </cell>
        </row>
        <row r="26784">
          <cell r="D26784" t="str">
            <v>035303</v>
          </cell>
          <cell r="J26784" t="str">
            <v>STOCKED</v>
          </cell>
        </row>
        <row r="26785">
          <cell r="D26785" t="str">
            <v>035303</v>
          </cell>
          <cell r="J26785" t="str">
            <v>STOCKED</v>
          </cell>
        </row>
        <row r="26786">
          <cell r="D26786" t="str">
            <v>035303</v>
          </cell>
          <cell r="J26786" t="str">
            <v>STOCKED</v>
          </cell>
        </row>
        <row r="26787">
          <cell r="D26787" t="str">
            <v>035303</v>
          </cell>
          <cell r="J26787" t="str">
            <v>STOCKED</v>
          </cell>
        </row>
        <row r="26788">
          <cell r="D26788" t="str">
            <v>035303</v>
          </cell>
          <cell r="J26788" t="str">
            <v>STOCKED</v>
          </cell>
        </row>
        <row r="26789">
          <cell r="D26789" t="str">
            <v>035303</v>
          </cell>
          <cell r="J26789" t="str">
            <v>STOCKED</v>
          </cell>
        </row>
        <row r="26790">
          <cell r="D26790" t="str">
            <v>035303</v>
          </cell>
          <cell r="J26790" t="str">
            <v>STOCKED</v>
          </cell>
        </row>
        <row r="26791">
          <cell r="D26791" t="str">
            <v>035303</v>
          </cell>
          <cell r="J26791" t="str">
            <v>STOCKED</v>
          </cell>
        </row>
        <row r="26792">
          <cell r="D26792" t="str">
            <v>035303</v>
          </cell>
          <cell r="J26792" t="str">
            <v>STOCKED</v>
          </cell>
        </row>
        <row r="26793">
          <cell r="D26793" t="str">
            <v>035303</v>
          </cell>
          <cell r="J26793" t="str">
            <v>STOCKED</v>
          </cell>
        </row>
        <row r="26794">
          <cell r="D26794" t="str">
            <v>035303</v>
          </cell>
          <cell r="J26794" t="str">
            <v>STOCKED</v>
          </cell>
        </row>
        <row r="26795">
          <cell r="D26795" t="str">
            <v>035303</v>
          </cell>
          <cell r="J26795" t="str">
            <v>STOCKED</v>
          </cell>
        </row>
        <row r="26796">
          <cell r="D26796" t="str">
            <v>035303</v>
          </cell>
          <cell r="J26796" t="str">
            <v>STOCKED</v>
          </cell>
        </row>
        <row r="26797">
          <cell r="D26797" t="str">
            <v>035303</v>
          </cell>
          <cell r="J26797" t="str">
            <v>STOCKED</v>
          </cell>
        </row>
        <row r="26798">
          <cell r="D26798" t="str">
            <v>035303</v>
          </cell>
          <cell r="J26798" t="str">
            <v>STOCKED</v>
          </cell>
        </row>
        <row r="26799">
          <cell r="D26799" t="str">
            <v>035303</v>
          </cell>
          <cell r="J26799" t="str">
            <v>STOCKED</v>
          </cell>
        </row>
        <row r="26800">
          <cell r="D26800" t="str">
            <v>035303</v>
          </cell>
          <cell r="J26800" t="str">
            <v>STOCKED</v>
          </cell>
        </row>
        <row r="26801">
          <cell r="D26801" t="str">
            <v>035303</v>
          </cell>
          <cell r="J26801" t="str">
            <v>STOCKED</v>
          </cell>
        </row>
        <row r="26802">
          <cell r="D26802" t="str">
            <v>035303</v>
          </cell>
          <cell r="J26802" t="str">
            <v>(blank)</v>
          </cell>
        </row>
        <row r="26803">
          <cell r="D26803" t="str">
            <v>035303</v>
          </cell>
          <cell r="J26803" t="str">
            <v>(blank)</v>
          </cell>
        </row>
        <row r="26804">
          <cell r="D26804" t="str">
            <v>035303</v>
          </cell>
          <cell r="J26804" t="str">
            <v>(blank)</v>
          </cell>
        </row>
        <row r="26805">
          <cell r="D26805" t="str">
            <v>035303</v>
          </cell>
          <cell r="J26805" t="str">
            <v>(blank)</v>
          </cell>
        </row>
        <row r="26806">
          <cell r="D26806" t="str">
            <v>035303</v>
          </cell>
          <cell r="J26806" t="str">
            <v>STOCKED</v>
          </cell>
        </row>
        <row r="26807">
          <cell r="D26807" t="str">
            <v>035303</v>
          </cell>
          <cell r="J26807" t="str">
            <v>STOCKED</v>
          </cell>
        </row>
        <row r="26808">
          <cell r="D26808" t="str">
            <v>035303</v>
          </cell>
          <cell r="J26808" t="str">
            <v>STOCKED</v>
          </cell>
        </row>
        <row r="26809">
          <cell r="D26809" t="str">
            <v>035303</v>
          </cell>
          <cell r="J26809" t="str">
            <v>STOCKED</v>
          </cell>
        </row>
        <row r="26810">
          <cell r="D26810" t="str">
            <v>035303</v>
          </cell>
          <cell r="J26810" t="str">
            <v>STOCKED</v>
          </cell>
        </row>
        <row r="26811">
          <cell r="D26811" t="str">
            <v>035303</v>
          </cell>
          <cell r="J26811" t="str">
            <v>STOCKED</v>
          </cell>
        </row>
        <row r="26812">
          <cell r="D26812" t="str">
            <v>035303</v>
          </cell>
          <cell r="J26812" t="str">
            <v>STOCKED</v>
          </cell>
        </row>
        <row r="26813">
          <cell r="D26813" t="str">
            <v>035303</v>
          </cell>
          <cell r="J26813" t="str">
            <v>STOCKED</v>
          </cell>
        </row>
        <row r="26814">
          <cell r="D26814" t="str">
            <v>035303</v>
          </cell>
          <cell r="J26814" t="str">
            <v>STOCKED</v>
          </cell>
        </row>
        <row r="26815">
          <cell r="D26815" t="str">
            <v>035303</v>
          </cell>
          <cell r="J26815" t="str">
            <v>STOCKED</v>
          </cell>
        </row>
        <row r="26816">
          <cell r="D26816" t="str">
            <v>035303</v>
          </cell>
          <cell r="J26816" t="str">
            <v>STOCKED</v>
          </cell>
        </row>
        <row r="26817">
          <cell r="D26817" t="str">
            <v>035303</v>
          </cell>
          <cell r="J26817" t="str">
            <v>STOCKED</v>
          </cell>
        </row>
        <row r="26818">
          <cell r="D26818" t="str">
            <v>035303</v>
          </cell>
          <cell r="J26818" t="str">
            <v>STOCKED</v>
          </cell>
        </row>
        <row r="26819">
          <cell r="D26819" t="str">
            <v>035303</v>
          </cell>
          <cell r="J26819" t="str">
            <v>STOCKED</v>
          </cell>
        </row>
        <row r="26820">
          <cell r="D26820" t="str">
            <v>035303</v>
          </cell>
          <cell r="J26820" t="str">
            <v>STOCKED</v>
          </cell>
        </row>
        <row r="26821">
          <cell r="D26821" t="str">
            <v>035303</v>
          </cell>
          <cell r="J26821" t="str">
            <v>STOCKED</v>
          </cell>
        </row>
        <row r="26822">
          <cell r="D26822" t="str">
            <v>035303</v>
          </cell>
          <cell r="J26822" t="str">
            <v>STOCKED</v>
          </cell>
        </row>
        <row r="26823">
          <cell r="D26823" t="str">
            <v>035303</v>
          </cell>
          <cell r="J26823" t="str">
            <v>STOCKED</v>
          </cell>
        </row>
        <row r="26824">
          <cell r="D26824" t="str">
            <v>035303</v>
          </cell>
          <cell r="J26824" t="str">
            <v>STOCKED</v>
          </cell>
        </row>
        <row r="26825">
          <cell r="D26825" t="str">
            <v>035303</v>
          </cell>
          <cell r="J26825" t="str">
            <v>STOCKED</v>
          </cell>
        </row>
        <row r="26826">
          <cell r="D26826" t="str">
            <v>035303</v>
          </cell>
          <cell r="J26826" t="str">
            <v>STOCKED</v>
          </cell>
        </row>
        <row r="26827">
          <cell r="D26827" t="str">
            <v>035303</v>
          </cell>
          <cell r="J26827" t="str">
            <v>STOCKED</v>
          </cell>
        </row>
        <row r="26828">
          <cell r="D26828" t="str">
            <v>035303</v>
          </cell>
          <cell r="J26828" t="str">
            <v>(blank)</v>
          </cell>
        </row>
        <row r="26829">
          <cell r="D26829" t="str">
            <v>035303</v>
          </cell>
          <cell r="J26829" t="str">
            <v>(blank)</v>
          </cell>
        </row>
        <row r="26830">
          <cell r="D26830" t="str">
            <v>035303</v>
          </cell>
          <cell r="J26830" t="str">
            <v>(blank)</v>
          </cell>
        </row>
        <row r="26831">
          <cell r="D26831" t="str">
            <v>035303</v>
          </cell>
          <cell r="J26831" t="str">
            <v>(blank)</v>
          </cell>
        </row>
        <row r="26832">
          <cell r="D26832" t="str">
            <v>035303</v>
          </cell>
          <cell r="J26832" t="str">
            <v>STOCKED</v>
          </cell>
        </row>
        <row r="26833">
          <cell r="D26833" t="str">
            <v>035303</v>
          </cell>
          <cell r="J26833" t="str">
            <v>STOCKED</v>
          </cell>
        </row>
        <row r="26834">
          <cell r="D26834" t="str">
            <v>035303</v>
          </cell>
          <cell r="J26834" t="str">
            <v>STOCKED</v>
          </cell>
        </row>
        <row r="26835">
          <cell r="D26835" t="str">
            <v>035303</v>
          </cell>
          <cell r="J26835" t="str">
            <v>STOCKED</v>
          </cell>
        </row>
        <row r="26836">
          <cell r="D26836" t="str">
            <v>035303</v>
          </cell>
          <cell r="J26836" t="str">
            <v>STOCKED</v>
          </cell>
        </row>
        <row r="26837">
          <cell r="D26837" t="str">
            <v>035303</v>
          </cell>
          <cell r="J26837" t="str">
            <v>STOCKED</v>
          </cell>
        </row>
        <row r="26838">
          <cell r="D26838" t="str">
            <v>035303</v>
          </cell>
          <cell r="J26838" t="str">
            <v>STOCKED</v>
          </cell>
        </row>
        <row r="26839">
          <cell r="D26839" t="str">
            <v>035303</v>
          </cell>
          <cell r="J26839" t="str">
            <v>STOCKED</v>
          </cell>
        </row>
        <row r="26840">
          <cell r="D26840" t="str">
            <v>035303</v>
          </cell>
          <cell r="J26840" t="str">
            <v>STOCKED</v>
          </cell>
        </row>
        <row r="26841">
          <cell r="D26841" t="str">
            <v>035303</v>
          </cell>
          <cell r="J26841" t="str">
            <v>STOCKED</v>
          </cell>
        </row>
        <row r="26842">
          <cell r="D26842" t="str">
            <v>035303</v>
          </cell>
          <cell r="J26842" t="str">
            <v>STOCKED</v>
          </cell>
        </row>
        <row r="26843">
          <cell r="D26843" t="str">
            <v>035303</v>
          </cell>
          <cell r="J26843" t="str">
            <v>STOCKED</v>
          </cell>
        </row>
        <row r="26844">
          <cell r="D26844" t="str">
            <v>035303</v>
          </cell>
          <cell r="J26844" t="str">
            <v>STOCKED</v>
          </cell>
        </row>
        <row r="26845">
          <cell r="D26845" t="str">
            <v>035303</v>
          </cell>
          <cell r="J26845" t="str">
            <v>STOCKED</v>
          </cell>
        </row>
        <row r="26846">
          <cell r="D26846" t="str">
            <v>035303</v>
          </cell>
          <cell r="J26846" t="str">
            <v>STOCKED</v>
          </cell>
        </row>
        <row r="26847">
          <cell r="D26847" t="str">
            <v>035303</v>
          </cell>
          <cell r="J26847" t="str">
            <v>STOCKED</v>
          </cell>
        </row>
        <row r="26848">
          <cell r="D26848" t="str">
            <v>035303</v>
          </cell>
          <cell r="J26848" t="str">
            <v>STOCKED</v>
          </cell>
        </row>
        <row r="26849">
          <cell r="D26849" t="str">
            <v>035303</v>
          </cell>
          <cell r="J26849" t="str">
            <v>STOCKED</v>
          </cell>
        </row>
        <row r="26850">
          <cell r="D26850" t="str">
            <v>035303</v>
          </cell>
          <cell r="J26850" t="str">
            <v>STOCKED</v>
          </cell>
        </row>
        <row r="26851">
          <cell r="D26851" t="str">
            <v>035303</v>
          </cell>
          <cell r="J26851" t="str">
            <v>STOCKED</v>
          </cell>
        </row>
        <row r="26852">
          <cell r="D26852" t="str">
            <v>035303</v>
          </cell>
          <cell r="J26852" t="str">
            <v>STOCKED</v>
          </cell>
        </row>
        <row r="26853">
          <cell r="D26853" t="str">
            <v>035303</v>
          </cell>
          <cell r="J26853" t="str">
            <v>STOCKED</v>
          </cell>
        </row>
        <row r="26854">
          <cell r="D26854" t="str">
            <v>035303</v>
          </cell>
          <cell r="J26854" t="str">
            <v>STOCKED</v>
          </cell>
        </row>
        <row r="26855">
          <cell r="D26855" t="str">
            <v>035304</v>
          </cell>
          <cell r="J26855" t="str">
            <v>STOCKED</v>
          </cell>
        </row>
        <row r="26856">
          <cell r="D26856" t="str">
            <v>035304</v>
          </cell>
          <cell r="J26856" t="str">
            <v>STOCKED</v>
          </cell>
        </row>
        <row r="26857">
          <cell r="D26857" t="str">
            <v>035304</v>
          </cell>
          <cell r="J26857" t="str">
            <v>STOCKED</v>
          </cell>
        </row>
        <row r="26858">
          <cell r="D26858" t="str">
            <v>035304</v>
          </cell>
          <cell r="J26858" t="str">
            <v>STOCKED</v>
          </cell>
        </row>
        <row r="26859">
          <cell r="D26859" t="str">
            <v>035304</v>
          </cell>
          <cell r="J26859" t="str">
            <v>STOCKED</v>
          </cell>
        </row>
        <row r="26860">
          <cell r="D26860" t="str">
            <v>035304</v>
          </cell>
          <cell r="J26860" t="str">
            <v>STOCKED</v>
          </cell>
        </row>
        <row r="26861">
          <cell r="D26861" t="str">
            <v>035304</v>
          </cell>
          <cell r="J26861" t="str">
            <v>STOCKED</v>
          </cell>
        </row>
        <row r="26862">
          <cell r="D26862" t="str">
            <v>035304</v>
          </cell>
          <cell r="J26862" t="str">
            <v>STOCKED</v>
          </cell>
        </row>
        <row r="26863">
          <cell r="D26863" t="str">
            <v>035304</v>
          </cell>
          <cell r="J26863" t="str">
            <v>STOCKED</v>
          </cell>
        </row>
        <row r="26864">
          <cell r="D26864" t="str">
            <v>035304</v>
          </cell>
          <cell r="J26864" t="str">
            <v>STOCKED</v>
          </cell>
        </row>
        <row r="26865">
          <cell r="D26865" t="str">
            <v>035304</v>
          </cell>
          <cell r="J26865" t="str">
            <v>STOCKED</v>
          </cell>
        </row>
        <row r="26866">
          <cell r="D26866" t="str">
            <v>035304</v>
          </cell>
          <cell r="J26866" t="str">
            <v>STOCKED</v>
          </cell>
        </row>
        <row r="26867">
          <cell r="D26867" t="str">
            <v>035304</v>
          </cell>
          <cell r="J26867" t="str">
            <v>STOCKED</v>
          </cell>
        </row>
        <row r="26868">
          <cell r="D26868" t="str">
            <v>035304</v>
          </cell>
          <cell r="J26868" t="str">
            <v>STOCKED</v>
          </cell>
        </row>
        <row r="26869">
          <cell r="D26869" t="str">
            <v>035304</v>
          </cell>
          <cell r="J26869" t="str">
            <v>STOCKED</v>
          </cell>
        </row>
        <row r="26870">
          <cell r="D26870" t="str">
            <v>035304</v>
          </cell>
          <cell r="J26870" t="str">
            <v>STOCKED</v>
          </cell>
        </row>
        <row r="26871">
          <cell r="D26871" t="str">
            <v>035304</v>
          </cell>
          <cell r="J26871" t="str">
            <v>STOCKED</v>
          </cell>
        </row>
        <row r="26872">
          <cell r="D26872" t="str">
            <v>035304</v>
          </cell>
          <cell r="J26872" t="str">
            <v>STOCKED</v>
          </cell>
        </row>
        <row r="26873">
          <cell r="D26873" t="str">
            <v>035304</v>
          </cell>
          <cell r="J26873" t="str">
            <v>STOCKED</v>
          </cell>
        </row>
        <row r="26874">
          <cell r="D26874" t="str">
            <v>035304</v>
          </cell>
          <cell r="J26874" t="str">
            <v>STOCKED</v>
          </cell>
        </row>
        <row r="26875">
          <cell r="D26875" t="str">
            <v>035304</v>
          </cell>
          <cell r="J26875" t="str">
            <v>STOCKED</v>
          </cell>
        </row>
        <row r="26876">
          <cell r="D26876" t="str">
            <v>035304</v>
          </cell>
          <cell r="J26876" t="str">
            <v>STOCKED</v>
          </cell>
        </row>
        <row r="26877">
          <cell r="D26877" t="str">
            <v>035304</v>
          </cell>
          <cell r="J26877" t="str">
            <v>STOCKED</v>
          </cell>
        </row>
        <row r="26878">
          <cell r="D26878" t="str">
            <v>035304</v>
          </cell>
          <cell r="J26878" t="str">
            <v>STOCKED</v>
          </cell>
        </row>
        <row r="26879">
          <cell r="D26879" t="str">
            <v>035304</v>
          </cell>
          <cell r="J26879" t="str">
            <v>STOCKED</v>
          </cell>
        </row>
        <row r="26880">
          <cell r="D26880" t="str">
            <v>035304</v>
          </cell>
          <cell r="J26880" t="str">
            <v>STOCKED</v>
          </cell>
        </row>
        <row r="26881">
          <cell r="D26881" t="str">
            <v>035304</v>
          </cell>
          <cell r="J26881" t="str">
            <v>STOCKED</v>
          </cell>
        </row>
        <row r="26882">
          <cell r="D26882" t="str">
            <v>035304</v>
          </cell>
          <cell r="J26882" t="str">
            <v>STOCKED</v>
          </cell>
        </row>
        <row r="26883">
          <cell r="D26883" t="str">
            <v>035304</v>
          </cell>
          <cell r="J26883" t="str">
            <v>STOCKED</v>
          </cell>
        </row>
        <row r="26884">
          <cell r="D26884" t="str">
            <v>035304</v>
          </cell>
          <cell r="J26884" t="str">
            <v>STOCKED</v>
          </cell>
        </row>
        <row r="26885">
          <cell r="D26885" t="str">
            <v>035304</v>
          </cell>
          <cell r="J26885" t="str">
            <v>STOCKED</v>
          </cell>
        </row>
        <row r="26886">
          <cell r="D26886" t="str">
            <v>035304</v>
          </cell>
          <cell r="J26886" t="str">
            <v>STOCKED</v>
          </cell>
        </row>
        <row r="26887">
          <cell r="D26887" t="str">
            <v>035304</v>
          </cell>
          <cell r="J26887" t="str">
            <v>STOCKED</v>
          </cell>
        </row>
        <row r="26888">
          <cell r="D26888" t="str">
            <v>035304</v>
          </cell>
          <cell r="J26888" t="str">
            <v>STOCKED</v>
          </cell>
        </row>
        <row r="26889">
          <cell r="D26889" t="str">
            <v>035304</v>
          </cell>
          <cell r="J26889" t="str">
            <v>STOCKED</v>
          </cell>
        </row>
        <row r="26890">
          <cell r="D26890" t="str">
            <v>035304</v>
          </cell>
          <cell r="J26890" t="str">
            <v>STOCKED</v>
          </cell>
        </row>
        <row r="26891">
          <cell r="D26891" t="str">
            <v>035304</v>
          </cell>
          <cell r="J26891" t="str">
            <v>STOCKED</v>
          </cell>
        </row>
        <row r="26892">
          <cell r="D26892" t="str">
            <v>035304</v>
          </cell>
          <cell r="J26892" t="str">
            <v>STOCKED</v>
          </cell>
        </row>
        <row r="26893">
          <cell r="D26893" t="str">
            <v>035304</v>
          </cell>
          <cell r="J26893" t="str">
            <v>STOCKED</v>
          </cell>
        </row>
        <row r="26894">
          <cell r="D26894" t="str">
            <v>035304</v>
          </cell>
          <cell r="J26894" t="str">
            <v>STOCKED</v>
          </cell>
        </row>
        <row r="26895">
          <cell r="D26895" t="str">
            <v>035304</v>
          </cell>
          <cell r="J26895" t="str">
            <v>STOCKED</v>
          </cell>
        </row>
        <row r="26896">
          <cell r="D26896" t="str">
            <v>035304</v>
          </cell>
          <cell r="J26896" t="str">
            <v>STOCKED</v>
          </cell>
        </row>
        <row r="26897">
          <cell r="D26897" t="str">
            <v>035304</v>
          </cell>
          <cell r="J26897" t="str">
            <v>STOCKED</v>
          </cell>
        </row>
        <row r="26898">
          <cell r="D26898" t="str">
            <v>035304</v>
          </cell>
          <cell r="J26898" t="str">
            <v>STOCKED</v>
          </cell>
        </row>
        <row r="26899">
          <cell r="D26899" t="str">
            <v>035304</v>
          </cell>
          <cell r="J26899" t="str">
            <v>STOCKED</v>
          </cell>
        </row>
        <row r="26900">
          <cell r="D26900" t="str">
            <v>035304</v>
          </cell>
          <cell r="J26900" t="str">
            <v>STOCKED</v>
          </cell>
        </row>
        <row r="26901">
          <cell r="D26901" t="str">
            <v>035304</v>
          </cell>
          <cell r="J26901" t="str">
            <v>STOCKED</v>
          </cell>
        </row>
        <row r="26902">
          <cell r="D26902" t="str">
            <v>035304</v>
          </cell>
          <cell r="J26902" t="str">
            <v>STOCKED</v>
          </cell>
        </row>
        <row r="26903">
          <cell r="D26903" t="str">
            <v>035304</v>
          </cell>
          <cell r="J26903" t="str">
            <v>STOCKED</v>
          </cell>
        </row>
        <row r="26904">
          <cell r="D26904" t="str">
            <v>035304</v>
          </cell>
          <cell r="J26904" t="str">
            <v>STOCKED</v>
          </cell>
        </row>
        <row r="26905">
          <cell r="D26905" t="str">
            <v>035304</v>
          </cell>
          <cell r="J26905" t="str">
            <v>STOCKED</v>
          </cell>
        </row>
        <row r="26906">
          <cell r="D26906" t="str">
            <v>035304</v>
          </cell>
          <cell r="J26906" t="str">
            <v>STOCKED</v>
          </cell>
        </row>
        <row r="26907">
          <cell r="D26907" t="str">
            <v>035304</v>
          </cell>
          <cell r="J26907" t="str">
            <v>STOCKED</v>
          </cell>
        </row>
        <row r="26908">
          <cell r="D26908" t="str">
            <v>035304</v>
          </cell>
          <cell r="J26908" t="str">
            <v>STOCKED</v>
          </cell>
        </row>
        <row r="26909">
          <cell r="D26909" t="str">
            <v>035304</v>
          </cell>
          <cell r="J26909" t="str">
            <v>STOCKED</v>
          </cell>
        </row>
        <row r="26910">
          <cell r="D26910" t="str">
            <v>035304</v>
          </cell>
          <cell r="J26910" t="str">
            <v>STOCKED</v>
          </cell>
        </row>
        <row r="26911">
          <cell r="D26911" t="str">
            <v>035304</v>
          </cell>
          <cell r="J26911" t="str">
            <v>STOCKED</v>
          </cell>
        </row>
        <row r="26912">
          <cell r="D26912" t="str">
            <v>035304</v>
          </cell>
          <cell r="J26912" t="str">
            <v>STOCKED</v>
          </cell>
        </row>
        <row r="26913">
          <cell r="D26913" t="str">
            <v>035304</v>
          </cell>
          <cell r="J26913" t="str">
            <v>STOCKED</v>
          </cell>
        </row>
        <row r="26914">
          <cell r="D26914" t="str">
            <v>035304</v>
          </cell>
          <cell r="J26914" t="str">
            <v>STOCKED</v>
          </cell>
        </row>
        <row r="26915">
          <cell r="D26915" t="str">
            <v>035304</v>
          </cell>
          <cell r="J26915" t="str">
            <v>STOCKED</v>
          </cell>
        </row>
        <row r="26916">
          <cell r="D26916" t="str">
            <v>035304</v>
          </cell>
          <cell r="J26916" t="str">
            <v>STOCKED</v>
          </cell>
        </row>
        <row r="26917">
          <cell r="D26917" t="str">
            <v>035304</v>
          </cell>
          <cell r="J26917" t="str">
            <v>STOCKED</v>
          </cell>
        </row>
        <row r="26918">
          <cell r="D26918" t="str">
            <v>035304</v>
          </cell>
          <cell r="J26918" t="str">
            <v>STOCKED</v>
          </cell>
        </row>
        <row r="26919">
          <cell r="D26919" t="str">
            <v>035304</v>
          </cell>
          <cell r="J26919" t="str">
            <v>STOCKED</v>
          </cell>
        </row>
        <row r="26920">
          <cell r="D26920" t="str">
            <v>035304</v>
          </cell>
          <cell r="J26920" t="str">
            <v>STOCKED</v>
          </cell>
        </row>
        <row r="26921">
          <cell r="D26921" t="str">
            <v>035304</v>
          </cell>
          <cell r="J26921" t="str">
            <v>STOCKED</v>
          </cell>
        </row>
        <row r="26922">
          <cell r="D26922" t="str">
            <v>035304</v>
          </cell>
          <cell r="J26922" t="str">
            <v>STOCKED</v>
          </cell>
        </row>
        <row r="26923">
          <cell r="D26923" t="str">
            <v>035304</v>
          </cell>
          <cell r="J26923" t="str">
            <v>STOCKED</v>
          </cell>
        </row>
        <row r="26924">
          <cell r="D26924" t="str">
            <v>035304</v>
          </cell>
          <cell r="J26924" t="str">
            <v>STOCKED</v>
          </cell>
        </row>
        <row r="26925">
          <cell r="D26925" t="str">
            <v>035304</v>
          </cell>
          <cell r="J26925" t="str">
            <v>STOCKED</v>
          </cell>
        </row>
        <row r="26926">
          <cell r="D26926" t="str">
            <v>035304</v>
          </cell>
          <cell r="J26926" t="str">
            <v>STOCKED</v>
          </cell>
        </row>
        <row r="26927">
          <cell r="D26927" t="str">
            <v>035304</v>
          </cell>
          <cell r="J26927" t="str">
            <v>STOCKED</v>
          </cell>
        </row>
        <row r="26928">
          <cell r="D26928" t="str">
            <v>035304</v>
          </cell>
          <cell r="J26928" t="str">
            <v>STOCKED</v>
          </cell>
        </row>
        <row r="26929">
          <cell r="D26929" t="str">
            <v>035304</v>
          </cell>
          <cell r="J26929" t="str">
            <v>STOCKED</v>
          </cell>
        </row>
        <row r="26930">
          <cell r="D26930" t="str">
            <v>035304</v>
          </cell>
          <cell r="J26930" t="str">
            <v>STOCKED</v>
          </cell>
        </row>
        <row r="26931">
          <cell r="D26931" t="str">
            <v>035304</v>
          </cell>
          <cell r="J26931" t="str">
            <v>STOCKED</v>
          </cell>
        </row>
        <row r="26932">
          <cell r="D26932" t="str">
            <v>035305</v>
          </cell>
          <cell r="J26932" t="str">
            <v>STOCKED</v>
          </cell>
        </row>
        <row r="26933">
          <cell r="D26933" t="str">
            <v>035305</v>
          </cell>
          <cell r="J26933" t="str">
            <v>STOCKED</v>
          </cell>
        </row>
        <row r="26934">
          <cell r="D26934" t="str">
            <v>035305</v>
          </cell>
          <cell r="J26934" t="str">
            <v>STOCKED</v>
          </cell>
        </row>
        <row r="26935">
          <cell r="D26935" t="str">
            <v>035305</v>
          </cell>
          <cell r="J26935" t="str">
            <v>STOCKED</v>
          </cell>
        </row>
        <row r="26936">
          <cell r="D26936" t="str">
            <v>035305</v>
          </cell>
          <cell r="J26936" t="str">
            <v>STOCKED</v>
          </cell>
        </row>
        <row r="26937">
          <cell r="D26937" t="str">
            <v>035305</v>
          </cell>
          <cell r="J26937" t="str">
            <v>STOCKED</v>
          </cell>
        </row>
        <row r="26938">
          <cell r="D26938" t="str">
            <v>035305</v>
          </cell>
          <cell r="J26938" t="str">
            <v>STOCKED</v>
          </cell>
        </row>
        <row r="26939">
          <cell r="D26939" t="str">
            <v>035305</v>
          </cell>
          <cell r="J26939" t="str">
            <v>STOCKED</v>
          </cell>
        </row>
        <row r="26940">
          <cell r="D26940" t="str">
            <v>035305</v>
          </cell>
          <cell r="J26940" t="str">
            <v>STOCKED</v>
          </cell>
        </row>
        <row r="26941">
          <cell r="D26941" t="str">
            <v>035305</v>
          </cell>
          <cell r="J26941" t="str">
            <v>STOCKED</v>
          </cell>
        </row>
        <row r="26942">
          <cell r="D26942" t="str">
            <v>035305</v>
          </cell>
          <cell r="J26942" t="str">
            <v>STOCKED</v>
          </cell>
        </row>
        <row r="26943">
          <cell r="D26943" t="str">
            <v>035305</v>
          </cell>
          <cell r="J26943" t="str">
            <v>STOCKED</v>
          </cell>
        </row>
        <row r="26944">
          <cell r="D26944" t="str">
            <v>035305</v>
          </cell>
          <cell r="J26944" t="str">
            <v>STOCKED</v>
          </cell>
        </row>
        <row r="26945">
          <cell r="D26945" t="str">
            <v>035305</v>
          </cell>
          <cell r="J26945" t="str">
            <v>STOCKED</v>
          </cell>
        </row>
        <row r="26946">
          <cell r="D26946" t="str">
            <v>035305</v>
          </cell>
          <cell r="J26946" t="str">
            <v>STOCKED</v>
          </cell>
        </row>
        <row r="26947">
          <cell r="D26947" t="str">
            <v>035305</v>
          </cell>
          <cell r="J26947" t="str">
            <v>STOCKED</v>
          </cell>
        </row>
        <row r="26948">
          <cell r="D26948" t="str">
            <v>035305</v>
          </cell>
          <cell r="J26948" t="str">
            <v>STOCKED</v>
          </cell>
        </row>
        <row r="26949">
          <cell r="D26949" t="str">
            <v>035305</v>
          </cell>
          <cell r="J26949" t="str">
            <v>STOCKED</v>
          </cell>
        </row>
        <row r="26950">
          <cell r="D26950" t="str">
            <v>035305</v>
          </cell>
          <cell r="J26950" t="str">
            <v>STOCKED</v>
          </cell>
        </row>
        <row r="26951">
          <cell r="D26951" t="str">
            <v>035305</v>
          </cell>
          <cell r="J26951" t="str">
            <v>STOCKED</v>
          </cell>
        </row>
        <row r="26952">
          <cell r="D26952" t="str">
            <v>035305</v>
          </cell>
          <cell r="J26952" t="str">
            <v>STOCKED</v>
          </cell>
        </row>
        <row r="26953">
          <cell r="D26953" t="str">
            <v>035305</v>
          </cell>
          <cell r="J26953" t="str">
            <v>STOCKED</v>
          </cell>
        </row>
        <row r="26954">
          <cell r="D26954" t="str">
            <v>035305</v>
          </cell>
          <cell r="J26954" t="str">
            <v>STOCKED</v>
          </cell>
        </row>
        <row r="26955">
          <cell r="D26955" t="str">
            <v>035305</v>
          </cell>
          <cell r="J26955" t="str">
            <v>STOCKED</v>
          </cell>
        </row>
        <row r="26956">
          <cell r="D26956" t="str">
            <v>035305</v>
          </cell>
          <cell r="J26956" t="str">
            <v>STOCKED</v>
          </cell>
        </row>
        <row r="26957">
          <cell r="D26957" t="str">
            <v>035305</v>
          </cell>
          <cell r="J26957" t="str">
            <v>STOCKED</v>
          </cell>
        </row>
        <row r="26958">
          <cell r="D26958" t="str">
            <v>035305</v>
          </cell>
          <cell r="J26958" t="str">
            <v>STOCKED</v>
          </cell>
        </row>
        <row r="26959">
          <cell r="D26959" t="str">
            <v>035305</v>
          </cell>
          <cell r="J26959" t="str">
            <v>STOCKED</v>
          </cell>
        </row>
        <row r="26960">
          <cell r="D26960" t="str">
            <v>035305</v>
          </cell>
          <cell r="J26960" t="str">
            <v>STOCKED</v>
          </cell>
        </row>
        <row r="26961">
          <cell r="D26961" t="str">
            <v>035305</v>
          </cell>
          <cell r="J26961" t="str">
            <v>STOCKED</v>
          </cell>
        </row>
        <row r="26962">
          <cell r="D26962" t="str">
            <v>035305</v>
          </cell>
          <cell r="J26962" t="str">
            <v>STOCKED</v>
          </cell>
        </row>
        <row r="26963">
          <cell r="D26963" t="str">
            <v>035305</v>
          </cell>
          <cell r="J26963" t="str">
            <v>STOCKED</v>
          </cell>
        </row>
        <row r="26964">
          <cell r="D26964" t="str">
            <v>035305</v>
          </cell>
          <cell r="J26964" t="str">
            <v>STOCKED</v>
          </cell>
        </row>
        <row r="26965">
          <cell r="D26965" t="str">
            <v>035305</v>
          </cell>
          <cell r="J26965" t="str">
            <v>STOCKED</v>
          </cell>
        </row>
        <row r="26966">
          <cell r="D26966" t="str">
            <v>035305</v>
          </cell>
          <cell r="J26966" t="str">
            <v>STOCKED</v>
          </cell>
        </row>
        <row r="26967">
          <cell r="D26967" t="str">
            <v>035305</v>
          </cell>
          <cell r="J26967" t="str">
            <v>STOCKED</v>
          </cell>
        </row>
        <row r="26968">
          <cell r="D26968" t="str">
            <v>035305</v>
          </cell>
          <cell r="J26968" t="str">
            <v>STOCKED</v>
          </cell>
        </row>
        <row r="26969">
          <cell r="D26969" t="str">
            <v>035305</v>
          </cell>
          <cell r="J26969" t="str">
            <v>STOCKED</v>
          </cell>
        </row>
        <row r="26970">
          <cell r="D26970" t="str">
            <v>035305</v>
          </cell>
          <cell r="J26970" t="str">
            <v>STOCKED</v>
          </cell>
        </row>
        <row r="26971">
          <cell r="D26971" t="str">
            <v>035305</v>
          </cell>
          <cell r="J26971" t="str">
            <v>STOCKED</v>
          </cell>
        </row>
        <row r="26972">
          <cell r="D26972" t="str">
            <v>035305</v>
          </cell>
          <cell r="J26972" t="str">
            <v>STOCKED</v>
          </cell>
        </row>
        <row r="26973">
          <cell r="D26973" t="str">
            <v>035305</v>
          </cell>
          <cell r="J26973" t="str">
            <v>STOCKED</v>
          </cell>
        </row>
        <row r="26974">
          <cell r="D26974" t="str">
            <v>035305</v>
          </cell>
          <cell r="J26974" t="str">
            <v>STOCKED</v>
          </cell>
        </row>
        <row r="26975">
          <cell r="D26975" t="str">
            <v>035305</v>
          </cell>
          <cell r="J26975" t="str">
            <v>STOCKED</v>
          </cell>
        </row>
        <row r="26976">
          <cell r="D26976" t="str">
            <v>035305</v>
          </cell>
          <cell r="J26976" t="str">
            <v>STOCKED</v>
          </cell>
        </row>
        <row r="26977">
          <cell r="D26977" t="str">
            <v>035305</v>
          </cell>
          <cell r="J26977" t="str">
            <v>STOCKED</v>
          </cell>
        </row>
        <row r="26978">
          <cell r="D26978" t="str">
            <v>035305</v>
          </cell>
          <cell r="J26978" t="str">
            <v>STOCKED</v>
          </cell>
        </row>
        <row r="26979">
          <cell r="D26979" t="str">
            <v>035305</v>
          </cell>
          <cell r="J26979" t="str">
            <v>STOCKED</v>
          </cell>
        </row>
        <row r="26980">
          <cell r="D26980" t="str">
            <v>035305</v>
          </cell>
          <cell r="J26980" t="str">
            <v>STOCKED</v>
          </cell>
        </row>
        <row r="26981">
          <cell r="D26981" t="str">
            <v>035305</v>
          </cell>
          <cell r="J26981" t="str">
            <v>STOCKED</v>
          </cell>
        </row>
        <row r="26982">
          <cell r="D26982" t="str">
            <v>035305</v>
          </cell>
          <cell r="J26982" t="str">
            <v>STOCKED</v>
          </cell>
        </row>
        <row r="26983">
          <cell r="D26983" t="str">
            <v>035305</v>
          </cell>
          <cell r="J26983" t="str">
            <v>STOCKED</v>
          </cell>
        </row>
        <row r="26984">
          <cell r="D26984" t="str">
            <v>035305</v>
          </cell>
          <cell r="J26984" t="str">
            <v>STOCKED</v>
          </cell>
        </row>
        <row r="26985">
          <cell r="D26985" t="str">
            <v>035305</v>
          </cell>
          <cell r="J26985" t="str">
            <v>STOCKED</v>
          </cell>
        </row>
        <row r="26986">
          <cell r="D26986" t="str">
            <v>035305</v>
          </cell>
          <cell r="J26986" t="str">
            <v>STOCKED</v>
          </cell>
        </row>
        <row r="26987">
          <cell r="D26987" t="str">
            <v>035305</v>
          </cell>
          <cell r="J26987" t="str">
            <v>STOCKED</v>
          </cell>
        </row>
        <row r="26988">
          <cell r="D26988" t="str">
            <v>035305</v>
          </cell>
          <cell r="J26988" t="str">
            <v>STOCKED</v>
          </cell>
        </row>
        <row r="26989">
          <cell r="D26989" t="str">
            <v>035305</v>
          </cell>
          <cell r="J26989" t="str">
            <v>STOCKED</v>
          </cell>
        </row>
        <row r="26990">
          <cell r="D26990" t="str">
            <v>035305</v>
          </cell>
          <cell r="J26990" t="str">
            <v>STOCKED</v>
          </cell>
        </row>
        <row r="26991">
          <cell r="D26991" t="str">
            <v>035305</v>
          </cell>
          <cell r="J26991" t="str">
            <v>STOCKED</v>
          </cell>
        </row>
        <row r="26992">
          <cell r="D26992" t="str">
            <v>035305</v>
          </cell>
          <cell r="J26992" t="str">
            <v>STOCKED</v>
          </cell>
        </row>
        <row r="26993">
          <cell r="D26993" t="str">
            <v>035305</v>
          </cell>
          <cell r="J26993" t="str">
            <v>STOCKED</v>
          </cell>
        </row>
        <row r="26994">
          <cell r="D26994" t="str">
            <v>035305</v>
          </cell>
          <cell r="J26994" t="str">
            <v>STOCKED</v>
          </cell>
        </row>
        <row r="26995">
          <cell r="D26995" t="str">
            <v>035305</v>
          </cell>
          <cell r="J26995" t="str">
            <v>STOCKED</v>
          </cell>
        </row>
        <row r="26996">
          <cell r="D26996" t="str">
            <v>035305</v>
          </cell>
          <cell r="J26996" t="str">
            <v>STOCKED</v>
          </cell>
        </row>
        <row r="26997">
          <cell r="D26997" t="str">
            <v>035305</v>
          </cell>
          <cell r="J26997" t="str">
            <v>STOCKED</v>
          </cell>
        </row>
        <row r="26998">
          <cell r="D26998" t="str">
            <v>035305</v>
          </cell>
          <cell r="J26998" t="str">
            <v>STOCKED</v>
          </cell>
        </row>
        <row r="26999">
          <cell r="D26999" t="str">
            <v>035305</v>
          </cell>
          <cell r="J26999" t="str">
            <v>STOCKED</v>
          </cell>
        </row>
        <row r="27000">
          <cell r="D27000" t="str">
            <v>035305</v>
          </cell>
          <cell r="J27000" t="str">
            <v>STOCKED</v>
          </cell>
        </row>
        <row r="27001">
          <cell r="D27001" t="str">
            <v>035305</v>
          </cell>
          <cell r="J27001" t="str">
            <v>STOCKED</v>
          </cell>
        </row>
        <row r="27002">
          <cell r="D27002" t="str">
            <v>035305</v>
          </cell>
          <cell r="J27002" t="str">
            <v>STOCKED</v>
          </cell>
        </row>
        <row r="27003">
          <cell r="D27003" t="str">
            <v>035305</v>
          </cell>
          <cell r="J27003" t="str">
            <v>STOCKED</v>
          </cell>
        </row>
        <row r="27004">
          <cell r="D27004" t="str">
            <v>035305</v>
          </cell>
          <cell r="J27004" t="str">
            <v>STOCKED</v>
          </cell>
        </row>
        <row r="27005">
          <cell r="D27005" t="str">
            <v>035305</v>
          </cell>
          <cell r="J27005" t="str">
            <v>STOCKED</v>
          </cell>
        </row>
        <row r="27006">
          <cell r="D27006" t="str">
            <v>035305</v>
          </cell>
          <cell r="J27006" t="str">
            <v>STOCKED</v>
          </cell>
        </row>
        <row r="27007">
          <cell r="D27007" t="str">
            <v>035305</v>
          </cell>
          <cell r="J27007" t="str">
            <v>STOCKED</v>
          </cell>
        </row>
        <row r="27008">
          <cell r="D27008" t="str">
            <v>035305</v>
          </cell>
          <cell r="J27008" t="str">
            <v>STOCKED</v>
          </cell>
        </row>
        <row r="27009">
          <cell r="D27009" t="str">
            <v>035306</v>
          </cell>
          <cell r="J27009" t="str">
            <v>STOCKED</v>
          </cell>
        </row>
        <row r="27010">
          <cell r="D27010" t="str">
            <v>035306</v>
          </cell>
          <cell r="J27010" t="str">
            <v>STOCKED</v>
          </cell>
        </row>
        <row r="27011">
          <cell r="D27011" t="str">
            <v>035306</v>
          </cell>
          <cell r="J27011" t="str">
            <v>STOCKED</v>
          </cell>
        </row>
        <row r="27012">
          <cell r="D27012" t="str">
            <v>035306</v>
          </cell>
          <cell r="J27012" t="str">
            <v>STOCKED</v>
          </cell>
        </row>
        <row r="27013">
          <cell r="D27013" t="str">
            <v>035306</v>
          </cell>
          <cell r="J27013" t="str">
            <v>STOCKED</v>
          </cell>
        </row>
        <row r="27014">
          <cell r="D27014" t="str">
            <v>035306</v>
          </cell>
          <cell r="J27014" t="str">
            <v>STOCKED</v>
          </cell>
        </row>
        <row r="27015">
          <cell r="D27015" t="str">
            <v>035306</v>
          </cell>
          <cell r="J27015" t="str">
            <v>STOCKED</v>
          </cell>
        </row>
        <row r="27016">
          <cell r="D27016" t="str">
            <v>035306</v>
          </cell>
          <cell r="J27016" t="str">
            <v>STOCKED</v>
          </cell>
        </row>
        <row r="27017">
          <cell r="D27017" t="str">
            <v>035306</v>
          </cell>
          <cell r="J27017" t="str">
            <v>STOCKED</v>
          </cell>
        </row>
        <row r="27018">
          <cell r="D27018" t="str">
            <v>035306</v>
          </cell>
          <cell r="J27018" t="str">
            <v>STOCKED</v>
          </cell>
        </row>
        <row r="27019">
          <cell r="D27019" t="str">
            <v>035306</v>
          </cell>
          <cell r="J27019" t="str">
            <v>STOCKED</v>
          </cell>
        </row>
        <row r="27020">
          <cell r="D27020" t="str">
            <v>035306</v>
          </cell>
          <cell r="J27020" t="str">
            <v>STOCKED</v>
          </cell>
        </row>
        <row r="27021">
          <cell r="D27021" t="str">
            <v>035306</v>
          </cell>
          <cell r="J27021" t="str">
            <v>STOCKED</v>
          </cell>
        </row>
        <row r="27022">
          <cell r="D27022" t="str">
            <v>035306</v>
          </cell>
          <cell r="J27022" t="str">
            <v>STOCKED</v>
          </cell>
        </row>
        <row r="27023">
          <cell r="D27023" t="str">
            <v>035306</v>
          </cell>
          <cell r="J27023" t="str">
            <v>STOCKED</v>
          </cell>
        </row>
        <row r="27024">
          <cell r="D27024" t="str">
            <v>035306</v>
          </cell>
          <cell r="J27024" t="str">
            <v>STOCKED</v>
          </cell>
        </row>
        <row r="27025">
          <cell r="D27025" t="str">
            <v>035306</v>
          </cell>
          <cell r="J27025" t="str">
            <v>STOCKED</v>
          </cell>
        </row>
        <row r="27026">
          <cell r="D27026" t="str">
            <v>035306</v>
          </cell>
          <cell r="J27026" t="str">
            <v>STOCKED</v>
          </cell>
        </row>
        <row r="27027">
          <cell r="D27027" t="str">
            <v>035306</v>
          </cell>
          <cell r="J27027" t="str">
            <v>STOCKED</v>
          </cell>
        </row>
        <row r="27028">
          <cell r="D27028" t="str">
            <v>035306</v>
          </cell>
          <cell r="J27028" t="str">
            <v>STOCKED</v>
          </cell>
        </row>
        <row r="27029">
          <cell r="D27029" t="str">
            <v>035306</v>
          </cell>
          <cell r="J27029" t="str">
            <v>STOCKED</v>
          </cell>
        </row>
        <row r="27030">
          <cell r="D27030" t="str">
            <v>035306</v>
          </cell>
          <cell r="J27030" t="str">
            <v>STOCKED</v>
          </cell>
        </row>
        <row r="27031">
          <cell r="D27031" t="str">
            <v>035306</v>
          </cell>
          <cell r="J27031" t="str">
            <v>(blank)</v>
          </cell>
        </row>
        <row r="27032">
          <cell r="D27032" t="str">
            <v>035306</v>
          </cell>
          <cell r="J27032" t="str">
            <v>(blank)</v>
          </cell>
        </row>
        <row r="27033">
          <cell r="D27033" t="str">
            <v>035306</v>
          </cell>
          <cell r="J27033" t="str">
            <v>(blank)</v>
          </cell>
        </row>
        <row r="27034">
          <cell r="D27034" t="str">
            <v>035306</v>
          </cell>
          <cell r="J27034" t="str">
            <v>(blank)</v>
          </cell>
        </row>
        <row r="27035">
          <cell r="D27035" t="str">
            <v>035306</v>
          </cell>
          <cell r="J27035" t="str">
            <v>STOCKED</v>
          </cell>
        </row>
        <row r="27036">
          <cell r="D27036" t="str">
            <v>035306</v>
          </cell>
          <cell r="J27036" t="str">
            <v>STOCKED</v>
          </cell>
        </row>
        <row r="27037">
          <cell r="D27037" t="str">
            <v>035306</v>
          </cell>
          <cell r="J27037" t="str">
            <v>STOCKED</v>
          </cell>
        </row>
        <row r="27038">
          <cell r="D27038" t="str">
            <v>035306</v>
          </cell>
          <cell r="J27038" t="str">
            <v>STOCKED</v>
          </cell>
        </row>
        <row r="27039">
          <cell r="D27039" t="str">
            <v>035306</v>
          </cell>
          <cell r="J27039" t="str">
            <v>STOCKED</v>
          </cell>
        </row>
        <row r="27040">
          <cell r="D27040" t="str">
            <v>035306</v>
          </cell>
          <cell r="J27040" t="str">
            <v>STOCKED</v>
          </cell>
        </row>
        <row r="27041">
          <cell r="D27041" t="str">
            <v>035306</v>
          </cell>
          <cell r="J27041" t="str">
            <v>STOCKED</v>
          </cell>
        </row>
        <row r="27042">
          <cell r="D27042" t="str">
            <v>035306</v>
          </cell>
          <cell r="J27042" t="str">
            <v>STOCKED</v>
          </cell>
        </row>
        <row r="27043">
          <cell r="D27043" t="str">
            <v>035306</v>
          </cell>
          <cell r="J27043" t="str">
            <v>STOCKED</v>
          </cell>
        </row>
        <row r="27044">
          <cell r="D27044" t="str">
            <v>035306</v>
          </cell>
          <cell r="J27044" t="str">
            <v>STOCKED</v>
          </cell>
        </row>
        <row r="27045">
          <cell r="D27045" t="str">
            <v>035306</v>
          </cell>
          <cell r="J27045" t="str">
            <v>STOCKED</v>
          </cell>
        </row>
        <row r="27046">
          <cell r="D27046" t="str">
            <v>035306</v>
          </cell>
          <cell r="J27046" t="str">
            <v>STOCKED</v>
          </cell>
        </row>
        <row r="27047">
          <cell r="D27047" t="str">
            <v>035306</v>
          </cell>
          <cell r="J27047" t="str">
            <v>STOCKED</v>
          </cell>
        </row>
        <row r="27048">
          <cell r="D27048" t="str">
            <v>035306</v>
          </cell>
          <cell r="J27048" t="str">
            <v>STOCKED</v>
          </cell>
        </row>
        <row r="27049">
          <cell r="D27049" t="str">
            <v>035306</v>
          </cell>
          <cell r="J27049" t="str">
            <v>STOCKED</v>
          </cell>
        </row>
        <row r="27050">
          <cell r="D27050" t="str">
            <v>035306</v>
          </cell>
          <cell r="J27050" t="str">
            <v>STOCKED</v>
          </cell>
        </row>
        <row r="27051">
          <cell r="D27051" t="str">
            <v>035306</v>
          </cell>
          <cell r="J27051" t="str">
            <v>STOCKED</v>
          </cell>
        </row>
        <row r="27052">
          <cell r="D27052" t="str">
            <v>035306</v>
          </cell>
          <cell r="J27052" t="str">
            <v>STOCKED</v>
          </cell>
        </row>
        <row r="27053">
          <cell r="D27053" t="str">
            <v>035306</v>
          </cell>
          <cell r="J27053" t="str">
            <v>STOCKED</v>
          </cell>
        </row>
        <row r="27054">
          <cell r="D27054" t="str">
            <v>035306</v>
          </cell>
          <cell r="J27054" t="str">
            <v>STOCKED</v>
          </cell>
        </row>
        <row r="27055">
          <cell r="D27055" t="str">
            <v>035306</v>
          </cell>
          <cell r="J27055" t="str">
            <v>STOCKED</v>
          </cell>
        </row>
        <row r="27056">
          <cell r="D27056" t="str">
            <v>035306</v>
          </cell>
          <cell r="J27056" t="str">
            <v>STOCKED</v>
          </cell>
        </row>
        <row r="27057">
          <cell r="D27057" t="str">
            <v>035306</v>
          </cell>
          <cell r="J27057" t="str">
            <v>(blank)</v>
          </cell>
        </row>
        <row r="27058">
          <cell r="D27058" t="str">
            <v>035306</v>
          </cell>
          <cell r="J27058" t="str">
            <v>(blank)</v>
          </cell>
        </row>
        <row r="27059">
          <cell r="D27059" t="str">
            <v>035306</v>
          </cell>
          <cell r="J27059" t="str">
            <v>(blank)</v>
          </cell>
        </row>
        <row r="27060">
          <cell r="D27060" t="str">
            <v>035306</v>
          </cell>
          <cell r="J27060" t="str">
            <v>(blank)</v>
          </cell>
        </row>
        <row r="27061">
          <cell r="D27061" t="str">
            <v>035306</v>
          </cell>
          <cell r="J27061" t="str">
            <v>STOCKED</v>
          </cell>
        </row>
        <row r="27062">
          <cell r="D27062" t="str">
            <v>035306</v>
          </cell>
          <cell r="J27062" t="str">
            <v>STOCKED</v>
          </cell>
        </row>
        <row r="27063">
          <cell r="D27063" t="str">
            <v>035306</v>
          </cell>
          <cell r="J27063" t="str">
            <v>STOCKED</v>
          </cell>
        </row>
        <row r="27064">
          <cell r="D27064" t="str">
            <v>035306</v>
          </cell>
          <cell r="J27064" t="str">
            <v>STOCKED</v>
          </cell>
        </row>
        <row r="27065">
          <cell r="D27065" t="str">
            <v>035306</v>
          </cell>
          <cell r="J27065" t="str">
            <v>STOCKED</v>
          </cell>
        </row>
        <row r="27066">
          <cell r="D27066" t="str">
            <v>035306</v>
          </cell>
          <cell r="J27066" t="str">
            <v>STOCKED</v>
          </cell>
        </row>
        <row r="27067">
          <cell r="D27067" t="str">
            <v>035306</v>
          </cell>
          <cell r="J27067" t="str">
            <v>STOCKED</v>
          </cell>
        </row>
        <row r="27068">
          <cell r="D27068" t="str">
            <v>035306</v>
          </cell>
          <cell r="J27068" t="str">
            <v>STOCKED</v>
          </cell>
        </row>
        <row r="27069">
          <cell r="D27069" t="str">
            <v>035306</v>
          </cell>
          <cell r="J27069" t="str">
            <v>STOCKED</v>
          </cell>
        </row>
        <row r="27070">
          <cell r="D27070" t="str">
            <v>035306</v>
          </cell>
          <cell r="J27070" t="str">
            <v>STOCKED</v>
          </cell>
        </row>
        <row r="27071">
          <cell r="D27071" t="str">
            <v>035306</v>
          </cell>
          <cell r="J27071" t="str">
            <v>STOCKED</v>
          </cell>
        </row>
        <row r="27072">
          <cell r="D27072" t="str">
            <v>035306</v>
          </cell>
          <cell r="J27072" t="str">
            <v>STOCKED</v>
          </cell>
        </row>
        <row r="27073">
          <cell r="D27073" t="str">
            <v>035306</v>
          </cell>
          <cell r="J27073" t="str">
            <v>STOCKED</v>
          </cell>
        </row>
        <row r="27074">
          <cell r="D27074" t="str">
            <v>035306</v>
          </cell>
          <cell r="J27074" t="str">
            <v>STOCKED</v>
          </cell>
        </row>
        <row r="27075">
          <cell r="D27075" t="str">
            <v>035306</v>
          </cell>
          <cell r="J27075" t="str">
            <v>STOCKED</v>
          </cell>
        </row>
        <row r="27076">
          <cell r="D27076" t="str">
            <v>035306</v>
          </cell>
          <cell r="J27076" t="str">
            <v>STOCKED</v>
          </cell>
        </row>
        <row r="27077">
          <cell r="D27077" t="str">
            <v>035306</v>
          </cell>
          <cell r="J27077" t="str">
            <v>STOCKED</v>
          </cell>
        </row>
        <row r="27078">
          <cell r="D27078" t="str">
            <v>035306</v>
          </cell>
          <cell r="J27078" t="str">
            <v>STOCKED</v>
          </cell>
        </row>
        <row r="27079">
          <cell r="D27079" t="str">
            <v>035306</v>
          </cell>
          <cell r="J27079" t="str">
            <v>STOCKED</v>
          </cell>
        </row>
        <row r="27080">
          <cell r="D27080" t="str">
            <v>035306</v>
          </cell>
          <cell r="J27080" t="str">
            <v>STOCKED</v>
          </cell>
        </row>
        <row r="27081">
          <cell r="D27081" t="str">
            <v>035306</v>
          </cell>
          <cell r="J27081" t="str">
            <v>STOCKED</v>
          </cell>
        </row>
        <row r="27082">
          <cell r="D27082" t="str">
            <v>035306</v>
          </cell>
          <cell r="J27082" t="str">
            <v>STOCKED</v>
          </cell>
        </row>
        <row r="27083">
          <cell r="D27083" t="str">
            <v>035306</v>
          </cell>
          <cell r="J27083" t="str">
            <v>(blank)</v>
          </cell>
        </row>
        <row r="27084">
          <cell r="D27084" t="str">
            <v>035306</v>
          </cell>
          <cell r="J27084" t="str">
            <v>(blank)</v>
          </cell>
        </row>
        <row r="27085">
          <cell r="D27085" t="str">
            <v>035306</v>
          </cell>
          <cell r="J27085" t="str">
            <v>(blank)</v>
          </cell>
        </row>
        <row r="27086">
          <cell r="D27086" t="str">
            <v>035306</v>
          </cell>
          <cell r="J27086" t="str">
            <v>(blank)</v>
          </cell>
        </row>
        <row r="27087">
          <cell r="D27087" t="str">
            <v>035306</v>
          </cell>
          <cell r="J27087" t="str">
            <v>STOCKED</v>
          </cell>
        </row>
        <row r="27088">
          <cell r="D27088" t="str">
            <v>035306</v>
          </cell>
          <cell r="J27088" t="str">
            <v>STOCKED</v>
          </cell>
        </row>
        <row r="27089">
          <cell r="D27089" t="str">
            <v>035306</v>
          </cell>
          <cell r="J27089" t="str">
            <v>STOCKED</v>
          </cell>
        </row>
        <row r="27090">
          <cell r="D27090" t="str">
            <v>035306</v>
          </cell>
          <cell r="J27090" t="str">
            <v>STOCKED</v>
          </cell>
        </row>
        <row r="27091">
          <cell r="D27091" t="str">
            <v>035306</v>
          </cell>
          <cell r="J27091" t="str">
            <v>STOCKED</v>
          </cell>
        </row>
        <row r="27092">
          <cell r="D27092" t="str">
            <v>035306</v>
          </cell>
          <cell r="J27092" t="str">
            <v>STOCKED</v>
          </cell>
        </row>
        <row r="27093">
          <cell r="D27093" t="str">
            <v>035306</v>
          </cell>
          <cell r="J27093" t="str">
            <v>STOCKED</v>
          </cell>
        </row>
        <row r="27094">
          <cell r="D27094" t="str">
            <v>035306</v>
          </cell>
          <cell r="J27094" t="str">
            <v>STOCKED</v>
          </cell>
        </row>
        <row r="27095">
          <cell r="D27095" t="str">
            <v>035306</v>
          </cell>
          <cell r="J27095" t="str">
            <v>STOCKED</v>
          </cell>
        </row>
        <row r="27096">
          <cell r="D27096" t="str">
            <v>035306</v>
          </cell>
          <cell r="J27096" t="str">
            <v>STOCKED</v>
          </cell>
        </row>
        <row r="27097">
          <cell r="D27097" t="str">
            <v>035306</v>
          </cell>
          <cell r="J27097" t="str">
            <v>STOCKED</v>
          </cell>
        </row>
        <row r="27098">
          <cell r="D27098" t="str">
            <v>035306</v>
          </cell>
          <cell r="J27098" t="str">
            <v>STOCKED</v>
          </cell>
        </row>
        <row r="27099">
          <cell r="D27099" t="str">
            <v>035306</v>
          </cell>
          <cell r="J27099" t="str">
            <v>STOCKED</v>
          </cell>
        </row>
        <row r="27100">
          <cell r="D27100" t="str">
            <v>035306</v>
          </cell>
          <cell r="J27100" t="str">
            <v>STOCKED</v>
          </cell>
        </row>
        <row r="27101">
          <cell r="D27101" t="str">
            <v>035306</v>
          </cell>
          <cell r="J27101" t="str">
            <v>STOCKED</v>
          </cell>
        </row>
        <row r="27102">
          <cell r="D27102" t="str">
            <v>035306</v>
          </cell>
          <cell r="J27102" t="str">
            <v>STOCKED</v>
          </cell>
        </row>
        <row r="27103">
          <cell r="D27103" t="str">
            <v>035306</v>
          </cell>
          <cell r="J27103" t="str">
            <v>STOCKED</v>
          </cell>
        </row>
        <row r="27104">
          <cell r="D27104" t="str">
            <v>035306</v>
          </cell>
          <cell r="J27104" t="str">
            <v>STOCKED</v>
          </cell>
        </row>
        <row r="27105">
          <cell r="D27105" t="str">
            <v>035306</v>
          </cell>
          <cell r="J27105" t="str">
            <v>STOCKED</v>
          </cell>
        </row>
        <row r="27106">
          <cell r="D27106" t="str">
            <v>035306</v>
          </cell>
          <cell r="J27106" t="str">
            <v>STOCKED</v>
          </cell>
        </row>
        <row r="27107">
          <cell r="D27107" t="str">
            <v>035306</v>
          </cell>
          <cell r="J27107" t="str">
            <v>STOCKED</v>
          </cell>
        </row>
        <row r="27108">
          <cell r="D27108" t="str">
            <v>035306</v>
          </cell>
          <cell r="J27108" t="str">
            <v>STOCKED</v>
          </cell>
        </row>
        <row r="27109">
          <cell r="D27109" t="str">
            <v>035306</v>
          </cell>
          <cell r="J27109" t="str">
            <v>STOCKED</v>
          </cell>
        </row>
        <row r="27110">
          <cell r="D27110" t="str">
            <v>035307</v>
          </cell>
          <cell r="J27110" t="str">
            <v>STOCKED</v>
          </cell>
        </row>
        <row r="27111">
          <cell r="D27111" t="str">
            <v>035307</v>
          </cell>
          <cell r="J27111" t="str">
            <v>STOCKED</v>
          </cell>
        </row>
        <row r="27112">
          <cell r="D27112" t="str">
            <v>035307</v>
          </cell>
          <cell r="J27112" t="str">
            <v>STOCKED</v>
          </cell>
        </row>
        <row r="27113">
          <cell r="D27113" t="str">
            <v>035307</v>
          </cell>
          <cell r="J27113" t="str">
            <v>STOCKED</v>
          </cell>
        </row>
        <row r="27114">
          <cell r="D27114" t="str">
            <v>035307</v>
          </cell>
          <cell r="J27114" t="str">
            <v>STOCKED</v>
          </cell>
        </row>
        <row r="27115">
          <cell r="D27115" t="str">
            <v>035307</v>
          </cell>
          <cell r="J27115" t="str">
            <v>STOCKED</v>
          </cell>
        </row>
        <row r="27116">
          <cell r="D27116" t="str">
            <v>035307</v>
          </cell>
          <cell r="J27116" t="str">
            <v>STOCKED</v>
          </cell>
        </row>
        <row r="27117">
          <cell r="D27117" t="str">
            <v>035307</v>
          </cell>
          <cell r="J27117" t="str">
            <v>STOCKED</v>
          </cell>
        </row>
        <row r="27118">
          <cell r="D27118" t="str">
            <v>035307</v>
          </cell>
          <cell r="J27118" t="str">
            <v>STOCKED</v>
          </cell>
        </row>
        <row r="27119">
          <cell r="D27119" t="str">
            <v>035307</v>
          </cell>
          <cell r="J27119" t="str">
            <v>STOCKED</v>
          </cell>
        </row>
        <row r="27120">
          <cell r="D27120" t="str">
            <v>035307</v>
          </cell>
          <cell r="J27120" t="str">
            <v>STOCKED</v>
          </cell>
        </row>
        <row r="27121">
          <cell r="D27121" t="str">
            <v>035307</v>
          </cell>
          <cell r="J27121" t="str">
            <v>STOCKED</v>
          </cell>
        </row>
        <row r="27122">
          <cell r="D27122" t="str">
            <v>035307</v>
          </cell>
          <cell r="J27122" t="str">
            <v>STOCKED</v>
          </cell>
        </row>
        <row r="27123">
          <cell r="D27123" t="str">
            <v>035307</v>
          </cell>
          <cell r="J27123" t="str">
            <v>STOCKED</v>
          </cell>
        </row>
        <row r="27124">
          <cell r="D27124" t="str">
            <v>035307</v>
          </cell>
          <cell r="J27124" t="str">
            <v>STOCKED</v>
          </cell>
        </row>
        <row r="27125">
          <cell r="D27125" t="str">
            <v>035307</v>
          </cell>
          <cell r="J27125" t="str">
            <v>STOCKED</v>
          </cell>
        </row>
        <row r="27126">
          <cell r="D27126" t="str">
            <v>035307</v>
          </cell>
          <cell r="J27126" t="str">
            <v>STOCKED</v>
          </cell>
        </row>
        <row r="27127">
          <cell r="D27127" t="str">
            <v>035307</v>
          </cell>
          <cell r="J27127" t="str">
            <v>STOCKED</v>
          </cell>
        </row>
        <row r="27128">
          <cell r="D27128" t="str">
            <v>035307</v>
          </cell>
          <cell r="J27128" t="str">
            <v>STOCKED</v>
          </cell>
        </row>
        <row r="27129">
          <cell r="D27129" t="str">
            <v>035307</v>
          </cell>
          <cell r="J27129" t="str">
            <v>STOCKED</v>
          </cell>
        </row>
        <row r="27130">
          <cell r="D27130" t="str">
            <v>035307</v>
          </cell>
          <cell r="J27130" t="str">
            <v>STOCKED</v>
          </cell>
        </row>
        <row r="27131">
          <cell r="D27131" t="str">
            <v>035307</v>
          </cell>
          <cell r="J27131" t="str">
            <v>STOCKED</v>
          </cell>
        </row>
        <row r="27132">
          <cell r="D27132" t="str">
            <v>035307</v>
          </cell>
          <cell r="J27132" t="str">
            <v>STOCKED</v>
          </cell>
        </row>
        <row r="27133">
          <cell r="D27133" t="str">
            <v>035307</v>
          </cell>
          <cell r="J27133" t="str">
            <v>STOCKED</v>
          </cell>
        </row>
        <row r="27134">
          <cell r="D27134" t="str">
            <v>035400</v>
          </cell>
          <cell r="J27134" t="str">
            <v>SPECIAL ORDER</v>
          </cell>
        </row>
        <row r="27135">
          <cell r="D27135" t="str">
            <v>035400</v>
          </cell>
          <cell r="J27135" t="str">
            <v>SPECIAL ORDER</v>
          </cell>
        </row>
        <row r="27136">
          <cell r="D27136" t="str">
            <v>035400</v>
          </cell>
          <cell r="J27136" t="str">
            <v>SPECIAL ORDER</v>
          </cell>
        </row>
        <row r="27137">
          <cell r="D27137" t="str">
            <v>035400</v>
          </cell>
          <cell r="J27137" t="str">
            <v>SPECIAL ORDER</v>
          </cell>
        </row>
        <row r="27138">
          <cell r="D27138" t="str">
            <v>035400</v>
          </cell>
          <cell r="J27138" t="str">
            <v>SPECIAL ORDER</v>
          </cell>
        </row>
        <row r="27139">
          <cell r="D27139" t="str">
            <v>035400</v>
          </cell>
          <cell r="J27139" t="str">
            <v>SPECIAL ORDER</v>
          </cell>
        </row>
        <row r="27140">
          <cell r="D27140" t="str">
            <v>035400</v>
          </cell>
          <cell r="J27140" t="str">
            <v>SPECIAL ORDER</v>
          </cell>
        </row>
        <row r="27141">
          <cell r="D27141" t="str">
            <v>035400</v>
          </cell>
          <cell r="J27141" t="str">
            <v>SPECIAL ORDER</v>
          </cell>
        </row>
        <row r="27142">
          <cell r="D27142" t="str">
            <v>035400</v>
          </cell>
          <cell r="J27142" t="str">
            <v>SPECIAL ORDER</v>
          </cell>
        </row>
        <row r="27143">
          <cell r="D27143" t="str">
            <v>035400</v>
          </cell>
          <cell r="J27143" t="str">
            <v>SPECIAL ORDER</v>
          </cell>
        </row>
        <row r="27144">
          <cell r="D27144" t="str">
            <v>035400</v>
          </cell>
          <cell r="J27144" t="str">
            <v>SPECIAL ORDER</v>
          </cell>
        </row>
        <row r="27145">
          <cell r="D27145" t="str">
            <v>035400</v>
          </cell>
          <cell r="J27145" t="str">
            <v>SPECIAL ORDER</v>
          </cell>
        </row>
        <row r="27146">
          <cell r="D27146" t="str">
            <v>035400</v>
          </cell>
          <cell r="J27146" t="str">
            <v>SPECIAL ORDER</v>
          </cell>
        </row>
        <row r="27147">
          <cell r="D27147" t="str">
            <v>035400</v>
          </cell>
          <cell r="J27147" t="str">
            <v>SPECIAL ORDER</v>
          </cell>
        </row>
        <row r="27148">
          <cell r="D27148" t="str">
            <v>035400</v>
          </cell>
          <cell r="J27148" t="str">
            <v>SPECIAL ORDER</v>
          </cell>
        </row>
        <row r="27149">
          <cell r="D27149" t="str">
            <v>035400</v>
          </cell>
          <cell r="J27149" t="str">
            <v>SPECIAL ORDER</v>
          </cell>
        </row>
        <row r="27150">
          <cell r="D27150" t="str">
            <v>035400</v>
          </cell>
          <cell r="J27150" t="str">
            <v>SPECIAL ORDER</v>
          </cell>
        </row>
        <row r="27151">
          <cell r="D27151" t="str">
            <v>035400</v>
          </cell>
          <cell r="J27151" t="str">
            <v>SPECIAL ORDER</v>
          </cell>
        </row>
        <row r="27152">
          <cell r="D27152" t="str">
            <v>035400</v>
          </cell>
          <cell r="J27152" t="str">
            <v>SPECIAL ORDER</v>
          </cell>
        </row>
        <row r="27153">
          <cell r="D27153" t="str">
            <v>035400</v>
          </cell>
          <cell r="J27153" t="str">
            <v>SPECIAL ORDER</v>
          </cell>
        </row>
        <row r="27154">
          <cell r="D27154" t="str">
            <v>035400</v>
          </cell>
          <cell r="J27154" t="str">
            <v>SPECIAL ORDER</v>
          </cell>
        </row>
        <row r="27155">
          <cell r="D27155" t="str">
            <v>035400</v>
          </cell>
          <cell r="J27155" t="str">
            <v>SPECIAL ORDER</v>
          </cell>
        </row>
        <row r="27156">
          <cell r="D27156" t="str">
            <v>037010</v>
          </cell>
          <cell r="J27156" t="str">
            <v>SPECIAL ORDER</v>
          </cell>
        </row>
        <row r="27157">
          <cell r="D27157" t="str">
            <v>037010</v>
          </cell>
          <cell r="J27157" t="str">
            <v>SPECIAL ORDER</v>
          </cell>
        </row>
        <row r="27158">
          <cell r="D27158" t="str">
            <v>037010</v>
          </cell>
          <cell r="J27158" t="str">
            <v>(blank)</v>
          </cell>
        </row>
        <row r="27159">
          <cell r="D27159" t="str">
            <v>037010</v>
          </cell>
          <cell r="J27159" t="str">
            <v>(blank)</v>
          </cell>
        </row>
        <row r="27160">
          <cell r="D27160" t="str">
            <v>037010</v>
          </cell>
          <cell r="J27160" t="str">
            <v>(blank)</v>
          </cell>
        </row>
        <row r="27161">
          <cell r="D27161" t="str">
            <v>037010</v>
          </cell>
          <cell r="J27161" t="str">
            <v>(blank)</v>
          </cell>
        </row>
        <row r="27162">
          <cell r="D27162" t="str">
            <v>037010</v>
          </cell>
          <cell r="J27162" t="str">
            <v>(blank)</v>
          </cell>
        </row>
        <row r="27163">
          <cell r="D27163" t="str">
            <v>037010</v>
          </cell>
          <cell r="J27163" t="str">
            <v>N/A</v>
          </cell>
        </row>
        <row r="27164">
          <cell r="D27164" t="str">
            <v>037010</v>
          </cell>
          <cell r="J27164" t="str">
            <v>N/A</v>
          </cell>
        </row>
        <row r="27165">
          <cell r="D27165" t="str">
            <v>037011</v>
          </cell>
          <cell r="J27165" t="str">
            <v>SPECIAL ORDER</v>
          </cell>
        </row>
        <row r="27166">
          <cell r="D27166" t="str">
            <v>037011</v>
          </cell>
          <cell r="J27166" t="str">
            <v>SPECIAL ORDER</v>
          </cell>
        </row>
        <row r="27167">
          <cell r="D27167" t="str">
            <v>037011</v>
          </cell>
          <cell r="J27167" t="str">
            <v>(blank)</v>
          </cell>
        </row>
        <row r="27168">
          <cell r="D27168" t="str">
            <v>037011</v>
          </cell>
          <cell r="J27168" t="str">
            <v>(blank)</v>
          </cell>
        </row>
        <row r="27169">
          <cell r="D27169" t="str">
            <v>037011</v>
          </cell>
          <cell r="J27169" t="str">
            <v>(blank)</v>
          </cell>
        </row>
        <row r="27170">
          <cell r="D27170" t="str">
            <v>037011</v>
          </cell>
          <cell r="J27170" t="str">
            <v>(blank)</v>
          </cell>
        </row>
        <row r="27171">
          <cell r="D27171" t="str">
            <v>037011</v>
          </cell>
          <cell r="J27171" t="str">
            <v>(blank)</v>
          </cell>
        </row>
        <row r="27172">
          <cell r="D27172" t="str">
            <v>037011</v>
          </cell>
          <cell r="J27172" t="str">
            <v>N/A</v>
          </cell>
        </row>
        <row r="27173">
          <cell r="D27173" t="str">
            <v>037011</v>
          </cell>
          <cell r="J27173" t="str">
            <v>N/A</v>
          </cell>
        </row>
        <row r="27174">
          <cell r="D27174" t="str">
            <v>040013</v>
          </cell>
          <cell r="J27174" t="str">
            <v>SPECIAL ORDER</v>
          </cell>
        </row>
        <row r="27175">
          <cell r="D27175" t="str">
            <v>040013</v>
          </cell>
          <cell r="J27175" t="str">
            <v>SPECIAL ORDER</v>
          </cell>
        </row>
        <row r="27176">
          <cell r="D27176" t="str">
            <v>040013</v>
          </cell>
          <cell r="J27176" t="str">
            <v>(blank)</v>
          </cell>
        </row>
        <row r="27177">
          <cell r="D27177" t="str">
            <v>040013</v>
          </cell>
          <cell r="J27177" t="str">
            <v>(blank)</v>
          </cell>
        </row>
        <row r="27178">
          <cell r="D27178" t="str">
            <v>040013</v>
          </cell>
          <cell r="J27178" t="str">
            <v>(blank)</v>
          </cell>
        </row>
        <row r="27179">
          <cell r="D27179" t="str">
            <v>040013</v>
          </cell>
          <cell r="J27179" t="str">
            <v>(blank)</v>
          </cell>
        </row>
        <row r="27180">
          <cell r="D27180" t="str">
            <v>040013</v>
          </cell>
          <cell r="J27180" t="str">
            <v>(blank)</v>
          </cell>
        </row>
        <row r="27181">
          <cell r="D27181" t="str">
            <v>040013</v>
          </cell>
          <cell r="J27181" t="str">
            <v>N/A</v>
          </cell>
        </row>
        <row r="27182">
          <cell r="D27182" t="str">
            <v>040013</v>
          </cell>
          <cell r="J27182" t="str">
            <v>N/A</v>
          </cell>
        </row>
        <row r="27183">
          <cell r="D27183" t="str">
            <v>048018</v>
          </cell>
          <cell r="J27183" t="str">
            <v>STOCKED</v>
          </cell>
        </row>
        <row r="27184">
          <cell r="D27184" t="str">
            <v>048018</v>
          </cell>
          <cell r="J27184" t="str">
            <v>STOCKED</v>
          </cell>
        </row>
        <row r="27185">
          <cell r="D27185" t="str">
            <v>048018</v>
          </cell>
          <cell r="J27185" t="str">
            <v>STOCKED</v>
          </cell>
        </row>
        <row r="27186">
          <cell r="D27186" t="str">
            <v>048018</v>
          </cell>
          <cell r="J27186" t="str">
            <v>STOCKED</v>
          </cell>
        </row>
        <row r="27187">
          <cell r="D27187" t="str">
            <v>048018</v>
          </cell>
          <cell r="J27187" t="str">
            <v>STOCKED</v>
          </cell>
        </row>
        <row r="27188">
          <cell r="D27188" t="str">
            <v>048018</v>
          </cell>
          <cell r="J27188" t="str">
            <v>STOCKED</v>
          </cell>
        </row>
        <row r="27189">
          <cell r="D27189" t="str">
            <v>048018</v>
          </cell>
          <cell r="J27189" t="str">
            <v>STOCKED</v>
          </cell>
        </row>
        <row r="27190">
          <cell r="D27190" t="str">
            <v>048018</v>
          </cell>
          <cell r="J27190" t="str">
            <v>STOCKED</v>
          </cell>
        </row>
        <row r="27191">
          <cell r="D27191" t="str">
            <v>048018</v>
          </cell>
          <cell r="J27191" t="str">
            <v>STOCKED</v>
          </cell>
        </row>
        <row r="27192">
          <cell r="D27192" t="str">
            <v>048018</v>
          </cell>
          <cell r="J27192" t="str">
            <v>STOCKED</v>
          </cell>
        </row>
        <row r="27193">
          <cell r="D27193" t="str">
            <v>048018</v>
          </cell>
          <cell r="J27193" t="str">
            <v>STOCKED</v>
          </cell>
        </row>
        <row r="27194">
          <cell r="D27194" t="str">
            <v>048018</v>
          </cell>
          <cell r="J27194" t="str">
            <v>STOCKED</v>
          </cell>
        </row>
        <row r="27195">
          <cell r="D27195" t="str">
            <v>048018</v>
          </cell>
          <cell r="J27195" t="str">
            <v>STOCKED</v>
          </cell>
        </row>
        <row r="27196">
          <cell r="D27196" t="str">
            <v>048018</v>
          </cell>
          <cell r="J27196" t="str">
            <v>(blank)</v>
          </cell>
        </row>
        <row r="27197">
          <cell r="D27197" t="str">
            <v>048018</v>
          </cell>
          <cell r="J27197" t="str">
            <v>(blank)</v>
          </cell>
        </row>
        <row r="27198">
          <cell r="D27198" t="str">
            <v>048018</v>
          </cell>
          <cell r="J27198" t="str">
            <v>(blank)</v>
          </cell>
        </row>
        <row r="27199">
          <cell r="D27199" t="str">
            <v>048018</v>
          </cell>
          <cell r="J27199" t="str">
            <v>(blank)</v>
          </cell>
        </row>
        <row r="27200">
          <cell r="D27200" t="str">
            <v>048018</v>
          </cell>
          <cell r="J27200" t="str">
            <v>(blank)</v>
          </cell>
        </row>
        <row r="27201">
          <cell r="D27201" t="str">
            <v>048018</v>
          </cell>
          <cell r="J27201" t="str">
            <v>N/A</v>
          </cell>
        </row>
        <row r="27202">
          <cell r="D27202" t="str">
            <v>048018</v>
          </cell>
          <cell r="J27202" t="str">
            <v>N/A</v>
          </cell>
        </row>
        <row r="27203">
          <cell r="D27203" t="str">
            <v>048018</v>
          </cell>
          <cell r="J27203" t="str">
            <v>STOCKED</v>
          </cell>
        </row>
        <row r="27204">
          <cell r="D27204" t="str">
            <v>048018</v>
          </cell>
          <cell r="J27204" t="str">
            <v>STOCKED</v>
          </cell>
        </row>
        <row r="27205">
          <cell r="D27205" t="str">
            <v>048018</v>
          </cell>
          <cell r="J27205" t="str">
            <v>(blank)</v>
          </cell>
        </row>
        <row r="27206">
          <cell r="D27206" t="str">
            <v>048018</v>
          </cell>
          <cell r="J27206" t="str">
            <v>(blank)</v>
          </cell>
        </row>
        <row r="27207">
          <cell r="D27207" t="str">
            <v>048018</v>
          </cell>
          <cell r="J27207" t="str">
            <v>(blank)</v>
          </cell>
        </row>
        <row r="27208">
          <cell r="D27208" t="str">
            <v>048018</v>
          </cell>
          <cell r="J27208" t="str">
            <v>(blank)</v>
          </cell>
        </row>
        <row r="27209">
          <cell r="D27209" t="str">
            <v>048018</v>
          </cell>
          <cell r="J27209" t="str">
            <v>(blank)</v>
          </cell>
        </row>
        <row r="27210">
          <cell r="D27210" t="str">
            <v>048018</v>
          </cell>
          <cell r="J27210" t="str">
            <v>N/A</v>
          </cell>
        </row>
        <row r="27211">
          <cell r="D27211" t="str">
            <v>048018</v>
          </cell>
          <cell r="J27211" t="str">
            <v>N/A</v>
          </cell>
        </row>
        <row r="27212">
          <cell r="D27212" t="str">
            <v>048018</v>
          </cell>
          <cell r="J27212" t="str">
            <v>STOCKED</v>
          </cell>
        </row>
        <row r="27213">
          <cell r="D27213" t="str">
            <v>048018</v>
          </cell>
          <cell r="J27213" t="str">
            <v>STOCKED</v>
          </cell>
        </row>
        <row r="27214">
          <cell r="D27214" t="str">
            <v>048018</v>
          </cell>
          <cell r="J27214" t="str">
            <v>STOCKED</v>
          </cell>
        </row>
        <row r="27215">
          <cell r="D27215" t="str">
            <v>048018</v>
          </cell>
          <cell r="J27215" t="str">
            <v>STOCKED</v>
          </cell>
        </row>
        <row r="27216">
          <cell r="D27216" t="str">
            <v>048018</v>
          </cell>
          <cell r="J27216" t="str">
            <v>STOCKED</v>
          </cell>
        </row>
        <row r="27217">
          <cell r="D27217" t="str">
            <v>048018</v>
          </cell>
          <cell r="J27217" t="str">
            <v>STOCKED</v>
          </cell>
        </row>
        <row r="27218">
          <cell r="D27218" t="str">
            <v>048018</v>
          </cell>
          <cell r="J27218" t="str">
            <v>STOCKED</v>
          </cell>
        </row>
        <row r="27219">
          <cell r="D27219" t="str">
            <v>048018</v>
          </cell>
          <cell r="J27219" t="str">
            <v>STOCKED</v>
          </cell>
        </row>
        <row r="27220">
          <cell r="D27220" t="str">
            <v>048018</v>
          </cell>
          <cell r="J27220" t="str">
            <v>STOCKED</v>
          </cell>
        </row>
        <row r="27221">
          <cell r="D27221" t="str">
            <v>048018</v>
          </cell>
          <cell r="J27221" t="str">
            <v>STOCKED</v>
          </cell>
        </row>
        <row r="27222">
          <cell r="D27222" t="str">
            <v>048018</v>
          </cell>
          <cell r="J27222" t="str">
            <v>STOCKED</v>
          </cell>
        </row>
        <row r="27223">
          <cell r="D27223" t="str">
            <v>048018</v>
          </cell>
          <cell r="J27223" t="str">
            <v>STOCKED</v>
          </cell>
        </row>
        <row r="27224">
          <cell r="D27224" t="str">
            <v>048018</v>
          </cell>
          <cell r="J27224" t="str">
            <v>STOCKED</v>
          </cell>
        </row>
        <row r="27225">
          <cell r="D27225" t="str">
            <v>048018</v>
          </cell>
          <cell r="J27225" t="str">
            <v>(blank)</v>
          </cell>
        </row>
        <row r="27226">
          <cell r="D27226" t="str">
            <v>048018</v>
          </cell>
          <cell r="J27226" t="str">
            <v>(blank)</v>
          </cell>
        </row>
        <row r="27227">
          <cell r="D27227" t="str">
            <v>048018</v>
          </cell>
          <cell r="J27227" t="str">
            <v>(blank)</v>
          </cell>
        </row>
        <row r="27228">
          <cell r="D27228" t="str">
            <v>048018</v>
          </cell>
          <cell r="J27228" t="str">
            <v>(blank)</v>
          </cell>
        </row>
        <row r="27229">
          <cell r="D27229" t="str">
            <v>048018</v>
          </cell>
          <cell r="J27229" t="str">
            <v>(blank)</v>
          </cell>
        </row>
        <row r="27230">
          <cell r="D27230" t="str">
            <v>048018</v>
          </cell>
          <cell r="J27230" t="str">
            <v>N/A</v>
          </cell>
        </row>
        <row r="27231">
          <cell r="D27231" t="str">
            <v>048018</v>
          </cell>
          <cell r="J27231" t="str">
            <v>N/A</v>
          </cell>
        </row>
        <row r="27232">
          <cell r="D27232" t="str">
            <v>048018</v>
          </cell>
          <cell r="J27232" t="str">
            <v>STOCKED</v>
          </cell>
        </row>
        <row r="27233">
          <cell r="D27233" t="str">
            <v>048018</v>
          </cell>
          <cell r="J27233" t="str">
            <v>STOCKED</v>
          </cell>
        </row>
        <row r="27234">
          <cell r="D27234" t="str">
            <v>048018</v>
          </cell>
          <cell r="J27234" t="str">
            <v>STOCKED</v>
          </cell>
        </row>
        <row r="27235">
          <cell r="D27235" t="str">
            <v>048045</v>
          </cell>
          <cell r="J27235" t="str">
            <v>SPECIAL ORDER</v>
          </cell>
        </row>
        <row r="27236">
          <cell r="D27236" t="str">
            <v>048045</v>
          </cell>
          <cell r="J27236" t="str">
            <v>SPECIAL ORDER</v>
          </cell>
        </row>
        <row r="27237">
          <cell r="D27237" t="str">
            <v>048045</v>
          </cell>
          <cell r="J27237" t="str">
            <v>(blank)</v>
          </cell>
        </row>
        <row r="27238">
          <cell r="D27238" t="str">
            <v>048045</v>
          </cell>
          <cell r="J27238" t="str">
            <v>(blank)</v>
          </cell>
        </row>
        <row r="27239">
          <cell r="D27239" t="str">
            <v>048045</v>
          </cell>
          <cell r="J27239" t="str">
            <v>(blank)</v>
          </cell>
        </row>
        <row r="27240">
          <cell r="D27240" t="str">
            <v>048045</v>
          </cell>
          <cell r="J27240" t="str">
            <v>(blank)</v>
          </cell>
        </row>
        <row r="27241">
          <cell r="D27241" t="str">
            <v>048045</v>
          </cell>
          <cell r="J27241" t="str">
            <v>(blank)</v>
          </cell>
        </row>
        <row r="27242">
          <cell r="D27242" t="str">
            <v>048045</v>
          </cell>
          <cell r="J27242" t="str">
            <v>N/A</v>
          </cell>
        </row>
        <row r="27243">
          <cell r="D27243" t="str">
            <v>048045</v>
          </cell>
          <cell r="J27243" t="str">
            <v>N/A</v>
          </cell>
        </row>
        <row r="27244">
          <cell r="D27244" t="str">
            <v>048091</v>
          </cell>
          <cell r="J27244" t="str">
            <v>(blank)</v>
          </cell>
        </row>
        <row r="27245">
          <cell r="D27245" t="str">
            <v>048091</v>
          </cell>
          <cell r="J27245" t="str">
            <v>N/A</v>
          </cell>
        </row>
        <row r="27246">
          <cell r="D27246" t="str">
            <v>048091</v>
          </cell>
          <cell r="J27246" t="str">
            <v>N/A</v>
          </cell>
        </row>
        <row r="27247">
          <cell r="D27247" t="str">
            <v>048154</v>
          </cell>
          <cell r="J27247" t="str">
            <v>SPECIAL ORDER</v>
          </cell>
        </row>
        <row r="27248">
          <cell r="D27248" t="str">
            <v>048154</v>
          </cell>
          <cell r="J27248" t="str">
            <v>SPECIAL ORDER</v>
          </cell>
        </row>
        <row r="27249">
          <cell r="D27249" t="str">
            <v>048154</v>
          </cell>
          <cell r="J27249" t="str">
            <v>(blank)</v>
          </cell>
        </row>
        <row r="27250">
          <cell r="D27250" t="str">
            <v>048154</v>
          </cell>
          <cell r="J27250" t="str">
            <v>(blank)</v>
          </cell>
        </row>
        <row r="27251">
          <cell r="D27251" t="str">
            <v>048154</v>
          </cell>
          <cell r="J27251" t="str">
            <v>(blank)</v>
          </cell>
        </row>
        <row r="27252">
          <cell r="D27252" t="str">
            <v>048154</v>
          </cell>
          <cell r="J27252" t="str">
            <v>(blank)</v>
          </cell>
        </row>
        <row r="27253">
          <cell r="D27253" t="str">
            <v>048154</v>
          </cell>
          <cell r="J27253" t="str">
            <v>(blank)</v>
          </cell>
        </row>
        <row r="27254">
          <cell r="D27254" t="str">
            <v>048154</v>
          </cell>
          <cell r="J27254" t="str">
            <v>N/A</v>
          </cell>
        </row>
        <row r="27255">
          <cell r="D27255" t="str">
            <v>048154</v>
          </cell>
          <cell r="J27255" t="str">
            <v>N/A</v>
          </cell>
        </row>
        <row r="27256">
          <cell r="D27256" t="str">
            <v>052031</v>
          </cell>
          <cell r="J27256" t="str">
            <v>SPECIAL ORDER</v>
          </cell>
        </row>
        <row r="27257">
          <cell r="D27257" t="str">
            <v>052031</v>
          </cell>
          <cell r="J27257" t="str">
            <v>SPECIAL ORDER</v>
          </cell>
        </row>
        <row r="27258">
          <cell r="D27258" t="str">
            <v>052031</v>
          </cell>
          <cell r="J27258" t="str">
            <v>SPECIAL ORDER</v>
          </cell>
        </row>
        <row r="27259">
          <cell r="D27259" t="str">
            <v>052031</v>
          </cell>
          <cell r="J27259" t="str">
            <v>SPECIAL ORDER</v>
          </cell>
        </row>
        <row r="27260">
          <cell r="D27260" t="str">
            <v>052031</v>
          </cell>
          <cell r="J27260" t="str">
            <v>SPECIAL ORDER</v>
          </cell>
        </row>
        <row r="27261">
          <cell r="D27261" t="str">
            <v>052031</v>
          </cell>
          <cell r="J27261" t="str">
            <v>SPECIAL ORDER</v>
          </cell>
        </row>
        <row r="27262">
          <cell r="D27262" t="str">
            <v>052031</v>
          </cell>
          <cell r="J27262" t="str">
            <v>SPECIAL ORDER</v>
          </cell>
        </row>
        <row r="27263">
          <cell r="D27263" t="str">
            <v>052031</v>
          </cell>
          <cell r="J27263" t="str">
            <v>SPECIAL ORDER</v>
          </cell>
        </row>
        <row r="27264">
          <cell r="D27264" t="str">
            <v>052031</v>
          </cell>
          <cell r="J27264" t="str">
            <v>SPECIAL ORDER</v>
          </cell>
        </row>
        <row r="27265">
          <cell r="D27265" t="str">
            <v>052031</v>
          </cell>
          <cell r="J27265" t="str">
            <v>SPECIAL ORDER</v>
          </cell>
        </row>
        <row r="27266">
          <cell r="D27266" t="str">
            <v>052031</v>
          </cell>
          <cell r="J27266" t="str">
            <v>SPECIAL ORDER</v>
          </cell>
        </row>
        <row r="27267">
          <cell r="D27267" t="str">
            <v>052031</v>
          </cell>
          <cell r="J27267" t="str">
            <v>SPECIAL ORDER</v>
          </cell>
        </row>
        <row r="27268">
          <cell r="D27268" t="str">
            <v>052031</v>
          </cell>
          <cell r="J27268" t="str">
            <v>SPECIAL ORDER</v>
          </cell>
        </row>
        <row r="27269">
          <cell r="D27269" t="str">
            <v>052031</v>
          </cell>
          <cell r="J27269" t="str">
            <v>SPECIAL ORDER</v>
          </cell>
        </row>
        <row r="27270">
          <cell r="D27270" t="str">
            <v>052031</v>
          </cell>
          <cell r="J27270" t="str">
            <v>SPECIAL ORDER</v>
          </cell>
        </row>
        <row r="27271">
          <cell r="D27271" t="str">
            <v>052031</v>
          </cell>
          <cell r="J27271" t="str">
            <v>SPECIAL ORDER</v>
          </cell>
        </row>
        <row r="27272">
          <cell r="D27272" t="str">
            <v>052031</v>
          </cell>
          <cell r="J27272" t="str">
            <v>SPECIAL ORDER</v>
          </cell>
        </row>
        <row r="27273">
          <cell r="D27273" t="str">
            <v>052031</v>
          </cell>
          <cell r="J27273" t="str">
            <v>SPECIAL ORDER</v>
          </cell>
        </row>
        <row r="27274">
          <cell r="D27274" t="str">
            <v>052031</v>
          </cell>
          <cell r="J27274" t="str">
            <v>SPECIAL ORDER</v>
          </cell>
        </row>
        <row r="27275">
          <cell r="D27275" t="str">
            <v>052031</v>
          </cell>
          <cell r="J27275" t="str">
            <v>SPECIAL ORDER</v>
          </cell>
        </row>
        <row r="27276">
          <cell r="D27276" t="str">
            <v>052031</v>
          </cell>
          <cell r="J27276" t="str">
            <v>SPECIAL ORDER</v>
          </cell>
        </row>
        <row r="27277">
          <cell r="D27277" t="str">
            <v>052031</v>
          </cell>
          <cell r="J27277" t="str">
            <v>SPECIAL ORDER</v>
          </cell>
        </row>
        <row r="27278">
          <cell r="D27278" t="str">
            <v>052031</v>
          </cell>
          <cell r="J27278" t="str">
            <v>SPECIAL ORDER</v>
          </cell>
        </row>
        <row r="27279">
          <cell r="D27279" t="str">
            <v>052031</v>
          </cell>
          <cell r="J27279" t="str">
            <v>SPECIAL ORDER</v>
          </cell>
        </row>
        <row r="27280">
          <cell r="D27280" t="str">
            <v>052031</v>
          </cell>
          <cell r="J27280" t="str">
            <v>SPECIAL ORDER</v>
          </cell>
        </row>
        <row r="27281">
          <cell r="D27281" t="str">
            <v>052031</v>
          </cell>
          <cell r="J27281" t="str">
            <v>(blank)</v>
          </cell>
        </row>
        <row r="27282">
          <cell r="D27282" t="str">
            <v>052031</v>
          </cell>
          <cell r="J27282" t="str">
            <v>(blank)</v>
          </cell>
        </row>
        <row r="27283">
          <cell r="D27283" t="str">
            <v>052031</v>
          </cell>
          <cell r="J27283" t="str">
            <v>(blank)</v>
          </cell>
        </row>
        <row r="27284">
          <cell r="D27284" t="str">
            <v>052031</v>
          </cell>
          <cell r="J27284" t="str">
            <v>(blank)</v>
          </cell>
        </row>
        <row r="27285">
          <cell r="D27285" t="str">
            <v>052031</v>
          </cell>
          <cell r="J27285" t="str">
            <v>SPECIAL ORDER</v>
          </cell>
        </row>
        <row r="27286">
          <cell r="D27286" t="str">
            <v>052031</v>
          </cell>
          <cell r="J27286" t="str">
            <v>SPECIAL ORDER</v>
          </cell>
        </row>
        <row r="27287">
          <cell r="D27287" t="str">
            <v>052031</v>
          </cell>
          <cell r="J27287" t="str">
            <v>SPECIAL ORDER</v>
          </cell>
        </row>
        <row r="27288">
          <cell r="D27288" t="str">
            <v>052031</v>
          </cell>
          <cell r="J27288" t="str">
            <v>SPECIAL ORDER</v>
          </cell>
        </row>
        <row r="27289">
          <cell r="D27289" t="str">
            <v>052031</v>
          </cell>
          <cell r="J27289" t="str">
            <v>SPECIAL ORDER</v>
          </cell>
        </row>
        <row r="27290">
          <cell r="D27290" t="str">
            <v>052031</v>
          </cell>
          <cell r="J27290" t="str">
            <v>SPECIAL ORDER</v>
          </cell>
        </row>
        <row r="27291">
          <cell r="D27291" t="str">
            <v>052031</v>
          </cell>
          <cell r="J27291" t="str">
            <v>SPECIAL ORDER</v>
          </cell>
        </row>
        <row r="27292">
          <cell r="D27292" t="str">
            <v>052031</v>
          </cell>
          <cell r="J27292" t="str">
            <v>SPECIAL ORDER</v>
          </cell>
        </row>
        <row r="27293">
          <cell r="D27293" t="str">
            <v>052031</v>
          </cell>
          <cell r="J27293" t="str">
            <v>SPECIAL ORDER</v>
          </cell>
        </row>
        <row r="27294">
          <cell r="D27294" t="str">
            <v>052031</v>
          </cell>
          <cell r="J27294" t="str">
            <v>SPECIAL ORDER</v>
          </cell>
        </row>
        <row r="27295">
          <cell r="D27295" t="str">
            <v>052031</v>
          </cell>
          <cell r="J27295" t="str">
            <v>SPECIAL ORDER</v>
          </cell>
        </row>
        <row r="27296">
          <cell r="D27296" t="str">
            <v>052031</v>
          </cell>
          <cell r="J27296" t="str">
            <v>SPECIAL ORDER</v>
          </cell>
        </row>
        <row r="27297">
          <cell r="D27297" t="str">
            <v>052031</v>
          </cell>
          <cell r="J27297" t="str">
            <v>SPECIAL ORDER</v>
          </cell>
        </row>
        <row r="27298">
          <cell r="D27298" t="str">
            <v>052031</v>
          </cell>
          <cell r="J27298" t="str">
            <v>SPECIAL ORDER</v>
          </cell>
        </row>
        <row r="27299">
          <cell r="D27299" t="str">
            <v>052031</v>
          </cell>
          <cell r="J27299" t="str">
            <v>SPECIAL ORDER</v>
          </cell>
        </row>
        <row r="27300">
          <cell r="D27300" t="str">
            <v>052031</v>
          </cell>
          <cell r="J27300" t="str">
            <v>SPECIAL ORDER</v>
          </cell>
        </row>
        <row r="27301">
          <cell r="D27301" t="str">
            <v>052031</v>
          </cell>
          <cell r="J27301" t="str">
            <v>SPECIAL ORDER</v>
          </cell>
        </row>
        <row r="27302">
          <cell r="D27302" t="str">
            <v>052031</v>
          </cell>
          <cell r="J27302" t="str">
            <v>SPECIAL ORDER</v>
          </cell>
        </row>
        <row r="27303">
          <cell r="D27303" t="str">
            <v>052031</v>
          </cell>
          <cell r="J27303" t="str">
            <v>SPECIAL ORDER</v>
          </cell>
        </row>
        <row r="27304">
          <cell r="D27304" t="str">
            <v>052031</v>
          </cell>
          <cell r="J27304" t="str">
            <v>SPECIAL ORDER</v>
          </cell>
        </row>
        <row r="27305">
          <cell r="D27305" t="str">
            <v>052031</v>
          </cell>
          <cell r="J27305" t="str">
            <v>SPECIAL ORDER</v>
          </cell>
        </row>
        <row r="27306">
          <cell r="D27306" t="str">
            <v>052031</v>
          </cell>
          <cell r="J27306" t="str">
            <v>SPECIAL ORDER</v>
          </cell>
        </row>
        <row r="27307">
          <cell r="D27307" t="str">
            <v>052031</v>
          </cell>
          <cell r="J27307" t="str">
            <v>SPECIAL ORDER</v>
          </cell>
        </row>
        <row r="27308">
          <cell r="D27308" t="str">
            <v>052031</v>
          </cell>
          <cell r="J27308" t="str">
            <v>SPECIAL ORDER</v>
          </cell>
        </row>
        <row r="27309">
          <cell r="D27309" t="str">
            <v>052031</v>
          </cell>
          <cell r="J27309" t="str">
            <v>SPECIAL ORDER</v>
          </cell>
        </row>
        <row r="27310">
          <cell r="D27310" t="str">
            <v>052031</v>
          </cell>
          <cell r="J27310" t="str">
            <v>(blank)</v>
          </cell>
        </row>
        <row r="27311">
          <cell r="D27311" t="str">
            <v>052031</v>
          </cell>
          <cell r="J27311" t="str">
            <v>(blank)</v>
          </cell>
        </row>
        <row r="27312">
          <cell r="D27312" t="str">
            <v>052031</v>
          </cell>
          <cell r="J27312" t="str">
            <v>(blank)</v>
          </cell>
        </row>
        <row r="27313">
          <cell r="D27313" t="str">
            <v>052031</v>
          </cell>
          <cell r="J27313" t="str">
            <v>(blank)</v>
          </cell>
        </row>
        <row r="27314">
          <cell r="D27314" t="str">
            <v>052031</v>
          </cell>
          <cell r="J27314" t="str">
            <v>SPECIAL ORDER</v>
          </cell>
        </row>
        <row r="27315">
          <cell r="D27315" t="str">
            <v>052031</v>
          </cell>
          <cell r="J27315" t="str">
            <v>SPECIAL ORDER</v>
          </cell>
        </row>
        <row r="27316">
          <cell r="D27316" t="str">
            <v>052031</v>
          </cell>
          <cell r="J27316" t="str">
            <v>SPECIAL ORDER</v>
          </cell>
        </row>
        <row r="27317">
          <cell r="D27317" t="str">
            <v>052031</v>
          </cell>
          <cell r="J27317" t="str">
            <v>SPECIAL ORDER</v>
          </cell>
        </row>
        <row r="27318">
          <cell r="D27318" t="str">
            <v>052031</v>
          </cell>
          <cell r="J27318" t="str">
            <v>SPECIAL ORDER</v>
          </cell>
        </row>
        <row r="27319">
          <cell r="D27319" t="str">
            <v>052031</v>
          </cell>
          <cell r="J27319" t="str">
            <v>SPECIAL ORDER</v>
          </cell>
        </row>
        <row r="27320">
          <cell r="D27320" t="str">
            <v>052031</v>
          </cell>
          <cell r="J27320" t="str">
            <v>SPECIAL ORDER</v>
          </cell>
        </row>
        <row r="27321">
          <cell r="D27321" t="str">
            <v>052031</v>
          </cell>
          <cell r="J27321" t="str">
            <v>SPECIAL ORDER</v>
          </cell>
        </row>
        <row r="27322">
          <cell r="D27322" t="str">
            <v>052031</v>
          </cell>
          <cell r="J27322" t="str">
            <v>SPECIAL ORDER</v>
          </cell>
        </row>
        <row r="27323">
          <cell r="D27323" t="str">
            <v>052031</v>
          </cell>
          <cell r="J27323" t="str">
            <v>SPECIAL ORDER</v>
          </cell>
        </row>
        <row r="27324">
          <cell r="D27324" t="str">
            <v>052031</v>
          </cell>
          <cell r="J27324" t="str">
            <v>SPECIAL ORDER</v>
          </cell>
        </row>
        <row r="27325">
          <cell r="D27325" t="str">
            <v>052031</v>
          </cell>
          <cell r="J27325" t="str">
            <v>SPECIAL ORDER</v>
          </cell>
        </row>
        <row r="27326">
          <cell r="D27326" t="str">
            <v>052031</v>
          </cell>
          <cell r="J27326" t="str">
            <v>SPECIAL ORDER</v>
          </cell>
        </row>
        <row r="27327">
          <cell r="D27327" t="str">
            <v>052031</v>
          </cell>
          <cell r="J27327" t="str">
            <v>SPECIAL ORDER</v>
          </cell>
        </row>
        <row r="27328">
          <cell r="D27328" t="str">
            <v>052031</v>
          </cell>
          <cell r="J27328" t="str">
            <v>SPECIAL ORDER</v>
          </cell>
        </row>
        <row r="27329">
          <cell r="D27329" t="str">
            <v>052052</v>
          </cell>
          <cell r="J27329" t="str">
            <v>(blank)</v>
          </cell>
        </row>
        <row r="27330">
          <cell r="D27330" t="str">
            <v>052052</v>
          </cell>
          <cell r="J27330" t="str">
            <v>N/A</v>
          </cell>
        </row>
        <row r="27331">
          <cell r="D27331" t="str">
            <v>052052</v>
          </cell>
          <cell r="J27331" t="str">
            <v>N/A</v>
          </cell>
        </row>
        <row r="27332">
          <cell r="D27332" t="str">
            <v>052052</v>
          </cell>
          <cell r="J27332" t="str">
            <v>(blank)</v>
          </cell>
        </row>
        <row r="27333">
          <cell r="D27333" t="str">
            <v>052052</v>
          </cell>
          <cell r="J27333" t="str">
            <v>N/A</v>
          </cell>
        </row>
        <row r="27334">
          <cell r="D27334" t="str">
            <v>052052</v>
          </cell>
          <cell r="J27334" t="str">
            <v>N/A</v>
          </cell>
        </row>
        <row r="27335">
          <cell r="D27335" t="str">
            <v>052052</v>
          </cell>
          <cell r="J27335" t="str">
            <v>(blank)</v>
          </cell>
        </row>
        <row r="27336">
          <cell r="D27336" t="str">
            <v>052052</v>
          </cell>
          <cell r="J27336" t="str">
            <v>N/A</v>
          </cell>
        </row>
        <row r="27337">
          <cell r="D27337" t="str">
            <v>052052</v>
          </cell>
          <cell r="J27337" t="str">
            <v>N/A</v>
          </cell>
        </row>
        <row r="27338">
          <cell r="D27338" t="str">
            <v>052053</v>
          </cell>
          <cell r="J27338" t="str">
            <v>SPECIAL ORDER</v>
          </cell>
        </row>
        <row r="27339">
          <cell r="D27339" t="str">
            <v>052053</v>
          </cell>
          <cell r="J27339" t="str">
            <v>SPECIAL ORDER</v>
          </cell>
        </row>
        <row r="27340">
          <cell r="D27340" t="str">
            <v>052053</v>
          </cell>
          <cell r="J27340" t="str">
            <v>SPECIAL ORDER</v>
          </cell>
        </row>
        <row r="27341">
          <cell r="D27341" t="str">
            <v>052053</v>
          </cell>
          <cell r="J27341" t="str">
            <v>SPECIAL ORDER</v>
          </cell>
        </row>
        <row r="27342">
          <cell r="D27342" t="str">
            <v>052053</v>
          </cell>
          <cell r="J27342" t="str">
            <v>SPECIAL ORDER</v>
          </cell>
        </row>
        <row r="27343">
          <cell r="D27343" t="str">
            <v>052053</v>
          </cell>
          <cell r="J27343" t="str">
            <v>SPECIAL ORDER</v>
          </cell>
        </row>
        <row r="27344">
          <cell r="D27344" t="str">
            <v>052053</v>
          </cell>
          <cell r="J27344" t="str">
            <v>SPECIAL ORDER</v>
          </cell>
        </row>
        <row r="27345">
          <cell r="D27345" t="str">
            <v>052053</v>
          </cell>
          <cell r="J27345" t="str">
            <v>SPECIAL ORDER</v>
          </cell>
        </row>
        <row r="27346">
          <cell r="D27346" t="str">
            <v>052053</v>
          </cell>
          <cell r="J27346" t="str">
            <v>SPECIAL ORDER</v>
          </cell>
        </row>
        <row r="27347">
          <cell r="D27347" t="str">
            <v>052053</v>
          </cell>
          <cell r="J27347" t="str">
            <v>SPECIAL ORDER</v>
          </cell>
        </row>
        <row r="27348">
          <cell r="D27348" t="str">
            <v>052053</v>
          </cell>
          <cell r="J27348" t="str">
            <v>SPECIAL ORDER</v>
          </cell>
        </row>
        <row r="27349">
          <cell r="D27349" t="str">
            <v>052053</v>
          </cell>
          <cell r="J27349" t="str">
            <v>SPECIAL ORDER</v>
          </cell>
        </row>
        <row r="27350">
          <cell r="D27350" t="str">
            <v>052053</v>
          </cell>
          <cell r="J27350" t="str">
            <v>SPECIAL ORDER</v>
          </cell>
        </row>
        <row r="27351">
          <cell r="D27351" t="str">
            <v>052053</v>
          </cell>
          <cell r="J27351" t="str">
            <v>SPECIAL ORDER</v>
          </cell>
        </row>
        <row r="27352">
          <cell r="D27352" t="str">
            <v>052053</v>
          </cell>
          <cell r="J27352" t="str">
            <v>SPECIAL ORDER</v>
          </cell>
        </row>
        <row r="27353">
          <cell r="D27353" t="str">
            <v>052053</v>
          </cell>
          <cell r="J27353" t="str">
            <v>SPECIAL ORDER</v>
          </cell>
        </row>
        <row r="27354">
          <cell r="D27354" t="str">
            <v>052053</v>
          </cell>
          <cell r="J27354" t="str">
            <v>SPECIAL ORDER</v>
          </cell>
        </row>
        <row r="27355">
          <cell r="D27355" t="str">
            <v>052053</v>
          </cell>
          <cell r="J27355" t="str">
            <v>SPECIAL ORDER</v>
          </cell>
        </row>
        <row r="27356">
          <cell r="D27356" t="str">
            <v>052053</v>
          </cell>
          <cell r="J27356" t="str">
            <v>SPECIAL ORDER</v>
          </cell>
        </row>
        <row r="27357">
          <cell r="D27357" t="str">
            <v>052053</v>
          </cell>
          <cell r="J27357" t="str">
            <v>SPECIAL ORDER</v>
          </cell>
        </row>
        <row r="27358">
          <cell r="D27358" t="str">
            <v>052053</v>
          </cell>
          <cell r="J27358" t="str">
            <v>SPECIAL ORDER</v>
          </cell>
        </row>
        <row r="27359">
          <cell r="D27359" t="str">
            <v>052053</v>
          </cell>
          <cell r="J27359" t="str">
            <v>SPECIAL ORDER</v>
          </cell>
        </row>
        <row r="27360">
          <cell r="D27360" t="str">
            <v>052053</v>
          </cell>
          <cell r="J27360" t="str">
            <v>SPECIAL ORDER</v>
          </cell>
        </row>
        <row r="27361">
          <cell r="D27361" t="str">
            <v>052053</v>
          </cell>
          <cell r="J27361" t="str">
            <v>SPECIAL ORDER</v>
          </cell>
        </row>
        <row r="27362">
          <cell r="D27362" t="str">
            <v>052053</v>
          </cell>
          <cell r="J27362" t="str">
            <v>SPECIAL ORDER</v>
          </cell>
        </row>
        <row r="27363">
          <cell r="D27363" t="str">
            <v>052053</v>
          </cell>
          <cell r="J27363" t="str">
            <v>(blank)</v>
          </cell>
        </row>
        <row r="27364">
          <cell r="D27364" t="str">
            <v>052053</v>
          </cell>
          <cell r="J27364" t="str">
            <v>(blank)</v>
          </cell>
        </row>
        <row r="27365">
          <cell r="D27365" t="str">
            <v>052053</v>
          </cell>
          <cell r="J27365" t="str">
            <v>(blank)</v>
          </cell>
        </row>
        <row r="27366">
          <cell r="D27366" t="str">
            <v>052053</v>
          </cell>
          <cell r="J27366" t="str">
            <v>(blank)</v>
          </cell>
        </row>
        <row r="27367">
          <cell r="D27367" t="str">
            <v>052053</v>
          </cell>
          <cell r="J27367" t="str">
            <v>(blank)</v>
          </cell>
        </row>
        <row r="27368">
          <cell r="D27368" t="str">
            <v>052053</v>
          </cell>
          <cell r="J27368" t="str">
            <v>N/A</v>
          </cell>
        </row>
        <row r="27369">
          <cell r="D27369" t="str">
            <v>052053</v>
          </cell>
          <cell r="J27369" t="str">
            <v>N/A</v>
          </cell>
        </row>
        <row r="27370">
          <cell r="D27370" t="str">
            <v>052053</v>
          </cell>
          <cell r="J27370" t="str">
            <v>SPECIAL ORDER</v>
          </cell>
        </row>
        <row r="27371">
          <cell r="D27371" t="str">
            <v>052053</v>
          </cell>
          <cell r="J27371" t="str">
            <v>SPECIAL ORDER</v>
          </cell>
        </row>
        <row r="27372">
          <cell r="D27372" t="str">
            <v>052053</v>
          </cell>
          <cell r="J27372" t="str">
            <v>SPECIAL ORDER</v>
          </cell>
        </row>
        <row r="27373">
          <cell r="D27373" t="str">
            <v>052053</v>
          </cell>
          <cell r="J27373" t="str">
            <v>SPECIAL ORDER</v>
          </cell>
        </row>
        <row r="27374">
          <cell r="D27374" t="str">
            <v>052053</v>
          </cell>
          <cell r="J27374" t="str">
            <v>SPECIAL ORDER</v>
          </cell>
        </row>
        <row r="27375">
          <cell r="D27375" t="str">
            <v>052053</v>
          </cell>
          <cell r="J27375" t="str">
            <v>SPECIAL ORDER</v>
          </cell>
        </row>
        <row r="27376">
          <cell r="D27376" t="str">
            <v>052053</v>
          </cell>
          <cell r="J27376" t="str">
            <v>SPECIAL ORDER</v>
          </cell>
        </row>
        <row r="27377">
          <cell r="D27377" t="str">
            <v>052053</v>
          </cell>
          <cell r="J27377" t="str">
            <v>SPECIAL ORDER</v>
          </cell>
        </row>
        <row r="27378">
          <cell r="D27378" t="str">
            <v>052053</v>
          </cell>
          <cell r="J27378" t="str">
            <v>SPECIAL ORDER</v>
          </cell>
        </row>
        <row r="27379">
          <cell r="D27379" t="str">
            <v>052053</v>
          </cell>
          <cell r="J27379" t="str">
            <v>SPECIAL ORDER</v>
          </cell>
        </row>
        <row r="27380">
          <cell r="D27380" t="str">
            <v>052053</v>
          </cell>
          <cell r="J27380" t="str">
            <v>SPECIAL ORDER</v>
          </cell>
        </row>
        <row r="27381">
          <cell r="D27381" t="str">
            <v>052053</v>
          </cell>
          <cell r="J27381" t="str">
            <v>SPECIAL ORDER</v>
          </cell>
        </row>
        <row r="27382">
          <cell r="D27382" t="str">
            <v>052053</v>
          </cell>
          <cell r="J27382" t="str">
            <v>SPECIAL ORDER</v>
          </cell>
        </row>
        <row r="27383">
          <cell r="D27383" t="str">
            <v>052053</v>
          </cell>
          <cell r="J27383" t="str">
            <v>SPECIAL ORDER</v>
          </cell>
        </row>
        <row r="27384">
          <cell r="D27384" t="str">
            <v>052053</v>
          </cell>
          <cell r="J27384" t="str">
            <v>SPECIAL ORDER</v>
          </cell>
        </row>
        <row r="27385">
          <cell r="D27385" t="str">
            <v>052053</v>
          </cell>
          <cell r="J27385" t="str">
            <v>SPECIAL ORDER</v>
          </cell>
        </row>
        <row r="27386">
          <cell r="D27386" t="str">
            <v>052053</v>
          </cell>
          <cell r="J27386" t="str">
            <v>SPECIAL ORDER</v>
          </cell>
        </row>
        <row r="27387">
          <cell r="D27387" t="str">
            <v>052053</v>
          </cell>
          <cell r="J27387" t="str">
            <v>SPECIAL ORDER</v>
          </cell>
        </row>
        <row r="27388">
          <cell r="D27388" t="str">
            <v>052053</v>
          </cell>
          <cell r="J27388" t="str">
            <v>SPECIAL ORDER</v>
          </cell>
        </row>
        <row r="27389">
          <cell r="D27389" t="str">
            <v>052053</v>
          </cell>
          <cell r="J27389" t="str">
            <v>SPECIAL ORDER</v>
          </cell>
        </row>
        <row r="27390">
          <cell r="D27390" t="str">
            <v>052053</v>
          </cell>
          <cell r="J27390" t="str">
            <v>SPECIAL ORDER</v>
          </cell>
        </row>
        <row r="27391">
          <cell r="D27391" t="str">
            <v>052053</v>
          </cell>
          <cell r="J27391" t="str">
            <v>SPECIAL ORDER</v>
          </cell>
        </row>
        <row r="27392">
          <cell r="D27392" t="str">
            <v>052053</v>
          </cell>
          <cell r="J27392" t="str">
            <v>SPECIAL ORDER</v>
          </cell>
        </row>
        <row r="27393">
          <cell r="D27393" t="str">
            <v>052053</v>
          </cell>
          <cell r="J27393" t="str">
            <v>SPECIAL ORDER</v>
          </cell>
        </row>
        <row r="27394">
          <cell r="D27394" t="str">
            <v>052053</v>
          </cell>
          <cell r="J27394" t="str">
            <v>SPECIAL ORDER</v>
          </cell>
        </row>
        <row r="27395">
          <cell r="D27395" t="str">
            <v>052053</v>
          </cell>
          <cell r="J27395" t="str">
            <v>(blank)</v>
          </cell>
        </row>
        <row r="27396">
          <cell r="D27396" t="str">
            <v>052053</v>
          </cell>
          <cell r="J27396" t="str">
            <v>(blank)</v>
          </cell>
        </row>
        <row r="27397">
          <cell r="D27397" t="str">
            <v>052053</v>
          </cell>
          <cell r="J27397" t="str">
            <v>(blank)</v>
          </cell>
        </row>
        <row r="27398">
          <cell r="D27398" t="str">
            <v>052053</v>
          </cell>
          <cell r="J27398" t="str">
            <v>(blank)</v>
          </cell>
        </row>
        <row r="27399">
          <cell r="D27399" t="str">
            <v>052053</v>
          </cell>
          <cell r="J27399" t="str">
            <v>(blank)</v>
          </cell>
        </row>
        <row r="27400">
          <cell r="D27400" t="str">
            <v>052053</v>
          </cell>
          <cell r="J27400" t="str">
            <v>N/A</v>
          </cell>
        </row>
        <row r="27401">
          <cell r="D27401" t="str">
            <v>052053</v>
          </cell>
          <cell r="J27401" t="str">
            <v>N/A</v>
          </cell>
        </row>
        <row r="27402">
          <cell r="D27402" t="str">
            <v>052053</v>
          </cell>
          <cell r="J27402" t="str">
            <v>(blank)</v>
          </cell>
        </row>
        <row r="27403">
          <cell r="D27403" t="str">
            <v>052053</v>
          </cell>
          <cell r="J27403" t="str">
            <v>N/A</v>
          </cell>
        </row>
        <row r="27404">
          <cell r="D27404" t="str">
            <v>052053</v>
          </cell>
          <cell r="J27404" t="str">
            <v>N/A</v>
          </cell>
        </row>
        <row r="27405">
          <cell r="D27405" t="str">
            <v>052053</v>
          </cell>
          <cell r="J27405" t="str">
            <v>SPECIAL ORDER</v>
          </cell>
        </row>
        <row r="27406">
          <cell r="D27406" t="str">
            <v>052054</v>
          </cell>
          <cell r="J27406" t="str">
            <v>SPECIAL ORDER</v>
          </cell>
        </row>
        <row r="27407">
          <cell r="D27407" t="str">
            <v>052054</v>
          </cell>
          <cell r="J27407" t="str">
            <v>SPECIAL ORDER</v>
          </cell>
        </row>
        <row r="27408">
          <cell r="D27408" t="str">
            <v>052054</v>
          </cell>
          <cell r="J27408" t="str">
            <v>SPECIAL ORDER</v>
          </cell>
        </row>
        <row r="27409">
          <cell r="D27409" t="str">
            <v>052054</v>
          </cell>
          <cell r="J27409" t="str">
            <v>SPECIAL ORDER</v>
          </cell>
        </row>
        <row r="27410">
          <cell r="D27410" t="str">
            <v>052054</v>
          </cell>
          <cell r="J27410" t="str">
            <v>SPECIAL ORDER</v>
          </cell>
        </row>
        <row r="27411">
          <cell r="D27411" t="str">
            <v>052054</v>
          </cell>
          <cell r="J27411" t="str">
            <v>SPECIAL ORDER</v>
          </cell>
        </row>
        <row r="27412">
          <cell r="D27412" t="str">
            <v>052054</v>
          </cell>
          <cell r="J27412" t="str">
            <v>SPECIAL ORDER</v>
          </cell>
        </row>
        <row r="27413">
          <cell r="D27413" t="str">
            <v>052054</v>
          </cell>
          <cell r="J27413" t="str">
            <v>SPECIAL ORDER</v>
          </cell>
        </row>
        <row r="27414">
          <cell r="D27414" t="str">
            <v>052054</v>
          </cell>
          <cell r="J27414" t="str">
            <v>SPECIAL ORDER</v>
          </cell>
        </row>
        <row r="27415">
          <cell r="D27415" t="str">
            <v>052054</v>
          </cell>
          <cell r="J27415" t="str">
            <v>SPECIAL ORDER</v>
          </cell>
        </row>
        <row r="27416">
          <cell r="D27416" t="str">
            <v>052054</v>
          </cell>
          <cell r="J27416" t="str">
            <v>SPECIAL ORDER</v>
          </cell>
        </row>
        <row r="27417">
          <cell r="D27417" t="str">
            <v>052054</v>
          </cell>
          <cell r="J27417" t="str">
            <v>SPECIAL ORDER</v>
          </cell>
        </row>
        <row r="27418">
          <cell r="D27418" t="str">
            <v>052054</v>
          </cell>
          <cell r="J27418" t="str">
            <v>SPECIAL ORDER</v>
          </cell>
        </row>
        <row r="27419">
          <cell r="D27419" t="str">
            <v>052054</v>
          </cell>
          <cell r="J27419" t="str">
            <v>SPECIAL ORDER</v>
          </cell>
        </row>
        <row r="27420">
          <cell r="D27420" t="str">
            <v>052054</v>
          </cell>
          <cell r="J27420" t="str">
            <v>SPECIAL ORDER</v>
          </cell>
        </row>
        <row r="27421">
          <cell r="D27421" t="str">
            <v>052054</v>
          </cell>
          <cell r="J27421" t="str">
            <v>SPECIAL ORDER</v>
          </cell>
        </row>
        <row r="27422">
          <cell r="D27422" t="str">
            <v>052054</v>
          </cell>
          <cell r="J27422" t="str">
            <v>SPECIAL ORDER</v>
          </cell>
        </row>
        <row r="27423">
          <cell r="D27423" t="str">
            <v>052054</v>
          </cell>
          <cell r="J27423" t="str">
            <v>SPECIAL ORDER</v>
          </cell>
        </row>
        <row r="27424">
          <cell r="D27424" t="str">
            <v>052054</v>
          </cell>
          <cell r="J27424" t="str">
            <v>SPECIAL ORDER</v>
          </cell>
        </row>
        <row r="27425">
          <cell r="D27425" t="str">
            <v>052054</v>
          </cell>
          <cell r="J27425" t="str">
            <v>SPECIAL ORDER</v>
          </cell>
        </row>
        <row r="27426">
          <cell r="D27426" t="str">
            <v>052054</v>
          </cell>
          <cell r="J27426" t="str">
            <v>SPECIAL ORDER</v>
          </cell>
        </row>
        <row r="27427">
          <cell r="D27427" t="str">
            <v>052054</v>
          </cell>
          <cell r="J27427" t="str">
            <v>SPECIAL ORDER</v>
          </cell>
        </row>
        <row r="27428">
          <cell r="D27428" t="str">
            <v>052054</v>
          </cell>
          <cell r="J27428" t="str">
            <v>SPECIAL ORDER</v>
          </cell>
        </row>
        <row r="27429">
          <cell r="D27429" t="str">
            <v>052054</v>
          </cell>
          <cell r="J27429" t="str">
            <v>SPECIAL ORDER</v>
          </cell>
        </row>
        <row r="27430">
          <cell r="D27430" t="str">
            <v>052054</v>
          </cell>
          <cell r="J27430" t="str">
            <v>SPECIAL ORDER</v>
          </cell>
        </row>
        <row r="27431">
          <cell r="D27431" t="str">
            <v>052054</v>
          </cell>
          <cell r="J27431" t="str">
            <v>(blank)</v>
          </cell>
        </row>
        <row r="27432">
          <cell r="D27432" t="str">
            <v>052054</v>
          </cell>
          <cell r="J27432" t="str">
            <v>(blank)</v>
          </cell>
        </row>
        <row r="27433">
          <cell r="D27433" t="str">
            <v>052054</v>
          </cell>
          <cell r="J27433" t="str">
            <v>(blank)</v>
          </cell>
        </row>
        <row r="27434">
          <cell r="D27434" t="str">
            <v>052054</v>
          </cell>
          <cell r="J27434" t="str">
            <v>(blank)</v>
          </cell>
        </row>
        <row r="27435">
          <cell r="D27435" t="str">
            <v>052054</v>
          </cell>
          <cell r="J27435" t="str">
            <v>(blank)</v>
          </cell>
        </row>
        <row r="27436">
          <cell r="D27436" t="str">
            <v>052054</v>
          </cell>
          <cell r="J27436" t="str">
            <v>N/A</v>
          </cell>
        </row>
        <row r="27437">
          <cell r="D27437" t="str">
            <v>052054</v>
          </cell>
          <cell r="J27437" t="str">
            <v>N/A</v>
          </cell>
        </row>
        <row r="27438">
          <cell r="D27438" t="str">
            <v>052054</v>
          </cell>
          <cell r="J27438" t="str">
            <v>SPECIAL ORDER</v>
          </cell>
        </row>
        <row r="27439">
          <cell r="D27439" t="str">
            <v>052054</v>
          </cell>
          <cell r="J27439" t="str">
            <v>SPECIAL ORDER</v>
          </cell>
        </row>
        <row r="27440">
          <cell r="D27440" t="str">
            <v>052054</v>
          </cell>
          <cell r="J27440" t="str">
            <v>SPECIAL ORDER</v>
          </cell>
        </row>
        <row r="27441">
          <cell r="D27441" t="str">
            <v>052054</v>
          </cell>
          <cell r="J27441" t="str">
            <v>SPECIAL ORDER</v>
          </cell>
        </row>
        <row r="27442">
          <cell r="D27442" t="str">
            <v>052054</v>
          </cell>
          <cell r="J27442" t="str">
            <v>SPECIAL ORDER</v>
          </cell>
        </row>
        <row r="27443">
          <cell r="D27443" t="str">
            <v>052054</v>
          </cell>
          <cell r="J27443" t="str">
            <v>SPECIAL ORDER</v>
          </cell>
        </row>
        <row r="27444">
          <cell r="D27444" t="str">
            <v>052054</v>
          </cell>
          <cell r="J27444" t="str">
            <v>SPECIAL ORDER</v>
          </cell>
        </row>
        <row r="27445">
          <cell r="D27445" t="str">
            <v>052054</v>
          </cell>
          <cell r="J27445" t="str">
            <v>SPECIAL ORDER</v>
          </cell>
        </row>
        <row r="27446">
          <cell r="D27446" t="str">
            <v>052054</v>
          </cell>
          <cell r="J27446" t="str">
            <v>SPECIAL ORDER</v>
          </cell>
        </row>
        <row r="27447">
          <cell r="D27447" t="str">
            <v>052054</v>
          </cell>
          <cell r="J27447" t="str">
            <v>SPECIAL ORDER</v>
          </cell>
        </row>
        <row r="27448">
          <cell r="D27448" t="str">
            <v>052054</v>
          </cell>
          <cell r="J27448" t="str">
            <v>SPECIAL ORDER</v>
          </cell>
        </row>
        <row r="27449">
          <cell r="D27449" t="str">
            <v>052054</v>
          </cell>
          <cell r="J27449" t="str">
            <v>SPECIAL ORDER</v>
          </cell>
        </row>
        <row r="27450">
          <cell r="D27450" t="str">
            <v>052054</v>
          </cell>
          <cell r="J27450" t="str">
            <v>SPECIAL ORDER</v>
          </cell>
        </row>
        <row r="27451">
          <cell r="D27451" t="str">
            <v>052054</v>
          </cell>
          <cell r="J27451" t="str">
            <v>SPECIAL ORDER</v>
          </cell>
        </row>
        <row r="27452">
          <cell r="D27452" t="str">
            <v>052054</v>
          </cell>
          <cell r="J27452" t="str">
            <v>SPECIAL ORDER</v>
          </cell>
        </row>
        <row r="27453">
          <cell r="D27453" t="str">
            <v>052054</v>
          </cell>
          <cell r="J27453" t="str">
            <v>SPECIAL ORDER</v>
          </cell>
        </row>
        <row r="27454">
          <cell r="D27454" t="str">
            <v>052054</v>
          </cell>
          <cell r="J27454" t="str">
            <v>SPECIAL ORDER</v>
          </cell>
        </row>
        <row r="27455">
          <cell r="D27455" t="str">
            <v>052054</v>
          </cell>
          <cell r="J27455" t="str">
            <v>SPECIAL ORDER</v>
          </cell>
        </row>
        <row r="27456">
          <cell r="D27456" t="str">
            <v>052054</v>
          </cell>
          <cell r="J27456" t="str">
            <v>SPECIAL ORDER</v>
          </cell>
        </row>
        <row r="27457">
          <cell r="D27457" t="str">
            <v>052054</v>
          </cell>
          <cell r="J27457" t="str">
            <v>SPECIAL ORDER</v>
          </cell>
        </row>
        <row r="27458">
          <cell r="D27458" t="str">
            <v>052054</v>
          </cell>
          <cell r="J27458" t="str">
            <v>SPECIAL ORDER</v>
          </cell>
        </row>
        <row r="27459">
          <cell r="D27459" t="str">
            <v>052054</v>
          </cell>
          <cell r="J27459" t="str">
            <v>SPECIAL ORDER</v>
          </cell>
        </row>
        <row r="27460">
          <cell r="D27460" t="str">
            <v>052054</v>
          </cell>
          <cell r="J27460" t="str">
            <v>SPECIAL ORDER</v>
          </cell>
        </row>
        <row r="27461">
          <cell r="D27461" t="str">
            <v>052054</v>
          </cell>
          <cell r="J27461" t="str">
            <v>SPECIAL ORDER</v>
          </cell>
        </row>
        <row r="27462">
          <cell r="D27462" t="str">
            <v>052054</v>
          </cell>
          <cell r="J27462" t="str">
            <v>SPECIAL ORDER</v>
          </cell>
        </row>
        <row r="27463">
          <cell r="D27463" t="str">
            <v>052054</v>
          </cell>
          <cell r="J27463" t="str">
            <v>(blank)</v>
          </cell>
        </row>
        <row r="27464">
          <cell r="D27464" t="str">
            <v>052054</v>
          </cell>
          <cell r="J27464" t="str">
            <v>(blank)</v>
          </cell>
        </row>
        <row r="27465">
          <cell r="D27465" t="str">
            <v>052054</v>
          </cell>
          <cell r="J27465" t="str">
            <v>(blank)</v>
          </cell>
        </row>
        <row r="27466">
          <cell r="D27466" t="str">
            <v>052054</v>
          </cell>
          <cell r="J27466" t="str">
            <v>(blank)</v>
          </cell>
        </row>
        <row r="27467">
          <cell r="D27467" t="str">
            <v>052054</v>
          </cell>
          <cell r="J27467" t="str">
            <v>(blank)</v>
          </cell>
        </row>
        <row r="27468">
          <cell r="D27468" t="str">
            <v>052054</v>
          </cell>
          <cell r="J27468" t="str">
            <v>N/A</v>
          </cell>
        </row>
        <row r="27469">
          <cell r="D27469" t="str">
            <v>052054</v>
          </cell>
          <cell r="J27469" t="str">
            <v>N/A</v>
          </cell>
        </row>
        <row r="27470">
          <cell r="D27470" t="str">
            <v>052054</v>
          </cell>
          <cell r="J27470" t="str">
            <v>(blank)</v>
          </cell>
        </row>
        <row r="27471">
          <cell r="D27471" t="str">
            <v>052054</v>
          </cell>
          <cell r="J27471" t="str">
            <v>N/A</v>
          </cell>
        </row>
        <row r="27472">
          <cell r="D27472" t="str">
            <v>052054</v>
          </cell>
          <cell r="J27472" t="str">
            <v>N/A</v>
          </cell>
        </row>
        <row r="27473">
          <cell r="D27473" t="str">
            <v>052054</v>
          </cell>
          <cell r="J27473" t="str">
            <v>SPECIAL ORDER</v>
          </cell>
        </row>
        <row r="27474">
          <cell r="D27474" t="str">
            <v>052183</v>
          </cell>
          <cell r="J27474" t="str">
            <v>SPECIAL ORDER</v>
          </cell>
        </row>
        <row r="27475">
          <cell r="D27475" t="str">
            <v>052183</v>
          </cell>
          <cell r="J27475" t="str">
            <v>SPECIAL ORDER</v>
          </cell>
        </row>
        <row r="27476">
          <cell r="D27476" t="str">
            <v>052183</v>
          </cell>
          <cell r="J27476" t="str">
            <v>(blank)</v>
          </cell>
        </row>
        <row r="27477">
          <cell r="D27477" t="str">
            <v>052183</v>
          </cell>
          <cell r="J27477" t="str">
            <v>(blank)</v>
          </cell>
        </row>
        <row r="27478">
          <cell r="D27478" t="str">
            <v>052183</v>
          </cell>
          <cell r="J27478" t="str">
            <v>(blank)</v>
          </cell>
        </row>
        <row r="27479">
          <cell r="D27479" t="str">
            <v>052183</v>
          </cell>
          <cell r="J27479" t="str">
            <v>(blank)</v>
          </cell>
        </row>
        <row r="27480">
          <cell r="D27480" t="str">
            <v>052183</v>
          </cell>
          <cell r="J27480" t="str">
            <v>(blank)</v>
          </cell>
        </row>
        <row r="27481">
          <cell r="D27481" t="str">
            <v>052183</v>
          </cell>
          <cell r="J27481" t="str">
            <v>N/A</v>
          </cell>
        </row>
        <row r="27482">
          <cell r="D27482" t="str">
            <v>052183</v>
          </cell>
          <cell r="J27482" t="str">
            <v>N/A</v>
          </cell>
        </row>
        <row r="27483">
          <cell r="D27483" t="str">
            <v>052202</v>
          </cell>
          <cell r="J27483" t="str">
            <v>STOCKED</v>
          </cell>
        </row>
        <row r="27484">
          <cell r="D27484" t="str">
            <v>052202</v>
          </cell>
          <cell r="J27484" t="str">
            <v>STOCKED</v>
          </cell>
        </row>
        <row r="27485">
          <cell r="D27485" t="str">
            <v>052202</v>
          </cell>
          <cell r="J27485" t="str">
            <v>STOCKED</v>
          </cell>
        </row>
        <row r="27486">
          <cell r="D27486" t="str">
            <v>052202</v>
          </cell>
          <cell r="J27486" t="str">
            <v>STOCKED</v>
          </cell>
        </row>
        <row r="27487">
          <cell r="D27487" t="str">
            <v>052202</v>
          </cell>
          <cell r="J27487" t="str">
            <v>STOCKED</v>
          </cell>
        </row>
        <row r="27488">
          <cell r="D27488" t="str">
            <v>052202</v>
          </cell>
          <cell r="J27488" t="str">
            <v>STOCKED</v>
          </cell>
        </row>
        <row r="27489">
          <cell r="D27489" t="str">
            <v>052202</v>
          </cell>
          <cell r="J27489" t="str">
            <v>STOCKED</v>
          </cell>
        </row>
        <row r="27490">
          <cell r="D27490" t="str">
            <v>052202</v>
          </cell>
          <cell r="J27490" t="str">
            <v>STOCKED</v>
          </cell>
        </row>
        <row r="27491">
          <cell r="D27491" t="str">
            <v>052202</v>
          </cell>
          <cell r="J27491" t="str">
            <v>STOCKED</v>
          </cell>
        </row>
        <row r="27492">
          <cell r="D27492" t="str">
            <v>052202</v>
          </cell>
          <cell r="J27492" t="str">
            <v>STOCKED</v>
          </cell>
        </row>
        <row r="27493">
          <cell r="D27493" t="str">
            <v>052202</v>
          </cell>
          <cell r="J27493" t="str">
            <v>STOCKED</v>
          </cell>
        </row>
        <row r="27494">
          <cell r="D27494" t="str">
            <v>052202</v>
          </cell>
          <cell r="J27494" t="str">
            <v>STOCKED</v>
          </cell>
        </row>
        <row r="27495">
          <cell r="D27495" t="str">
            <v>052202</v>
          </cell>
          <cell r="J27495" t="str">
            <v>STOCKED</v>
          </cell>
        </row>
        <row r="27496">
          <cell r="D27496" t="str">
            <v>052202</v>
          </cell>
          <cell r="J27496" t="str">
            <v>STOCKED</v>
          </cell>
        </row>
        <row r="27497">
          <cell r="D27497" t="str">
            <v>052202</v>
          </cell>
          <cell r="J27497" t="str">
            <v>STOCKED</v>
          </cell>
        </row>
        <row r="27498">
          <cell r="D27498" t="str">
            <v>052202</v>
          </cell>
          <cell r="J27498" t="str">
            <v>STOCKED</v>
          </cell>
        </row>
        <row r="27499">
          <cell r="D27499" t="str">
            <v>052202</v>
          </cell>
          <cell r="J27499" t="str">
            <v>STOCKED</v>
          </cell>
        </row>
        <row r="27500">
          <cell r="D27500" t="str">
            <v>052202</v>
          </cell>
          <cell r="J27500" t="str">
            <v>STOCKED</v>
          </cell>
        </row>
        <row r="27501">
          <cell r="D27501" t="str">
            <v>052202</v>
          </cell>
          <cell r="J27501" t="str">
            <v>STOCKED</v>
          </cell>
        </row>
        <row r="27502">
          <cell r="D27502" t="str">
            <v>052202</v>
          </cell>
          <cell r="J27502" t="str">
            <v>STOCKED</v>
          </cell>
        </row>
        <row r="27503">
          <cell r="D27503" t="str">
            <v>052202</v>
          </cell>
          <cell r="J27503" t="str">
            <v>STOCKED</v>
          </cell>
        </row>
        <row r="27504">
          <cell r="D27504" t="str">
            <v>052202</v>
          </cell>
          <cell r="J27504" t="str">
            <v>STOCKED</v>
          </cell>
        </row>
        <row r="27505">
          <cell r="D27505" t="str">
            <v>052202</v>
          </cell>
          <cell r="J27505" t="str">
            <v>STOCKED</v>
          </cell>
        </row>
        <row r="27506">
          <cell r="D27506" t="str">
            <v>052202</v>
          </cell>
          <cell r="J27506" t="str">
            <v>STOCKED</v>
          </cell>
        </row>
        <row r="27507">
          <cell r="D27507" t="str">
            <v>052202</v>
          </cell>
          <cell r="J27507" t="str">
            <v>STOCKED</v>
          </cell>
        </row>
        <row r="27508">
          <cell r="D27508" t="str">
            <v>052202</v>
          </cell>
          <cell r="J27508" t="str">
            <v>(blank)</v>
          </cell>
        </row>
        <row r="27509">
          <cell r="D27509" t="str">
            <v>052202</v>
          </cell>
          <cell r="J27509" t="str">
            <v>(blank)</v>
          </cell>
        </row>
        <row r="27510">
          <cell r="D27510" t="str">
            <v>052202</v>
          </cell>
          <cell r="J27510" t="str">
            <v>STOCKED</v>
          </cell>
        </row>
        <row r="27511">
          <cell r="D27511" t="str">
            <v>052202</v>
          </cell>
          <cell r="J27511" t="str">
            <v>STOCKED</v>
          </cell>
        </row>
        <row r="27512">
          <cell r="D27512" t="str">
            <v>052202</v>
          </cell>
          <cell r="J27512" t="str">
            <v>STOCKED</v>
          </cell>
        </row>
        <row r="27513">
          <cell r="D27513" t="str">
            <v>052202</v>
          </cell>
          <cell r="J27513" t="str">
            <v>STOCKED</v>
          </cell>
        </row>
        <row r="27514">
          <cell r="D27514" t="str">
            <v>052202</v>
          </cell>
          <cell r="J27514" t="str">
            <v>STOCKED</v>
          </cell>
        </row>
        <row r="27515">
          <cell r="D27515" t="str">
            <v>052202</v>
          </cell>
          <cell r="J27515" t="str">
            <v>STOCKED</v>
          </cell>
        </row>
        <row r="27516">
          <cell r="D27516" t="str">
            <v>052202</v>
          </cell>
          <cell r="J27516" t="str">
            <v>STOCKED</v>
          </cell>
        </row>
        <row r="27517">
          <cell r="D27517" t="str">
            <v>052202</v>
          </cell>
          <cell r="J27517" t="str">
            <v>STOCKED</v>
          </cell>
        </row>
        <row r="27518">
          <cell r="D27518" t="str">
            <v>052202</v>
          </cell>
          <cell r="J27518" t="str">
            <v>STOCKED</v>
          </cell>
        </row>
        <row r="27519">
          <cell r="D27519" t="str">
            <v>052202</v>
          </cell>
          <cell r="J27519" t="str">
            <v>STOCKED</v>
          </cell>
        </row>
        <row r="27520">
          <cell r="D27520" t="str">
            <v>052202</v>
          </cell>
          <cell r="J27520" t="str">
            <v>STOCKED</v>
          </cell>
        </row>
        <row r="27521">
          <cell r="D27521" t="str">
            <v>052202</v>
          </cell>
          <cell r="J27521" t="str">
            <v>STOCKED</v>
          </cell>
        </row>
        <row r="27522">
          <cell r="D27522" t="str">
            <v>052202</v>
          </cell>
          <cell r="J27522" t="str">
            <v>STOCKED</v>
          </cell>
        </row>
        <row r="27523">
          <cell r="D27523" t="str">
            <v>052202</v>
          </cell>
          <cell r="J27523" t="str">
            <v>STOCKED</v>
          </cell>
        </row>
        <row r="27524">
          <cell r="D27524" t="str">
            <v>052202</v>
          </cell>
          <cell r="J27524" t="str">
            <v>STOCKED</v>
          </cell>
        </row>
        <row r="27525">
          <cell r="D27525" t="str">
            <v>052202</v>
          </cell>
          <cell r="J27525" t="str">
            <v>STOCKED</v>
          </cell>
        </row>
        <row r="27526">
          <cell r="D27526" t="str">
            <v>052202</v>
          </cell>
          <cell r="J27526" t="str">
            <v>STOCKED</v>
          </cell>
        </row>
        <row r="27527">
          <cell r="D27527" t="str">
            <v>052202</v>
          </cell>
          <cell r="J27527" t="str">
            <v>STOCKED</v>
          </cell>
        </row>
        <row r="27528">
          <cell r="D27528" t="str">
            <v>052202</v>
          </cell>
          <cell r="J27528" t="str">
            <v>STOCKED</v>
          </cell>
        </row>
        <row r="27529">
          <cell r="D27529" t="str">
            <v>052202</v>
          </cell>
          <cell r="J27529" t="str">
            <v>STOCKED</v>
          </cell>
        </row>
        <row r="27530">
          <cell r="D27530" t="str">
            <v>052202</v>
          </cell>
          <cell r="J27530" t="str">
            <v>STOCKED</v>
          </cell>
        </row>
        <row r="27531">
          <cell r="D27531" t="str">
            <v>052202</v>
          </cell>
          <cell r="J27531" t="str">
            <v>STOCKED</v>
          </cell>
        </row>
        <row r="27532">
          <cell r="D27532" t="str">
            <v>052202</v>
          </cell>
          <cell r="J27532" t="str">
            <v>STOCKED</v>
          </cell>
        </row>
        <row r="27533">
          <cell r="D27533" t="str">
            <v>052202</v>
          </cell>
          <cell r="J27533" t="str">
            <v>STOCKED</v>
          </cell>
        </row>
        <row r="27534">
          <cell r="D27534" t="str">
            <v>052202</v>
          </cell>
          <cell r="J27534" t="str">
            <v>STOCKED</v>
          </cell>
        </row>
        <row r="27535">
          <cell r="D27535" t="str">
            <v>052202</v>
          </cell>
          <cell r="J27535" t="str">
            <v>(blank)</v>
          </cell>
        </row>
        <row r="27536">
          <cell r="D27536" t="str">
            <v>052202</v>
          </cell>
          <cell r="J27536" t="str">
            <v>(blank)</v>
          </cell>
        </row>
        <row r="27537">
          <cell r="D27537" t="str">
            <v>052202</v>
          </cell>
          <cell r="J27537" t="str">
            <v>STOCKED</v>
          </cell>
        </row>
        <row r="27538">
          <cell r="D27538" t="str">
            <v>052202</v>
          </cell>
          <cell r="J27538" t="str">
            <v>STOCKED</v>
          </cell>
        </row>
        <row r="27539">
          <cell r="D27539" t="str">
            <v>052202</v>
          </cell>
          <cell r="J27539" t="str">
            <v>STOCKED</v>
          </cell>
        </row>
        <row r="27540">
          <cell r="D27540" t="str">
            <v>052202</v>
          </cell>
          <cell r="J27540" t="str">
            <v>STOCKED</v>
          </cell>
        </row>
        <row r="27541">
          <cell r="D27541" t="str">
            <v>052202</v>
          </cell>
          <cell r="J27541" t="str">
            <v>STOCKED</v>
          </cell>
        </row>
        <row r="27542">
          <cell r="D27542" t="str">
            <v>052202</v>
          </cell>
          <cell r="J27542" t="str">
            <v>STOCKED</v>
          </cell>
        </row>
        <row r="27543">
          <cell r="D27543" t="str">
            <v>052202</v>
          </cell>
          <cell r="J27543" t="str">
            <v>STOCKED</v>
          </cell>
        </row>
        <row r="27544">
          <cell r="D27544" t="str">
            <v>052202</v>
          </cell>
          <cell r="J27544" t="str">
            <v>STOCKED</v>
          </cell>
        </row>
        <row r="27545">
          <cell r="D27545" t="str">
            <v>052202</v>
          </cell>
          <cell r="J27545" t="str">
            <v>STOCKED</v>
          </cell>
        </row>
        <row r="27546">
          <cell r="D27546" t="str">
            <v>052202</v>
          </cell>
          <cell r="J27546" t="str">
            <v>STOCKED</v>
          </cell>
        </row>
        <row r="27547">
          <cell r="D27547" t="str">
            <v>052202</v>
          </cell>
          <cell r="J27547" t="str">
            <v>STOCKED</v>
          </cell>
        </row>
        <row r="27548">
          <cell r="D27548" t="str">
            <v>052202</v>
          </cell>
          <cell r="J27548" t="str">
            <v>STOCKED</v>
          </cell>
        </row>
        <row r="27549">
          <cell r="D27549" t="str">
            <v>052202</v>
          </cell>
          <cell r="J27549" t="str">
            <v>STOCKED</v>
          </cell>
        </row>
        <row r="27550">
          <cell r="D27550" t="str">
            <v>052202</v>
          </cell>
          <cell r="J27550" t="str">
            <v>STOCKED</v>
          </cell>
        </row>
        <row r="27551">
          <cell r="D27551" t="str">
            <v>052202</v>
          </cell>
          <cell r="J27551" t="str">
            <v>STOCKED</v>
          </cell>
        </row>
        <row r="27552">
          <cell r="D27552" t="str">
            <v>052202</v>
          </cell>
          <cell r="J27552" t="str">
            <v>STOCKED</v>
          </cell>
        </row>
        <row r="27553">
          <cell r="D27553" t="str">
            <v>052202</v>
          </cell>
          <cell r="J27553" t="str">
            <v>STOCKED</v>
          </cell>
        </row>
        <row r="27554">
          <cell r="D27554" t="str">
            <v>052202</v>
          </cell>
          <cell r="J27554" t="str">
            <v>STOCKED</v>
          </cell>
        </row>
        <row r="27555">
          <cell r="D27555" t="str">
            <v>052202</v>
          </cell>
          <cell r="J27555" t="str">
            <v>STOCKED</v>
          </cell>
        </row>
        <row r="27556">
          <cell r="D27556" t="str">
            <v>052202</v>
          </cell>
          <cell r="J27556" t="str">
            <v>STOCKED</v>
          </cell>
        </row>
        <row r="27557">
          <cell r="D27557" t="str">
            <v>052202</v>
          </cell>
          <cell r="J27557" t="str">
            <v>STOCKED</v>
          </cell>
        </row>
        <row r="27558">
          <cell r="D27558" t="str">
            <v>052202</v>
          </cell>
          <cell r="J27558" t="str">
            <v>STOCKED</v>
          </cell>
        </row>
        <row r="27559">
          <cell r="D27559" t="str">
            <v>052202</v>
          </cell>
          <cell r="J27559" t="str">
            <v>STOCKED</v>
          </cell>
        </row>
        <row r="27560">
          <cell r="D27560" t="str">
            <v>052202</v>
          </cell>
          <cell r="J27560" t="str">
            <v>STOCKED</v>
          </cell>
        </row>
        <row r="27561">
          <cell r="D27561" t="str">
            <v>052202</v>
          </cell>
          <cell r="J27561" t="str">
            <v>(blank)</v>
          </cell>
        </row>
        <row r="27562">
          <cell r="D27562" t="str">
            <v>052202</v>
          </cell>
          <cell r="J27562" t="str">
            <v>(blank)</v>
          </cell>
        </row>
        <row r="27563">
          <cell r="D27563" t="str">
            <v>052202</v>
          </cell>
          <cell r="J27563" t="str">
            <v>STOCKED</v>
          </cell>
        </row>
        <row r="27564">
          <cell r="D27564" t="str">
            <v>052202</v>
          </cell>
          <cell r="J27564" t="str">
            <v>STOCKED</v>
          </cell>
        </row>
        <row r="27565">
          <cell r="D27565" t="str">
            <v>052202</v>
          </cell>
          <cell r="J27565" t="str">
            <v>STOCKED</v>
          </cell>
        </row>
        <row r="27566">
          <cell r="D27566" t="str">
            <v>052202</v>
          </cell>
          <cell r="J27566" t="str">
            <v>STOCKED</v>
          </cell>
        </row>
        <row r="27567">
          <cell r="D27567" t="str">
            <v>052202</v>
          </cell>
          <cell r="J27567" t="str">
            <v>STOCKED</v>
          </cell>
        </row>
        <row r="27568">
          <cell r="D27568" t="str">
            <v>052202</v>
          </cell>
          <cell r="J27568" t="str">
            <v>STOCKED</v>
          </cell>
        </row>
        <row r="27569">
          <cell r="D27569" t="str">
            <v>052202</v>
          </cell>
          <cell r="J27569" t="str">
            <v>STOCKED</v>
          </cell>
        </row>
        <row r="27570">
          <cell r="D27570" t="str">
            <v>052202</v>
          </cell>
          <cell r="J27570" t="str">
            <v>STOCKED</v>
          </cell>
        </row>
        <row r="27571">
          <cell r="D27571" t="str">
            <v>052202</v>
          </cell>
          <cell r="J27571" t="str">
            <v>STOCKED</v>
          </cell>
        </row>
        <row r="27572">
          <cell r="D27572" t="str">
            <v>052202</v>
          </cell>
          <cell r="J27572" t="str">
            <v>STOCKED</v>
          </cell>
        </row>
        <row r="27573">
          <cell r="D27573" t="str">
            <v>052202</v>
          </cell>
          <cell r="J27573" t="str">
            <v>STOCKED</v>
          </cell>
        </row>
        <row r="27574">
          <cell r="D27574" t="str">
            <v>052202</v>
          </cell>
          <cell r="J27574" t="str">
            <v>STOCKED</v>
          </cell>
        </row>
        <row r="27575">
          <cell r="D27575" t="str">
            <v>052202</v>
          </cell>
          <cell r="J27575" t="str">
            <v>STOCKED</v>
          </cell>
        </row>
        <row r="27576">
          <cell r="D27576" t="str">
            <v>052202</v>
          </cell>
          <cell r="J27576" t="str">
            <v>STOCKED</v>
          </cell>
        </row>
        <row r="27577">
          <cell r="D27577" t="str">
            <v>052202</v>
          </cell>
          <cell r="J27577" t="str">
            <v>STOCKED</v>
          </cell>
        </row>
        <row r="27578">
          <cell r="D27578" t="str">
            <v>052202</v>
          </cell>
          <cell r="J27578" t="str">
            <v>STOCKED</v>
          </cell>
        </row>
        <row r="27579">
          <cell r="D27579" t="str">
            <v>052202</v>
          </cell>
          <cell r="J27579" t="str">
            <v>STOCKED</v>
          </cell>
        </row>
        <row r="27580">
          <cell r="D27580" t="str">
            <v>052202</v>
          </cell>
          <cell r="J27580" t="str">
            <v>STOCKED</v>
          </cell>
        </row>
        <row r="27581">
          <cell r="D27581" t="str">
            <v>052202</v>
          </cell>
          <cell r="J27581" t="str">
            <v>STOCKED</v>
          </cell>
        </row>
        <row r="27582">
          <cell r="D27582" t="str">
            <v>052202</v>
          </cell>
          <cell r="J27582" t="str">
            <v>STOCKED</v>
          </cell>
        </row>
        <row r="27583">
          <cell r="D27583" t="str">
            <v>052202</v>
          </cell>
          <cell r="J27583" t="str">
            <v>STOCKED</v>
          </cell>
        </row>
        <row r="27584">
          <cell r="D27584" t="str">
            <v>052202</v>
          </cell>
          <cell r="J27584" t="str">
            <v>STOCKED</v>
          </cell>
        </row>
        <row r="27585">
          <cell r="D27585" t="str">
            <v>052202</v>
          </cell>
          <cell r="J27585" t="str">
            <v>STOCKED</v>
          </cell>
        </row>
        <row r="27586">
          <cell r="D27586" t="str">
            <v>052202</v>
          </cell>
          <cell r="J27586" t="str">
            <v>STOCKED</v>
          </cell>
        </row>
        <row r="27587">
          <cell r="D27587" t="str">
            <v>052202</v>
          </cell>
          <cell r="J27587" t="str">
            <v>STOCKED</v>
          </cell>
        </row>
        <row r="27588">
          <cell r="D27588" t="str">
            <v>052202</v>
          </cell>
          <cell r="J27588" t="str">
            <v>STOCKED</v>
          </cell>
        </row>
        <row r="27589">
          <cell r="D27589" t="str">
            <v>052202</v>
          </cell>
          <cell r="J27589" t="str">
            <v>STOCKED</v>
          </cell>
        </row>
        <row r="27590">
          <cell r="D27590" t="str">
            <v>052202</v>
          </cell>
          <cell r="J27590" t="str">
            <v>STOCKED</v>
          </cell>
        </row>
        <row r="27591">
          <cell r="D27591" t="str">
            <v>052202</v>
          </cell>
          <cell r="J27591" t="str">
            <v>STOCKED</v>
          </cell>
        </row>
        <row r="27592">
          <cell r="D27592" t="str">
            <v>052403</v>
          </cell>
          <cell r="J27592" t="str">
            <v>SPECIAL ORDER</v>
          </cell>
        </row>
        <row r="27593">
          <cell r="D27593" t="str">
            <v>052403</v>
          </cell>
          <cell r="J27593" t="str">
            <v>SPECIAL ORDER</v>
          </cell>
        </row>
        <row r="27594">
          <cell r="D27594" t="str">
            <v>052403</v>
          </cell>
          <cell r="J27594" t="str">
            <v>(blank)</v>
          </cell>
        </row>
        <row r="27595">
          <cell r="D27595" t="str">
            <v>052403</v>
          </cell>
          <cell r="J27595" t="str">
            <v>(blank)</v>
          </cell>
        </row>
        <row r="27596">
          <cell r="D27596" t="str">
            <v>052403</v>
          </cell>
          <cell r="J27596" t="str">
            <v>(blank)</v>
          </cell>
        </row>
        <row r="27597">
          <cell r="D27597" t="str">
            <v>052403</v>
          </cell>
          <cell r="J27597" t="str">
            <v>(blank)</v>
          </cell>
        </row>
        <row r="27598">
          <cell r="D27598" t="str">
            <v>052404</v>
          </cell>
          <cell r="J27598" t="str">
            <v>SPECIAL ORDER</v>
          </cell>
        </row>
        <row r="27599">
          <cell r="D27599" t="str">
            <v>052404</v>
          </cell>
          <cell r="J27599" t="str">
            <v>SPECIAL ORDER</v>
          </cell>
        </row>
        <row r="27600">
          <cell r="D27600" t="str">
            <v>052404</v>
          </cell>
          <cell r="J27600" t="str">
            <v>(blank)</v>
          </cell>
        </row>
        <row r="27601">
          <cell r="D27601" t="str">
            <v>052404</v>
          </cell>
          <cell r="J27601" t="str">
            <v>(blank)</v>
          </cell>
        </row>
        <row r="27602">
          <cell r="D27602" t="str">
            <v>052404</v>
          </cell>
          <cell r="J27602" t="str">
            <v>(blank)</v>
          </cell>
        </row>
        <row r="27603">
          <cell r="D27603" t="str">
            <v>052404</v>
          </cell>
          <cell r="J27603" t="str">
            <v>(blank)</v>
          </cell>
        </row>
        <row r="27604">
          <cell r="D27604" t="str">
            <v>067230</v>
          </cell>
          <cell r="J27604" t="str">
            <v>SPECIAL ORDER</v>
          </cell>
        </row>
        <row r="27605">
          <cell r="D27605" t="str">
            <v>067230</v>
          </cell>
          <cell r="J27605" t="str">
            <v>SPECIAL ORDER</v>
          </cell>
        </row>
        <row r="27606">
          <cell r="D27606" t="str">
            <v>067230</v>
          </cell>
          <cell r="J27606" t="str">
            <v>SPECIAL ORDER</v>
          </cell>
        </row>
        <row r="27607">
          <cell r="D27607" t="str">
            <v>067230</v>
          </cell>
          <cell r="J27607" t="str">
            <v>SPECIAL ORDER</v>
          </cell>
        </row>
        <row r="27608">
          <cell r="D27608" t="str">
            <v>067230</v>
          </cell>
          <cell r="J27608" t="str">
            <v>SPECIAL ORDER</v>
          </cell>
        </row>
        <row r="27609">
          <cell r="D27609" t="str">
            <v>067230</v>
          </cell>
          <cell r="J27609" t="str">
            <v>SPECIAL ORDER</v>
          </cell>
        </row>
        <row r="27610">
          <cell r="D27610" t="str">
            <v>067230</v>
          </cell>
          <cell r="J27610" t="str">
            <v>SPECIAL ORDER</v>
          </cell>
        </row>
        <row r="27611">
          <cell r="D27611" t="str">
            <v>067230</v>
          </cell>
          <cell r="J27611" t="str">
            <v>SPECIAL ORDER</v>
          </cell>
        </row>
        <row r="27612">
          <cell r="D27612" t="str">
            <v>067230</v>
          </cell>
          <cell r="J27612" t="str">
            <v>SPECIAL ORDER</v>
          </cell>
        </row>
        <row r="27613">
          <cell r="D27613" t="str">
            <v>067230</v>
          </cell>
          <cell r="J27613" t="str">
            <v>SPECIAL ORDER</v>
          </cell>
        </row>
        <row r="27614">
          <cell r="D27614" t="str">
            <v>067230</v>
          </cell>
          <cell r="J27614" t="str">
            <v>SPECIAL ORDER</v>
          </cell>
        </row>
        <row r="27615">
          <cell r="D27615" t="str">
            <v>067230</v>
          </cell>
          <cell r="J27615" t="str">
            <v>SPECIAL ORDER</v>
          </cell>
        </row>
        <row r="27616">
          <cell r="D27616" t="str">
            <v>067230</v>
          </cell>
          <cell r="J27616" t="str">
            <v>SPECIAL ORDER</v>
          </cell>
        </row>
        <row r="27617">
          <cell r="D27617" t="str">
            <v>067230</v>
          </cell>
          <cell r="J27617" t="str">
            <v>SPECIAL ORDER</v>
          </cell>
        </row>
        <row r="27618">
          <cell r="D27618" t="str">
            <v>067230</v>
          </cell>
          <cell r="J27618" t="str">
            <v>SPECIAL ORDER</v>
          </cell>
        </row>
        <row r="27619">
          <cell r="D27619" t="str">
            <v>067230</v>
          </cell>
          <cell r="J27619" t="str">
            <v>SPECIAL ORDER</v>
          </cell>
        </row>
        <row r="27620">
          <cell r="D27620" t="str">
            <v>067230</v>
          </cell>
          <cell r="J27620" t="str">
            <v>SPECIAL ORDER</v>
          </cell>
        </row>
        <row r="27621">
          <cell r="D27621" t="str">
            <v>067230</v>
          </cell>
          <cell r="J27621" t="str">
            <v>SPECIAL ORDER</v>
          </cell>
        </row>
        <row r="27622">
          <cell r="D27622" t="str">
            <v>067230</v>
          </cell>
          <cell r="J27622" t="str">
            <v>SPECIAL ORDER</v>
          </cell>
        </row>
        <row r="27623">
          <cell r="D27623" t="str">
            <v>067230</v>
          </cell>
          <cell r="J27623" t="str">
            <v>SPECIAL ORDER</v>
          </cell>
        </row>
        <row r="27624">
          <cell r="D27624" t="str">
            <v>067230</v>
          </cell>
          <cell r="J27624" t="str">
            <v>SPECIAL ORDER</v>
          </cell>
        </row>
        <row r="27625">
          <cell r="D27625" t="str">
            <v>067230</v>
          </cell>
          <cell r="J27625" t="str">
            <v>SPECIAL ORDER</v>
          </cell>
        </row>
        <row r="27626">
          <cell r="D27626" t="str">
            <v>067230</v>
          </cell>
          <cell r="J27626" t="str">
            <v>SPECIAL ORDER</v>
          </cell>
        </row>
        <row r="27627">
          <cell r="D27627" t="str">
            <v>067230</v>
          </cell>
          <cell r="J27627" t="str">
            <v>SPECIAL ORDER</v>
          </cell>
        </row>
        <row r="27628">
          <cell r="D27628" t="str">
            <v>067230</v>
          </cell>
          <cell r="J27628" t="str">
            <v>SPECIAL ORDER</v>
          </cell>
        </row>
        <row r="27629">
          <cell r="D27629" t="str">
            <v>067230</v>
          </cell>
          <cell r="J27629" t="str">
            <v>(blank)</v>
          </cell>
        </row>
        <row r="27630">
          <cell r="D27630" t="str">
            <v>067230</v>
          </cell>
          <cell r="J27630" t="str">
            <v>(blank)</v>
          </cell>
        </row>
        <row r="27631">
          <cell r="D27631" t="str">
            <v>067230</v>
          </cell>
          <cell r="J27631" t="str">
            <v>(blank)</v>
          </cell>
        </row>
        <row r="27632">
          <cell r="D27632" t="str">
            <v>067230</v>
          </cell>
          <cell r="J27632" t="str">
            <v>(blank)</v>
          </cell>
        </row>
        <row r="27633">
          <cell r="D27633" t="str">
            <v>067230</v>
          </cell>
          <cell r="J27633" t="str">
            <v>(blank)</v>
          </cell>
        </row>
        <row r="27634">
          <cell r="D27634" t="str">
            <v>067230</v>
          </cell>
          <cell r="J27634" t="str">
            <v>N/A</v>
          </cell>
        </row>
        <row r="27635">
          <cell r="D27635" t="str">
            <v>067230</v>
          </cell>
          <cell r="J27635" t="str">
            <v>N/A</v>
          </cell>
        </row>
        <row r="27636">
          <cell r="D27636" t="str">
            <v>067230</v>
          </cell>
          <cell r="J27636" t="str">
            <v>SPECIAL ORDER</v>
          </cell>
        </row>
        <row r="27637">
          <cell r="D27637" t="str">
            <v>067230</v>
          </cell>
          <cell r="J27637" t="str">
            <v>SPECIAL ORDER</v>
          </cell>
        </row>
        <row r="27638">
          <cell r="D27638" t="str">
            <v>067230</v>
          </cell>
          <cell r="J27638" t="str">
            <v>SPECIAL ORDER</v>
          </cell>
        </row>
        <row r="27639">
          <cell r="D27639" t="str">
            <v>067230</v>
          </cell>
          <cell r="J27639" t="str">
            <v>SPECIAL ORDER</v>
          </cell>
        </row>
        <row r="27640">
          <cell r="D27640" t="str">
            <v>067230</v>
          </cell>
          <cell r="J27640" t="str">
            <v>SPECIAL ORDER</v>
          </cell>
        </row>
        <row r="27641">
          <cell r="D27641" t="str">
            <v>067230</v>
          </cell>
          <cell r="J27641" t="str">
            <v>SPECIAL ORDER</v>
          </cell>
        </row>
        <row r="27642">
          <cell r="D27642" t="str">
            <v>067230</v>
          </cell>
          <cell r="J27642" t="str">
            <v>SPECIAL ORDER</v>
          </cell>
        </row>
        <row r="27643">
          <cell r="D27643" t="str">
            <v>067230</v>
          </cell>
          <cell r="J27643" t="str">
            <v>SPECIAL ORDER</v>
          </cell>
        </row>
        <row r="27644">
          <cell r="D27644" t="str">
            <v>067230</v>
          </cell>
          <cell r="J27644" t="str">
            <v>SPECIAL ORDER</v>
          </cell>
        </row>
        <row r="27645">
          <cell r="D27645" t="str">
            <v>067230</v>
          </cell>
          <cell r="J27645" t="str">
            <v>SPECIAL ORDER</v>
          </cell>
        </row>
        <row r="27646">
          <cell r="D27646" t="str">
            <v>067230</v>
          </cell>
          <cell r="J27646" t="str">
            <v>SPECIAL ORDER</v>
          </cell>
        </row>
        <row r="27647">
          <cell r="D27647" t="str">
            <v>067230</v>
          </cell>
          <cell r="J27647" t="str">
            <v>SPECIAL ORDER</v>
          </cell>
        </row>
        <row r="27648">
          <cell r="D27648" t="str">
            <v>067230</v>
          </cell>
          <cell r="J27648" t="str">
            <v>SPECIAL ORDER</v>
          </cell>
        </row>
        <row r="27649">
          <cell r="D27649" t="str">
            <v>067230</v>
          </cell>
          <cell r="J27649" t="str">
            <v>SPECIAL ORDER</v>
          </cell>
        </row>
        <row r="27650">
          <cell r="D27650" t="str">
            <v>067230</v>
          </cell>
          <cell r="J27650" t="str">
            <v>SPECIAL ORDER</v>
          </cell>
        </row>
        <row r="27651">
          <cell r="D27651" t="str">
            <v>067230</v>
          </cell>
          <cell r="J27651" t="str">
            <v>SPECIAL ORDER</v>
          </cell>
        </row>
        <row r="27652">
          <cell r="D27652" t="str">
            <v>067230</v>
          </cell>
          <cell r="J27652" t="str">
            <v>SPECIAL ORDER</v>
          </cell>
        </row>
        <row r="27653">
          <cell r="D27653" t="str">
            <v>067230</v>
          </cell>
          <cell r="J27653" t="str">
            <v>SPECIAL ORDER</v>
          </cell>
        </row>
        <row r="27654">
          <cell r="D27654" t="str">
            <v>067230</v>
          </cell>
          <cell r="J27654" t="str">
            <v>SPECIAL ORDER</v>
          </cell>
        </row>
        <row r="27655">
          <cell r="D27655" t="str">
            <v>067230</v>
          </cell>
          <cell r="J27655" t="str">
            <v>SPECIAL ORDER</v>
          </cell>
        </row>
        <row r="27656">
          <cell r="D27656" t="str">
            <v>067230</v>
          </cell>
          <cell r="J27656" t="str">
            <v>SPECIAL ORDER</v>
          </cell>
        </row>
        <row r="27657">
          <cell r="D27657" t="str">
            <v>067230</v>
          </cell>
          <cell r="J27657" t="str">
            <v>SPECIAL ORDER</v>
          </cell>
        </row>
        <row r="27658">
          <cell r="D27658" t="str">
            <v>067230</v>
          </cell>
          <cell r="J27658" t="str">
            <v>SPECIAL ORDER</v>
          </cell>
        </row>
        <row r="27659">
          <cell r="D27659" t="str">
            <v>067230</v>
          </cell>
          <cell r="J27659" t="str">
            <v>SPECIAL ORDER</v>
          </cell>
        </row>
        <row r="27660">
          <cell r="D27660" t="str">
            <v>067230</v>
          </cell>
          <cell r="J27660" t="str">
            <v>SPECIAL ORDER</v>
          </cell>
        </row>
        <row r="27661">
          <cell r="D27661" t="str">
            <v>067230</v>
          </cell>
          <cell r="J27661" t="str">
            <v>(blank)</v>
          </cell>
        </row>
        <row r="27662">
          <cell r="D27662" t="str">
            <v>067230</v>
          </cell>
          <cell r="J27662" t="str">
            <v>(blank)</v>
          </cell>
        </row>
        <row r="27663">
          <cell r="D27663" t="str">
            <v>067230</v>
          </cell>
          <cell r="J27663" t="str">
            <v>(blank)</v>
          </cell>
        </row>
        <row r="27664">
          <cell r="D27664" t="str">
            <v>067230</v>
          </cell>
          <cell r="J27664" t="str">
            <v>(blank)</v>
          </cell>
        </row>
        <row r="27665">
          <cell r="D27665" t="str">
            <v>067230</v>
          </cell>
          <cell r="J27665" t="str">
            <v>SPECIAL ORDER</v>
          </cell>
        </row>
        <row r="27666">
          <cell r="D27666" t="str">
            <v>067230</v>
          </cell>
          <cell r="J27666" t="str">
            <v>SPECIAL ORDER</v>
          </cell>
        </row>
        <row r="27667">
          <cell r="D27667" t="str">
            <v>067230</v>
          </cell>
          <cell r="J27667" t="str">
            <v>SPECIAL ORDER</v>
          </cell>
        </row>
        <row r="27668">
          <cell r="D27668" t="str">
            <v>067230</v>
          </cell>
          <cell r="J27668" t="str">
            <v>SPECIAL ORDER</v>
          </cell>
        </row>
        <row r="27669">
          <cell r="D27669" t="str">
            <v>067230</v>
          </cell>
          <cell r="J27669" t="str">
            <v>SPECIAL ORDER</v>
          </cell>
        </row>
        <row r="27670">
          <cell r="D27670" t="str">
            <v>067230</v>
          </cell>
          <cell r="J27670" t="str">
            <v>SPECIAL ORDER</v>
          </cell>
        </row>
        <row r="27671">
          <cell r="D27671" t="str">
            <v>067230</v>
          </cell>
          <cell r="J27671" t="str">
            <v>SPECIAL ORDER</v>
          </cell>
        </row>
        <row r="27672">
          <cell r="D27672" t="str">
            <v>067230</v>
          </cell>
          <cell r="J27672" t="str">
            <v>SPECIAL ORDER</v>
          </cell>
        </row>
        <row r="27673">
          <cell r="D27673" t="str">
            <v>067230</v>
          </cell>
          <cell r="J27673" t="str">
            <v>SPECIAL ORDER</v>
          </cell>
        </row>
        <row r="27674">
          <cell r="D27674" t="str">
            <v>067230</v>
          </cell>
          <cell r="J27674" t="str">
            <v>SPECIAL ORDER</v>
          </cell>
        </row>
        <row r="27675">
          <cell r="D27675" t="str">
            <v>067230</v>
          </cell>
          <cell r="J27675" t="str">
            <v>SPECIAL ORDER</v>
          </cell>
        </row>
        <row r="27676">
          <cell r="D27676" t="str">
            <v>067230</v>
          </cell>
          <cell r="J27676" t="str">
            <v>SPECIAL ORDER</v>
          </cell>
        </row>
        <row r="27677">
          <cell r="D27677" t="str">
            <v>067230</v>
          </cell>
          <cell r="J27677" t="str">
            <v>SPECIAL ORDER</v>
          </cell>
        </row>
        <row r="27678">
          <cell r="D27678" t="str">
            <v>067230</v>
          </cell>
          <cell r="J27678" t="str">
            <v>SPECIAL ORDER</v>
          </cell>
        </row>
        <row r="27679">
          <cell r="D27679" t="str">
            <v>067230</v>
          </cell>
          <cell r="J27679" t="str">
            <v>SPECIAL ORDER</v>
          </cell>
        </row>
        <row r="27680">
          <cell r="D27680" t="str">
            <v>073097</v>
          </cell>
          <cell r="J27680" t="str">
            <v>STOCKED</v>
          </cell>
        </row>
        <row r="27681">
          <cell r="D27681" t="str">
            <v>073097</v>
          </cell>
          <cell r="J27681" t="str">
            <v>STOCKED</v>
          </cell>
        </row>
        <row r="27682">
          <cell r="D27682" t="str">
            <v>073097</v>
          </cell>
          <cell r="J27682" t="str">
            <v>STOCKED</v>
          </cell>
        </row>
        <row r="27683">
          <cell r="D27683" t="str">
            <v>073097</v>
          </cell>
          <cell r="J27683" t="str">
            <v>STOCKED</v>
          </cell>
        </row>
        <row r="27684">
          <cell r="D27684" t="str">
            <v>073097</v>
          </cell>
          <cell r="J27684" t="str">
            <v>STOCKED</v>
          </cell>
        </row>
        <row r="27685">
          <cell r="D27685" t="str">
            <v>073097</v>
          </cell>
          <cell r="J27685" t="str">
            <v>STOCKED</v>
          </cell>
        </row>
        <row r="27686">
          <cell r="D27686" t="str">
            <v>073097</v>
          </cell>
          <cell r="J27686" t="str">
            <v>STOCKED</v>
          </cell>
        </row>
        <row r="27687">
          <cell r="D27687" t="str">
            <v>073097</v>
          </cell>
          <cell r="J27687" t="str">
            <v>STOCKED</v>
          </cell>
        </row>
        <row r="27688">
          <cell r="D27688" t="str">
            <v>073097</v>
          </cell>
          <cell r="J27688" t="str">
            <v>STOCKED</v>
          </cell>
        </row>
        <row r="27689">
          <cell r="D27689" t="str">
            <v>073097</v>
          </cell>
          <cell r="J27689" t="str">
            <v>STOCKED</v>
          </cell>
        </row>
        <row r="27690">
          <cell r="D27690" t="str">
            <v>073097</v>
          </cell>
          <cell r="J27690" t="str">
            <v>STOCKED</v>
          </cell>
        </row>
        <row r="27691">
          <cell r="D27691" t="str">
            <v>073097</v>
          </cell>
          <cell r="J27691" t="str">
            <v>STOCKED</v>
          </cell>
        </row>
        <row r="27692">
          <cell r="D27692" t="str">
            <v>073097</v>
          </cell>
          <cell r="J27692" t="str">
            <v>STOCKED</v>
          </cell>
        </row>
        <row r="27693">
          <cell r="D27693" t="str">
            <v>073097</v>
          </cell>
          <cell r="J27693" t="str">
            <v>STOCKED</v>
          </cell>
        </row>
        <row r="27694">
          <cell r="D27694" t="str">
            <v>073097</v>
          </cell>
          <cell r="J27694" t="str">
            <v>STOCKED</v>
          </cell>
        </row>
        <row r="27695">
          <cell r="D27695" t="str">
            <v>073097</v>
          </cell>
          <cell r="J27695" t="str">
            <v>STOCKED</v>
          </cell>
        </row>
        <row r="27696">
          <cell r="D27696" t="str">
            <v>073097</v>
          </cell>
          <cell r="J27696" t="str">
            <v>STOCKED</v>
          </cell>
        </row>
        <row r="27697">
          <cell r="D27697" t="str">
            <v>073097</v>
          </cell>
          <cell r="J27697" t="str">
            <v>STOCKED</v>
          </cell>
        </row>
        <row r="27698">
          <cell r="D27698" t="str">
            <v>073097</v>
          </cell>
          <cell r="J27698" t="str">
            <v>(blank)</v>
          </cell>
        </row>
        <row r="27699">
          <cell r="D27699" t="str">
            <v>073097</v>
          </cell>
          <cell r="J27699" t="str">
            <v>N/A</v>
          </cell>
        </row>
        <row r="27700">
          <cell r="D27700" t="str">
            <v>073097</v>
          </cell>
          <cell r="J27700" t="str">
            <v>N/A</v>
          </cell>
        </row>
        <row r="27701">
          <cell r="D27701" t="str">
            <v>073097</v>
          </cell>
          <cell r="J27701" t="str">
            <v>STOCKED</v>
          </cell>
        </row>
        <row r="27702">
          <cell r="D27702" t="str">
            <v>073097</v>
          </cell>
          <cell r="J27702" t="str">
            <v>STOCKED</v>
          </cell>
        </row>
        <row r="27703">
          <cell r="D27703" t="str">
            <v>073097</v>
          </cell>
          <cell r="J27703" t="str">
            <v>STOCKED</v>
          </cell>
        </row>
        <row r="27704">
          <cell r="D27704" t="str">
            <v>073097</v>
          </cell>
          <cell r="J27704" t="str">
            <v>STOCKED</v>
          </cell>
        </row>
        <row r="27705">
          <cell r="D27705" t="str">
            <v>073097</v>
          </cell>
          <cell r="J27705" t="str">
            <v>STOCKED</v>
          </cell>
        </row>
        <row r="27706">
          <cell r="D27706" t="str">
            <v>073097</v>
          </cell>
          <cell r="J27706" t="str">
            <v>STOCKED</v>
          </cell>
        </row>
        <row r="27707">
          <cell r="D27707" t="str">
            <v>073097</v>
          </cell>
          <cell r="J27707" t="str">
            <v>STOCKED</v>
          </cell>
        </row>
        <row r="27708">
          <cell r="D27708" t="str">
            <v>073097</v>
          </cell>
          <cell r="J27708" t="str">
            <v>STOCKED</v>
          </cell>
        </row>
        <row r="27709">
          <cell r="D27709" t="str">
            <v>073097</v>
          </cell>
          <cell r="J27709" t="str">
            <v>STOCKED</v>
          </cell>
        </row>
        <row r="27710">
          <cell r="D27710" t="str">
            <v>073097</v>
          </cell>
          <cell r="J27710" t="str">
            <v>STOCKED</v>
          </cell>
        </row>
        <row r="27711">
          <cell r="D27711" t="str">
            <v>073097</v>
          </cell>
          <cell r="J27711" t="str">
            <v>STOCKED</v>
          </cell>
        </row>
        <row r="27712">
          <cell r="D27712" t="str">
            <v>073097</v>
          </cell>
          <cell r="J27712" t="str">
            <v>STOCKED</v>
          </cell>
        </row>
        <row r="27713">
          <cell r="D27713" t="str">
            <v>073097</v>
          </cell>
          <cell r="J27713" t="str">
            <v>STOCKED</v>
          </cell>
        </row>
        <row r="27714">
          <cell r="D27714" t="str">
            <v>073097</v>
          </cell>
          <cell r="J27714" t="str">
            <v>STOCKED</v>
          </cell>
        </row>
        <row r="27715">
          <cell r="D27715" t="str">
            <v>073097</v>
          </cell>
          <cell r="J27715" t="str">
            <v>STOCKED</v>
          </cell>
        </row>
        <row r="27716">
          <cell r="D27716" t="str">
            <v>073097</v>
          </cell>
          <cell r="J27716" t="str">
            <v>STOCKED</v>
          </cell>
        </row>
        <row r="27717">
          <cell r="D27717" t="str">
            <v>073097</v>
          </cell>
          <cell r="J27717" t="str">
            <v>STOCKED</v>
          </cell>
        </row>
        <row r="27718">
          <cell r="D27718" t="str">
            <v>073097</v>
          </cell>
          <cell r="J27718" t="str">
            <v>STOCKED</v>
          </cell>
        </row>
        <row r="27719">
          <cell r="D27719" t="str">
            <v>073097</v>
          </cell>
          <cell r="J27719" t="str">
            <v>(blank)</v>
          </cell>
        </row>
        <row r="27720">
          <cell r="D27720" t="str">
            <v>073097</v>
          </cell>
          <cell r="J27720" t="str">
            <v>N/A</v>
          </cell>
        </row>
        <row r="27721">
          <cell r="D27721" t="str">
            <v>073097</v>
          </cell>
          <cell r="J27721" t="str">
            <v>N/A</v>
          </cell>
        </row>
        <row r="27722">
          <cell r="D27722" t="str">
            <v>073097</v>
          </cell>
          <cell r="J27722" t="str">
            <v>STOCKED</v>
          </cell>
        </row>
        <row r="27723">
          <cell r="D27723" t="str">
            <v>073097</v>
          </cell>
          <cell r="J27723" t="str">
            <v>STOCKED</v>
          </cell>
        </row>
        <row r="27724">
          <cell r="D27724" t="str">
            <v>073097</v>
          </cell>
          <cell r="J27724" t="str">
            <v>STOCKED</v>
          </cell>
        </row>
        <row r="27725">
          <cell r="D27725" t="str">
            <v>073097</v>
          </cell>
          <cell r="J27725" t="str">
            <v>STOCKED</v>
          </cell>
        </row>
        <row r="27726">
          <cell r="D27726" t="str">
            <v>073097</v>
          </cell>
          <cell r="J27726" t="str">
            <v>STOCKED</v>
          </cell>
        </row>
        <row r="27727">
          <cell r="D27727" t="str">
            <v>073097</v>
          </cell>
          <cell r="J27727" t="str">
            <v>STOCKED</v>
          </cell>
        </row>
        <row r="27728">
          <cell r="D27728" t="str">
            <v>073097</v>
          </cell>
          <cell r="J27728" t="str">
            <v>STOCKED</v>
          </cell>
        </row>
        <row r="27729">
          <cell r="D27729" t="str">
            <v>073097</v>
          </cell>
          <cell r="J27729" t="str">
            <v>STOCKED</v>
          </cell>
        </row>
        <row r="27730">
          <cell r="D27730" t="str">
            <v>073097</v>
          </cell>
          <cell r="J27730" t="str">
            <v>STOCKED</v>
          </cell>
        </row>
        <row r="27731">
          <cell r="D27731" t="str">
            <v>073097</v>
          </cell>
          <cell r="J27731" t="str">
            <v>STOCKED</v>
          </cell>
        </row>
        <row r="27732">
          <cell r="D27732" t="str">
            <v>073097</v>
          </cell>
          <cell r="J27732" t="str">
            <v>STOCKED</v>
          </cell>
        </row>
        <row r="27733">
          <cell r="D27733" t="str">
            <v>073097</v>
          </cell>
          <cell r="J27733" t="str">
            <v>STOCKED</v>
          </cell>
        </row>
        <row r="27734">
          <cell r="D27734" t="str">
            <v>073097</v>
          </cell>
          <cell r="J27734" t="str">
            <v>STOCKED</v>
          </cell>
        </row>
        <row r="27735">
          <cell r="D27735" t="str">
            <v>073097</v>
          </cell>
          <cell r="J27735" t="str">
            <v>STOCKED</v>
          </cell>
        </row>
        <row r="27736">
          <cell r="D27736" t="str">
            <v>073097</v>
          </cell>
          <cell r="J27736" t="str">
            <v>STOCKED</v>
          </cell>
        </row>
        <row r="27737">
          <cell r="D27737" t="str">
            <v>073097</v>
          </cell>
          <cell r="J27737" t="str">
            <v>STOCKED</v>
          </cell>
        </row>
        <row r="27738">
          <cell r="D27738" t="str">
            <v>073097</v>
          </cell>
          <cell r="J27738" t="str">
            <v>STOCKED</v>
          </cell>
        </row>
        <row r="27739">
          <cell r="D27739" t="str">
            <v>073097</v>
          </cell>
          <cell r="J27739" t="str">
            <v>STOCKED</v>
          </cell>
        </row>
        <row r="27740">
          <cell r="D27740" t="str">
            <v>073097</v>
          </cell>
          <cell r="J27740" t="str">
            <v>STOCKED</v>
          </cell>
        </row>
        <row r="27741">
          <cell r="D27741" t="str">
            <v>073097</v>
          </cell>
          <cell r="J27741" t="str">
            <v>STOCKED</v>
          </cell>
        </row>
        <row r="27742">
          <cell r="D27742" t="str">
            <v>073097</v>
          </cell>
          <cell r="J27742" t="str">
            <v>STOCKED</v>
          </cell>
        </row>
        <row r="27743">
          <cell r="D27743" t="str">
            <v>073097</v>
          </cell>
          <cell r="J27743" t="str">
            <v>STOCKED</v>
          </cell>
        </row>
        <row r="27744">
          <cell r="D27744" t="str">
            <v>073097</v>
          </cell>
          <cell r="J27744" t="str">
            <v>STOCKED</v>
          </cell>
        </row>
        <row r="27745">
          <cell r="D27745" t="str">
            <v>073097</v>
          </cell>
          <cell r="J27745" t="str">
            <v>STOCKED</v>
          </cell>
        </row>
        <row r="27746">
          <cell r="D27746" t="str">
            <v>073097</v>
          </cell>
          <cell r="J27746" t="str">
            <v>STOCKED</v>
          </cell>
        </row>
        <row r="27747">
          <cell r="D27747" t="str">
            <v>073097</v>
          </cell>
          <cell r="J27747" t="str">
            <v>STOCKED</v>
          </cell>
        </row>
        <row r="27748">
          <cell r="D27748" t="str">
            <v>073097</v>
          </cell>
          <cell r="J27748" t="str">
            <v>STOCKED</v>
          </cell>
        </row>
        <row r="27749">
          <cell r="D27749" t="str">
            <v>073097</v>
          </cell>
          <cell r="J27749" t="str">
            <v>STOCKED</v>
          </cell>
        </row>
        <row r="27750">
          <cell r="D27750" t="str">
            <v>073097</v>
          </cell>
          <cell r="J27750" t="str">
            <v>STOCKED</v>
          </cell>
        </row>
        <row r="27751">
          <cell r="D27751" t="str">
            <v>073097</v>
          </cell>
          <cell r="J27751" t="str">
            <v>STOCKED</v>
          </cell>
        </row>
        <row r="27752">
          <cell r="D27752" t="str">
            <v>073097</v>
          </cell>
          <cell r="J27752" t="str">
            <v>STOCKED</v>
          </cell>
        </row>
        <row r="27753">
          <cell r="D27753" t="str">
            <v>073097</v>
          </cell>
          <cell r="J27753" t="str">
            <v>STOCKED</v>
          </cell>
        </row>
        <row r="27754">
          <cell r="D27754" t="str">
            <v>073097</v>
          </cell>
          <cell r="J27754" t="str">
            <v>STOCKED</v>
          </cell>
        </row>
        <row r="27755">
          <cell r="D27755" t="str">
            <v>073097</v>
          </cell>
          <cell r="J27755" t="str">
            <v>STOCKED</v>
          </cell>
        </row>
        <row r="27756">
          <cell r="D27756" t="str">
            <v>073097</v>
          </cell>
          <cell r="J27756" t="str">
            <v>STOCKED</v>
          </cell>
        </row>
        <row r="27757">
          <cell r="D27757" t="str">
            <v>073097</v>
          </cell>
          <cell r="J27757" t="str">
            <v>STOCKED</v>
          </cell>
        </row>
        <row r="27758">
          <cell r="D27758" t="str">
            <v>073097</v>
          </cell>
          <cell r="J27758" t="str">
            <v>STOCKED</v>
          </cell>
        </row>
        <row r="27759">
          <cell r="D27759" t="str">
            <v>073097</v>
          </cell>
          <cell r="J27759" t="str">
            <v>STOCKED</v>
          </cell>
        </row>
        <row r="27760">
          <cell r="D27760" t="str">
            <v>073097</v>
          </cell>
          <cell r="J27760" t="str">
            <v>STOCKED</v>
          </cell>
        </row>
        <row r="27761">
          <cell r="D27761" t="str">
            <v>073097</v>
          </cell>
          <cell r="J27761" t="str">
            <v>STOCKED</v>
          </cell>
        </row>
        <row r="27762">
          <cell r="D27762" t="str">
            <v>073097</v>
          </cell>
          <cell r="J27762" t="str">
            <v>STOCKED</v>
          </cell>
        </row>
        <row r="27763">
          <cell r="D27763" t="str">
            <v>073097</v>
          </cell>
          <cell r="J27763" t="str">
            <v>STOCKED</v>
          </cell>
        </row>
        <row r="27764">
          <cell r="D27764" t="str">
            <v>073098</v>
          </cell>
          <cell r="J27764" t="str">
            <v>STOCKED</v>
          </cell>
        </row>
        <row r="27765">
          <cell r="D27765" t="str">
            <v>073098</v>
          </cell>
          <cell r="J27765" t="str">
            <v>STOCKED</v>
          </cell>
        </row>
        <row r="27766">
          <cell r="D27766" t="str">
            <v>073098</v>
          </cell>
          <cell r="J27766" t="str">
            <v>STOCKED</v>
          </cell>
        </row>
        <row r="27767">
          <cell r="D27767" t="str">
            <v>073098</v>
          </cell>
          <cell r="J27767" t="str">
            <v>STOCKED</v>
          </cell>
        </row>
        <row r="27768">
          <cell r="D27768" t="str">
            <v>073098</v>
          </cell>
          <cell r="J27768" t="str">
            <v>STOCKED</v>
          </cell>
        </row>
        <row r="27769">
          <cell r="D27769" t="str">
            <v>073098</v>
          </cell>
          <cell r="J27769" t="str">
            <v>(blank)</v>
          </cell>
        </row>
        <row r="27770">
          <cell r="D27770" t="str">
            <v>073098</v>
          </cell>
          <cell r="J27770" t="str">
            <v>(blank)</v>
          </cell>
        </row>
        <row r="27771">
          <cell r="D27771" t="str">
            <v>073098</v>
          </cell>
          <cell r="J27771" t="str">
            <v>(blank)</v>
          </cell>
        </row>
        <row r="27772">
          <cell r="D27772" t="str">
            <v>073098</v>
          </cell>
          <cell r="J27772" t="str">
            <v>(blank)</v>
          </cell>
        </row>
        <row r="27773">
          <cell r="D27773" t="str">
            <v>073098</v>
          </cell>
          <cell r="J27773" t="str">
            <v>STOCKED</v>
          </cell>
        </row>
        <row r="27774">
          <cell r="D27774" t="str">
            <v>073098</v>
          </cell>
          <cell r="J27774" t="str">
            <v>STOCKED</v>
          </cell>
        </row>
        <row r="27775">
          <cell r="D27775" t="str">
            <v>073098</v>
          </cell>
          <cell r="J27775" t="str">
            <v>STOCKED</v>
          </cell>
        </row>
        <row r="27776">
          <cell r="D27776" t="str">
            <v>073098</v>
          </cell>
          <cell r="J27776" t="str">
            <v>STOCKED</v>
          </cell>
        </row>
        <row r="27777">
          <cell r="D27777" t="str">
            <v>073098</v>
          </cell>
          <cell r="J27777" t="str">
            <v>STOCKED</v>
          </cell>
        </row>
        <row r="27778">
          <cell r="D27778" t="str">
            <v>073098</v>
          </cell>
          <cell r="J27778" t="str">
            <v>(blank)</v>
          </cell>
        </row>
        <row r="27779">
          <cell r="D27779" t="str">
            <v>073098</v>
          </cell>
          <cell r="J27779" t="str">
            <v>(blank)</v>
          </cell>
        </row>
        <row r="27780">
          <cell r="D27780" t="str">
            <v>073098</v>
          </cell>
          <cell r="J27780" t="str">
            <v>(blank)</v>
          </cell>
        </row>
        <row r="27781">
          <cell r="D27781" t="str">
            <v>073098</v>
          </cell>
          <cell r="J27781" t="str">
            <v>(blank)</v>
          </cell>
        </row>
        <row r="27782">
          <cell r="D27782" t="str">
            <v>073098</v>
          </cell>
          <cell r="J27782" t="str">
            <v>STOCKED</v>
          </cell>
        </row>
        <row r="27783">
          <cell r="D27783" t="str">
            <v>073098</v>
          </cell>
          <cell r="J27783" t="str">
            <v>STOCKED</v>
          </cell>
        </row>
        <row r="27784">
          <cell r="D27784" t="str">
            <v>073098</v>
          </cell>
          <cell r="J27784" t="str">
            <v>STOCKED</v>
          </cell>
        </row>
        <row r="27785">
          <cell r="D27785" t="str">
            <v>073098</v>
          </cell>
          <cell r="J27785" t="str">
            <v>STOCKED</v>
          </cell>
        </row>
        <row r="27786">
          <cell r="D27786" t="str">
            <v>073098</v>
          </cell>
          <cell r="J27786" t="str">
            <v>STOCKED</v>
          </cell>
        </row>
        <row r="27787">
          <cell r="D27787" t="str">
            <v>073098</v>
          </cell>
          <cell r="J27787" t="str">
            <v>(blank)</v>
          </cell>
        </row>
        <row r="27788">
          <cell r="D27788" t="str">
            <v>073098</v>
          </cell>
          <cell r="J27788" t="str">
            <v>(blank)</v>
          </cell>
        </row>
        <row r="27789">
          <cell r="D27789" t="str">
            <v>073098</v>
          </cell>
          <cell r="J27789" t="str">
            <v>(blank)</v>
          </cell>
        </row>
        <row r="27790">
          <cell r="D27790" t="str">
            <v>073098</v>
          </cell>
          <cell r="J27790" t="str">
            <v>(blank)</v>
          </cell>
        </row>
        <row r="27791">
          <cell r="D27791" t="str">
            <v>079097</v>
          </cell>
          <cell r="J27791" t="str">
            <v>STOCKED</v>
          </cell>
        </row>
        <row r="27792">
          <cell r="D27792" t="str">
            <v>080028</v>
          </cell>
          <cell r="J27792" t="str">
            <v>STOCKED</v>
          </cell>
        </row>
        <row r="27793">
          <cell r="D27793" t="str">
            <v>080028</v>
          </cell>
          <cell r="J27793" t="str">
            <v>STOCKED</v>
          </cell>
        </row>
        <row r="27794">
          <cell r="D27794" t="str">
            <v>080028</v>
          </cell>
          <cell r="J27794" t="str">
            <v>STOCKED</v>
          </cell>
        </row>
        <row r="27795">
          <cell r="D27795" t="str">
            <v>080028</v>
          </cell>
          <cell r="J27795" t="str">
            <v>STOCKED</v>
          </cell>
        </row>
        <row r="27796">
          <cell r="D27796" t="str">
            <v>080028</v>
          </cell>
          <cell r="J27796" t="str">
            <v>STOCKED</v>
          </cell>
        </row>
        <row r="27797">
          <cell r="D27797" t="str">
            <v>080028</v>
          </cell>
          <cell r="J27797" t="str">
            <v>STOCKED</v>
          </cell>
        </row>
        <row r="27798">
          <cell r="D27798" t="str">
            <v>080028</v>
          </cell>
          <cell r="J27798" t="str">
            <v>STOCKED</v>
          </cell>
        </row>
        <row r="27799">
          <cell r="D27799" t="str">
            <v>080028</v>
          </cell>
          <cell r="J27799" t="str">
            <v>STOCKED</v>
          </cell>
        </row>
        <row r="27800">
          <cell r="D27800" t="str">
            <v>080028</v>
          </cell>
          <cell r="J27800" t="str">
            <v>STOCKED</v>
          </cell>
        </row>
        <row r="27801">
          <cell r="D27801" t="str">
            <v>080028</v>
          </cell>
          <cell r="J27801" t="str">
            <v>STOCKED</v>
          </cell>
        </row>
        <row r="27802">
          <cell r="D27802" t="str">
            <v>080028</v>
          </cell>
          <cell r="J27802" t="str">
            <v>STOCKED</v>
          </cell>
        </row>
        <row r="27803">
          <cell r="D27803" t="str">
            <v>080028</v>
          </cell>
          <cell r="J27803" t="str">
            <v>STOCKED</v>
          </cell>
        </row>
        <row r="27804">
          <cell r="D27804" t="str">
            <v>080028</v>
          </cell>
          <cell r="J27804" t="str">
            <v>STOCKED</v>
          </cell>
        </row>
        <row r="27805">
          <cell r="D27805" t="str">
            <v>080028</v>
          </cell>
          <cell r="J27805" t="str">
            <v>STOCKED</v>
          </cell>
        </row>
        <row r="27806">
          <cell r="D27806" t="str">
            <v>080028</v>
          </cell>
          <cell r="J27806" t="str">
            <v>STOCKED</v>
          </cell>
        </row>
        <row r="27807">
          <cell r="D27807" t="str">
            <v>080028</v>
          </cell>
          <cell r="J27807" t="str">
            <v>STOCKED</v>
          </cell>
        </row>
        <row r="27808">
          <cell r="D27808" t="str">
            <v>080028</v>
          </cell>
          <cell r="J27808" t="str">
            <v>STOCKED</v>
          </cell>
        </row>
        <row r="27809">
          <cell r="D27809" t="str">
            <v>080028</v>
          </cell>
          <cell r="J27809" t="str">
            <v>STOCKED</v>
          </cell>
        </row>
        <row r="27810">
          <cell r="D27810" t="str">
            <v>080028</v>
          </cell>
          <cell r="J27810" t="str">
            <v>STOCKED</v>
          </cell>
        </row>
        <row r="27811">
          <cell r="D27811" t="str">
            <v>080028</v>
          </cell>
          <cell r="J27811" t="str">
            <v>STOCKED</v>
          </cell>
        </row>
        <row r="27812">
          <cell r="D27812" t="str">
            <v>080028</v>
          </cell>
          <cell r="J27812" t="str">
            <v>STOCKED</v>
          </cell>
        </row>
        <row r="27813">
          <cell r="D27813" t="str">
            <v>080028</v>
          </cell>
          <cell r="J27813" t="str">
            <v>STOCKED</v>
          </cell>
        </row>
        <row r="27814">
          <cell r="D27814" t="str">
            <v>080028</v>
          </cell>
          <cell r="J27814" t="str">
            <v>STOCKED</v>
          </cell>
        </row>
        <row r="27815">
          <cell r="D27815" t="str">
            <v>080028</v>
          </cell>
          <cell r="J27815" t="str">
            <v>STOCKED</v>
          </cell>
        </row>
        <row r="27816">
          <cell r="D27816" t="str">
            <v>080028</v>
          </cell>
          <cell r="J27816" t="str">
            <v>STOCKED</v>
          </cell>
        </row>
        <row r="27817">
          <cell r="D27817" t="str">
            <v>080028</v>
          </cell>
          <cell r="J27817" t="str">
            <v>(blank)</v>
          </cell>
        </row>
        <row r="27818">
          <cell r="D27818" t="str">
            <v>080028</v>
          </cell>
          <cell r="J27818" t="str">
            <v>(blank)</v>
          </cell>
        </row>
        <row r="27819">
          <cell r="D27819" t="str">
            <v>080028</v>
          </cell>
          <cell r="J27819" t="str">
            <v>(blank)</v>
          </cell>
        </row>
        <row r="27820">
          <cell r="D27820" t="str">
            <v>080028</v>
          </cell>
          <cell r="J27820" t="str">
            <v>(blank)</v>
          </cell>
        </row>
        <row r="27821">
          <cell r="D27821" t="str">
            <v>080028</v>
          </cell>
          <cell r="J27821" t="str">
            <v>(blank)</v>
          </cell>
        </row>
        <row r="27822">
          <cell r="D27822" t="str">
            <v>080028</v>
          </cell>
          <cell r="J27822" t="str">
            <v>N/A</v>
          </cell>
        </row>
        <row r="27823">
          <cell r="D27823" t="str">
            <v>080028</v>
          </cell>
          <cell r="J27823" t="str">
            <v>N/A</v>
          </cell>
        </row>
        <row r="27824">
          <cell r="D27824" t="str">
            <v>080028</v>
          </cell>
          <cell r="J27824" t="str">
            <v>STOCKED</v>
          </cell>
        </row>
        <row r="27825">
          <cell r="D27825" t="str">
            <v>080028</v>
          </cell>
          <cell r="J27825" t="str">
            <v>STOCKED</v>
          </cell>
        </row>
        <row r="27826">
          <cell r="D27826" t="str">
            <v>080028</v>
          </cell>
          <cell r="J27826" t="str">
            <v>(blank)</v>
          </cell>
        </row>
        <row r="27827">
          <cell r="D27827" t="str">
            <v>080028</v>
          </cell>
          <cell r="J27827" t="str">
            <v>(blank)</v>
          </cell>
        </row>
        <row r="27828">
          <cell r="D27828" t="str">
            <v>080028</v>
          </cell>
          <cell r="J27828" t="str">
            <v>(blank)</v>
          </cell>
        </row>
        <row r="27829">
          <cell r="D27829" t="str">
            <v>080028</v>
          </cell>
          <cell r="J27829" t="str">
            <v>(blank)</v>
          </cell>
        </row>
        <row r="27830">
          <cell r="D27830" t="str">
            <v>080028</v>
          </cell>
          <cell r="J27830" t="str">
            <v>(blank)</v>
          </cell>
        </row>
        <row r="27831">
          <cell r="D27831" t="str">
            <v>080028</v>
          </cell>
          <cell r="J27831" t="str">
            <v>N/A</v>
          </cell>
        </row>
        <row r="27832">
          <cell r="D27832" t="str">
            <v>080028</v>
          </cell>
          <cell r="J27832" t="str">
            <v>N/A</v>
          </cell>
        </row>
        <row r="27833">
          <cell r="D27833" t="str">
            <v>080028</v>
          </cell>
          <cell r="J27833" t="str">
            <v>STOCKED</v>
          </cell>
        </row>
        <row r="27834">
          <cell r="D27834" t="str">
            <v>080028</v>
          </cell>
          <cell r="J27834" t="str">
            <v>STOCKED</v>
          </cell>
        </row>
        <row r="27835">
          <cell r="D27835" t="str">
            <v>080028</v>
          </cell>
          <cell r="J27835" t="str">
            <v>STOCKED</v>
          </cell>
        </row>
        <row r="27836">
          <cell r="D27836" t="str">
            <v>080028</v>
          </cell>
          <cell r="J27836" t="str">
            <v>STOCKED</v>
          </cell>
        </row>
        <row r="27837">
          <cell r="D27837" t="str">
            <v>080028</v>
          </cell>
          <cell r="J27837" t="str">
            <v>STOCKED</v>
          </cell>
        </row>
        <row r="27838">
          <cell r="D27838" t="str">
            <v>080028</v>
          </cell>
          <cell r="J27838" t="str">
            <v>STOCKED</v>
          </cell>
        </row>
        <row r="27839">
          <cell r="D27839" t="str">
            <v>080028</v>
          </cell>
          <cell r="J27839" t="str">
            <v>STOCKED</v>
          </cell>
        </row>
        <row r="27840">
          <cell r="D27840" t="str">
            <v>080028</v>
          </cell>
          <cell r="J27840" t="str">
            <v>STOCKED</v>
          </cell>
        </row>
        <row r="27841">
          <cell r="D27841" t="str">
            <v>080028</v>
          </cell>
          <cell r="J27841" t="str">
            <v>STOCKED</v>
          </cell>
        </row>
        <row r="27842">
          <cell r="D27842" t="str">
            <v>080028</v>
          </cell>
          <cell r="J27842" t="str">
            <v>STOCKED</v>
          </cell>
        </row>
        <row r="27843">
          <cell r="D27843" t="str">
            <v>080028</v>
          </cell>
          <cell r="J27843" t="str">
            <v>STOCKED</v>
          </cell>
        </row>
        <row r="27844">
          <cell r="D27844" t="str">
            <v>080028</v>
          </cell>
          <cell r="J27844" t="str">
            <v>STOCKED</v>
          </cell>
        </row>
        <row r="27845">
          <cell r="D27845" t="str">
            <v>080028</v>
          </cell>
          <cell r="J27845" t="str">
            <v>STOCKED</v>
          </cell>
        </row>
        <row r="27846">
          <cell r="D27846" t="str">
            <v>080028</v>
          </cell>
          <cell r="J27846" t="str">
            <v>STOCKED</v>
          </cell>
        </row>
        <row r="27847">
          <cell r="D27847" t="str">
            <v>080028</v>
          </cell>
          <cell r="J27847" t="str">
            <v>STOCKED</v>
          </cell>
        </row>
        <row r="27848">
          <cell r="D27848" t="str">
            <v>080028</v>
          </cell>
          <cell r="J27848" t="str">
            <v>STOCKED</v>
          </cell>
        </row>
        <row r="27849">
          <cell r="D27849" t="str">
            <v>080028</v>
          </cell>
          <cell r="J27849" t="str">
            <v>STOCKED</v>
          </cell>
        </row>
        <row r="27850">
          <cell r="D27850" t="str">
            <v>080028</v>
          </cell>
          <cell r="J27850" t="str">
            <v>STOCKED</v>
          </cell>
        </row>
        <row r="27851">
          <cell r="D27851" t="str">
            <v>080028</v>
          </cell>
          <cell r="J27851" t="str">
            <v>STOCKED</v>
          </cell>
        </row>
        <row r="27852">
          <cell r="D27852" t="str">
            <v>080028</v>
          </cell>
          <cell r="J27852" t="str">
            <v>STOCKED</v>
          </cell>
        </row>
        <row r="27853">
          <cell r="D27853" t="str">
            <v>080028</v>
          </cell>
          <cell r="J27853" t="str">
            <v>STOCKED</v>
          </cell>
        </row>
        <row r="27854">
          <cell r="D27854" t="str">
            <v>080028</v>
          </cell>
          <cell r="J27854" t="str">
            <v>STOCKED</v>
          </cell>
        </row>
        <row r="27855">
          <cell r="D27855" t="str">
            <v>080028</v>
          </cell>
          <cell r="J27855" t="str">
            <v>STOCKED</v>
          </cell>
        </row>
        <row r="27856">
          <cell r="D27856" t="str">
            <v>080028</v>
          </cell>
          <cell r="J27856" t="str">
            <v>STOCKED</v>
          </cell>
        </row>
        <row r="27857">
          <cell r="D27857" t="str">
            <v>080028</v>
          </cell>
          <cell r="J27857" t="str">
            <v>STOCKED</v>
          </cell>
        </row>
        <row r="27858">
          <cell r="D27858" t="str">
            <v>080028</v>
          </cell>
          <cell r="J27858" t="str">
            <v>(blank)</v>
          </cell>
        </row>
        <row r="27859">
          <cell r="D27859" t="str">
            <v>080028</v>
          </cell>
          <cell r="J27859" t="str">
            <v>(blank)</v>
          </cell>
        </row>
        <row r="27860">
          <cell r="D27860" t="str">
            <v>080028</v>
          </cell>
          <cell r="J27860" t="str">
            <v>(blank)</v>
          </cell>
        </row>
        <row r="27861">
          <cell r="D27861" t="str">
            <v>080028</v>
          </cell>
          <cell r="J27861" t="str">
            <v>(blank)</v>
          </cell>
        </row>
        <row r="27862">
          <cell r="D27862" t="str">
            <v>080028</v>
          </cell>
          <cell r="J27862" t="str">
            <v>(blank)</v>
          </cell>
        </row>
        <row r="27863">
          <cell r="D27863" t="str">
            <v>080028</v>
          </cell>
          <cell r="J27863" t="str">
            <v>N/A</v>
          </cell>
        </row>
        <row r="27864">
          <cell r="D27864" t="str">
            <v>080028</v>
          </cell>
          <cell r="J27864" t="str">
            <v>N/A</v>
          </cell>
        </row>
        <row r="27865">
          <cell r="D27865" t="str">
            <v>080028</v>
          </cell>
          <cell r="J27865" t="str">
            <v>STOCKED</v>
          </cell>
        </row>
        <row r="27866">
          <cell r="D27866" t="str">
            <v>080028</v>
          </cell>
          <cell r="J27866" t="str">
            <v>STOCKED</v>
          </cell>
        </row>
        <row r="27867">
          <cell r="D27867" t="str">
            <v>080028</v>
          </cell>
          <cell r="J27867" t="str">
            <v>STOCKED</v>
          </cell>
        </row>
        <row r="27868">
          <cell r="D27868" t="str">
            <v>080028</v>
          </cell>
          <cell r="J27868" t="str">
            <v>STOCKED</v>
          </cell>
        </row>
        <row r="27869">
          <cell r="D27869" t="str">
            <v>080028</v>
          </cell>
          <cell r="J27869" t="str">
            <v>STOCKED</v>
          </cell>
        </row>
        <row r="27870">
          <cell r="D27870" t="str">
            <v>080028</v>
          </cell>
          <cell r="J27870" t="str">
            <v>STOCKED</v>
          </cell>
        </row>
        <row r="27871">
          <cell r="D27871" t="str">
            <v>080028</v>
          </cell>
          <cell r="J27871" t="str">
            <v>STOCKED</v>
          </cell>
        </row>
        <row r="27872">
          <cell r="D27872" t="str">
            <v>080028</v>
          </cell>
          <cell r="J27872" t="str">
            <v>STOCKED</v>
          </cell>
        </row>
        <row r="27873">
          <cell r="D27873" t="str">
            <v>080028</v>
          </cell>
          <cell r="J27873" t="str">
            <v>STOCKED</v>
          </cell>
        </row>
        <row r="27874">
          <cell r="D27874" t="str">
            <v>080028</v>
          </cell>
          <cell r="J27874" t="str">
            <v>STOCKED</v>
          </cell>
        </row>
        <row r="27875">
          <cell r="D27875" t="str">
            <v>080028</v>
          </cell>
          <cell r="J27875" t="str">
            <v>STOCKED</v>
          </cell>
        </row>
        <row r="27876">
          <cell r="D27876" t="str">
            <v>080028</v>
          </cell>
          <cell r="J27876" t="str">
            <v>STOCKED</v>
          </cell>
        </row>
        <row r="27877">
          <cell r="D27877" t="str">
            <v>080028</v>
          </cell>
          <cell r="J27877" t="str">
            <v>STOCKED</v>
          </cell>
        </row>
        <row r="27878">
          <cell r="D27878" t="str">
            <v>080028</v>
          </cell>
          <cell r="J27878" t="str">
            <v>STOCKED</v>
          </cell>
        </row>
        <row r="27879">
          <cell r="D27879" t="str">
            <v>080028</v>
          </cell>
          <cell r="J27879" t="str">
            <v>STOCKED</v>
          </cell>
        </row>
        <row r="27880">
          <cell r="D27880" t="str">
            <v>086039</v>
          </cell>
          <cell r="J27880" t="str">
            <v>STOCKED</v>
          </cell>
        </row>
        <row r="27881">
          <cell r="D27881" t="str">
            <v>086039</v>
          </cell>
          <cell r="J27881" t="str">
            <v>STOCKED</v>
          </cell>
        </row>
        <row r="27882">
          <cell r="D27882" t="str">
            <v>086039</v>
          </cell>
          <cell r="J27882" t="str">
            <v>STOCKED</v>
          </cell>
        </row>
        <row r="27883">
          <cell r="D27883" t="str">
            <v>086039</v>
          </cell>
          <cell r="J27883" t="str">
            <v>STOCKED</v>
          </cell>
        </row>
        <row r="27884">
          <cell r="D27884" t="str">
            <v>086039</v>
          </cell>
          <cell r="J27884" t="str">
            <v>STOCKED</v>
          </cell>
        </row>
        <row r="27885">
          <cell r="D27885" t="str">
            <v>086039</v>
          </cell>
          <cell r="J27885" t="str">
            <v>STOCKED</v>
          </cell>
        </row>
        <row r="27886">
          <cell r="D27886" t="str">
            <v>086039</v>
          </cell>
          <cell r="J27886" t="str">
            <v>SPECIAL ORDER</v>
          </cell>
        </row>
        <row r="27887">
          <cell r="D27887" t="str">
            <v>086039</v>
          </cell>
          <cell r="J27887" t="str">
            <v>SPECIAL ORDER</v>
          </cell>
        </row>
        <row r="27888">
          <cell r="D27888" t="str">
            <v>086039</v>
          </cell>
          <cell r="J27888" t="str">
            <v>STOCKED</v>
          </cell>
        </row>
        <row r="27889">
          <cell r="D27889" t="str">
            <v>086039</v>
          </cell>
          <cell r="J27889" t="str">
            <v>STOCKED</v>
          </cell>
        </row>
        <row r="27890">
          <cell r="D27890" t="str">
            <v>086039</v>
          </cell>
          <cell r="J27890" t="str">
            <v>STOCKED</v>
          </cell>
        </row>
        <row r="27891">
          <cell r="D27891" t="str">
            <v>086039</v>
          </cell>
          <cell r="J27891" t="str">
            <v>STOCKED</v>
          </cell>
        </row>
        <row r="27892">
          <cell r="D27892" t="str">
            <v>086039</v>
          </cell>
          <cell r="J27892" t="str">
            <v>STOCKED</v>
          </cell>
        </row>
        <row r="27893">
          <cell r="D27893" t="str">
            <v>086039</v>
          </cell>
          <cell r="J27893" t="str">
            <v>STOCKED</v>
          </cell>
        </row>
        <row r="27894">
          <cell r="D27894" t="str">
            <v>086039</v>
          </cell>
          <cell r="J27894" t="str">
            <v>STOCKED</v>
          </cell>
        </row>
        <row r="27895">
          <cell r="D27895" t="str">
            <v>086039</v>
          </cell>
          <cell r="J27895" t="str">
            <v>STOCKED</v>
          </cell>
        </row>
        <row r="27896">
          <cell r="D27896" t="str">
            <v>086039</v>
          </cell>
          <cell r="J27896" t="str">
            <v>STOCKED</v>
          </cell>
        </row>
        <row r="27897">
          <cell r="D27897" t="str">
            <v>086039</v>
          </cell>
          <cell r="J27897" t="str">
            <v>STOCKED</v>
          </cell>
        </row>
        <row r="27898">
          <cell r="D27898" t="str">
            <v>086039</v>
          </cell>
          <cell r="J27898" t="str">
            <v>STOCKED</v>
          </cell>
        </row>
        <row r="27899">
          <cell r="D27899" t="str">
            <v>086039</v>
          </cell>
          <cell r="J27899" t="str">
            <v>STOCKED</v>
          </cell>
        </row>
        <row r="27900">
          <cell r="D27900" t="str">
            <v>086039</v>
          </cell>
          <cell r="J27900" t="str">
            <v>STOCKED</v>
          </cell>
        </row>
        <row r="27901">
          <cell r="D27901" t="str">
            <v>086039</v>
          </cell>
          <cell r="J27901" t="str">
            <v>STOCKED</v>
          </cell>
        </row>
        <row r="27902">
          <cell r="D27902" t="str">
            <v>086039</v>
          </cell>
          <cell r="J27902" t="str">
            <v>STOCKED</v>
          </cell>
        </row>
        <row r="27903">
          <cell r="D27903" t="str">
            <v>086039</v>
          </cell>
          <cell r="J27903" t="str">
            <v>STOCKED</v>
          </cell>
        </row>
        <row r="27904">
          <cell r="D27904" t="str">
            <v>086039</v>
          </cell>
          <cell r="J27904" t="str">
            <v>STOCKED</v>
          </cell>
        </row>
        <row r="27905">
          <cell r="D27905" t="str">
            <v>086039</v>
          </cell>
          <cell r="J27905" t="str">
            <v>(blank)</v>
          </cell>
        </row>
        <row r="27906">
          <cell r="D27906" t="str">
            <v>086039</v>
          </cell>
          <cell r="J27906" t="str">
            <v>(blank)</v>
          </cell>
        </row>
        <row r="27907">
          <cell r="D27907" t="str">
            <v>086039</v>
          </cell>
          <cell r="J27907" t="str">
            <v>(blank)</v>
          </cell>
        </row>
        <row r="27908">
          <cell r="D27908" t="str">
            <v>086039</v>
          </cell>
          <cell r="J27908" t="str">
            <v>(blank)</v>
          </cell>
        </row>
        <row r="27909">
          <cell r="D27909" t="str">
            <v>086039</v>
          </cell>
          <cell r="J27909" t="str">
            <v>(blank)</v>
          </cell>
        </row>
        <row r="27910">
          <cell r="D27910" t="str">
            <v>086039</v>
          </cell>
          <cell r="J27910" t="str">
            <v>N/A</v>
          </cell>
        </row>
        <row r="27911">
          <cell r="D27911" t="str">
            <v>086039</v>
          </cell>
          <cell r="J27911" t="str">
            <v>N/A</v>
          </cell>
        </row>
        <row r="27912">
          <cell r="D27912" t="str">
            <v>086039</v>
          </cell>
          <cell r="J27912" t="str">
            <v>STOCKED</v>
          </cell>
        </row>
        <row r="27913">
          <cell r="D27913" t="str">
            <v>086039</v>
          </cell>
          <cell r="J27913" t="str">
            <v>STOCKED</v>
          </cell>
        </row>
        <row r="27914">
          <cell r="D27914" t="str">
            <v>086039</v>
          </cell>
          <cell r="J27914" t="str">
            <v>STOCKED</v>
          </cell>
        </row>
        <row r="27915">
          <cell r="D27915" t="str">
            <v>086039</v>
          </cell>
          <cell r="J27915" t="str">
            <v>STOCKED</v>
          </cell>
        </row>
        <row r="27916">
          <cell r="D27916" t="str">
            <v>086039</v>
          </cell>
          <cell r="J27916" t="str">
            <v>STOCKED</v>
          </cell>
        </row>
        <row r="27917">
          <cell r="D27917" t="str">
            <v>086039</v>
          </cell>
          <cell r="J27917" t="str">
            <v>STOCKED</v>
          </cell>
        </row>
        <row r="27918">
          <cell r="D27918" t="str">
            <v>086039</v>
          </cell>
          <cell r="J27918" t="str">
            <v>SPECIAL ORDER</v>
          </cell>
        </row>
        <row r="27919">
          <cell r="D27919" t="str">
            <v>086039</v>
          </cell>
          <cell r="J27919" t="str">
            <v>SPECIAL ORDER</v>
          </cell>
        </row>
        <row r="27920">
          <cell r="D27920" t="str">
            <v>086039</v>
          </cell>
          <cell r="J27920" t="str">
            <v>STOCKED</v>
          </cell>
        </row>
        <row r="27921">
          <cell r="D27921" t="str">
            <v>086039</v>
          </cell>
          <cell r="J27921" t="str">
            <v>STOCKED</v>
          </cell>
        </row>
        <row r="27922">
          <cell r="D27922" t="str">
            <v>086039</v>
          </cell>
          <cell r="J27922" t="str">
            <v>STOCKED</v>
          </cell>
        </row>
        <row r="27923">
          <cell r="D27923" t="str">
            <v>086039</v>
          </cell>
          <cell r="J27923" t="str">
            <v>STOCKED</v>
          </cell>
        </row>
        <row r="27924">
          <cell r="D27924" t="str">
            <v>086039</v>
          </cell>
          <cell r="J27924" t="str">
            <v>STOCKED</v>
          </cell>
        </row>
        <row r="27925">
          <cell r="D27925" t="str">
            <v>086039</v>
          </cell>
          <cell r="J27925" t="str">
            <v>STOCKED</v>
          </cell>
        </row>
        <row r="27926">
          <cell r="D27926" t="str">
            <v>086039</v>
          </cell>
          <cell r="J27926" t="str">
            <v>STOCKED</v>
          </cell>
        </row>
        <row r="27927">
          <cell r="D27927" t="str">
            <v>086039</v>
          </cell>
          <cell r="J27927" t="str">
            <v>STOCKED</v>
          </cell>
        </row>
        <row r="27928">
          <cell r="D27928" t="str">
            <v>086039</v>
          </cell>
          <cell r="J27928" t="str">
            <v>STOCKED</v>
          </cell>
        </row>
        <row r="27929">
          <cell r="D27929" t="str">
            <v>086039</v>
          </cell>
          <cell r="J27929" t="str">
            <v>STOCKED</v>
          </cell>
        </row>
        <row r="27930">
          <cell r="D27930" t="str">
            <v>086039</v>
          </cell>
          <cell r="J27930" t="str">
            <v>STOCKED</v>
          </cell>
        </row>
        <row r="27931">
          <cell r="D27931" t="str">
            <v>086039</v>
          </cell>
          <cell r="J27931" t="str">
            <v>STOCKED</v>
          </cell>
        </row>
        <row r="27932">
          <cell r="D27932" t="str">
            <v>086039</v>
          </cell>
          <cell r="J27932" t="str">
            <v>STOCKED</v>
          </cell>
        </row>
        <row r="27933">
          <cell r="D27933" t="str">
            <v>086039</v>
          </cell>
          <cell r="J27933" t="str">
            <v>STOCKED</v>
          </cell>
        </row>
        <row r="27934">
          <cell r="D27934" t="str">
            <v>086039</v>
          </cell>
          <cell r="J27934" t="str">
            <v>STOCKED</v>
          </cell>
        </row>
        <row r="27935">
          <cell r="D27935" t="str">
            <v>086039</v>
          </cell>
          <cell r="J27935" t="str">
            <v>STOCKED</v>
          </cell>
        </row>
        <row r="27936">
          <cell r="D27936" t="str">
            <v>086039</v>
          </cell>
          <cell r="J27936" t="str">
            <v>STOCKED</v>
          </cell>
        </row>
        <row r="27937">
          <cell r="D27937" t="str">
            <v>086039</v>
          </cell>
          <cell r="J27937" t="str">
            <v>(blank)</v>
          </cell>
        </row>
        <row r="27938">
          <cell r="D27938" t="str">
            <v>086039</v>
          </cell>
          <cell r="J27938" t="str">
            <v>(blank)</v>
          </cell>
        </row>
        <row r="27939">
          <cell r="D27939" t="str">
            <v>086039</v>
          </cell>
          <cell r="J27939" t="str">
            <v>(blank)</v>
          </cell>
        </row>
        <row r="27940">
          <cell r="D27940" t="str">
            <v>086039</v>
          </cell>
          <cell r="J27940" t="str">
            <v>(blank)</v>
          </cell>
        </row>
        <row r="27941">
          <cell r="D27941" t="str">
            <v>086039</v>
          </cell>
          <cell r="J27941" t="str">
            <v>STOCKED</v>
          </cell>
        </row>
        <row r="27942">
          <cell r="D27942" t="str">
            <v>086039</v>
          </cell>
          <cell r="J27942" t="str">
            <v>STOCKED</v>
          </cell>
        </row>
        <row r="27943">
          <cell r="D27943" t="str">
            <v>086039</v>
          </cell>
          <cell r="J27943" t="str">
            <v>STOCKED</v>
          </cell>
        </row>
        <row r="27944">
          <cell r="D27944" t="str">
            <v>086039</v>
          </cell>
          <cell r="J27944" t="str">
            <v>STOCKED</v>
          </cell>
        </row>
        <row r="27945">
          <cell r="D27945" t="str">
            <v>086039</v>
          </cell>
          <cell r="J27945" t="str">
            <v>STOCKED</v>
          </cell>
        </row>
        <row r="27946">
          <cell r="D27946" t="str">
            <v>086039</v>
          </cell>
          <cell r="J27946" t="str">
            <v>STOCKED</v>
          </cell>
        </row>
        <row r="27947">
          <cell r="D27947" t="str">
            <v>086039</v>
          </cell>
          <cell r="J27947" t="str">
            <v>SPECIAL ORDER</v>
          </cell>
        </row>
        <row r="27948">
          <cell r="D27948" t="str">
            <v>086039</v>
          </cell>
          <cell r="J27948" t="str">
            <v>SPECIAL ORDER</v>
          </cell>
        </row>
        <row r="27949">
          <cell r="D27949" t="str">
            <v>086039</v>
          </cell>
          <cell r="J27949" t="str">
            <v>STOCKED</v>
          </cell>
        </row>
        <row r="27950">
          <cell r="D27950" t="str">
            <v>086039</v>
          </cell>
          <cell r="J27950" t="str">
            <v>STOCKED</v>
          </cell>
        </row>
        <row r="27951">
          <cell r="D27951" t="str">
            <v>086039</v>
          </cell>
          <cell r="J27951" t="str">
            <v>STOCKED</v>
          </cell>
        </row>
        <row r="27952">
          <cell r="D27952" t="str">
            <v>086039</v>
          </cell>
          <cell r="J27952" t="str">
            <v>STOCKED</v>
          </cell>
        </row>
        <row r="27953">
          <cell r="D27953" t="str">
            <v>086039</v>
          </cell>
          <cell r="J27953" t="str">
            <v>STOCKED</v>
          </cell>
        </row>
        <row r="27954">
          <cell r="D27954" t="str">
            <v>086039</v>
          </cell>
          <cell r="J27954" t="str">
            <v>STOCKED</v>
          </cell>
        </row>
        <row r="27955">
          <cell r="D27955" t="str">
            <v>086039</v>
          </cell>
          <cell r="J27955" t="str">
            <v>STOCKED</v>
          </cell>
        </row>
        <row r="27956">
          <cell r="D27956" t="str">
            <v>086039</v>
          </cell>
          <cell r="J27956" t="str">
            <v>STOCKED</v>
          </cell>
        </row>
        <row r="27957">
          <cell r="D27957" t="str">
            <v>086039</v>
          </cell>
          <cell r="J27957" t="str">
            <v>STOCKED</v>
          </cell>
        </row>
        <row r="27958">
          <cell r="D27958" t="str">
            <v>086039</v>
          </cell>
          <cell r="J27958" t="str">
            <v>STOCKED</v>
          </cell>
        </row>
        <row r="27959">
          <cell r="D27959" t="str">
            <v>086039</v>
          </cell>
          <cell r="J27959" t="str">
            <v>STOCKED</v>
          </cell>
        </row>
        <row r="27960">
          <cell r="D27960" t="str">
            <v>086039</v>
          </cell>
          <cell r="J27960" t="str">
            <v>STOCKED</v>
          </cell>
        </row>
        <row r="27961">
          <cell r="D27961" t="str">
            <v>086039</v>
          </cell>
          <cell r="J27961" t="str">
            <v>STOCKED</v>
          </cell>
        </row>
        <row r="27962">
          <cell r="D27962" t="str">
            <v>086039</v>
          </cell>
          <cell r="J27962" t="str">
            <v>STOCKED</v>
          </cell>
        </row>
        <row r="27963">
          <cell r="D27963" t="str">
            <v>086039</v>
          </cell>
          <cell r="J27963" t="str">
            <v>STOCKED</v>
          </cell>
        </row>
        <row r="27964">
          <cell r="D27964" t="str">
            <v>086039</v>
          </cell>
          <cell r="J27964" t="str">
            <v>STOCKED</v>
          </cell>
        </row>
        <row r="27965">
          <cell r="D27965" t="str">
            <v>086039</v>
          </cell>
          <cell r="J27965" t="str">
            <v>STOCKED</v>
          </cell>
        </row>
        <row r="27966">
          <cell r="D27966" t="str">
            <v>086039</v>
          </cell>
          <cell r="J27966" t="str">
            <v>(blank)</v>
          </cell>
        </row>
        <row r="27967">
          <cell r="D27967" t="str">
            <v>086039</v>
          </cell>
          <cell r="J27967" t="str">
            <v>(blank)</v>
          </cell>
        </row>
        <row r="27968">
          <cell r="D27968" t="str">
            <v>086039</v>
          </cell>
          <cell r="J27968" t="str">
            <v>(blank)</v>
          </cell>
        </row>
        <row r="27969">
          <cell r="D27969" t="str">
            <v>086039</v>
          </cell>
          <cell r="J27969" t="str">
            <v>(blank)</v>
          </cell>
        </row>
        <row r="27970">
          <cell r="D27970" t="str">
            <v>086039</v>
          </cell>
          <cell r="J27970" t="str">
            <v>(blank)</v>
          </cell>
        </row>
        <row r="27971">
          <cell r="D27971" t="str">
            <v>086039</v>
          </cell>
          <cell r="J27971" t="str">
            <v>N/A</v>
          </cell>
        </row>
        <row r="27972">
          <cell r="D27972" t="str">
            <v>086039</v>
          </cell>
          <cell r="J27972" t="str">
            <v>N/A</v>
          </cell>
        </row>
        <row r="27973">
          <cell r="D27973" t="str">
            <v>086039</v>
          </cell>
          <cell r="J27973" t="str">
            <v>STOCKED</v>
          </cell>
        </row>
        <row r="27974">
          <cell r="D27974" t="str">
            <v>086039</v>
          </cell>
          <cell r="J27974" t="str">
            <v>STOCKED</v>
          </cell>
        </row>
        <row r="27975">
          <cell r="D27975" t="str">
            <v>086039</v>
          </cell>
          <cell r="J27975" t="str">
            <v>STOCKED</v>
          </cell>
        </row>
        <row r="27976">
          <cell r="D27976" t="str">
            <v>086039</v>
          </cell>
          <cell r="J27976" t="str">
            <v>STOCKED</v>
          </cell>
        </row>
        <row r="27977">
          <cell r="D27977" t="str">
            <v>086039</v>
          </cell>
          <cell r="J27977" t="str">
            <v>STOCKED</v>
          </cell>
        </row>
        <row r="27978">
          <cell r="D27978" t="str">
            <v>086039</v>
          </cell>
          <cell r="J27978" t="str">
            <v>STOCKED</v>
          </cell>
        </row>
        <row r="27979">
          <cell r="D27979" t="str">
            <v>086039</v>
          </cell>
          <cell r="J27979" t="str">
            <v>SPECIAL ORDER</v>
          </cell>
        </row>
        <row r="27980">
          <cell r="D27980" t="str">
            <v>086039</v>
          </cell>
          <cell r="J27980" t="str">
            <v>SPECIAL ORDER</v>
          </cell>
        </row>
        <row r="27981">
          <cell r="D27981" t="str">
            <v>086039</v>
          </cell>
          <cell r="J27981" t="str">
            <v>STOCKED</v>
          </cell>
        </row>
        <row r="27982">
          <cell r="D27982" t="str">
            <v>086039</v>
          </cell>
          <cell r="J27982" t="str">
            <v>STOCKED</v>
          </cell>
        </row>
        <row r="27983">
          <cell r="D27983" t="str">
            <v>086039</v>
          </cell>
          <cell r="J27983" t="str">
            <v>STOCKED</v>
          </cell>
        </row>
        <row r="27984">
          <cell r="D27984" t="str">
            <v>086039</v>
          </cell>
          <cell r="J27984" t="str">
            <v>STOCKED</v>
          </cell>
        </row>
        <row r="27985">
          <cell r="D27985" t="str">
            <v>086039</v>
          </cell>
          <cell r="J27985" t="str">
            <v>STOCKED</v>
          </cell>
        </row>
        <row r="27986">
          <cell r="D27986" t="str">
            <v>086039</v>
          </cell>
          <cell r="J27986" t="str">
            <v>STOCKED</v>
          </cell>
        </row>
        <row r="27987">
          <cell r="D27987" t="str">
            <v>086039</v>
          </cell>
          <cell r="J27987" t="str">
            <v>STOCKED</v>
          </cell>
        </row>
        <row r="27988">
          <cell r="D27988" t="str">
            <v>086039</v>
          </cell>
          <cell r="J27988" t="str">
            <v>STOCKED</v>
          </cell>
        </row>
        <row r="27989">
          <cell r="D27989" t="str">
            <v>086039</v>
          </cell>
          <cell r="J27989" t="str">
            <v>STOCKED</v>
          </cell>
        </row>
        <row r="27990">
          <cell r="D27990" t="str">
            <v>086039</v>
          </cell>
          <cell r="J27990" t="str">
            <v>STOCKED</v>
          </cell>
        </row>
        <row r="27991">
          <cell r="D27991" t="str">
            <v>086039</v>
          </cell>
          <cell r="J27991" t="str">
            <v>STOCKED</v>
          </cell>
        </row>
        <row r="27992">
          <cell r="D27992" t="str">
            <v>086039</v>
          </cell>
          <cell r="J27992" t="str">
            <v>STOCKED</v>
          </cell>
        </row>
        <row r="27993">
          <cell r="D27993" t="str">
            <v>086039</v>
          </cell>
          <cell r="J27993" t="str">
            <v>STOCKED</v>
          </cell>
        </row>
        <row r="27994">
          <cell r="D27994" t="str">
            <v>086039</v>
          </cell>
          <cell r="J27994" t="str">
            <v>SPECIAL ORDER</v>
          </cell>
        </row>
        <row r="27995">
          <cell r="D27995" t="str">
            <v>086039</v>
          </cell>
          <cell r="J27995" t="str">
            <v>SPECIAL ORDER</v>
          </cell>
        </row>
        <row r="27996">
          <cell r="D27996" t="str">
            <v>086039</v>
          </cell>
          <cell r="J27996" t="str">
            <v>STOCKED</v>
          </cell>
        </row>
        <row r="27997">
          <cell r="D27997" t="str">
            <v>086039</v>
          </cell>
          <cell r="J27997" t="str">
            <v>STOCKED</v>
          </cell>
        </row>
        <row r="27998">
          <cell r="D27998" t="str">
            <v>086039</v>
          </cell>
          <cell r="J27998" t="str">
            <v>STOCKED</v>
          </cell>
        </row>
        <row r="27999">
          <cell r="D27999" t="str">
            <v>086039</v>
          </cell>
          <cell r="J27999" t="str">
            <v>STOCKED</v>
          </cell>
        </row>
        <row r="28000">
          <cell r="D28000" t="str">
            <v>086039</v>
          </cell>
          <cell r="J28000" t="str">
            <v>STOCKED</v>
          </cell>
        </row>
        <row r="28001">
          <cell r="D28001" t="str">
            <v>086039</v>
          </cell>
          <cell r="J28001" t="str">
            <v>STOCKED</v>
          </cell>
        </row>
        <row r="28002">
          <cell r="D28002" t="str">
            <v>086154</v>
          </cell>
          <cell r="J28002" t="str">
            <v>SPECIAL ORDER</v>
          </cell>
        </row>
        <row r="28003">
          <cell r="D28003" t="str">
            <v xml:space="preserve">086154 </v>
          </cell>
          <cell r="J28003" t="str">
            <v>SPECIAL ORDER</v>
          </cell>
        </row>
        <row r="28004">
          <cell r="D28004" t="str">
            <v xml:space="preserve">086154 </v>
          </cell>
          <cell r="J28004" t="str">
            <v>SPECIAL ORDER</v>
          </cell>
        </row>
        <row r="28005">
          <cell r="D28005" t="str">
            <v xml:space="preserve">086154 </v>
          </cell>
          <cell r="J28005" t="str">
            <v>SPECIAL ORDER</v>
          </cell>
        </row>
        <row r="28006">
          <cell r="D28006" t="str">
            <v xml:space="preserve">086154 </v>
          </cell>
          <cell r="J28006" t="str">
            <v>SPECIAL ORDER</v>
          </cell>
        </row>
        <row r="28007">
          <cell r="D28007" t="str">
            <v xml:space="preserve">086154 </v>
          </cell>
          <cell r="J28007" t="str">
            <v>SPECIAL ORDER</v>
          </cell>
        </row>
        <row r="28008">
          <cell r="D28008" t="str">
            <v xml:space="preserve">086154 </v>
          </cell>
          <cell r="J28008" t="str">
            <v>SPECIAL ORDER</v>
          </cell>
        </row>
        <row r="28009">
          <cell r="D28009" t="str">
            <v xml:space="preserve">086154 </v>
          </cell>
          <cell r="J28009" t="str">
            <v>SPECIAL ORDER</v>
          </cell>
        </row>
        <row r="28010">
          <cell r="D28010" t="str">
            <v xml:space="preserve">086154 </v>
          </cell>
          <cell r="J28010" t="str">
            <v>SPECIAL ORDER</v>
          </cell>
        </row>
        <row r="28011">
          <cell r="D28011" t="str">
            <v xml:space="preserve">086154 </v>
          </cell>
          <cell r="J28011" t="str">
            <v>SPECIAL ORDER</v>
          </cell>
        </row>
        <row r="28012">
          <cell r="D28012" t="str">
            <v xml:space="preserve">086154 </v>
          </cell>
          <cell r="J28012" t="str">
            <v>SPECIAL ORDER</v>
          </cell>
        </row>
        <row r="28013">
          <cell r="D28013" t="str">
            <v xml:space="preserve">086154 </v>
          </cell>
          <cell r="J28013" t="str">
            <v>SPECIAL ORDER</v>
          </cell>
        </row>
        <row r="28014">
          <cell r="D28014" t="str">
            <v xml:space="preserve">086154 </v>
          </cell>
          <cell r="J28014" t="str">
            <v>SPECIAL ORDER</v>
          </cell>
        </row>
        <row r="28015">
          <cell r="D28015" t="str">
            <v xml:space="preserve">086154 </v>
          </cell>
          <cell r="J28015" t="str">
            <v>SPECIAL ORDER</v>
          </cell>
        </row>
        <row r="28016">
          <cell r="D28016" t="str">
            <v xml:space="preserve">086154 </v>
          </cell>
          <cell r="J28016" t="str">
            <v>SPECIAL ORDER</v>
          </cell>
        </row>
        <row r="28017">
          <cell r="D28017" t="str">
            <v xml:space="preserve">086154 </v>
          </cell>
          <cell r="J28017" t="str">
            <v>SPECIAL ORDER</v>
          </cell>
        </row>
        <row r="28018">
          <cell r="D28018" t="str">
            <v xml:space="preserve">086154 </v>
          </cell>
          <cell r="J28018" t="str">
            <v>SPECIAL ORDER</v>
          </cell>
        </row>
        <row r="28019">
          <cell r="D28019" t="str">
            <v xml:space="preserve">086154 </v>
          </cell>
          <cell r="J28019" t="str">
            <v>SPECIAL ORDER</v>
          </cell>
        </row>
        <row r="28020">
          <cell r="D28020" t="str">
            <v xml:space="preserve">086154 </v>
          </cell>
          <cell r="J28020" t="str">
            <v>SPECIAL ORDER</v>
          </cell>
        </row>
        <row r="28021">
          <cell r="D28021" t="str">
            <v xml:space="preserve">086154 </v>
          </cell>
          <cell r="J28021" t="str">
            <v>SPECIAL ORDER</v>
          </cell>
        </row>
        <row r="28022">
          <cell r="D28022" t="str">
            <v xml:space="preserve">086154 </v>
          </cell>
          <cell r="J28022" t="str">
            <v>SPECIAL ORDER</v>
          </cell>
        </row>
        <row r="28023">
          <cell r="D28023" t="str">
            <v xml:space="preserve">086154 </v>
          </cell>
          <cell r="J28023" t="str">
            <v>SPECIAL ORDER</v>
          </cell>
        </row>
        <row r="28024">
          <cell r="D28024" t="str">
            <v xml:space="preserve">086154 </v>
          </cell>
          <cell r="J28024" t="str">
            <v>SPECIAL ORDER</v>
          </cell>
        </row>
        <row r="28025">
          <cell r="D28025" t="str">
            <v xml:space="preserve">086154 </v>
          </cell>
          <cell r="J28025" t="str">
            <v>SPECIAL ORDER</v>
          </cell>
        </row>
        <row r="28026">
          <cell r="D28026" t="str">
            <v xml:space="preserve">086154 </v>
          </cell>
          <cell r="J28026" t="str">
            <v>SPECIAL ORDER</v>
          </cell>
        </row>
        <row r="28027">
          <cell r="D28027" t="str">
            <v xml:space="preserve">086154 </v>
          </cell>
          <cell r="J28027" t="str">
            <v>SPECIAL ORDER</v>
          </cell>
        </row>
        <row r="28028">
          <cell r="D28028" t="str">
            <v xml:space="preserve">086154 </v>
          </cell>
          <cell r="J28028" t="str">
            <v>(blank)</v>
          </cell>
        </row>
        <row r="28029">
          <cell r="D28029" t="str">
            <v xml:space="preserve">086154 </v>
          </cell>
          <cell r="J28029" t="str">
            <v>(blank)</v>
          </cell>
        </row>
        <row r="28030">
          <cell r="D28030" t="str">
            <v xml:space="preserve">086154 </v>
          </cell>
          <cell r="J28030" t="str">
            <v>(blank)</v>
          </cell>
        </row>
        <row r="28031">
          <cell r="D28031" t="str">
            <v xml:space="preserve">086154 </v>
          </cell>
          <cell r="J28031" t="str">
            <v>(blank)</v>
          </cell>
        </row>
        <row r="28032">
          <cell r="D28032" t="str">
            <v xml:space="preserve">086154 </v>
          </cell>
          <cell r="J28032" t="str">
            <v>(blank)</v>
          </cell>
        </row>
        <row r="28033">
          <cell r="D28033" t="str">
            <v xml:space="preserve">086154 </v>
          </cell>
          <cell r="J28033" t="str">
            <v>N/A</v>
          </cell>
        </row>
        <row r="28034">
          <cell r="D28034" t="str">
            <v xml:space="preserve">086154 </v>
          </cell>
          <cell r="J28034" t="str">
            <v>N/A</v>
          </cell>
        </row>
        <row r="28035">
          <cell r="D28035" t="str">
            <v xml:space="preserve">086154 </v>
          </cell>
          <cell r="J28035" t="str">
            <v>SPECIAL ORDER</v>
          </cell>
        </row>
        <row r="28036">
          <cell r="D28036" t="str">
            <v xml:space="preserve">086154 </v>
          </cell>
          <cell r="J28036" t="str">
            <v>SPECIAL ORDER</v>
          </cell>
        </row>
        <row r="28037">
          <cell r="D28037" t="str">
            <v xml:space="preserve">086154 </v>
          </cell>
          <cell r="J28037" t="str">
            <v>SPECIAL ORDER</v>
          </cell>
        </row>
        <row r="28038">
          <cell r="D28038" t="str">
            <v xml:space="preserve">086154 </v>
          </cell>
          <cell r="J28038" t="str">
            <v>SPECIAL ORDER</v>
          </cell>
        </row>
        <row r="28039">
          <cell r="D28039" t="str">
            <v xml:space="preserve">086154 </v>
          </cell>
          <cell r="J28039" t="str">
            <v>SPECIAL ORDER</v>
          </cell>
        </row>
        <row r="28040">
          <cell r="D28040" t="str">
            <v xml:space="preserve">086154 </v>
          </cell>
          <cell r="J28040" t="str">
            <v>SPECIAL ORDER</v>
          </cell>
        </row>
        <row r="28041">
          <cell r="D28041" t="str">
            <v xml:space="preserve">086154 </v>
          </cell>
          <cell r="J28041" t="str">
            <v>SPECIAL ORDER</v>
          </cell>
        </row>
        <row r="28042">
          <cell r="D28042" t="str">
            <v xml:space="preserve">086154 </v>
          </cell>
          <cell r="J28042" t="str">
            <v>SPECIAL ORDER</v>
          </cell>
        </row>
        <row r="28043">
          <cell r="D28043" t="str">
            <v xml:space="preserve">086154 </v>
          </cell>
          <cell r="J28043" t="str">
            <v>SPECIAL ORDER</v>
          </cell>
        </row>
        <row r="28044">
          <cell r="D28044" t="str">
            <v xml:space="preserve">086154 </v>
          </cell>
          <cell r="J28044" t="str">
            <v>SPECIAL ORDER</v>
          </cell>
        </row>
        <row r="28045">
          <cell r="D28045" t="str">
            <v xml:space="preserve">086154 </v>
          </cell>
          <cell r="J28045" t="str">
            <v>SPECIAL ORDER</v>
          </cell>
        </row>
        <row r="28046">
          <cell r="D28046" t="str">
            <v xml:space="preserve">086154 </v>
          </cell>
          <cell r="J28046" t="str">
            <v>SPECIAL ORDER</v>
          </cell>
        </row>
        <row r="28047">
          <cell r="D28047" t="str">
            <v xml:space="preserve">086154 </v>
          </cell>
          <cell r="J28047" t="str">
            <v>SPECIAL ORDER</v>
          </cell>
        </row>
        <row r="28048">
          <cell r="D28048" t="str">
            <v xml:space="preserve">086154 </v>
          </cell>
          <cell r="J28048" t="str">
            <v>SPECIAL ORDER</v>
          </cell>
        </row>
        <row r="28049">
          <cell r="D28049" t="str">
            <v xml:space="preserve">086154 </v>
          </cell>
          <cell r="J28049" t="str">
            <v>SPECIAL ORDER</v>
          </cell>
        </row>
        <row r="28050">
          <cell r="D28050" t="str">
            <v xml:space="preserve">086154 </v>
          </cell>
          <cell r="J28050" t="str">
            <v>SPECIAL ORDER</v>
          </cell>
        </row>
        <row r="28051">
          <cell r="D28051" t="str">
            <v xml:space="preserve">086154 </v>
          </cell>
          <cell r="J28051" t="str">
            <v>SPECIAL ORDER</v>
          </cell>
        </row>
        <row r="28052">
          <cell r="D28052" t="str">
            <v xml:space="preserve">086154 </v>
          </cell>
          <cell r="J28052" t="str">
            <v>SPECIAL ORDER</v>
          </cell>
        </row>
        <row r="28053">
          <cell r="D28053" t="str">
            <v xml:space="preserve">086154 </v>
          </cell>
          <cell r="J28053" t="str">
            <v>SPECIAL ORDER</v>
          </cell>
        </row>
        <row r="28054">
          <cell r="D28054" t="str">
            <v xml:space="preserve">086154 </v>
          </cell>
          <cell r="J28054" t="str">
            <v>SPECIAL ORDER</v>
          </cell>
        </row>
        <row r="28055">
          <cell r="D28055" t="str">
            <v xml:space="preserve">086154 </v>
          </cell>
          <cell r="J28055" t="str">
            <v>SPECIAL ORDER</v>
          </cell>
        </row>
        <row r="28056">
          <cell r="D28056" t="str">
            <v xml:space="preserve">086154 </v>
          </cell>
          <cell r="J28056" t="str">
            <v>SPECIAL ORDER</v>
          </cell>
        </row>
        <row r="28057">
          <cell r="D28057" t="str">
            <v xml:space="preserve">086154 </v>
          </cell>
          <cell r="J28057" t="str">
            <v>SPECIAL ORDER</v>
          </cell>
        </row>
        <row r="28058">
          <cell r="D28058" t="str">
            <v xml:space="preserve">086154 </v>
          </cell>
          <cell r="J28058" t="str">
            <v>SPECIAL ORDER</v>
          </cell>
        </row>
        <row r="28059">
          <cell r="D28059" t="str">
            <v xml:space="preserve">086154 </v>
          </cell>
          <cell r="J28059" t="str">
            <v>(blank)</v>
          </cell>
        </row>
        <row r="28060">
          <cell r="D28060" t="str">
            <v xml:space="preserve">086154 </v>
          </cell>
          <cell r="J28060" t="str">
            <v>(blank)</v>
          </cell>
        </row>
        <row r="28061">
          <cell r="D28061" t="str">
            <v xml:space="preserve">086154 </v>
          </cell>
          <cell r="J28061" t="str">
            <v>(blank)</v>
          </cell>
        </row>
        <row r="28062">
          <cell r="D28062" t="str">
            <v xml:space="preserve">086154 </v>
          </cell>
          <cell r="J28062" t="str">
            <v>(blank)</v>
          </cell>
        </row>
        <row r="28063">
          <cell r="D28063" t="str">
            <v xml:space="preserve">086154 </v>
          </cell>
          <cell r="J28063" t="str">
            <v>SPECIAL ORDER</v>
          </cell>
        </row>
        <row r="28064">
          <cell r="D28064" t="str">
            <v xml:space="preserve">086154 </v>
          </cell>
          <cell r="J28064" t="str">
            <v>SPECIAL ORDER</v>
          </cell>
        </row>
        <row r="28065">
          <cell r="D28065" t="str">
            <v xml:space="preserve">086154 </v>
          </cell>
          <cell r="J28065" t="str">
            <v>SPECIAL ORDER</v>
          </cell>
        </row>
        <row r="28066">
          <cell r="D28066" t="str">
            <v xml:space="preserve">086154 </v>
          </cell>
          <cell r="J28066" t="str">
            <v>SPECIAL ORDER</v>
          </cell>
        </row>
        <row r="28067">
          <cell r="D28067" t="str">
            <v xml:space="preserve">086154 </v>
          </cell>
          <cell r="J28067" t="str">
            <v>SPECIAL ORDER</v>
          </cell>
        </row>
        <row r="28068">
          <cell r="D28068" t="str">
            <v xml:space="preserve">086154 </v>
          </cell>
          <cell r="J28068" t="str">
            <v>SPECIAL ORDER</v>
          </cell>
        </row>
        <row r="28069">
          <cell r="D28069" t="str">
            <v xml:space="preserve">086154 </v>
          </cell>
          <cell r="J28069" t="str">
            <v>SPECIAL ORDER</v>
          </cell>
        </row>
        <row r="28070">
          <cell r="D28070" t="str">
            <v xml:space="preserve">086154 </v>
          </cell>
          <cell r="J28070" t="str">
            <v>SPECIAL ORDER</v>
          </cell>
        </row>
        <row r="28071">
          <cell r="D28071" t="str">
            <v xml:space="preserve">086154 </v>
          </cell>
          <cell r="J28071" t="str">
            <v>SPECIAL ORDER</v>
          </cell>
        </row>
        <row r="28072">
          <cell r="D28072" t="str">
            <v xml:space="preserve">086154 </v>
          </cell>
          <cell r="J28072" t="str">
            <v>SPECIAL ORDER</v>
          </cell>
        </row>
        <row r="28073">
          <cell r="D28073" t="str">
            <v xml:space="preserve">086154 </v>
          </cell>
          <cell r="J28073" t="str">
            <v>SPECIAL ORDER</v>
          </cell>
        </row>
        <row r="28074">
          <cell r="D28074" t="str">
            <v xml:space="preserve">086154 </v>
          </cell>
          <cell r="J28074" t="str">
            <v>SPECIAL ORDER</v>
          </cell>
        </row>
        <row r="28075">
          <cell r="D28075" t="str">
            <v xml:space="preserve">086154 </v>
          </cell>
          <cell r="J28075" t="str">
            <v>SPECIAL ORDER</v>
          </cell>
        </row>
        <row r="28076">
          <cell r="D28076" t="str">
            <v xml:space="preserve">086154 </v>
          </cell>
          <cell r="J28076" t="str">
            <v>SPECIAL ORDER</v>
          </cell>
        </row>
        <row r="28077">
          <cell r="D28077" t="str">
            <v xml:space="preserve">086154 </v>
          </cell>
          <cell r="J28077" t="str">
            <v>SPECIAL ORDER</v>
          </cell>
        </row>
        <row r="28078">
          <cell r="D28078" t="str">
            <v>086267</v>
          </cell>
          <cell r="J28078" t="str">
            <v>STOCKED</v>
          </cell>
        </row>
        <row r="28079">
          <cell r="D28079" t="str">
            <v>086267</v>
          </cell>
          <cell r="J28079" t="str">
            <v>STOCKED</v>
          </cell>
        </row>
        <row r="28080">
          <cell r="D28080" t="str">
            <v>086267</v>
          </cell>
          <cell r="J28080" t="str">
            <v>STOCKED</v>
          </cell>
        </row>
        <row r="28081">
          <cell r="D28081" t="str">
            <v>086267</v>
          </cell>
          <cell r="J28081" t="str">
            <v>STOCKED</v>
          </cell>
        </row>
        <row r="28082">
          <cell r="D28082" t="str">
            <v>086267</v>
          </cell>
          <cell r="J28082" t="str">
            <v>STOCKED</v>
          </cell>
        </row>
        <row r="28083">
          <cell r="D28083" t="str">
            <v>086267</v>
          </cell>
          <cell r="J28083" t="str">
            <v>STOCKED</v>
          </cell>
        </row>
        <row r="28084">
          <cell r="D28084" t="str">
            <v>086267</v>
          </cell>
          <cell r="J28084" t="str">
            <v>SPECIAL ORDER</v>
          </cell>
        </row>
        <row r="28085">
          <cell r="D28085" t="str">
            <v>086267</v>
          </cell>
          <cell r="J28085" t="str">
            <v>SPECIAL ORDER</v>
          </cell>
        </row>
        <row r="28086">
          <cell r="D28086" t="str">
            <v>086267</v>
          </cell>
          <cell r="J28086" t="str">
            <v>STOCKED</v>
          </cell>
        </row>
        <row r="28087">
          <cell r="D28087" t="str">
            <v>086267</v>
          </cell>
          <cell r="J28087" t="str">
            <v>STOCKED</v>
          </cell>
        </row>
        <row r="28088">
          <cell r="D28088" t="str">
            <v>086267</v>
          </cell>
          <cell r="J28088" t="str">
            <v>STOCKED</v>
          </cell>
        </row>
        <row r="28089">
          <cell r="D28089" t="str">
            <v>086267</v>
          </cell>
          <cell r="J28089" t="str">
            <v>STOCKED</v>
          </cell>
        </row>
        <row r="28090">
          <cell r="D28090" t="str">
            <v>086267</v>
          </cell>
          <cell r="J28090" t="str">
            <v>STOCKED</v>
          </cell>
        </row>
        <row r="28091">
          <cell r="D28091" t="str">
            <v>086267</v>
          </cell>
          <cell r="J28091" t="str">
            <v>STOCKED</v>
          </cell>
        </row>
        <row r="28092">
          <cell r="D28092" t="str">
            <v>086267</v>
          </cell>
          <cell r="J28092" t="str">
            <v>STOCKED</v>
          </cell>
        </row>
        <row r="28093">
          <cell r="D28093" t="str">
            <v>086267</v>
          </cell>
          <cell r="J28093" t="str">
            <v>STOCKED</v>
          </cell>
        </row>
        <row r="28094">
          <cell r="D28094" t="str">
            <v>086267</v>
          </cell>
          <cell r="J28094" t="str">
            <v>STOCKED</v>
          </cell>
        </row>
        <row r="28095">
          <cell r="D28095" t="str">
            <v>086267</v>
          </cell>
          <cell r="J28095" t="str">
            <v>STOCKED</v>
          </cell>
        </row>
        <row r="28096">
          <cell r="D28096" t="str">
            <v>086267</v>
          </cell>
          <cell r="J28096" t="str">
            <v>STOCKED</v>
          </cell>
        </row>
        <row r="28097">
          <cell r="D28097" t="str">
            <v>086267</v>
          </cell>
          <cell r="J28097" t="str">
            <v>STOCKED</v>
          </cell>
        </row>
        <row r="28098">
          <cell r="D28098" t="str">
            <v>086267</v>
          </cell>
          <cell r="J28098" t="str">
            <v>STOCKED</v>
          </cell>
        </row>
        <row r="28099">
          <cell r="D28099" t="str">
            <v>086267</v>
          </cell>
          <cell r="J28099" t="str">
            <v>STOCKED</v>
          </cell>
        </row>
        <row r="28100">
          <cell r="D28100" t="str">
            <v>086267</v>
          </cell>
          <cell r="J28100" t="str">
            <v>STOCKED</v>
          </cell>
        </row>
        <row r="28101">
          <cell r="D28101" t="str">
            <v>086267</v>
          </cell>
          <cell r="J28101" t="str">
            <v>STOCKED</v>
          </cell>
        </row>
        <row r="28102">
          <cell r="D28102" t="str">
            <v>086267</v>
          </cell>
          <cell r="J28102" t="str">
            <v>STOCKED</v>
          </cell>
        </row>
        <row r="28103">
          <cell r="D28103" t="str">
            <v>086267</v>
          </cell>
          <cell r="J28103" t="str">
            <v>(blank)</v>
          </cell>
        </row>
        <row r="28104">
          <cell r="D28104" t="str">
            <v>086267</v>
          </cell>
          <cell r="J28104" t="str">
            <v>(blank)</v>
          </cell>
        </row>
        <row r="28105">
          <cell r="D28105" t="str">
            <v>086267</v>
          </cell>
          <cell r="J28105" t="str">
            <v>(blank)</v>
          </cell>
        </row>
        <row r="28106">
          <cell r="D28106" t="str">
            <v>086267</v>
          </cell>
          <cell r="J28106" t="str">
            <v>(blank)</v>
          </cell>
        </row>
        <row r="28107">
          <cell r="D28107" t="str">
            <v>086267</v>
          </cell>
          <cell r="J28107" t="str">
            <v>(blank)</v>
          </cell>
        </row>
        <row r="28108">
          <cell r="D28108" t="str">
            <v>086267</v>
          </cell>
          <cell r="J28108" t="str">
            <v>N/A</v>
          </cell>
        </row>
        <row r="28109">
          <cell r="D28109" t="str">
            <v>086267</v>
          </cell>
          <cell r="J28109" t="str">
            <v>N/A</v>
          </cell>
        </row>
        <row r="28110">
          <cell r="D28110" t="str">
            <v>086267</v>
          </cell>
          <cell r="J28110" t="str">
            <v>STOCKED</v>
          </cell>
        </row>
        <row r="28111">
          <cell r="D28111" t="str">
            <v>086267</v>
          </cell>
          <cell r="J28111" t="str">
            <v>STOCKED</v>
          </cell>
        </row>
        <row r="28112">
          <cell r="D28112" t="str">
            <v>086267</v>
          </cell>
          <cell r="J28112" t="str">
            <v>STOCKED</v>
          </cell>
        </row>
        <row r="28113">
          <cell r="D28113" t="str">
            <v>086267</v>
          </cell>
          <cell r="J28113" t="str">
            <v>STOCKED</v>
          </cell>
        </row>
        <row r="28114">
          <cell r="D28114" t="str">
            <v>086267</v>
          </cell>
          <cell r="J28114" t="str">
            <v>STOCKED</v>
          </cell>
        </row>
        <row r="28115">
          <cell r="D28115" t="str">
            <v>086267</v>
          </cell>
          <cell r="J28115" t="str">
            <v>STOCKED</v>
          </cell>
        </row>
        <row r="28116">
          <cell r="D28116" t="str">
            <v>086267</v>
          </cell>
          <cell r="J28116" t="str">
            <v>SPECIAL ORDER</v>
          </cell>
        </row>
        <row r="28117">
          <cell r="D28117" t="str">
            <v>086267</v>
          </cell>
          <cell r="J28117" t="str">
            <v>SPECIAL ORDER</v>
          </cell>
        </row>
        <row r="28118">
          <cell r="D28118" t="str">
            <v>086267</v>
          </cell>
          <cell r="J28118" t="str">
            <v>STOCKED</v>
          </cell>
        </row>
        <row r="28119">
          <cell r="D28119" t="str">
            <v>086267</v>
          </cell>
          <cell r="J28119" t="str">
            <v>STOCKED</v>
          </cell>
        </row>
        <row r="28120">
          <cell r="D28120" t="str">
            <v>086267</v>
          </cell>
          <cell r="J28120" t="str">
            <v>STOCKED</v>
          </cell>
        </row>
        <row r="28121">
          <cell r="D28121" t="str">
            <v>086267</v>
          </cell>
          <cell r="J28121" t="str">
            <v>STOCKED</v>
          </cell>
        </row>
        <row r="28122">
          <cell r="D28122" t="str">
            <v>086267</v>
          </cell>
          <cell r="J28122" t="str">
            <v>STOCKED</v>
          </cell>
        </row>
        <row r="28123">
          <cell r="D28123" t="str">
            <v>086267</v>
          </cell>
          <cell r="J28123" t="str">
            <v>STOCKED</v>
          </cell>
        </row>
        <row r="28124">
          <cell r="D28124" t="str">
            <v>086267</v>
          </cell>
          <cell r="J28124" t="str">
            <v>STOCKED</v>
          </cell>
        </row>
        <row r="28125">
          <cell r="D28125" t="str">
            <v>086267</v>
          </cell>
          <cell r="J28125" t="str">
            <v>STOCKED</v>
          </cell>
        </row>
        <row r="28126">
          <cell r="D28126" t="str">
            <v>086267</v>
          </cell>
          <cell r="J28126" t="str">
            <v>STOCKED</v>
          </cell>
        </row>
        <row r="28127">
          <cell r="D28127" t="str">
            <v>086267</v>
          </cell>
          <cell r="J28127" t="str">
            <v>STOCKED</v>
          </cell>
        </row>
        <row r="28128">
          <cell r="D28128" t="str">
            <v>086267</v>
          </cell>
          <cell r="J28128" t="str">
            <v>STOCKED</v>
          </cell>
        </row>
        <row r="28129">
          <cell r="D28129" t="str">
            <v>086267</v>
          </cell>
          <cell r="J28129" t="str">
            <v>STOCKED</v>
          </cell>
        </row>
        <row r="28130">
          <cell r="D28130" t="str">
            <v>086267</v>
          </cell>
          <cell r="J28130" t="str">
            <v>STOCKED</v>
          </cell>
        </row>
        <row r="28131">
          <cell r="D28131" t="str">
            <v>086267</v>
          </cell>
          <cell r="J28131" t="str">
            <v>STOCKED</v>
          </cell>
        </row>
        <row r="28132">
          <cell r="D28132" t="str">
            <v>086267</v>
          </cell>
          <cell r="J28132" t="str">
            <v>STOCKED</v>
          </cell>
        </row>
        <row r="28133">
          <cell r="D28133" t="str">
            <v>086267</v>
          </cell>
          <cell r="J28133" t="str">
            <v>STOCKED</v>
          </cell>
        </row>
        <row r="28134">
          <cell r="D28134" t="str">
            <v>086267</v>
          </cell>
          <cell r="J28134" t="str">
            <v>STOCKED</v>
          </cell>
        </row>
        <row r="28135">
          <cell r="D28135" t="str">
            <v>086267</v>
          </cell>
          <cell r="J28135" t="str">
            <v>(blank)</v>
          </cell>
        </row>
        <row r="28136">
          <cell r="D28136" t="str">
            <v>086267</v>
          </cell>
          <cell r="J28136" t="str">
            <v>(blank)</v>
          </cell>
        </row>
        <row r="28137">
          <cell r="D28137" t="str">
            <v>086267</v>
          </cell>
          <cell r="J28137" t="str">
            <v>(blank)</v>
          </cell>
        </row>
        <row r="28138">
          <cell r="D28138" t="str">
            <v>086267</v>
          </cell>
          <cell r="J28138" t="str">
            <v>(blank)</v>
          </cell>
        </row>
        <row r="28139">
          <cell r="D28139" t="str">
            <v>086267</v>
          </cell>
          <cell r="J28139" t="str">
            <v>STOCKED</v>
          </cell>
        </row>
        <row r="28140">
          <cell r="D28140" t="str">
            <v>086267</v>
          </cell>
          <cell r="J28140" t="str">
            <v>STOCKED</v>
          </cell>
        </row>
        <row r="28141">
          <cell r="D28141" t="str">
            <v>086267</v>
          </cell>
          <cell r="J28141" t="str">
            <v>STOCKED</v>
          </cell>
        </row>
        <row r="28142">
          <cell r="D28142" t="str">
            <v>086267</v>
          </cell>
          <cell r="J28142" t="str">
            <v>STOCKED</v>
          </cell>
        </row>
        <row r="28143">
          <cell r="D28143" t="str">
            <v>086267</v>
          </cell>
          <cell r="J28143" t="str">
            <v>STOCKED</v>
          </cell>
        </row>
        <row r="28144">
          <cell r="D28144" t="str">
            <v>086267</v>
          </cell>
          <cell r="J28144" t="str">
            <v>STOCKED</v>
          </cell>
        </row>
        <row r="28145">
          <cell r="D28145" t="str">
            <v>086267</v>
          </cell>
          <cell r="J28145" t="str">
            <v>SPECIAL ORDER</v>
          </cell>
        </row>
        <row r="28146">
          <cell r="D28146" t="str">
            <v>086267</v>
          </cell>
          <cell r="J28146" t="str">
            <v>SPECIAL ORDER</v>
          </cell>
        </row>
        <row r="28147">
          <cell r="D28147" t="str">
            <v>086267</v>
          </cell>
          <cell r="J28147" t="str">
            <v>STOCKED</v>
          </cell>
        </row>
        <row r="28148">
          <cell r="D28148" t="str">
            <v>086267</v>
          </cell>
          <cell r="J28148" t="str">
            <v>STOCKED</v>
          </cell>
        </row>
        <row r="28149">
          <cell r="D28149" t="str">
            <v>086267</v>
          </cell>
          <cell r="J28149" t="str">
            <v>STOCKED</v>
          </cell>
        </row>
        <row r="28150">
          <cell r="D28150" t="str">
            <v>086267</v>
          </cell>
          <cell r="J28150" t="str">
            <v>STOCKED</v>
          </cell>
        </row>
        <row r="28151">
          <cell r="D28151" t="str">
            <v>086267</v>
          </cell>
          <cell r="J28151" t="str">
            <v>STOCKED</v>
          </cell>
        </row>
        <row r="28152">
          <cell r="D28152" t="str">
            <v>086267</v>
          </cell>
          <cell r="J28152" t="str">
            <v>STOCKED</v>
          </cell>
        </row>
        <row r="28153">
          <cell r="D28153" t="str">
            <v>086267</v>
          </cell>
          <cell r="J28153" t="str">
            <v>STOCKED</v>
          </cell>
        </row>
        <row r="28154">
          <cell r="D28154" t="str">
            <v>086267</v>
          </cell>
          <cell r="J28154" t="str">
            <v>STOCKED</v>
          </cell>
        </row>
        <row r="28155">
          <cell r="D28155" t="str">
            <v>086267</v>
          </cell>
          <cell r="J28155" t="str">
            <v>STOCKED</v>
          </cell>
        </row>
        <row r="28156">
          <cell r="D28156" t="str">
            <v>086267</v>
          </cell>
          <cell r="J28156" t="str">
            <v>STOCKED</v>
          </cell>
        </row>
        <row r="28157">
          <cell r="D28157" t="str">
            <v>086267</v>
          </cell>
          <cell r="J28157" t="str">
            <v>STOCKED</v>
          </cell>
        </row>
        <row r="28158">
          <cell r="D28158" t="str">
            <v>086267</v>
          </cell>
          <cell r="J28158" t="str">
            <v>STOCKED</v>
          </cell>
        </row>
        <row r="28159">
          <cell r="D28159" t="str">
            <v>086267</v>
          </cell>
          <cell r="J28159" t="str">
            <v>STOCKED</v>
          </cell>
        </row>
        <row r="28160">
          <cell r="D28160" t="str">
            <v>086267</v>
          </cell>
          <cell r="J28160" t="str">
            <v>STOCKED</v>
          </cell>
        </row>
        <row r="28161">
          <cell r="D28161" t="str">
            <v>086267</v>
          </cell>
          <cell r="J28161" t="str">
            <v>STOCKED</v>
          </cell>
        </row>
        <row r="28162">
          <cell r="D28162" t="str">
            <v>086267</v>
          </cell>
          <cell r="J28162" t="str">
            <v>STOCKED</v>
          </cell>
        </row>
        <row r="28163">
          <cell r="D28163" t="str">
            <v>086267</v>
          </cell>
          <cell r="J28163" t="str">
            <v>STOCKED</v>
          </cell>
        </row>
        <row r="28164">
          <cell r="D28164" t="str">
            <v>086267</v>
          </cell>
          <cell r="J28164" t="str">
            <v>(blank)</v>
          </cell>
        </row>
        <row r="28165">
          <cell r="D28165" t="str">
            <v>086267</v>
          </cell>
          <cell r="J28165" t="str">
            <v>(blank)</v>
          </cell>
        </row>
        <row r="28166">
          <cell r="D28166" t="str">
            <v>086267</v>
          </cell>
          <cell r="J28166" t="str">
            <v>(blank)</v>
          </cell>
        </row>
        <row r="28167">
          <cell r="D28167" t="str">
            <v>086267</v>
          </cell>
          <cell r="J28167" t="str">
            <v>(blank)</v>
          </cell>
        </row>
        <row r="28168">
          <cell r="D28168" t="str">
            <v>086267</v>
          </cell>
          <cell r="J28168" t="str">
            <v>(blank)</v>
          </cell>
        </row>
        <row r="28169">
          <cell r="D28169" t="str">
            <v>086267</v>
          </cell>
          <cell r="J28169" t="str">
            <v>N/A</v>
          </cell>
        </row>
        <row r="28170">
          <cell r="D28170" t="str">
            <v>086267</v>
          </cell>
          <cell r="J28170" t="str">
            <v>N/A</v>
          </cell>
        </row>
        <row r="28171">
          <cell r="D28171" t="str">
            <v>086267</v>
          </cell>
          <cell r="J28171" t="str">
            <v>STOCKED</v>
          </cell>
        </row>
        <row r="28172">
          <cell r="D28172" t="str">
            <v>086267</v>
          </cell>
          <cell r="J28172" t="str">
            <v>STOCKED</v>
          </cell>
        </row>
        <row r="28173">
          <cell r="D28173" t="str">
            <v>086267</v>
          </cell>
          <cell r="J28173" t="str">
            <v>STOCKED</v>
          </cell>
        </row>
        <row r="28174">
          <cell r="D28174" t="str">
            <v>086267</v>
          </cell>
          <cell r="J28174" t="str">
            <v>STOCKED</v>
          </cell>
        </row>
        <row r="28175">
          <cell r="D28175" t="str">
            <v>086267</v>
          </cell>
          <cell r="J28175" t="str">
            <v>STOCKED</v>
          </cell>
        </row>
        <row r="28176">
          <cell r="D28176" t="str">
            <v>086267</v>
          </cell>
          <cell r="J28176" t="str">
            <v>STOCKED</v>
          </cell>
        </row>
        <row r="28177">
          <cell r="D28177" t="str">
            <v>086267</v>
          </cell>
          <cell r="J28177" t="str">
            <v>SPECIAL ORDER</v>
          </cell>
        </row>
        <row r="28178">
          <cell r="D28178" t="str">
            <v>086267</v>
          </cell>
          <cell r="J28178" t="str">
            <v>SPECIAL ORDER</v>
          </cell>
        </row>
        <row r="28179">
          <cell r="D28179" t="str">
            <v>086267</v>
          </cell>
          <cell r="J28179" t="str">
            <v>STOCKED</v>
          </cell>
        </row>
        <row r="28180">
          <cell r="D28180" t="str">
            <v>086267</v>
          </cell>
          <cell r="J28180" t="str">
            <v>STOCKED</v>
          </cell>
        </row>
        <row r="28181">
          <cell r="D28181" t="str">
            <v>086267</v>
          </cell>
          <cell r="J28181" t="str">
            <v>STOCKED</v>
          </cell>
        </row>
        <row r="28182">
          <cell r="D28182" t="str">
            <v>086267</v>
          </cell>
          <cell r="J28182" t="str">
            <v>STOCKED</v>
          </cell>
        </row>
        <row r="28183">
          <cell r="D28183" t="str">
            <v>086267</v>
          </cell>
          <cell r="J28183" t="str">
            <v>STOCKED</v>
          </cell>
        </row>
        <row r="28184">
          <cell r="D28184" t="str">
            <v>086267</v>
          </cell>
          <cell r="J28184" t="str">
            <v>STOCKED</v>
          </cell>
        </row>
        <row r="28185">
          <cell r="D28185" t="str">
            <v>086267</v>
          </cell>
          <cell r="J28185" t="str">
            <v>STOCKED</v>
          </cell>
        </row>
        <row r="28186">
          <cell r="D28186" t="str">
            <v>086267</v>
          </cell>
          <cell r="J28186" t="str">
            <v>STOCKED</v>
          </cell>
        </row>
        <row r="28187">
          <cell r="D28187" t="str">
            <v>086267</v>
          </cell>
          <cell r="J28187" t="str">
            <v>STOCKED</v>
          </cell>
        </row>
        <row r="28188">
          <cell r="D28188" t="str">
            <v>086267</v>
          </cell>
          <cell r="J28188" t="str">
            <v>STOCKED</v>
          </cell>
        </row>
        <row r="28189">
          <cell r="D28189" t="str">
            <v>086267</v>
          </cell>
          <cell r="J28189" t="str">
            <v>STOCKED</v>
          </cell>
        </row>
        <row r="28190">
          <cell r="D28190" t="str">
            <v>086267</v>
          </cell>
          <cell r="J28190" t="str">
            <v>STOCKED</v>
          </cell>
        </row>
        <row r="28191">
          <cell r="D28191" t="str">
            <v>086267</v>
          </cell>
          <cell r="J28191" t="str">
            <v>STOCKED</v>
          </cell>
        </row>
        <row r="28192">
          <cell r="D28192" t="str">
            <v>086267</v>
          </cell>
          <cell r="J28192" t="str">
            <v>SPECIAL ORDER</v>
          </cell>
        </row>
        <row r="28193">
          <cell r="D28193" t="str">
            <v>086267</v>
          </cell>
          <cell r="J28193" t="str">
            <v>SPECIAL ORDER</v>
          </cell>
        </row>
        <row r="28194">
          <cell r="D28194" t="str">
            <v>086267</v>
          </cell>
          <cell r="J28194" t="str">
            <v>STOCKED</v>
          </cell>
        </row>
        <row r="28195">
          <cell r="D28195" t="str">
            <v>086267</v>
          </cell>
          <cell r="J28195" t="str">
            <v>STOCKED</v>
          </cell>
        </row>
        <row r="28196">
          <cell r="D28196" t="str">
            <v>086267</v>
          </cell>
          <cell r="J28196" t="str">
            <v>STOCKED</v>
          </cell>
        </row>
        <row r="28197">
          <cell r="D28197" t="str">
            <v>086267</v>
          </cell>
          <cell r="J28197" t="str">
            <v>STOCKED</v>
          </cell>
        </row>
        <row r="28198">
          <cell r="D28198" t="str">
            <v>086267</v>
          </cell>
          <cell r="J28198" t="str">
            <v>STOCKED</v>
          </cell>
        </row>
        <row r="28199">
          <cell r="D28199" t="str">
            <v>086267</v>
          </cell>
          <cell r="J28199" t="str">
            <v>STOCKED</v>
          </cell>
        </row>
        <row r="28200">
          <cell r="D28200" t="str">
            <v>086268</v>
          </cell>
          <cell r="J28200" t="str">
            <v>STOCKED</v>
          </cell>
        </row>
        <row r="28201">
          <cell r="D28201" t="str">
            <v>086268</v>
          </cell>
          <cell r="J28201" t="str">
            <v>STOCKED</v>
          </cell>
        </row>
        <row r="28202">
          <cell r="D28202" t="str">
            <v>086268</v>
          </cell>
          <cell r="J28202" t="str">
            <v>STOCKED</v>
          </cell>
        </row>
        <row r="28203">
          <cell r="D28203" t="str">
            <v>086268</v>
          </cell>
          <cell r="J28203" t="str">
            <v>STOCKED</v>
          </cell>
        </row>
        <row r="28204">
          <cell r="D28204" t="str">
            <v>086268</v>
          </cell>
          <cell r="J28204" t="str">
            <v>STOCKED</v>
          </cell>
        </row>
        <row r="28205">
          <cell r="D28205" t="str">
            <v>086268</v>
          </cell>
          <cell r="J28205" t="str">
            <v>STOCKED</v>
          </cell>
        </row>
        <row r="28206">
          <cell r="D28206" t="str">
            <v>086268</v>
          </cell>
          <cell r="J28206" t="str">
            <v>SPECIAL ORDER</v>
          </cell>
        </row>
        <row r="28207">
          <cell r="D28207" t="str">
            <v>086268</v>
          </cell>
          <cell r="J28207" t="str">
            <v>SPECIAL ORDER</v>
          </cell>
        </row>
        <row r="28208">
          <cell r="D28208" t="str">
            <v>086268</v>
          </cell>
          <cell r="J28208" t="str">
            <v>STOCKED</v>
          </cell>
        </row>
        <row r="28209">
          <cell r="D28209" t="str">
            <v>086268</v>
          </cell>
          <cell r="J28209" t="str">
            <v>STOCKED</v>
          </cell>
        </row>
        <row r="28210">
          <cell r="D28210" t="str">
            <v>086268</v>
          </cell>
          <cell r="J28210" t="str">
            <v>STOCKED</v>
          </cell>
        </row>
        <row r="28211">
          <cell r="D28211" t="str">
            <v>086268</v>
          </cell>
          <cell r="J28211" t="str">
            <v>STOCKED</v>
          </cell>
        </row>
        <row r="28212">
          <cell r="D28212" t="str">
            <v>086268</v>
          </cell>
          <cell r="J28212" t="str">
            <v>STOCKED</v>
          </cell>
        </row>
        <row r="28213">
          <cell r="D28213" t="str">
            <v>086268</v>
          </cell>
          <cell r="J28213" t="str">
            <v>STOCKED</v>
          </cell>
        </row>
        <row r="28214">
          <cell r="D28214" t="str">
            <v>086268</v>
          </cell>
          <cell r="J28214" t="str">
            <v>STOCKED</v>
          </cell>
        </row>
        <row r="28215">
          <cell r="D28215" t="str">
            <v>086268</v>
          </cell>
          <cell r="J28215" t="str">
            <v>STOCKED</v>
          </cell>
        </row>
        <row r="28216">
          <cell r="D28216" t="str">
            <v>086268</v>
          </cell>
          <cell r="J28216" t="str">
            <v>STOCKED</v>
          </cell>
        </row>
        <row r="28217">
          <cell r="D28217" t="str">
            <v>086268</v>
          </cell>
          <cell r="J28217" t="str">
            <v>STOCKED</v>
          </cell>
        </row>
        <row r="28218">
          <cell r="D28218" t="str">
            <v>086268</v>
          </cell>
          <cell r="J28218" t="str">
            <v>STOCKED</v>
          </cell>
        </row>
        <row r="28219">
          <cell r="D28219" t="str">
            <v>086268</v>
          </cell>
          <cell r="J28219" t="str">
            <v>STOCKED</v>
          </cell>
        </row>
        <row r="28220">
          <cell r="D28220" t="str">
            <v>086268</v>
          </cell>
          <cell r="J28220" t="str">
            <v>STOCKED</v>
          </cell>
        </row>
        <row r="28221">
          <cell r="D28221" t="str">
            <v>086268</v>
          </cell>
          <cell r="J28221" t="str">
            <v>STOCKED</v>
          </cell>
        </row>
        <row r="28222">
          <cell r="D28222" t="str">
            <v>086268</v>
          </cell>
          <cell r="J28222" t="str">
            <v>STOCKED</v>
          </cell>
        </row>
        <row r="28223">
          <cell r="D28223" t="str">
            <v>086268</v>
          </cell>
          <cell r="J28223" t="str">
            <v>STOCKED</v>
          </cell>
        </row>
        <row r="28224">
          <cell r="D28224" t="str">
            <v>086268</v>
          </cell>
          <cell r="J28224" t="str">
            <v>STOCKED</v>
          </cell>
        </row>
        <row r="28225">
          <cell r="D28225" t="str">
            <v>086268</v>
          </cell>
          <cell r="J28225" t="str">
            <v>(blank)</v>
          </cell>
        </row>
        <row r="28226">
          <cell r="D28226" t="str">
            <v>086268</v>
          </cell>
          <cell r="J28226" t="str">
            <v>(blank)</v>
          </cell>
        </row>
        <row r="28227">
          <cell r="D28227" t="str">
            <v>086268</v>
          </cell>
          <cell r="J28227" t="str">
            <v>(blank)</v>
          </cell>
        </row>
        <row r="28228">
          <cell r="D28228" t="str">
            <v>086268</v>
          </cell>
          <cell r="J28228" t="str">
            <v>(blank)</v>
          </cell>
        </row>
        <row r="28229">
          <cell r="D28229" t="str">
            <v>086268</v>
          </cell>
          <cell r="J28229" t="str">
            <v>(blank)</v>
          </cell>
        </row>
        <row r="28230">
          <cell r="D28230" t="str">
            <v>086268</v>
          </cell>
          <cell r="J28230" t="str">
            <v>N/A</v>
          </cell>
        </row>
        <row r="28231">
          <cell r="D28231" t="str">
            <v>086268</v>
          </cell>
          <cell r="J28231" t="str">
            <v>N/A</v>
          </cell>
        </row>
        <row r="28232">
          <cell r="D28232" t="str">
            <v>086268</v>
          </cell>
          <cell r="J28232" t="str">
            <v>STOCKED</v>
          </cell>
        </row>
        <row r="28233">
          <cell r="D28233" t="str">
            <v>086268</v>
          </cell>
          <cell r="J28233" t="str">
            <v>STOCKED</v>
          </cell>
        </row>
        <row r="28234">
          <cell r="D28234" t="str">
            <v>086268</v>
          </cell>
          <cell r="J28234" t="str">
            <v>STOCKED</v>
          </cell>
        </row>
        <row r="28235">
          <cell r="D28235" t="str">
            <v>086268</v>
          </cell>
          <cell r="J28235" t="str">
            <v>STOCKED</v>
          </cell>
        </row>
        <row r="28236">
          <cell r="D28236" t="str">
            <v>086268</v>
          </cell>
          <cell r="J28236" t="str">
            <v>STOCKED</v>
          </cell>
        </row>
        <row r="28237">
          <cell r="D28237" t="str">
            <v>086268</v>
          </cell>
          <cell r="J28237" t="str">
            <v>STOCKED</v>
          </cell>
        </row>
        <row r="28238">
          <cell r="D28238" t="str">
            <v>086268</v>
          </cell>
          <cell r="J28238" t="str">
            <v>SPECIAL ORDER</v>
          </cell>
        </row>
        <row r="28239">
          <cell r="D28239" t="str">
            <v>086268</v>
          </cell>
          <cell r="J28239" t="str">
            <v>SPECIAL ORDER</v>
          </cell>
        </row>
        <row r="28240">
          <cell r="D28240" t="str">
            <v>086268</v>
          </cell>
          <cell r="J28240" t="str">
            <v>STOCKED</v>
          </cell>
        </row>
        <row r="28241">
          <cell r="D28241" t="str">
            <v>086268</v>
          </cell>
          <cell r="J28241" t="str">
            <v>STOCKED</v>
          </cell>
        </row>
        <row r="28242">
          <cell r="D28242" t="str">
            <v>086268</v>
          </cell>
          <cell r="J28242" t="str">
            <v>STOCKED</v>
          </cell>
        </row>
        <row r="28243">
          <cell r="D28243" t="str">
            <v>086268</v>
          </cell>
          <cell r="J28243" t="str">
            <v>STOCKED</v>
          </cell>
        </row>
        <row r="28244">
          <cell r="D28244" t="str">
            <v>086268</v>
          </cell>
          <cell r="J28244" t="str">
            <v>STOCKED</v>
          </cell>
        </row>
        <row r="28245">
          <cell r="D28245" t="str">
            <v>086268</v>
          </cell>
          <cell r="J28245" t="str">
            <v>STOCKED</v>
          </cell>
        </row>
        <row r="28246">
          <cell r="D28246" t="str">
            <v>086268</v>
          </cell>
          <cell r="J28246" t="str">
            <v>STOCKED</v>
          </cell>
        </row>
        <row r="28247">
          <cell r="D28247" t="str">
            <v>086268</v>
          </cell>
          <cell r="J28247" t="str">
            <v>STOCKED</v>
          </cell>
        </row>
        <row r="28248">
          <cell r="D28248" t="str">
            <v>086268</v>
          </cell>
          <cell r="J28248" t="str">
            <v>STOCKED</v>
          </cell>
        </row>
        <row r="28249">
          <cell r="D28249" t="str">
            <v>086268</v>
          </cell>
          <cell r="J28249" t="str">
            <v>STOCKED</v>
          </cell>
        </row>
        <row r="28250">
          <cell r="D28250" t="str">
            <v>086268</v>
          </cell>
          <cell r="J28250" t="str">
            <v>STOCKED</v>
          </cell>
        </row>
        <row r="28251">
          <cell r="D28251" t="str">
            <v>086268</v>
          </cell>
          <cell r="J28251" t="str">
            <v>STOCKED</v>
          </cell>
        </row>
        <row r="28252">
          <cell r="D28252" t="str">
            <v>086268</v>
          </cell>
          <cell r="J28252" t="str">
            <v>STOCKED</v>
          </cell>
        </row>
        <row r="28253">
          <cell r="D28253" t="str">
            <v>086268</v>
          </cell>
          <cell r="J28253" t="str">
            <v>STOCKED</v>
          </cell>
        </row>
        <row r="28254">
          <cell r="D28254" t="str">
            <v>086268</v>
          </cell>
          <cell r="J28254" t="str">
            <v>STOCKED</v>
          </cell>
        </row>
        <row r="28255">
          <cell r="D28255" t="str">
            <v>086268</v>
          </cell>
          <cell r="J28255" t="str">
            <v>STOCKED</v>
          </cell>
        </row>
        <row r="28256">
          <cell r="D28256" t="str">
            <v>086268</v>
          </cell>
          <cell r="J28256" t="str">
            <v>STOCKED</v>
          </cell>
        </row>
        <row r="28257">
          <cell r="D28257" t="str">
            <v>086268</v>
          </cell>
          <cell r="J28257" t="str">
            <v>(blank)</v>
          </cell>
        </row>
        <row r="28258">
          <cell r="D28258" t="str">
            <v>086268</v>
          </cell>
          <cell r="J28258" t="str">
            <v>(blank)</v>
          </cell>
        </row>
        <row r="28259">
          <cell r="D28259" t="str">
            <v>086268</v>
          </cell>
          <cell r="J28259" t="str">
            <v>(blank)</v>
          </cell>
        </row>
        <row r="28260">
          <cell r="D28260" t="str">
            <v>086268</v>
          </cell>
          <cell r="J28260" t="str">
            <v>(blank)</v>
          </cell>
        </row>
        <row r="28261">
          <cell r="D28261" t="str">
            <v>086268</v>
          </cell>
          <cell r="J28261" t="str">
            <v>STOCKED</v>
          </cell>
        </row>
        <row r="28262">
          <cell r="D28262" t="str">
            <v>086268</v>
          </cell>
          <cell r="J28262" t="str">
            <v>STOCKED</v>
          </cell>
        </row>
        <row r="28263">
          <cell r="D28263" t="str">
            <v>086268</v>
          </cell>
          <cell r="J28263" t="str">
            <v>STOCKED</v>
          </cell>
        </row>
        <row r="28264">
          <cell r="D28264" t="str">
            <v>086268</v>
          </cell>
          <cell r="J28264" t="str">
            <v>STOCKED</v>
          </cell>
        </row>
        <row r="28265">
          <cell r="D28265" t="str">
            <v>086268</v>
          </cell>
          <cell r="J28265" t="str">
            <v>STOCKED</v>
          </cell>
        </row>
        <row r="28266">
          <cell r="D28266" t="str">
            <v>086268</v>
          </cell>
          <cell r="J28266" t="str">
            <v>STOCKED</v>
          </cell>
        </row>
        <row r="28267">
          <cell r="D28267" t="str">
            <v>086268</v>
          </cell>
          <cell r="J28267" t="str">
            <v>SPECIAL ORDER</v>
          </cell>
        </row>
        <row r="28268">
          <cell r="D28268" t="str">
            <v>086268</v>
          </cell>
          <cell r="J28268" t="str">
            <v>SPECIAL ORDER</v>
          </cell>
        </row>
        <row r="28269">
          <cell r="D28269" t="str">
            <v>086268</v>
          </cell>
          <cell r="J28269" t="str">
            <v>STOCKED</v>
          </cell>
        </row>
        <row r="28270">
          <cell r="D28270" t="str">
            <v>086268</v>
          </cell>
          <cell r="J28270" t="str">
            <v>STOCKED</v>
          </cell>
        </row>
        <row r="28271">
          <cell r="D28271" t="str">
            <v>086268</v>
          </cell>
          <cell r="J28271" t="str">
            <v>STOCKED</v>
          </cell>
        </row>
        <row r="28272">
          <cell r="D28272" t="str">
            <v>086268</v>
          </cell>
          <cell r="J28272" t="str">
            <v>STOCKED</v>
          </cell>
        </row>
        <row r="28273">
          <cell r="D28273" t="str">
            <v>086268</v>
          </cell>
          <cell r="J28273" t="str">
            <v>STOCKED</v>
          </cell>
        </row>
        <row r="28274">
          <cell r="D28274" t="str">
            <v>086268</v>
          </cell>
          <cell r="J28274" t="str">
            <v>STOCKED</v>
          </cell>
        </row>
        <row r="28275">
          <cell r="D28275" t="str">
            <v>086268</v>
          </cell>
          <cell r="J28275" t="str">
            <v>STOCKED</v>
          </cell>
        </row>
        <row r="28276">
          <cell r="D28276" t="str">
            <v>086268</v>
          </cell>
          <cell r="J28276" t="str">
            <v>STOCKED</v>
          </cell>
        </row>
        <row r="28277">
          <cell r="D28277" t="str">
            <v>086268</v>
          </cell>
          <cell r="J28277" t="str">
            <v>STOCKED</v>
          </cell>
        </row>
        <row r="28278">
          <cell r="D28278" t="str">
            <v>086268</v>
          </cell>
          <cell r="J28278" t="str">
            <v>STOCKED</v>
          </cell>
        </row>
        <row r="28279">
          <cell r="D28279" t="str">
            <v>086268</v>
          </cell>
          <cell r="J28279" t="str">
            <v>STOCKED</v>
          </cell>
        </row>
        <row r="28280">
          <cell r="D28280" t="str">
            <v>086268</v>
          </cell>
          <cell r="J28280" t="str">
            <v>STOCKED</v>
          </cell>
        </row>
        <row r="28281">
          <cell r="D28281" t="str">
            <v>086268</v>
          </cell>
          <cell r="J28281" t="str">
            <v>STOCKED</v>
          </cell>
        </row>
        <row r="28282">
          <cell r="D28282" t="str">
            <v>086268</v>
          </cell>
          <cell r="J28282" t="str">
            <v>STOCKED</v>
          </cell>
        </row>
        <row r="28283">
          <cell r="D28283" t="str">
            <v>086268</v>
          </cell>
          <cell r="J28283" t="str">
            <v>STOCKED</v>
          </cell>
        </row>
        <row r="28284">
          <cell r="D28284" t="str">
            <v>086268</v>
          </cell>
          <cell r="J28284" t="str">
            <v>STOCKED</v>
          </cell>
        </row>
        <row r="28285">
          <cell r="D28285" t="str">
            <v>086268</v>
          </cell>
          <cell r="J28285" t="str">
            <v>STOCKED</v>
          </cell>
        </row>
        <row r="28286">
          <cell r="D28286" t="str">
            <v>086268</v>
          </cell>
          <cell r="J28286" t="str">
            <v>(blank)</v>
          </cell>
        </row>
        <row r="28287">
          <cell r="D28287" t="str">
            <v>086268</v>
          </cell>
          <cell r="J28287" t="str">
            <v>(blank)</v>
          </cell>
        </row>
        <row r="28288">
          <cell r="D28288" t="str">
            <v>086268</v>
          </cell>
          <cell r="J28288" t="str">
            <v>(blank)</v>
          </cell>
        </row>
        <row r="28289">
          <cell r="D28289" t="str">
            <v>086268</v>
          </cell>
          <cell r="J28289" t="str">
            <v>(blank)</v>
          </cell>
        </row>
        <row r="28290">
          <cell r="D28290" t="str">
            <v>086268</v>
          </cell>
          <cell r="J28290" t="str">
            <v>(blank)</v>
          </cell>
        </row>
        <row r="28291">
          <cell r="D28291" t="str">
            <v>086268</v>
          </cell>
          <cell r="J28291" t="str">
            <v>N/A</v>
          </cell>
        </row>
        <row r="28292">
          <cell r="D28292" t="str">
            <v>086268</v>
          </cell>
          <cell r="J28292" t="str">
            <v>N/A</v>
          </cell>
        </row>
        <row r="28293">
          <cell r="D28293" t="str">
            <v>086268</v>
          </cell>
          <cell r="J28293" t="str">
            <v>STOCKED</v>
          </cell>
        </row>
        <row r="28294">
          <cell r="D28294" t="str">
            <v>086268</v>
          </cell>
          <cell r="J28294" t="str">
            <v>STOCKED</v>
          </cell>
        </row>
        <row r="28295">
          <cell r="D28295" t="str">
            <v>086268</v>
          </cell>
          <cell r="J28295" t="str">
            <v>STOCKED</v>
          </cell>
        </row>
        <row r="28296">
          <cell r="D28296" t="str">
            <v>086268</v>
          </cell>
          <cell r="J28296" t="str">
            <v>STOCKED</v>
          </cell>
        </row>
        <row r="28297">
          <cell r="D28297" t="str">
            <v>086268</v>
          </cell>
          <cell r="J28297" t="str">
            <v>STOCKED</v>
          </cell>
        </row>
        <row r="28298">
          <cell r="D28298" t="str">
            <v>086268</v>
          </cell>
          <cell r="J28298" t="str">
            <v>STOCKED</v>
          </cell>
        </row>
        <row r="28299">
          <cell r="D28299" t="str">
            <v>086268</v>
          </cell>
          <cell r="J28299" t="str">
            <v>SPECIAL ORDER</v>
          </cell>
        </row>
        <row r="28300">
          <cell r="D28300" t="str">
            <v>086268</v>
          </cell>
          <cell r="J28300" t="str">
            <v>SPECIAL ORDER</v>
          </cell>
        </row>
        <row r="28301">
          <cell r="D28301" t="str">
            <v>086268</v>
          </cell>
          <cell r="J28301" t="str">
            <v>STOCKED</v>
          </cell>
        </row>
        <row r="28302">
          <cell r="D28302" t="str">
            <v>086268</v>
          </cell>
          <cell r="J28302" t="str">
            <v>STOCKED</v>
          </cell>
        </row>
        <row r="28303">
          <cell r="D28303" t="str">
            <v>086268</v>
          </cell>
          <cell r="J28303" t="str">
            <v>STOCKED</v>
          </cell>
        </row>
        <row r="28304">
          <cell r="D28304" t="str">
            <v>086268</v>
          </cell>
          <cell r="J28304" t="str">
            <v>STOCKED</v>
          </cell>
        </row>
        <row r="28305">
          <cell r="D28305" t="str">
            <v>086268</v>
          </cell>
          <cell r="J28305" t="str">
            <v>STOCKED</v>
          </cell>
        </row>
        <row r="28306">
          <cell r="D28306" t="str">
            <v>086268</v>
          </cell>
          <cell r="J28306" t="str">
            <v>STOCKED</v>
          </cell>
        </row>
        <row r="28307">
          <cell r="D28307" t="str">
            <v>086268</v>
          </cell>
          <cell r="J28307" t="str">
            <v>STOCKED</v>
          </cell>
        </row>
        <row r="28308">
          <cell r="D28308" t="str">
            <v>086268</v>
          </cell>
          <cell r="J28308" t="str">
            <v>STOCKED</v>
          </cell>
        </row>
        <row r="28309">
          <cell r="D28309" t="str">
            <v>086268</v>
          </cell>
          <cell r="J28309" t="str">
            <v>STOCKED</v>
          </cell>
        </row>
        <row r="28310">
          <cell r="D28310" t="str">
            <v>086268</v>
          </cell>
          <cell r="J28310" t="str">
            <v>STOCKED</v>
          </cell>
        </row>
        <row r="28311">
          <cell r="D28311" t="str">
            <v>086268</v>
          </cell>
          <cell r="J28311" t="str">
            <v>STOCKED</v>
          </cell>
        </row>
        <row r="28312">
          <cell r="D28312" t="str">
            <v>086268</v>
          </cell>
          <cell r="J28312" t="str">
            <v>STOCKED</v>
          </cell>
        </row>
        <row r="28313">
          <cell r="D28313" t="str">
            <v>086268</v>
          </cell>
          <cell r="J28313" t="str">
            <v>STOCKED</v>
          </cell>
        </row>
        <row r="28314">
          <cell r="D28314" t="str">
            <v>086268</v>
          </cell>
          <cell r="J28314" t="str">
            <v>SPECIAL ORDER</v>
          </cell>
        </row>
        <row r="28315">
          <cell r="D28315" t="str">
            <v>086268</v>
          </cell>
          <cell r="J28315" t="str">
            <v>SPECIAL ORDER</v>
          </cell>
        </row>
        <row r="28316">
          <cell r="D28316" t="str">
            <v>086268</v>
          </cell>
          <cell r="J28316" t="str">
            <v>STOCKED</v>
          </cell>
        </row>
        <row r="28317">
          <cell r="D28317" t="str">
            <v>086268</v>
          </cell>
          <cell r="J28317" t="str">
            <v>STOCKED</v>
          </cell>
        </row>
        <row r="28318">
          <cell r="D28318" t="str">
            <v>086268</v>
          </cell>
          <cell r="J28318" t="str">
            <v>STOCKED</v>
          </cell>
        </row>
        <row r="28319">
          <cell r="D28319" t="str">
            <v>086268</v>
          </cell>
          <cell r="J28319" t="str">
            <v>STOCKED</v>
          </cell>
        </row>
        <row r="28320">
          <cell r="D28320" t="str">
            <v>086268</v>
          </cell>
          <cell r="J28320" t="str">
            <v>STOCKED</v>
          </cell>
        </row>
        <row r="28321">
          <cell r="D28321" t="str">
            <v>086268</v>
          </cell>
          <cell r="J28321" t="str">
            <v>STOCKED</v>
          </cell>
        </row>
        <row r="28322">
          <cell r="D28322" t="str">
            <v>086272</v>
          </cell>
          <cell r="J28322" t="str">
            <v>STOCKED</v>
          </cell>
        </row>
        <row r="28323">
          <cell r="D28323" t="str">
            <v>086272</v>
          </cell>
          <cell r="J28323" t="str">
            <v>STOCKED</v>
          </cell>
        </row>
        <row r="28324">
          <cell r="D28324" t="str">
            <v>086272</v>
          </cell>
          <cell r="J28324" t="str">
            <v>STOCKED</v>
          </cell>
        </row>
        <row r="28325">
          <cell r="D28325" t="str">
            <v>086272</v>
          </cell>
          <cell r="J28325" t="str">
            <v>STOCKED</v>
          </cell>
        </row>
        <row r="28326">
          <cell r="D28326" t="str">
            <v>086272</v>
          </cell>
          <cell r="J28326" t="str">
            <v>STOCKED</v>
          </cell>
        </row>
        <row r="28327">
          <cell r="D28327" t="str">
            <v>086272</v>
          </cell>
          <cell r="J28327" t="str">
            <v>STOCKED</v>
          </cell>
        </row>
        <row r="28328">
          <cell r="D28328" t="str">
            <v>086272</v>
          </cell>
          <cell r="J28328" t="str">
            <v>SPECIAL ORDER</v>
          </cell>
        </row>
        <row r="28329">
          <cell r="D28329" t="str">
            <v>086272</v>
          </cell>
          <cell r="J28329" t="str">
            <v>SPECIAL ORDER</v>
          </cell>
        </row>
        <row r="28330">
          <cell r="D28330" t="str">
            <v>086272</v>
          </cell>
          <cell r="J28330" t="str">
            <v>SPECIAL ORDER</v>
          </cell>
        </row>
        <row r="28331">
          <cell r="D28331" t="str">
            <v>086272</v>
          </cell>
          <cell r="J28331" t="str">
            <v>SPECIAL ORDER</v>
          </cell>
        </row>
        <row r="28332">
          <cell r="D28332" t="str">
            <v>086272</v>
          </cell>
          <cell r="J28332" t="str">
            <v>SPECIAL ORDER</v>
          </cell>
        </row>
        <row r="28333">
          <cell r="D28333" t="str">
            <v>086272</v>
          </cell>
          <cell r="J28333" t="str">
            <v>SPECIAL ORDER</v>
          </cell>
        </row>
        <row r="28334">
          <cell r="D28334" t="str">
            <v>086272</v>
          </cell>
          <cell r="J28334" t="str">
            <v>SPECIAL ORDER</v>
          </cell>
        </row>
        <row r="28335">
          <cell r="D28335" t="str">
            <v>086272</v>
          </cell>
          <cell r="J28335" t="str">
            <v>SPECIAL ORDER</v>
          </cell>
        </row>
        <row r="28336">
          <cell r="D28336" t="str">
            <v>086272</v>
          </cell>
          <cell r="J28336" t="str">
            <v>SPECIAL ORDER</v>
          </cell>
        </row>
        <row r="28337">
          <cell r="D28337" t="str">
            <v>086272</v>
          </cell>
          <cell r="J28337" t="str">
            <v>SPECIAL ORDER</v>
          </cell>
        </row>
        <row r="28338">
          <cell r="D28338" t="str">
            <v>086272</v>
          </cell>
          <cell r="J28338" t="str">
            <v>SPECIAL ORDER</v>
          </cell>
        </row>
        <row r="28339">
          <cell r="D28339" t="str">
            <v>086272</v>
          </cell>
          <cell r="J28339" t="str">
            <v>SPECIAL ORDER</v>
          </cell>
        </row>
        <row r="28340">
          <cell r="D28340" t="str">
            <v>086272</v>
          </cell>
          <cell r="J28340" t="str">
            <v>SPECIAL ORDER</v>
          </cell>
        </row>
        <row r="28341">
          <cell r="D28341" t="str">
            <v>086272</v>
          </cell>
          <cell r="J28341" t="str">
            <v>SPECIAL ORDER</v>
          </cell>
        </row>
        <row r="28342">
          <cell r="D28342" t="str">
            <v>086272</v>
          </cell>
          <cell r="J28342" t="str">
            <v>SPECIAL ORDER</v>
          </cell>
        </row>
        <row r="28343">
          <cell r="D28343" t="str">
            <v>086272</v>
          </cell>
          <cell r="J28343" t="str">
            <v>SPECIAL ORDER</v>
          </cell>
        </row>
        <row r="28344">
          <cell r="D28344" t="str">
            <v>086272</v>
          </cell>
          <cell r="J28344" t="str">
            <v>SPECIAL ORDER</v>
          </cell>
        </row>
        <row r="28345">
          <cell r="D28345" t="str">
            <v>086272</v>
          </cell>
          <cell r="J28345" t="str">
            <v>SPECIAL ORDER</v>
          </cell>
        </row>
        <row r="28346">
          <cell r="D28346" t="str">
            <v>086272</v>
          </cell>
          <cell r="J28346" t="str">
            <v>SPECIAL ORDER</v>
          </cell>
        </row>
        <row r="28347">
          <cell r="D28347" t="str">
            <v>086272</v>
          </cell>
          <cell r="J28347" t="str">
            <v>(blank)</v>
          </cell>
        </row>
        <row r="28348">
          <cell r="D28348" t="str">
            <v>086272</v>
          </cell>
          <cell r="J28348" t="str">
            <v>(blank)</v>
          </cell>
        </row>
        <row r="28349">
          <cell r="D28349" t="str">
            <v>086272</v>
          </cell>
          <cell r="J28349" t="str">
            <v>(blank)</v>
          </cell>
        </row>
        <row r="28350">
          <cell r="D28350" t="str">
            <v>086272</v>
          </cell>
          <cell r="J28350" t="str">
            <v>(blank)</v>
          </cell>
        </row>
        <row r="28351">
          <cell r="D28351" t="str">
            <v>086272</v>
          </cell>
          <cell r="J28351" t="str">
            <v>(blank)</v>
          </cell>
        </row>
        <row r="28352">
          <cell r="D28352" t="str">
            <v>086272</v>
          </cell>
          <cell r="J28352" t="str">
            <v>N/A</v>
          </cell>
        </row>
        <row r="28353">
          <cell r="D28353" t="str">
            <v>086272</v>
          </cell>
          <cell r="J28353" t="str">
            <v>N/A</v>
          </cell>
        </row>
        <row r="28354">
          <cell r="D28354" t="str">
            <v>086272</v>
          </cell>
          <cell r="J28354" t="str">
            <v>STOCKED</v>
          </cell>
        </row>
        <row r="28355">
          <cell r="D28355" t="str">
            <v>086272</v>
          </cell>
          <cell r="J28355" t="str">
            <v>STOCKED</v>
          </cell>
        </row>
        <row r="28356">
          <cell r="D28356" t="str">
            <v>086272</v>
          </cell>
          <cell r="J28356" t="str">
            <v>STOCKED</v>
          </cell>
        </row>
        <row r="28357">
          <cell r="D28357" t="str">
            <v>086272</v>
          </cell>
          <cell r="J28357" t="str">
            <v>STOCKED</v>
          </cell>
        </row>
        <row r="28358">
          <cell r="D28358" t="str">
            <v>086272</v>
          </cell>
          <cell r="J28358" t="str">
            <v>STOCKED</v>
          </cell>
        </row>
        <row r="28359">
          <cell r="D28359" t="str">
            <v>086272</v>
          </cell>
          <cell r="J28359" t="str">
            <v>STOCKED</v>
          </cell>
        </row>
        <row r="28360">
          <cell r="D28360" t="str">
            <v>086272</v>
          </cell>
          <cell r="J28360" t="str">
            <v>SPECIAL ORDER</v>
          </cell>
        </row>
        <row r="28361">
          <cell r="D28361" t="str">
            <v>086272</v>
          </cell>
          <cell r="J28361" t="str">
            <v>SPECIAL ORDER</v>
          </cell>
        </row>
        <row r="28362">
          <cell r="D28362" t="str">
            <v>086272</v>
          </cell>
          <cell r="J28362" t="str">
            <v>SPECIAL ORDER</v>
          </cell>
        </row>
        <row r="28363">
          <cell r="D28363" t="str">
            <v>086272</v>
          </cell>
          <cell r="J28363" t="str">
            <v>SPECIAL ORDER</v>
          </cell>
        </row>
        <row r="28364">
          <cell r="D28364" t="str">
            <v>086272</v>
          </cell>
          <cell r="J28364" t="str">
            <v>SPECIAL ORDER</v>
          </cell>
        </row>
        <row r="28365">
          <cell r="D28365" t="str">
            <v>086272</v>
          </cell>
          <cell r="J28365" t="str">
            <v>SPECIAL ORDER</v>
          </cell>
        </row>
        <row r="28366">
          <cell r="D28366" t="str">
            <v>086272</v>
          </cell>
          <cell r="J28366" t="str">
            <v>SPECIAL ORDER</v>
          </cell>
        </row>
        <row r="28367">
          <cell r="D28367" t="str">
            <v>086272</v>
          </cell>
          <cell r="J28367" t="str">
            <v>SPECIAL ORDER</v>
          </cell>
        </row>
        <row r="28368">
          <cell r="D28368" t="str">
            <v>086272</v>
          </cell>
          <cell r="J28368" t="str">
            <v>SPECIAL ORDER</v>
          </cell>
        </row>
        <row r="28369">
          <cell r="D28369" t="str">
            <v>086272</v>
          </cell>
          <cell r="J28369" t="str">
            <v>SPECIAL ORDER</v>
          </cell>
        </row>
        <row r="28370">
          <cell r="D28370" t="str">
            <v>086272</v>
          </cell>
          <cell r="J28370" t="str">
            <v>SPECIAL ORDER</v>
          </cell>
        </row>
        <row r="28371">
          <cell r="D28371" t="str">
            <v>086272</v>
          </cell>
          <cell r="J28371" t="str">
            <v>SPECIAL ORDER</v>
          </cell>
        </row>
        <row r="28372">
          <cell r="D28372" t="str">
            <v>086272</v>
          </cell>
          <cell r="J28372" t="str">
            <v>SPECIAL ORDER</v>
          </cell>
        </row>
        <row r="28373">
          <cell r="D28373" t="str">
            <v>086272</v>
          </cell>
          <cell r="J28373" t="str">
            <v>SPECIAL ORDER</v>
          </cell>
        </row>
        <row r="28374">
          <cell r="D28374" t="str">
            <v>086272</v>
          </cell>
          <cell r="J28374" t="str">
            <v>SPECIAL ORDER</v>
          </cell>
        </row>
        <row r="28375">
          <cell r="D28375" t="str">
            <v>086272</v>
          </cell>
          <cell r="J28375" t="str">
            <v>SPECIAL ORDER</v>
          </cell>
        </row>
        <row r="28376">
          <cell r="D28376" t="str">
            <v>086272</v>
          </cell>
          <cell r="J28376" t="str">
            <v>SPECIAL ORDER</v>
          </cell>
        </row>
        <row r="28377">
          <cell r="D28377" t="str">
            <v>086272</v>
          </cell>
          <cell r="J28377" t="str">
            <v>SPECIAL ORDER</v>
          </cell>
        </row>
        <row r="28378">
          <cell r="D28378" t="str">
            <v>086272</v>
          </cell>
          <cell r="J28378" t="str">
            <v>SPECIAL ORDER</v>
          </cell>
        </row>
        <row r="28379">
          <cell r="D28379" t="str">
            <v>086272</v>
          </cell>
          <cell r="J28379" t="str">
            <v>(blank)</v>
          </cell>
        </row>
        <row r="28380">
          <cell r="D28380" t="str">
            <v>086272</v>
          </cell>
          <cell r="J28380" t="str">
            <v>(blank)</v>
          </cell>
        </row>
        <row r="28381">
          <cell r="D28381" t="str">
            <v>086272</v>
          </cell>
          <cell r="J28381" t="str">
            <v>(blank)</v>
          </cell>
        </row>
        <row r="28382">
          <cell r="D28382" t="str">
            <v>086272</v>
          </cell>
          <cell r="J28382" t="str">
            <v>(blank)</v>
          </cell>
        </row>
        <row r="28383">
          <cell r="D28383" t="str">
            <v>086272</v>
          </cell>
          <cell r="J28383" t="str">
            <v>STOCKED</v>
          </cell>
        </row>
        <row r="28384">
          <cell r="D28384" t="str">
            <v>086272</v>
          </cell>
          <cell r="J28384" t="str">
            <v>STOCKED</v>
          </cell>
        </row>
        <row r="28385">
          <cell r="D28385" t="str">
            <v>086272</v>
          </cell>
          <cell r="J28385" t="str">
            <v>STOCKED</v>
          </cell>
        </row>
        <row r="28386">
          <cell r="D28386" t="str">
            <v>086272</v>
          </cell>
          <cell r="J28386" t="str">
            <v>STOCKED</v>
          </cell>
        </row>
        <row r="28387">
          <cell r="D28387" t="str">
            <v>086272</v>
          </cell>
          <cell r="J28387" t="str">
            <v>STOCKED</v>
          </cell>
        </row>
        <row r="28388">
          <cell r="D28388" t="str">
            <v>086272</v>
          </cell>
          <cell r="J28388" t="str">
            <v>STOCKED</v>
          </cell>
        </row>
        <row r="28389">
          <cell r="D28389" t="str">
            <v>086272</v>
          </cell>
          <cell r="J28389" t="str">
            <v>SPECIAL ORDER</v>
          </cell>
        </row>
        <row r="28390">
          <cell r="D28390" t="str">
            <v>086272</v>
          </cell>
          <cell r="J28390" t="str">
            <v>SPECIAL ORDER</v>
          </cell>
        </row>
        <row r="28391">
          <cell r="D28391" t="str">
            <v>086272</v>
          </cell>
          <cell r="J28391" t="str">
            <v>SPECIAL ORDER</v>
          </cell>
        </row>
        <row r="28392">
          <cell r="D28392" t="str">
            <v>086272</v>
          </cell>
          <cell r="J28392" t="str">
            <v>SPECIAL ORDER</v>
          </cell>
        </row>
        <row r="28393">
          <cell r="D28393" t="str">
            <v>086272</v>
          </cell>
          <cell r="J28393" t="str">
            <v>SPECIAL ORDER</v>
          </cell>
        </row>
        <row r="28394">
          <cell r="D28394" t="str">
            <v>086272</v>
          </cell>
          <cell r="J28394" t="str">
            <v>SPECIAL ORDER</v>
          </cell>
        </row>
        <row r="28395">
          <cell r="D28395" t="str">
            <v>086272</v>
          </cell>
          <cell r="J28395" t="str">
            <v>SPECIAL ORDER</v>
          </cell>
        </row>
        <row r="28396">
          <cell r="D28396" t="str">
            <v>086272</v>
          </cell>
          <cell r="J28396" t="str">
            <v>SPECIAL ORDER</v>
          </cell>
        </row>
        <row r="28397">
          <cell r="D28397" t="str">
            <v>086272</v>
          </cell>
          <cell r="J28397" t="str">
            <v>SPECIAL ORDER</v>
          </cell>
        </row>
        <row r="28398">
          <cell r="D28398" t="str">
            <v>086272</v>
          </cell>
          <cell r="J28398" t="str">
            <v>SPECIAL ORDER</v>
          </cell>
        </row>
        <row r="28399">
          <cell r="D28399" t="str">
            <v>086272</v>
          </cell>
          <cell r="J28399" t="str">
            <v>SPECIAL ORDER</v>
          </cell>
        </row>
        <row r="28400">
          <cell r="D28400" t="str">
            <v>086272</v>
          </cell>
          <cell r="J28400" t="str">
            <v>SPECIAL ORDER</v>
          </cell>
        </row>
        <row r="28401">
          <cell r="D28401" t="str">
            <v>086272</v>
          </cell>
          <cell r="J28401" t="str">
            <v>SPECIAL ORDER</v>
          </cell>
        </row>
        <row r="28402">
          <cell r="D28402" t="str">
            <v>086272</v>
          </cell>
          <cell r="J28402" t="str">
            <v>SPECIAL ORDER</v>
          </cell>
        </row>
        <row r="28403">
          <cell r="D28403" t="str">
            <v>086272</v>
          </cell>
          <cell r="J28403" t="str">
            <v>SPECIAL ORDER</v>
          </cell>
        </row>
        <row r="28404">
          <cell r="D28404" t="str">
            <v>086272</v>
          </cell>
          <cell r="J28404" t="str">
            <v>SPECIAL ORDER</v>
          </cell>
        </row>
        <row r="28405">
          <cell r="D28405" t="str">
            <v>086272</v>
          </cell>
          <cell r="J28405" t="str">
            <v>SPECIAL ORDER</v>
          </cell>
        </row>
        <row r="28406">
          <cell r="D28406" t="str">
            <v>086272</v>
          </cell>
          <cell r="J28406" t="str">
            <v>SPECIAL ORDER</v>
          </cell>
        </row>
        <row r="28407">
          <cell r="D28407" t="str">
            <v>086272</v>
          </cell>
          <cell r="J28407" t="str">
            <v>SPECIAL ORDER</v>
          </cell>
        </row>
        <row r="28408">
          <cell r="D28408" t="str">
            <v>086272</v>
          </cell>
          <cell r="J28408" t="str">
            <v>(blank)</v>
          </cell>
        </row>
        <row r="28409">
          <cell r="D28409" t="str">
            <v>086272</v>
          </cell>
          <cell r="J28409" t="str">
            <v>(blank)</v>
          </cell>
        </row>
        <row r="28410">
          <cell r="D28410" t="str">
            <v>086272</v>
          </cell>
          <cell r="J28410" t="str">
            <v>(blank)</v>
          </cell>
        </row>
        <row r="28411">
          <cell r="D28411" t="str">
            <v>086272</v>
          </cell>
          <cell r="J28411" t="str">
            <v>(blank)</v>
          </cell>
        </row>
        <row r="28412">
          <cell r="D28412" t="str">
            <v>086272</v>
          </cell>
          <cell r="J28412" t="str">
            <v>(blank)</v>
          </cell>
        </row>
        <row r="28413">
          <cell r="D28413" t="str">
            <v>086272</v>
          </cell>
          <cell r="J28413" t="str">
            <v>N/A</v>
          </cell>
        </row>
        <row r="28414">
          <cell r="D28414" t="str">
            <v>086272</v>
          </cell>
          <cell r="J28414" t="str">
            <v>N/A</v>
          </cell>
        </row>
        <row r="28415">
          <cell r="D28415" t="str">
            <v>086272</v>
          </cell>
          <cell r="J28415" t="str">
            <v>STOCKED</v>
          </cell>
        </row>
        <row r="28416">
          <cell r="D28416" t="str">
            <v>086272</v>
          </cell>
          <cell r="J28416" t="str">
            <v>STOCKED</v>
          </cell>
        </row>
        <row r="28417">
          <cell r="D28417" t="str">
            <v>086272</v>
          </cell>
          <cell r="J28417" t="str">
            <v>STOCKED</v>
          </cell>
        </row>
        <row r="28418">
          <cell r="D28418" t="str">
            <v>086272</v>
          </cell>
          <cell r="J28418" t="str">
            <v>STOCKED</v>
          </cell>
        </row>
        <row r="28419">
          <cell r="D28419" t="str">
            <v>086272</v>
          </cell>
          <cell r="J28419" t="str">
            <v>STOCKED</v>
          </cell>
        </row>
        <row r="28420">
          <cell r="D28420" t="str">
            <v>086272</v>
          </cell>
          <cell r="J28420" t="str">
            <v>STOCKED</v>
          </cell>
        </row>
        <row r="28421">
          <cell r="D28421" t="str">
            <v>086272</v>
          </cell>
          <cell r="J28421" t="str">
            <v>SPECIAL ORDER</v>
          </cell>
        </row>
        <row r="28422">
          <cell r="D28422" t="str">
            <v>086272</v>
          </cell>
          <cell r="J28422" t="str">
            <v>SPECIAL ORDER</v>
          </cell>
        </row>
        <row r="28423">
          <cell r="D28423" t="str">
            <v>086272</v>
          </cell>
          <cell r="J28423" t="str">
            <v>SPECIAL ORDER</v>
          </cell>
        </row>
        <row r="28424">
          <cell r="D28424" t="str">
            <v>086272</v>
          </cell>
          <cell r="J28424" t="str">
            <v>SPECIAL ORDER</v>
          </cell>
        </row>
        <row r="28425">
          <cell r="D28425" t="str">
            <v>086272</v>
          </cell>
          <cell r="J28425" t="str">
            <v>SPECIAL ORDER</v>
          </cell>
        </row>
        <row r="28426">
          <cell r="D28426" t="str">
            <v>086272</v>
          </cell>
          <cell r="J28426" t="str">
            <v>SPECIAL ORDER</v>
          </cell>
        </row>
        <row r="28427">
          <cell r="D28427" t="str">
            <v>086272</v>
          </cell>
          <cell r="J28427" t="str">
            <v>SPECIAL ORDER</v>
          </cell>
        </row>
        <row r="28428">
          <cell r="D28428" t="str">
            <v>086272</v>
          </cell>
          <cell r="J28428" t="str">
            <v>SPECIAL ORDER</v>
          </cell>
        </row>
        <row r="28429">
          <cell r="D28429" t="str">
            <v>086272</v>
          </cell>
          <cell r="J28429" t="str">
            <v>SPECIAL ORDER</v>
          </cell>
        </row>
        <row r="28430">
          <cell r="D28430" t="str">
            <v>086272</v>
          </cell>
          <cell r="J28430" t="str">
            <v>STOCKED</v>
          </cell>
        </row>
        <row r="28431">
          <cell r="D28431" t="str">
            <v>086272</v>
          </cell>
          <cell r="J28431" t="str">
            <v>STOCKED</v>
          </cell>
        </row>
        <row r="28432">
          <cell r="D28432" t="str">
            <v>086272</v>
          </cell>
          <cell r="J28432" t="str">
            <v>STOCKED</v>
          </cell>
        </row>
        <row r="28433">
          <cell r="D28433" t="str">
            <v>086272</v>
          </cell>
          <cell r="J28433" t="str">
            <v>STOCKED</v>
          </cell>
        </row>
        <row r="28434">
          <cell r="D28434" t="str">
            <v>086272</v>
          </cell>
          <cell r="J28434" t="str">
            <v>STOCKED</v>
          </cell>
        </row>
        <row r="28435">
          <cell r="D28435" t="str">
            <v>086272</v>
          </cell>
          <cell r="J28435" t="str">
            <v>STOCKED</v>
          </cell>
        </row>
        <row r="28436">
          <cell r="D28436" t="str">
            <v>086272</v>
          </cell>
          <cell r="J28436" t="str">
            <v>SPECIAL ORDER</v>
          </cell>
        </row>
        <row r="28437">
          <cell r="D28437" t="str">
            <v>086272</v>
          </cell>
          <cell r="J28437" t="str">
            <v>SPECIAL ORDER</v>
          </cell>
        </row>
        <row r="28438">
          <cell r="D28438" t="str">
            <v>086272</v>
          </cell>
          <cell r="J28438" t="str">
            <v>SPECIAL ORDER</v>
          </cell>
        </row>
        <row r="28439">
          <cell r="D28439" t="str">
            <v>086272</v>
          </cell>
          <cell r="J28439" t="str">
            <v>SPECIAL ORDER</v>
          </cell>
        </row>
        <row r="28440">
          <cell r="D28440" t="str">
            <v>086272</v>
          </cell>
          <cell r="J28440" t="str">
            <v>SPECIAL ORDER</v>
          </cell>
        </row>
        <row r="28441">
          <cell r="D28441" t="str">
            <v>086272</v>
          </cell>
          <cell r="J28441" t="str">
            <v>SPECIAL ORDER</v>
          </cell>
        </row>
        <row r="28442">
          <cell r="D28442" t="str">
            <v>086272</v>
          </cell>
          <cell r="J28442" t="str">
            <v>SPECIAL ORDER</v>
          </cell>
        </row>
        <row r="28443">
          <cell r="D28443" t="str">
            <v>086272</v>
          </cell>
          <cell r="J28443" t="str">
            <v>SPECIAL ORDER</v>
          </cell>
        </row>
        <row r="28444">
          <cell r="D28444" t="str">
            <v>092030</v>
          </cell>
          <cell r="J28444" t="str">
            <v>STOCKED</v>
          </cell>
        </row>
        <row r="28445">
          <cell r="D28445" t="str">
            <v>092030</v>
          </cell>
          <cell r="J28445" t="str">
            <v>STOCKED</v>
          </cell>
        </row>
        <row r="28446">
          <cell r="D28446" t="str">
            <v>092030</v>
          </cell>
          <cell r="J28446" t="str">
            <v>STOCKED</v>
          </cell>
        </row>
        <row r="28447">
          <cell r="D28447" t="str">
            <v>092030</v>
          </cell>
          <cell r="J28447" t="str">
            <v>STOCKED</v>
          </cell>
        </row>
        <row r="28448">
          <cell r="D28448" t="str">
            <v>092030</v>
          </cell>
          <cell r="J28448" t="str">
            <v>STOCKED</v>
          </cell>
        </row>
        <row r="28449">
          <cell r="D28449" t="str">
            <v>092030</v>
          </cell>
          <cell r="J28449" t="str">
            <v>STOCKED</v>
          </cell>
        </row>
        <row r="28450">
          <cell r="D28450" t="str">
            <v>092030</v>
          </cell>
          <cell r="J28450" t="str">
            <v>STOCKED</v>
          </cell>
        </row>
        <row r="28451">
          <cell r="D28451" t="str">
            <v>092030</v>
          </cell>
          <cell r="J28451" t="str">
            <v>STOCKED</v>
          </cell>
        </row>
        <row r="28452">
          <cell r="D28452" t="str">
            <v>092030</v>
          </cell>
          <cell r="J28452" t="str">
            <v>STOCKED</v>
          </cell>
        </row>
        <row r="28453">
          <cell r="D28453" t="str">
            <v>092030</v>
          </cell>
          <cell r="J28453" t="str">
            <v>STOCKED</v>
          </cell>
        </row>
        <row r="28454">
          <cell r="D28454" t="str">
            <v>092030</v>
          </cell>
          <cell r="J28454" t="str">
            <v>STOCKED</v>
          </cell>
        </row>
        <row r="28455">
          <cell r="D28455" t="str">
            <v>092030</v>
          </cell>
          <cell r="J28455" t="str">
            <v>STOCKED</v>
          </cell>
        </row>
        <row r="28456">
          <cell r="D28456" t="str">
            <v>092030</v>
          </cell>
          <cell r="J28456" t="str">
            <v>STOCKED</v>
          </cell>
        </row>
        <row r="28457">
          <cell r="D28457" t="str">
            <v>092030</v>
          </cell>
          <cell r="J28457" t="str">
            <v>STOCKED</v>
          </cell>
        </row>
        <row r="28458">
          <cell r="D28458" t="str">
            <v>092030</v>
          </cell>
          <cell r="J28458" t="str">
            <v>(blank)</v>
          </cell>
        </row>
        <row r="28459">
          <cell r="D28459" t="str">
            <v>092030</v>
          </cell>
          <cell r="J28459" t="str">
            <v>(blank)</v>
          </cell>
        </row>
        <row r="28460">
          <cell r="D28460" t="str">
            <v>092030</v>
          </cell>
          <cell r="J28460" t="str">
            <v>(blank)</v>
          </cell>
        </row>
        <row r="28461">
          <cell r="D28461" t="str">
            <v>092030</v>
          </cell>
          <cell r="J28461" t="str">
            <v>(blank)</v>
          </cell>
        </row>
        <row r="28462">
          <cell r="D28462" t="str">
            <v>092030</v>
          </cell>
          <cell r="J28462" t="str">
            <v>(blank)</v>
          </cell>
        </row>
        <row r="28463">
          <cell r="D28463" t="str">
            <v>092030</v>
          </cell>
          <cell r="J28463" t="str">
            <v>N/A</v>
          </cell>
        </row>
        <row r="28464">
          <cell r="D28464" t="str">
            <v>092030</v>
          </cell>
          <cell r="J28464" t="str">
            <v>N/A</v>
          </cell>
        </row>
        <row r="28465">
          <cell r="D28465" t="str">
            <v>092030</v>
          </cell>
          <cell r="J28465" t="str">
            <v>STOCKED</v>
          </cell>
        </row>
        <row r="28466">
          <cell r="D28466" t="str">
            <v>092030</v>
          </cell>
          <cell r="J28466" t="str">
            <v>STOCKED</v>
          </cell>
        </row>
        <row r="28467">
          <cell r="D28467" t="str">
            <v>092030</v>
          </cell>
          <cell r="J28467" t="str">
            <v>STOCKED</v>
          </cell>
        </row>
        <row r="28468">
          <cell r="D28468" t="str">
            <v>092030</v>
          </cell>
          <cell r="J28468" t="str">
            <v>STOCKED</v>
          </cell>
        </row>
        <row r="28469">
          <cell r="D28469" t="str">
            <v>092030</v>
          </cell>
          <cell r="J28469" t="str">
            <v>STOCKED</v>
          </cell>
        </row>
        <row r="28470">
          <cell r="D28470" t="str">
            <v>092030</v>
          </cell>
          <cell r="J28470" t="str">
            <v>STOCKED</v>
          </cell>
        </row>
        <row r="28471">
          <cell r="D28471" t="str">
            <v>092030</v>
          </cell>
          <cell r="J28471" t="str">
            <v>STOCKED</v>
          </cell>
        </row>
        <row r="28472">
          <cell r="D28472" t="str">
            <v>092030</v>
          </cell>
          <cell r="J28472" t="str">
            <v>STOCKED</v>
          </cell>
        </row>
        <row r="28473">
          <cell r="D28473" t="str">
            <v>092030</v>
          </cell>
          <cell r="J28473" t="str">
            <v>STOCKED</v>
          </cell>
        </row>
        <row r="28474">
          <cell r="D28474" t="str">
            <v>092030</v>
          </cell>
          <cell r="J28474" t="str">
            <v>STOCKED</v>
          </cell>
        </row>
        <row r="28475">
          <cell r="D28475" t="str">
            <v>092030</v>
          </cell>
          <cell r="J28475" t="str">
            <v>STOCKED</v>
          </cell>
        </row>
        <row r="28476">
          <cell r="D28476" t="str">
            <v>092030</v>
          </cell>
          <cell r="J28476" t="str">
            <v>STOCKED</v>
          </cell>
        </row>
        <row r="28477">
          <cell r="D28477" t="str">
            <v>092030</v>
          </cell>
          <cell r="J28477" t="str">
            <v>STOCKED</v>
          </cell>
        </row>
        <row r="28478">
          <cell r="D28478" t="str">
            <v>092030</v>
          </cell>
          <cell r="J28478" t="str">
            <v>STOCKED</v>
          </cell>
        </row>
        <row r="28479">
          <cell r="D28479" t="str">
            <v>092030</v>
          </cell>
          <cell r="J28479" t="str">
            <v>(blank)</v>
          </cell>
        </row>
        <row r="28480">
          <cell r="D28480" t="str">
            <v>092030</v>
          </cell>
          <cell r="J28480" t="str">
            <v>(blank)</v>
          </cell>
        </row>
        <row r="28481">
          <cell r="D28481" t="str">
            <v>092030</v>
          </cell>
          <cell r="J28481" t="str">
            <v>(blank)</v>
          </cell>
        </row>
        <row r="28482">
          <cell r="D28482" t="str">
            <v>092030</v>
          </cell>
          <cell r="J28482" t="str">
            <v>(blank)</v>
          </cell>
        </row>
        <row r="28483">
          <cell r="D28483" t="str">
            <v>092030</v>
          </cell>
          <cell r="J28483" t="str">
            <v>(blank)</v>
          </cell>
        </row>
        <row r="28484">
          <cell r="D28484" t="str">
            <v>092030</v>
          </cell>
          <cell r="J28484" t="str">
            <v>N/A</v>
          </cell>
        </row>
        <row r="28485">
          <cell r="D28485" t="str">
            <v>092030</v>
          </cell>
          <cell r="J28485" t="str">
            <v>N/A</v>
          </cell>
        </row>
        <row r="28486">
          <cell r="D28486" t="str">
            <v>092030</v>
          </cell>
          <cell r="J28486" t="str">
            <v>STOCKED</v>
          </cell>
        </row>
        <row r="28487">
          <cell r="D28487" t="str">
            <v>092030</v>
          </cell>
          <cell r="J28487" t="str">
            <v>STOCKED</v>
          </cell>
        </row>
        <row r="28488">
          <cell r="D28488" t="str">
            <v>092030</v>
          </cell>
          <cell r="J28488" t="str">
            <v>STOCKED</v>
          </cell>
        </row>
        <row r="28489">
          <cell r="D28489" t="str">
            <v>092030</v>
          </cell>
          <cell r="J28489" t="str">
            <v>STOCKED</v>
          </cell>
        </row>
        <row r="28490">
          <cell r="D28490" t="str">
            <v>092032</v>
          </cell>
          <cell r="J28490" t="str">
            <v>STOCKED</v>
          </cell>
        </row>
        <row r="28491">
          <cell r="D28491" t="str">
            <v>092032</v>
          </cell>
          <cell r="J28491" t="str">
            <v>STOCKED</v>
          </cell>
        </row>
        <row r="28492">
          <cell r="D28492" t="str">
            <v>092032</v>
          </cell>
          <cell r="J28492" t="str">
            <v>STOCKED</v>
          </cell>
        </row>
        <row r="28493">
          <cell r="D28493" t="str">
            <v>092032</v>
          </cell>
          <cell r="J28493" t="str">
            <v>STOCKED</v>
          </cell>
        </row>
        <row r="28494">
          <cell r="D28494" t="str">
            <v>092032</v>
          </cell>
          <cell r="J28494" t="str">
            <v>STOCKED</v>
          </cell>
        </row>
        <row r="28495">
          <cell r="D28495" t="str">
            <v>092032</v>
          </cell>
          <cell r="J28495" t="str">
            <v>STOCKED</v>
          </cell>
        </row>
        <row r="28496">
          <cell r="D28496" t="str">
            <v>092032</v>
          </cell>
          <cell r="J28496" t="str">
            <v>STOCKED</v>
          </cell>
        </row>
        <row r="28497">
          <cell r="D28497" t="str">
            <v>092032</v>
          </cell>
          <cell r="J28497" t="str">
            <v>STOCKED</v>
          </cell>
        </row>
        <row r="28498">
          <cell r="D28498" t="str">
            <v>092032</v>
          </cell>
          <cell r="J28498" t="str">
            <v>STOCKED</v>
          </cell>
        </row>
        <row r="28499">
          <cell r="D28499" t="str">
            <v>092032</v>
          </cell>
          <cell r="J28499" t="str">
            <v>STOCKED</v>
          </cell>
        </row>
        <row r="28500">
          <cell r="D28500" t="str">
            <v>092032</v>
          </cell>
          <cell r="J28500" t="str">
            <v>STOCKED</v>
          </cell>
        </row>
        <row r="28501">
          <cell r="D28501" t="str">
            <v>092032</v>
          </cell>
          <cell r="J28501" t="str">
            <v>STOCKED</v>
          </cell>
        </row>
        <row r="28502">
          <cell r="D28502" t="str">
            <v>092032</v>
          </cell>
          <cell r="J28502" t="str">
            <v>STOCKED</v>
          </cell>
        </row>
        <row r="28503">
          <cell r="D28503" t="str">
            <v>092032</v>
          </cell>
          <cell r="J28503" t="str">
            <v>STOCKED</v>
          </cell>
        </row>
        <row r="28504">
          <cell r="D28504" t="str">
            <v>092032</v>
          </cell>
          <cell r="J28504" t="str">
            <v>STOCKED</v>
          </cell>
        </row>
        <row r="28505">
          <cell r="D28505" t="str">
            <v>092032</v>
          </cell>
          <cell r="J28505" t="str">
            <v>STOCKED</v>
          </cell>
        </row>
        <row r="28506">
          <cell r="D28506" t="str">
            <v>092032</v>
          </cell>
          <cell r="J28506" t="str">
            <v>STOCKED</v>
          </cell>
        </row>
        <row r="28507">
          <cell r="D28507" t="str">
            <v>092032</v>
          </cell>
          <cell r="J28507" t="str">
            <v>STOCKED</v>
          </cell>
        </row>
        <row r="28508">
          <cell r="D28508" t="str">
            <v>092032</v>
          </cell>
          <cell r="J28508" t="str">
            <v>STOCKED</v>
          </cell>
        </row>
        <row r="28509">
          <cell r="D28509" t="str">
            <v>092032</v>
          </cell>
          <cell r="J28509" t="str">
            <v>STOCKED</v>
          </cell>
        </row>
        <row r="28510">
          <cell r="D28510" t="str">
            <v>092032</v>
          </cell>
          <cell r="J28510" t="str">
            <v>STOCKED</v>
          </cell>
        </row>
        <row r="28511">
          <cell r="D28511" t="str">
            <v>092032</v>
          </cell>
          <cell r="J28511" t="str">
            <v>STOCKED</v>
          </cell>
        </row>
        <row r="28512">
          <cell r="D28512" t="str">
            <v>092032</v>
          </cell>
          <cell r="J28512" t="str">
            <v>STOCKED</v>
          </cell>
        </row>
        <row r="28513">
          <cell r="D28513" t="str">
            <v>092032</v>
          </cell>
          <cell r="J28513" t="str">
            <v>STOCKED</v>
          </cell>
        </row>
        <row r="28514">
          <cell r="D28514" t="str">
            <v>092032</v>
          </cell>
          <cell r="J28514" t="str">
            <v>STOCKED</v>
          </cell>
        </row>
        <row r="28515">
          <cell r="D28515" t="str">
            <v>092032</v>
          </cell>
          <cell r="J28515" t="str">
            <v>STOCKED</v>
          </cell>
        </row>
        <row r="28516">
          <cell r="D28516" t="str">
            <v>092032</v>
          </cell>
          <cell r="J28516" t="str">
            <v>STOCKED</v>
          </cell>
        </row>
        <row r="28517">
          <cell r="D28517" t="str">
            <v>092032</v>
          </cell>
          <cell r="J28517" t="str">
            <v>STOCKED</v>
          </cell>
        </row>
        <row r="28518">
          <cell r="D28518" t="str">
            <v>092032</v>
          </cell>
          <cell r="J28518" t="str">
            <v>STOCKED</v>
          </cell>
        </row>
        <row r="28519">
          <cell r="D28519" t="str">
            <v>092032</v>
          </cell>
          <cell r="J28519" t="str">
            <v>STOCKED</v>
          </cell>
        </row>
        <row r="28520">
          <cell r="D28520" t="str">
            <v>092032</v>
          </cell>
          <cell r="J28520" t="str">
            <v>STOCKED</v>
          </cell>
        </row>
        <row r="28521">
          <cell r="D28521" t="str">
            <v>092032</v>
          </cell>
          <cell r="J28521" t="str">
            <v>STOCKED</v>
          </cell>
        </row>
        <row r="28522">
          <cell r="D28522" t="str">
            <v>092032</v>
          </cell>
          <cell r="J28522" t="str">
            <v>STOCKED</v>
          </cell>
        </row>
        <row r="28523">
          <cell r="D28523" t="str">
            <v>092032</v>
          </cell>
          <cell r="J28523" t="str">
            <v>STOCKED</v>
          </cell>
        </row>
        <row r="28524">
          <cell r="D28524" t="str">
            <v>092032</v>
          </cell>
          <cell r="J28524" t="str">
            <v>STOCKED</v>
          </cell>
        </row>
        <row r="28525">
          <cell r="D28525" t="str">
            <v>092032</v>
          </cell>
          <cell r="J28525" t="str">
            <v>STOCKED</v>
          </cell>
        </row>
        <row r="28526">
          <cell r="D28526" t="str">
            <v>092045</v>
          </cell>
          <cell r="J28526" t="str">
            <v>STOCKED</v>
          </cell>
        </row>
        <row r="28527">
          <cell r="D28527" t="str">
            <v>092045</v>
          </cell>
          <cell r="J28527" t="str">
            <v>STOCKED</v>
          </cell>
        </row>
        <row r="28528">
          <cell r="D28528" t="str">
            <v>092045</v>
          </cell>
          <cell r="J28528" t="str">
            <v>STOCKED</v>
          </cell>
        </row>
        <row r="28529">
          <cell r="D28529" t="str">
            <v>093006</v>
          </cell>
          <cell r="J28529" t="str">
            <v>STOCKED</v>
          </cell>
        </row>
        <row r="28530">
          <cell r="D28530" t="str">
            <v>093006</v>
          </cell>
          <cell r="J28530" t="str">
            <v>STOCKED</v>
          </cell>
        </row>
        <row r="28531">
          <cell r="D28531" t="str">
            <v>093006</v>
          </cell>
          <cell r="J28531" t="str">
            <v>STOCKED</v>
          </cell>
        </row>
        <row r="28532">
          <cell r="D28532" t="str">
            <v>093006</v>
          </cell>
          <cell r="J28532" t="str">
            <v>STOCKED</v>
          </cell>
        </row>
        <row r="28533">
          <cell r="D28533" t="str">
            <v>093006</v>
          </cell>
          <cell r="J28533" t="str">
            <v>STOCKED</v>
          </cell>
        </row>
        <row r="28534">
          <cell r="D28534" t="str">
            <v>093006</v>
          </cell>
          <cell r="J28534" t="str">
            <v>STOCKED</v>
          </cell>
        </row>
        <row r="28535">
          <cell r="D28535" t="str">
            <v>093006</v>
          </cell>
          <cell r="J28535" t="str">
            <v>STOCKED</v>
          </cell>
        </row>
        <row r="28536">
          <cell r="D28536" t="str">
            <v>093006</v>
          </cell>
          <cell r="J28536" t="str">
            <v>STOCKED</v>
          </cell>
        </row>
        <row r="28537">
          <cell r="D28537" t="str">
            <v>093006</v>
          </cell>
          <cell r="J28537" t="str">
            <v>STOCKED</v>
          </cell>
        </row>
        <row r="28538">
          <cell r="D28538" t="str">
            <v>093006</v>
          </cell>
          <cell r="J28538" t="str">
            <v>STOCKED</v>
          </cell>
        </row>
        <row r="28539">
          <cell r="D28539" t="str">
            <v>093006</v>
          </cell>
          <cell r="J28539" t="str">
            <v>STOCKED</v>
          </cell>
        </row>
        <row r="28540">
          <cell r="D28540" t="str">
            <v>093006</v>
          </cell>
          <cell r="J28540" t="str">
            <v>STOCKED</v>
          </cell>
        </row>
        <row r="28541">
          <cell r="D28541" t="str">
            <v>093006</v>
          </cell>
          <cell r="J28541" t="str">
            <v>STOCKED</v>
          </cell>
        </row>
        <row r="28542">
          <cell r="D28542" t="str">
            <v>093006</v>
          </cell>
          <cell r="J28542" t="str">
            <v>STOCKED</v>
          </cell>
        </row>
        <row r="28543">
          <cell r="D28543" t="str">
            <v>093006</v>
          </cell>
          <cell r="J28543" t="str">
            <v>STOCKED</v>
          </cell>
        </row>
        <row r="28544">
          <cell r="D28544" t="str">
            <v>093006</v>
          </cell>
          <cell r="J28544" t="str">
            <v>STOCKED</v>
          </cell>
        </row>
        <row r="28545">
          <cell r="D28545" t="str">
            <v>093006</v>
          </cell>
          <cell r="J28545" t="str">
            <v>STOCKED</v>
          </cell>
        </row>
        <row r="28546">
          <cell r="D28546" t="str">
            <v>093006</v>
          </cell>
          <cell r="J28546" t="str">
            <v>STOCKED</v>
          </cell>
        </row>
        <row r="28547">
          <cell r="D28547" t="str">
            <v>093006</v>
          </cell>
          <cell r="J28547" t="str">
            <v>STOCKED</v>
          </cell>
        </row>
        <row r="28548">
          <cell r="D28548" t="str">
            <v>093006</v>
          </cell>
          <cell r="J28548" t="str">
            <v>STOCKED</v>
          </cell>
        </row>
        <row r="28549">
          <cell r="D28549" t="str">
            <v>093006</v>
          </cell>
          <cell r="J28549" t="str">
            <v>STOCKED</v>
          </cell>
        </row>
        <row r="28550">
          <cell r="D28550" t="str">
            <v>093006</v>
          </cell>
          <cell r="J28550" t="str">
            <v>STOCKED</v>
          </cell>
        </row>
        <row r="28551">
          <cell r="D28551" t="str">
            <v>093006</v>
          </cell>
          <cell r="J28551" t="str">
            <v>STOCKED</v>
          </cell>
        </row>
        <row r="28552">
          <cell r="D28552" t="str">
            <v>093006</v>
          </cell>
          <cell r="J28552" t="str">
            <v>STOCKED</v>
          </cell>
        </row>
        <row r="28553">
          <cell r="D28553" t="str">
            <v>093006</v>
          </cell>
          <cell r="J28553" t="str">
            <v>STOCKED</v>
          </cell>
        </row>
        <row r="28554">
          <cell r="D28554" t="str">
            <v>093006</v>
          </cell>
          <cell r="J28554" t="str">
            <v>(blank)</v>
          </cell>
        </row>
        <row r="28555">
          <cell r="D28555" t="str">
            <v>093006</v>
          </cell>
          <cell r="J28555" t="str">
            <v>(blank)</v>
          </cell>
        </row>
        <row r="28556">
          <cell r="D28556" t="str">
            <v>093006</v>
          </cell>
          <cell r="J28556" t="str">
            <v>(blank)</v>
          </cell>
        </row>
        <row r="28557">
          <cell r="D28557" t="str">
            <v>093006</v>
          </cell>
          <cell r="J28557" t="str">
            <v>(blank)</v>
          </cell>
        </row>
        <row r="28558">
          <cell r="D28558" t="str">
            <v>093006</v>
          </cell>
          <cell r="J28558" t="str">
            <v>(blank)</v>
          </cell>
        </row>
        <row r="28559">
          <cell r="D28559" t="str">
            <v>093006</v>
          </cell>
          <cell r="J28559" t="str">
            <v>N/A</v>
          </cell>
        </row>
        <row r="28560">
          <cell r="D28560" t="str">
            <v>093006</v>
          </cell>
          <cell r="J28560" t="str">
            <v>N/A</v>
          </cell>
        </row>
        <row r="28561">
          <cell r="D28561" t="str">
            <v>093006</v>
          </cell>
          <cell r="J28561" t="str">
            <v>STOCKED</v>
          </cell>
        </row>
        <row r="28562">
          <cell r="D28562" t="str">
            <v>093006</v>
          </cell>
          <cell r="J28562" t="str">
            <v>STOCKED</v>
          </cell>
        </row>
        <row r="28563">
          <cell r="D28563" t="str">
            <v>093006</v>
          </cell>
          <cell r="J28563" t="str">
            <v>STOCKED</v>
          </cell>
        </row>
        <row r="28564">
          <cell r="D28564" t="str">
            <v>093006</v>
          </cell>
          <cell r="J28564" t="str">
            <v>STOCKED</v>
          </cell>
        </row>
        <row r="28565">
          <cell r="D28565" t="str">
            <v>093006</v>
          </cell>
          <cell r="J28565" t="str">
            <v>STOCKED</v>
          </cell>
        </row>
        <row r="28566">
          <cell r="D28566" t="str">
            <v>093006</v>
          </cell>
          <cell r="J28566" t="str">
            <v>STOCKED</v>
          </cell>
        </row>
        <row r="28567">
          <cell r="D28567" t="str">
            <v>093006</v>
          </cell>
          <cell r="J28567" t="str">
            <v>STOCKED</v>
          </cell>
        </row>
        <row r="28568">
          <cell r="D28568" t="str">
            <v>093006</v>
          </cell>
          <cell r="J28568" t="str">
            <v>STOCKED</v>
          </cell>
        </row>
        <row r="28569">
          <cell r="D28569" t="str">
            <v>093006</v>
          </cell>
          <cell r="J28569" t="str">
            <v>STOCKED</v>
          </cell>
        </row>
        <row r="28570">
          <cell r="D28570" t="str">
            <v>093006</v>
          </cell>
          <cell r="J28570" t="str">
            <v>STOCKED</v>
          </cell>
        </row>
        <row r="28571">
          <cell r="D28571" t="str">
            <v>093006</v>
          </cell>
          <cell r="J28571" t="str">
            <v>STOCKED</v>
          </cell>
        </row>
        <row r="28572">
          <cell r="D28572" t="str">
            <v>093006</v>
          </cell>
          <cell r="J28572" t="str">
            <v>STOCKED</v>
          </cell>
        </row>
        <row r="28573">
          <cell r="D28573" t="str">
            <v>093006</v>
          </cell>
          <cell r="J28573" t="str">
            <v>STOCKED</v>
          </cell>
        </row>
        <row r="28574">
          <cell r="D28574" t="str">
            <v>093006</v>
          </cell>
          <cell r="J28574" t="str">
            <v>STOCKED</v>
          </cell>
        </row>
        <row r="28575">
          <cell r="D28575" t="str">
            <v>093006</v>
          </cell>
          <cell r="J28575" t="str">
            <v>STOCKED</v>
          </cell>
        </row>
        <row r="28576">
          <cell r="D28576" t="str">
            <v>093006</v>
          </cell>
          <cell r="J28576" t="str">
            <v>STOCKED</v>
          </cell>
        </row>
        <row r="28577">
          <cell r="D28577" t="str">
            <v>093006</v>
          </cell>
          <cell r="J28577" t="str">
            <v>STOCKED</v>
          </cell>
        </row>
        <row r="28578">
          <cell r="D28578" t="str">
            <v>093006</v>
          </cell>
          <cell r="J28578" t="str">
            <v>STOCKED</v>
          </cell>
        </row>
        <row r="28579">
          <cell r="D28579" t="str">
            <v>093006</v>
          </cell>
          <cell r="J28579" t="str">
            <v>STOCKED</v>
          </cell>
        </row>
        <row r="28580">
          <cell r="D28580" t="str">
            <v>093006</v>
          </cell>
          <cell r="J28580" t="str">
            <v>STOCKED</v>
          </cell>
        </row>
        <row r="28581">
          <cell r="D28581" t="str">
            <v>093006</v>
          </cell>
          <cell r="J28581" t="str">
            <v>STOCKED</v>
          </cell>
        </row>
        <row r="28582">
          <cell r="D28582" t="str">
            <v>093006</v>
          </cell>
          <cell r="J28582" t="str">
            <v>STOCKED</v>
          </cell>
        </row>
        <row r="28583">
          <cell r="D28583" t="str">
            <v>093006</v>
          </cell>
          <cell r="J28583" t="str">
            <v>STOCKED</v>
          </cell>
        </row>
        <row r="28584">
          <cell r="D28584" t="str">
            <v>093006</v>
          </cell>
          <cell r="J28584" t="str">
            <v>STOCKED</v>
          </cell>
        </row>
        <row r="28585">
          <cell r="D28585" t="str">
            <v>093006</v>
          </cell>
          <cell r="J28585" t="str">
            <v>STOCKED</v>
          </cell>
        </row>
        <row r="28586">
          <cell r="D28586" t="str">
            <v>093006</v>
          </cell>
          <cell r="J28586" t="str">
            <v>(blank)</v>
          </cell>
        </row>
        <row r="28587">
          <cell r="D28587" t="str">
            <v>093006</v>
          </cell>
          <cell r="J28587" t="str">
            <v>(blank)</v>
          </cell>
        </row>
        <row r="28588">
          <cell r="D28588" t="str">
            <v>093006</v>
          </cell>
          <cell r="J28588" t="str">
            <v>(blank)</v>
          </cell>
        </row>
        <row r="28589">
          <cell r="D28589" t="str">
            <v>093006</v>
          </cell>
          <cell r="J28589" t="str">
            <v>(blank)</v>
          </cell>
        </row>
        <row r="28590">
          <cell r="D28590" t="str">
            <v>093006</v>
          </cell>
          <cell r="J28590" t="str">
            <v>STOCKED</v>
          </cell>
        </row>
        <row r="28591">
          <cell r="D28591" t="str">
            <v>093006</v>
          </cell>
          <cell r="J28591" t="str">
            <v>STOCKED</v>
          </cell>
        </row>
        <row r="28592">
          <cell r="D28592" t="str">
            <v>093006</v>
          </cell>
          <cell r="J28592" t="str">
            <v>STOCKED</v>
          </cell>
        </row>
        <row r="28593">
          <cell r="D28593" t="str">
            <v>093006</v>
          </cell>
          <cell r="J28593" t="str">
            <v>STOCKED</v>
          </cell>
        </row>
        <row r="28594">
          <cell r="D28594" t="str">
            <v>093006</v>
          </cell>
          <cell r="J28594" t="str">
            <v>STOCKED</v>
          </cell>
        </row>
        <row r="28595">
          <cell r="D28595" t="str">
            <v>093006</v>
          </cell>
          <cell r="J28595" t="str">
            <v>STOCKED</v>
          </cell>
        </row>
        <row r="28596">
          <cell r="D28596" t="str">
            <v>093006</v>
          </cell>
          <cell r="J28596" t="str">
            <v>STOCKED</v>
          </cell>
        </row>
        <row r="28597">
          <cell r="D28597" t="str">
            <v>093006</v>
          </cell>
          <cell r="J28597" t="str">
            <v>STOCKED</v>
          </cell>
        </row>
        <row r="28598">
          <cell r="D28598" t="str">
            <v>093006</v>
          </cell>
          <cell r="J28598" t="str">
            <v>STOCKED</v>
          </cell>
        </row>
        <row r="28599">
          <cell r="D28599" t="str">
            <v>093006</v>
          </cell>
          <cell r="J28599" t="str">
            <v>STOCKED</v>
          </cell>
        </row>
        <row r="28600">
          <cell r="D28600" t="str">
            <v>093006</v>
          </cell>
          <cell r="J28600" t="str">
            <v>STOCKED</v>
          </cell>
        </row>
        <row r="28601">
          <cell r="D28601" t="str">
            <v>093006</v>
          </cell>
          <cell r="J28601" t="str">
            <v>STOCKED</v>
          </cell>
        </row>
        <row r="28602">
          <cell r="D28602" t="str">
            <v>093006</v>
          </cell>
          <cell r="J28602" t="str">
            <v>STOCKED</v>
          </cell>
        </row>
        <row r="28603">
          <cell r="D28603" t="str">
            <v>093006</v>
          </cell>
          <cell r="J28603" t="str">
            <v>STOCKED</v>
          </cell>
        </row>
        <row r="28604">
          <cell r="D28604" t="str">
            <v>093006</v>
          </cell>
          <cell r="J28604" t="str">
            <v>STOCKED</v>
          </cell>
        </row>
        <row r="28605">
          <cell r="D28605" t="str">
            <v>099036</v>
          </cell>
          <cell r="J28605" t="str">
            <v>STOCKED</v>
          </cell>
        </row>
        <row r="28606">
          <cell r="D28606" t="str">
            <v>099036</v>
          </cell>
          <cell r="J28606" t="str">
            <v>STOCKED</v>
          </cell>
        </row>
        <row r="28607">
          <cell r="D28607" t="str">
            <v>099036</v>
          </cell>
          <cell r="J28607" t="str">
            <v>STOCKED</v>
          </cell>
        </row>
        <row r="28608">
          <cell r="D28608" t="str">
            <v>099036</v>
          </cell>
          <cell r="J28608" t="str">
            <v>STOCKED</v>
          </cell>
        </row>
        <row r="28609">
          <cell r="D28609" t="str">
            <v>099036</v>
          </cell>
          <cell r="J28609" t="str">
            <v>STOCKED</v>
          </cell>
        </row>
        <row r="28610">
          <cell r="D28610" t="str">
            <v>099036</v>
          </cell>
          <cell r="J28610" t="str">
            <v>STOCKED</v>
          </cell>
        </row>
        <row r="28611">
          <cell r="D28611" t="str">
            <v>099036</v>
          </cell>
          <cell r="J28611" t="str">
            <v>STOCKED</v>
          </cell>
        </row>
        <row r="28612">
          <cell r="D28612" t="str">
            <v>099036</v>
          </cell>
          <cell r="J28612" t="str">
            <v>STOCKED</v>
          </cell>
        </row>
        <row r="28613">
          <cell r="D28613" t="str">
            <v>099036</v>
          </cell>
          <cell r="J28613" t="str">
            <v>STOCKED</v>
          </cell>
        </row>
        <row r="28614">
          <cell r="D28614" t="str">
            <v>099036</v>
          </cell>
          <cell r="J28614" t="str">
            <v>STOCKED</v>
          </cell>
        </row>
        <row r="28615">
          <cell r="D28615" t="str">
            <v>099036</v>
          </cell>
          <cell r="J28615" t="str">
            <v>STOCKED</v>
          </cell>
        </row>
        <row r="28616">
          <cell r="D28616" t="str">
            <v>099036</v>
          </cell>
          <cell r="J28616" t="str">
            <v>STOCKED</v>
          </cell>
        </row>
        <row r="28617">
          <cell r="D28617" t="str">
            <v>099036</v>
          </cell>
          <cell r="J28617" t="str">
            <v>STOCKED</v>
          </cell>
        </row>
        <row r="28618">
          <cell r="D28618" t="str">
            <v>099036</v>
          </cell>
          <cell r="J28618" t="str">
            <v>STOCKED</v>
          </cell>
        </row>
        <row r="28619">
          <cell r="D28619" t="str">
            <v>099036</v>
          </cell>
          <cell r="J28619" t="str">
            <v>STOCKED</v>
          </cell>
        </row>
        <row r="28620">
          <cell r="D28620" t="str">
            <v>099036</v>
          </cell>
          <cell r="J28620" t="str">
            <v>STOCKED</v>
          </cell>
        </row>
        <row r="28621">
          <cell r="D28621" t="str">
            <v>099036</v>
          </cell>
          <cell r="J28621" t="str">
            <v>STOCKED</v>
          </cell>
        </row>
        <row r="28622">
          <cell r="D28622" t="str">
            <v>099036</v>
          </cell>
          <cell r="J28622" t="str">
            <v>STOCKED</v>
          </cell>
        </row>
        <row r="28623">
          <cell r="D28623" t="str">
            <v>099036</v>
          </cell>
          <cell r="J28623" t="str">
            <v>(blank)</v>
          </cell>
        </row>
        <row r="28624">
          <cell r="D28624" t="str">
            <v>099036</v>
          </cell>
          <cell r="J28624" t="str">
            <v>(blank)</v>
          </cell>
        </row>
        <row r="28625">
          <cell r="D28625" t="str">
            <v>099036</v>
          </cell>
          <cell r="J28625" t="str">
            <v>(blank)</v>
          </cell>
        </row>
        <row r="28626">
          <cell r="D28626" t="str">
            <v>099036</v>
          </cell>
          <cell r="J28626" t="str">
            <v>(blank)</v>
          </cell>
        </row>
        <row r="28627">
          <cell r="D28627" t="str">
            <v>099036</v>
          </cell>
          <cell r="J28627" t="str">
            <v>(blank)</v>
          </cell>
        </row>
        <row r="28628">
          <cell r="D28628" t="str">
            <v>099036</v>
          </cell>
          <cell r="J28628" t="str">
            <v>N/A</v>
          </cell>
        </row>
        <row r="28629">
          <cell r="D28629" t="str">
            <v>099036</v>
          </cell>
          <cell r="J28629" t="str">
            <v>N/A</v>
          </cell>
        </row>
        <row r="28630">
          <cell r="D28630" t="str">
            <v>099036</v>
          </cell>
          <cell r="J28630" t="str">
            <v>STOCKED</v>
          </cell>
        </row>
        <row r="28631">
          <cell r="D28631" t="str">
            <v>099036</v>
          </cell>
          <cell r="J28631" t="str">
            <v>STOCKED</v>
          </cell>
        </row>
        <row r="28632">
          <cell r="D28632" t="str">
            <v>099036</v>
          </cell>
          <cell r="J28632" t="str">
            <v>(blank)</v>
          </cell>
        </row>
        <row r="28633">
          <cell r="D28633" t="str">
            <v>099036</v>
          </cell>
          <cell r="J28633" t="str">
            <v>(blank)</v>
          </cell>
        </row>
        <row r="28634">
          <cell r="D28634" t="str">
            <v>099036</v>
          </cell>
          <cell r="J28634" t="str">
            <v>(blank)</v>
          </cell>
        </row>
        <row r="28635">
          <cell r="D28635" t="str">
            <v>099036</v>
          </cell>
          <cell r="J28635" t="str">
            <v>(blank)</v>
          </cell>
        </row>
        <row r="28636">
          <cell r="D28636" t="str">
            <v>099036</v>
          </cell>
          <cell r="J28636" t="str">
            <v>(blank)</v>
          </cell>
        </row>
        <row r="28637">
          <cell r="D28637" t="str">
            <v>099036</v>
          </cell>
          <cell r="J28637" t="str">
            <v>N/A</v>
          </cell>
        </row>
        <row r="28638">
          <cell r="D28638" t="str">
            <v>099036</v>
          </cell>
          <cell r="J28638" t="str">
            <v>N/A</v>
          </cell>
        </row>
        <row r="28639">
          <cell r="D28639" t="str">
            <v>099036</v>
          </cell>
          <cell r="J28639" t="str">
            <v>STOCKED</v>
          </cell>
        </row>
        <row r="28640">
          <cell r="D28640" t="str">
            <v>099036</v>
          </cell>
          <cell r="J28640" t="str">
            <v>STOCKED</v>
          </cell>
        </row>
        <row r="28641">
          <cell r="D28641" t="str">
            <v>099036</v>
          </cell>
          <cell r="J28641" t="str">
            <v>STOCKED</v>
          </cell>
        </row>
        <row r="28642">
          <cell r="D28642" t="str">
            <v>099036</v>
          </cell>
          <cell r="J28642" t="str">
            <v>STOCKED</v>
          </cell>
        </row>
        <row r="28643">
          <cell r="D28643" t="str">
            <v>099036</v>
          </cell>
          <cell r="J28643" t="str">
            <v>STOCKED</v>
          </cell>
        </row>
        <row r="28644">
          <cell r="D28644" t="str">
            <v>099036</v>
          </cell>
          <cell r="J28644" t="str">
            <v>STOCKED</v>
          </cell>
        </row>
        <row r="28645">
          <cell r="D28645" t="str">
            <v>099036</v>
          </cell>
          <cell r="J28645" t="str">
            <v>STOCKED</v>
          </cell>
        </row>
        <row r="28646">
          <cell r="D28646" t="str">
            <v>099036</v>
          </cell>
          <cell r="J28646" t="str">
            <v>STOCKED</v>
          </cell>
        </row>
        <row r="28647">
          <cell r="D28647" t="str">
            <v>099036</v>
          </cell>
          <cell r="J28647" t="str">
            <v>STOCKED</v>
          </cell>
        </row>
        <row r="28648">
          <cell r="D28648" t="str">
            <v>099036</v>
          </cell>
          <cell r="J28648" t="str">
            <v>STOCKED</v>
          </cell>
        </row>
        <row r="28649">
          <cell r="D28649" t="str">
            <v>099036</v>
          </cell>
          <cell r="J28649" t="str">
            <v>STOCKED</v>
          </cell>
        </row>
        <row r="28650">
          <cell r="D28650" t="str">
            <v>099036</v>
          </cell>
          <cell r="J28650" t="str">
            <v>STOCKED</v>
          </cell>
        </row>
        <row r="28651">
          <cell r="D28651" t="str">
            <v>099036</v>
          </cell>
          <cell r="J28651" t="str">
            <v>STOCKED</v>
          </cell>
        </row>
        <row r="28652">
          <cell r="D28652" t="str">
            <v>099036</v>
          </cell>
          <cell r="J28652" t="str">
            <v>STOCKED</v>
          </cell>
        </row>
        <row r="28653">
          <cell r="D28653" t="str">
            <v>099036</v>
          </cell>
          <cell r="J28653" t="str">
            <v>STOCKED</v>
          </cell>
        </row>
        <row r="28654">
          <cell r="D28654" t="str">
            <v>099036</v>
          </cell>
          <cell r="J28654" t="str">
            <v>STOCKED</v>
          </cell>
        </row>
        <row r="28655">
          <cell r="D28655" t="str">
            <v>099036</v>
          </cell>
          <cell r="J28655" t="str">
            <v>STOCKED</v>
          </cell>
        </row>
        <row r="28656">
          <cell r="D28656" t="str">
            <v>099036</v>
          </cell>
          <cell r="J28656" t="str">
            <v>STOCKED</v>
          </cell>
        </row>
        <row r="28657">
          <cell r="D28657" t="str">
            <v>099036</v>
          </cell>
          <cell r="J28657" t="str">
            <v>(blank)</v>
          </cell>
        </row>
        <row r="28658">
          <cell r="D28658" t="str">
            <v>099036</v>
          </cell>
          <cell r="J28658" t="str">
            <v>(blank)</v>
          </cell>
        </row>
        <row r="28659">
          <cell r="D28659" t="str">
            <v>099036</v>
          </cell>
          <cell r="J28659" t="str">
            <v>(blank)</v>
          </cell>
        </row>
        <row r="28660">
          <cell r="D28660" t="str">
            <v>099036</v>
          </cell>
          <cell r="J28660" t="str">
            <v>(blank)</v>
          </cell>
        </row>
        <row r="28661">
          <cell r="D28661" t="str">
            <v>099036</v>
          </cell>
          <cell r="J28661" t="str">
            <v>(blank)</v>
          </cell>
        </row>
        <row r="28662">
          <cell r="D28662" t="str">
            <v>099036</v>
          </cell>
          <cell r="J28662" t="str">
            <v>N/A</v>
          </cell>
        </row>
        <row r="28663">
          <cell r="D28663" t="str">
            <v>099036</v>
          </cell>
          <cell r="J28663" t="str">
            <v>N/A</v>
          </cell>
        </row>
        <row r="28664">
          <cell r="D28664" t="str">
            <v>099036</v>
          </cell>
          <cell r="J28664" t="str">
            <v>STOCKED</v>
          </cell>
        </row>
        <row r="28665">
          <cell r="D28665" t="str">
            <v>099036</v>
          </cell>
          <cell r="J28665" t="str">
            <v>STOCKED</v>
          </cell>
        </row>
        <row r="28666">
          <cell r="D28666" t="str">
            <v>099036</v>
          </cell>
          <cell r="J28666" t="str">
            <v>STOCKED</v>
          </cell>
        </row>
        <row r="28667">
          <cell r="D28667" t="str">
            <v>099036</v>
          </cell>
          <cell r="J28667" t="str">
            <v>STOCKED</v>
          </cell>
        </row>
        <row r="28668">
          <cell r="D28668" t="str">
            <v>099036</v>
          </cell>
          <cell r="J28668" t="str">
            <v>STOCKED</v>
          </cell>
        </row>
        <row r="28669">
          <cell r="D28669" t="str">
            <v>099036</v>
          </cell>
          <cell r="J28669" t="str">
            <v>STOCKED</v>
          </cell>
        </row>
        <row r="28670">
          <cell r="D28670" t="str">
            <v>099036</v>
          </cell>
          <cell r="J28670" t="str">
            <v>STOCKED</v>
          </cell>
        </row>
        <row r="28671">
          <cell r="D28671" t="str">
            <v>099036</v>
          </cell>
          <cell r="J28671" t="str">
            <v>STOCKED</v>
          </cell>
        </row>
        <row r="28672">
          <cell r="D28672" t="str">
            <v>099043</v>
          </cell>
          <cell r="J28672" t="str">
            <v>STOCKED</v>
          </cell>
        </row>
        <row r="28673">
          <cell r="D28673" t="str">
            <v>099043</v>
          </cell>
          <cell r="J28673" t="str">
            <v>STOCKED</v>
          </cell>
        </row>
        <row r="28674">
          <cell r="D28674" t="str">
            <v>099043</v>
          </cell>
          <cell r="J28674" t="str">
            <v>(blank)</v>
          </cell>
        </row>
        <row r="28675">
          <cell r="D28675" t="str">
            <v>099043</v>
          </cell>
          <cell r="J28675" t="str">
            <v>(blank)</v>
          </cell>
        </row>
        <row r="28676">
          <cell r="D28676" t="str">
            <v>099043</v>
          </cell>
          <cell r="J28676" t="str">
            <v>(blank)</v>
          </cell>
        </row>
        <row r="28677">
          <cell r="D28677" t="str">
            <v>099043</v>
          </cell>
          <cell r="J28677" t="str">
            <v>(blank)</v>
          </cell>
        </row>
        <row r="28678">
          <cell r="D28678" t="str">
            <v>099043</v>
          </cell>
          <cell r="J28678" t="str">
            <v>(blank)</v>
          </cell>
        </row>
        <row r="28679">
          <cell r="D28679" t="str">
            <v>099043</v>
          </cell>
          <cell r="J28679" t="str">
            <v>N/A</v>
          </cell>
        </row>
        <row r="28680">
          <cell r="D28680" t="str">
            <v>099043</v>
          </cell>
          <cell r="J28680" t="str">
            <v>N/A</v>
          </cell>
        </row>
        <row r="28681">
          <cell r="D28681" t="str">
            <v>099055</v>
          </cell>
          <cell r="J28681" t="str">
            <v>STOCKED</v>
          </cell>
        </row>
        <row r="28682">
          <cell r="D28682" t="str">
            <v>099055</v>
          </cell>
          <cell r="J28682" t="str">
            <v>STOCKED</v>
          </cell>
        </row>
        <row r="28683">
          <cell r="D28683" t="str">
            <v>099055</v>
          </cell>
          <cell r="J28683" t="str">
            <v>STOCKED</v>
          </cell>
        </row>
        <row r="28684">
          <cell r="D28684" t="str">
            <v>099055</v>
          </cell>
          <cell r="J28684" t="str">
            <v>STOCKED</v>
          </cell>
        </row>
        <row r="28685">
          <cell r="D28685" t="str">
            <v>099055</v>
          </cell>
          <cell r="J28685" t="str">
            <v>STOCKED</v>
          </cell>
        </row>
        <row r="28686">
          <cell r="D28686" t="str">
            <v>099055</v>
          </cell>
          <cell r="J28686" t="str">
            <v>STOCKED</v>
          </cell>
        </row>
        <row r="28687">
          <cell r="D28687" t="str">
            <v>099055</v>
          </cell>
          <cell r="J28687" t="str">
            <v>STOCKED</v>
          </cell>
        </row>
        <row r="28688">
          <cell r="D28688" t="str">
            <v>099055</v>
          </cell>
          <cell r="J28688" t="str">
            <v>STOCKED</v>
          </cell>
        </row>
        <row r="28689">
          <cell r="D28689" t="str">
            <v>099055</v>
          </cell>
          <cell r="J28689" t="str">
            <v>STOCKED</v>
          </cell>
        </row>
        <row r="28690">
          <cell r="D28690" t="str">
            <v>099055</v>
          </cell>
          <cell r="J28690" t="str">
            <v>STOCKED</v>
          </cell>
        </row>
        <row r="28691">
          <cell r="D28691" t="str">
            <v>099055</v>
          </cell>
          <cell r="J28691" t="str">
            <v>STOCKED</v>
          </cell>
        </row>
        <row r="28692">
          <cell r="D28692" t="str">
            <v>099055</v>
          </cell>
          <cell r="J28692" t="str">
            <v>STOCKED</v>
          </cell>
        </row>
        <row r="28693">
          <cell r="D28693" t="str">
            <v>099055</v>
          </cell>
          <cell r="J28693" t="str">
            <v>STOCKED</v>
          </cell>
        </row>
        <row r="28694">
          <cell r="D28694" t="str">
            <v>099055</v>
          </cell>
          <cell r="J28694" t="str">
            <v>STOCKED</v>
          </cell>
        </row>
        <row r="28695">
          <cell r="D28695" t="str">
            <v>099055</v>
          </cell>
          <cell r="J28695" t="str">
            <v>STOCKED</v>
          </cell>
        </row>
        <row r="28696">
          <cell r="D28696" t="str">
            <v>103110</v>
          </cell>
          <cell r="J28696" t="str">
            <v>(blank)</v>
          </cell>
        </row>
        <row r="28697">
          <cell r="D28697" t="str">
            <v>103110</v>
          </cell>
          <cell r="J28697" t="str">
            <v>N/A</v>
          </cell>
        </row>
        <row r="28698">
          <cell r="D28698" t="str">
            <v>103110</v>
          </cell>
          <cell r="J28698" t="str">
            <v>N/A</v>
          </cell>
        </row>
        <row r="28699">
          <cell r="D28699" t="str">
            <v>113600</v>
          </cell>
          <cell r="J28699" t="str">
            <v>SPECIAL ORDER</v>
          </cell>
        </row>
        <row r="28700">
          <cell r="D28700" t="str">
            <v>113600</v>
          </cell>
          <cell r="J28700" t="str">
            <v>SPECIAL ORDER</v>
          </cell>
        </row>
        <row r="28701">
          <cell r="D28701" t="str">
            <v>113600</v>
          </cell>
          <cell r="J28701" t="str">
            <v>SPECIAL ORDER</v>
          </cell>
        </row>
        <row r="28702">
          <cell r="D28702" t="str">
            <v>113600</v>
          </cell>
          <cell r="J28702" t="str">
            <v>SPECIAL ORDER</v>
          </cell>
        </row>
        <row r="28703">
          <cell r="D28703" t="str">
            <v>113600</v>
          </cell>
          <cell r="J28703" t="str">
            <v>SPECIAL ORDER</v>
          </cell>
        </row>
        <row r="28704">
          <cell r="D28704" t="str">
            <v>113600</v>
          </cell>
          <cell r="J28704" t="str">
            <v>SPECIAL ORDER</v>
          </cell>
        </row>
        <row r="28705">
          <cell r="D28705" t="str">
            <v>113600</v>
          </cell>
          <cell r="J28705" t="str">
            <v>SPECIAL ORDER</v>
          </cell>
        </row>
        <row r="28706">
          <cell r="D28706" t="str">
            <v>113600</v>
          </cell>
          <cell r="J28706" t="str">
            <v>SPECIAL ORDER</v>
          </cell>
        </row>
        <row r="28707">
          <cell r="D28707" t="str">
            <v>113600</v>
          </cell>
          <cell r="J28707" t="str">
            <v>SPECIAL ORDER</v>
          </cell>
        </row>
        <row r="28708">
          <cell r="D28708" t="str">
            <v>113600</v>
          </cell>
          <cell r="J28708" t="str">
            <v>SPECIAL ORDER</v>
          </cell>
        </row>
        <row r="28709">
          <cell r="D28709" t="str">
            <v>113600</v>
          </cell>
          <cell r="J28709" t="str">
            <v>SPECIAL ORDER</v>
          </cell>
        </row>
        <row r="28710">
          <cell r="D28710" t="str">
            <v>113600</v>
          </cell>
          <cell r="J28710" t="str">
            <v>SPECIAL ORDER</v>
          </cell>
        </row>
        <row r="28711">
          <cell r="D28711" t="str">
            <v>113600</v>
          </cell>
          <cell r="J28711" t="str">
            <v>SPECIAL ORDER</v>
          </cell>
        </row>
        <row r="28712">
          <cell r="D28712" t="str">
            <v>113600</v>
          </cell>
          <cell r="J28712" t="str">
            <v>SPECIAL ORDER</v>
          </cell>
        </row>
        <row r="28713">
          <cell r="D28713" t="str">
            <v>113600</v>
          </cell>
          <cell r="J28713" t="str">
            <v>SPECIAL ORDER</v>
          </cell>
        </row>
        <row r="28714">
          <cell r="D28714" t="str">
            <v>113600</v>
          </cell>
          <cell r="J28714" t="str">
            <v>SPECIAL ORDER</v>
          </cell>
        </row>
        <row r="28715">
          <cell r="D28715" t="str">
            <v>113600</v>
          </cell>
          <cell r="J28715" t="str">
            <v>SPECIAL ORDER</v>
          </cell>
        </row>
        <row r="28716">
          <cell r="D28716" t="str">
            <v>113600</v>
          </cell>
          <cell r="J28716" t="str">
            <v>SPECIAL ORDER</v>
          </cell>
        </row>
        <row r="28717">
          <cell r="D28717" t="str">
            <v>113600</v>
          </cell>
          <cell r="J28717" t="str">
            <v>SPECIAL ORDER</v>
          </cell>
        </row>
        <row r="28718">
          <cell r="D28718" t="str">
            <v>113600</v>
          </cell>
          <cell r="J28718" t="str">
            <v>SPECIAL ORDER</v>
          </cell>
        </row>
        <row r="28719">
          <cell r="D28719" t="str">
            <v>113600</v>
          </cell>
          <cell r="J28719" t="str">
            <v>SPECIAL ORDER</v>
          </cell>
        </row>
        <row r="28720">
          <cell r="D28720" t="str">
            <v>113600</v>
          </cell>
          <cell r="J28720" t="str">
            <v>SPECIAL ORDER</v>
          </cell>
        </row>
        <row r="28721">
          <cell r="D28721" t="str">
            <v>113600</v>
          </cell>
          <cell r="J28721" t="str">
            <v>SPECIAL ORDER</v>
          </cell>
        </row>
        <row r="28722">
          <cell r="D28722" t="str">
            <v>113600</v>
          </cell>
          <cell r="J28722" t="str">
            <v>SPECIAL ORDER</v>
          </cell>
        </row>
        <row r="28723">
          <cell r="D28723" t="str">
            <v>113600</v>
          </cell>
          <cell r="J28723" t="str">
            <v>SPECIAL ORDER</v>
          </cell>
        </row>
        <row r="28724">
          <cell r="D28724" t="str">
            <v>113600</v>
          </cell>
          <cell r="J28724" t="str">
            <v>(blank)</v>
          </cell>
        </row>
        <row r="28725">
          <cell r="D28725" t="str">
            <v>113600</v>
          </cell>
          <cell r="J28725" t="str">
            <v>(blank)</v>
          </cell>
        </row>
        <row r="28726">
          <cell r="D28726" t="str">
            <v>113600</v>
          </cell>
          <cell r="J28726" t="str">
            <v>(blank)</v>
          </cell>
        </row>
        <row r="28727">
          <cell r="D28727" t="str">
            <v>113600</v>
          </cell>
          <cell r="J28727" t="str">
            <v>(blank)</v>
          </cell>
        </row>
        <row r="28728">
          <cell r="D28728" t="str">
            <v>113600</v>
          </cell>
          <cell r="J28728" t="str">
            <v>(blank)</v>
          </cell>
        </row>
        <row r="28729">
          <cell r="D28729" t="str">
            <v>113600</v>
          </cell>
          <cell r="J28729" t="str">
            <v>N/A</v>
          </cell>
        </row>
        <row r="28730">
          <cell r="D28730" t="str">
            <v>113600</v>
          </cell>
          <cell r="J28730" t="str">
            <v>N/A</v>
          </cell>
        </row>
        <row r="28731">
          <cell r="D28731" t="str">
            <v>113600</v>
          </cell>
          <cell r="J28731" t="str">
            <v>SPECIAL ORDER</v>
          </cell>
        </row>
        <row r="28732">
          <cell r="D28732" t="str">
            <v>113600</v>
          </cell>
          <cell r="J28732" t="str">
            <v>SPECIAL ORDER</v>
          </cell>
        </row>
        <row r="28733">
          <cell r="D28733" t="str">
            <v>113600</v>
          </cell>
          <cell r="J28733" t="str">
            <v>SPECIAL ORDER</v>
          </cell>
        </row>
        <row r="28734">
          <cell r="D28734" t="str">
            <v>113600</v>
          </cell>
          <cell r="J28734" t="str">
            <v>SPECIAL ORDER</v>
          </cell>
        </row>
        <row r="28735">
          <cell r="D28735" t="str">
            <v>113600</v>
          </cell>
          <cell r="J28735" t="str">
            <v>SPECIAL ORDER</v>
          </cell>
        </row>
        <row r="28736">
          <cell r="D28736" t="str">
            <v>113600</v>
          </cell>
          <cell r="J28736" t="str">
            <v>SPECIAL ORDER</v>
          </cell>
        </row>
        <row r="28737">
          <cell r="D28737" t="str">
            <v>113600</v>
          </cell>
          <cell r="J28737" t="str">
            <v>SPECIAL ORDER</v>
          </cell>
        </row>
        <row r="28738">
          <cell r="D28738" t="str">
            <v>113600</v>
          </cell>
          <cell r="J28738" t="str">
            <v>SPECIAL ORDER</v>
          </cell>
        </row>
        <row r="28739">
          <cell r="D28739" t="str">
            <v>113600</v>
          </cell>
          <cell r="J28739" t="str">
            <v>SPECIAL ORDER</v>
          </cell>
        </row>
        <row r="28740">
          <cell r="D28740" t="str">
            <v>113600</v>
          </cell>
          <cell r="J28740" t="str">
            <v>SPECIAL ORDER</v>
          </cell>
        </row>
        <row r="28741">
          <cell r="D28741" t="str">
            <v>113600</v>
          </cell>
          <cell r="J28741" t="str">
            <v>SPECIAL ORDER</v>
          </cell>
        </row>
        <row r="28742">
          <cell r="D28742" t="str">
            <v>113600</v>
          </cell>
          <cell r="J28742" t="str">
            <v>SPECIAL ORDER</v>
          </cell>
        </row>
        <row r="28743">
          <cell r="D28743" t="str">
            <v>113600</v>
          </cell>
          <cell r="J28743" t="str">
            <v>SPECIAL ORDER</v>
          </cell>
        </row>
        <row r="28744">
          <cell r="D28744" t="str">
            <v>113600</v>
          </cell>
          <cell r="J28744" t="str">
            <v>SPECIAL ORDER</v>
          </cell>
        </row>
        <row r="28745">
          <cell r="D28745" t="str">
            <v>113600</v>
          </cell>
          <cell r="J28745" t="str">
            <v>SPECIAL ORDER</v>
          </cell>
        </row>
        <row r="28746">
          <cell r="D28746" t="str">
            <v>113600</v>
          </cell>
          <cell r="J28746" t="str">
            <v>SPECIAL ORDER</v>
          </cell>
        </row>
        <row r="28747">
          <cell r="D28747" t="str">
            <v>113600</v>
          </cell>
          <cell r="J28747" t="str">
            <v>SPECIAL ORDER</v>
          </cell>
        </row>
        <row r="28748">
          <cell r="D28748" t="str">
            <v>113600</v>
          </cell>
          <cell r="J28748" t="str">
            <v>SPECIAL ORDER</v>
          </cell>
        </row>
        <row r="28749">
          <cell r="D28749" t="str">
            <v>113600</v>
          </cell>
          <cell r="J28749" t="str">
            <v>SPECIAL ORDER</v>
          </cell>
        </row>
        <row r="28750">
          <cell r="D28750" t="str">
            <v>113600</v>
          </cell>
          <cell r="J28750" t="str">
            <v>SPECIAL ORDER</v>
          </cell>
        </row>
        <row r="28751">
          <cell r="D28751" t="str">
            <v>113600</v>
          </cell>
          <cell r="J28751" t="str">
            <v>SPECIAL ORDER</v>
          </cell>
        </row>
        <row r="28752">
          <cell r="D28752" t="str">
            <v>113600</v>
          </cell>
          <cell r="J28752" t="str">
            <v>SPECIAL ORDER</v>
          </cell>
        </row>
        <row r="28753">
          <cell r="D28753" t="str">
            <v>113600</v>
          </cell>
          <cell r="J28753" t="str">
            <v>SPECIAL ORDER</v>
          </cell>
        </row>
        <row r="28754">
          <cell r="D28754" t="str">
            <v>113600</v>
          </cell>
          <cell r="J28754" t="str">
            <v>SPECIAL ORDER</v>
          </cell>
        </row>
        <row r="28755">
          <cell r="D28755" t="str">
            <v>113600</v>
          </cell>
          <cell r="J28755" t="str">
            <v>SPECIAL ORDER</v>
          </cell>
        </row>
        <row r="28756">
          <cell r="D28756" t="str">
            <v>113600</v>
          </cell>
          <cell r="J28756" t="str">
            <v>(blank)</v>
          </cell>
        </row>
        <row r="28757">
          <cell r="D28757" t="str">
            <v>113600</v>
          </cell>
          <cell r="J28757" t="str">
            <v>(blank)</v>
          </cell>
        </row>
        <row r="28758">
          <cell r="D28758" t="str">
            <v>113600</v>
          </cell>
          <cell r="J28758" t="str">
            <v>(blank)</v>
          </cell>
        </row>
        <row r="28759">
          <cell r="D28759" t="str">
            <v>113600</v>
          </cell>
          <cell r="J28759" t="str">
            <v>(blank)</v>
          </cell>
        </row>
        <row r="28760">
          <cell r="D28760" t="str">
            <v>113600</v>
          </cell>
          <cell r="J28760" t="str">
            <v>SPECIAL ORDER</v>
          </cell>
        </row>
        <row r="28761">
          <cell r="D28761" t="str">
            <v>113600</v>
          </cell>
          <cell r="J28761" t="str">
            <v>SPECIAL ORDER</v>
          </cell>
        </row>
        <row r="28762">
          <cell r="D28762" t="str">
            <v>113600</v>
          </cell>
          <cell r="J28762" t="str">
            <v>SPECIAL ORDER</v>
          </cell>
        </row>
        <row r="28763">
          <cell r="D28763" t="str">
            <v>113600</v>
          </cell>
          <cell r="J28763" t="str">
            <v>SPECIAL ORDER</v>
          </cell>
        </row>
        <row r="28764">
          <cell r="D28764" t="str">
            <v>113600</v>
          </cell>
          <cell r="J28764" t="str">
            <v>SPECIAL ORDER</v>
          </cell>
        </row>
        <row r="28765">
          <cell r="D28765" t="str">
            <v>113600</v>
          </cell>
          <cell r="J28765" t="str">
            <v>SPECIAL ORDER</v>
          </cell>
        </row>
        <row r="28766">
          <cell r="D28766" t="str">
            <v>113600</v>
          </cell>
          <cell r="J28766" t="str">
            <v>SPECIAL ORDER</v>
          </cell>
        </row>
        <row r="28767">
          <cell r="D28767" t="str">
            <v>113600</v>
          </cell>
          <cell r="J28767" t="str">
            <v>SPECIAL ORDER</v>
          </cell>
        </row>
        <row r="28768">
          <cell r="D28768" t="str">
            <v>113600</v>
          </cell>
          <cell r="J28768" t="str">
            <v>SPECIAL ORDER</v>
          </cell>
        </row>
        <row r="28769">
          <cell r="D28769" t="str">
            <v>113600</v>
          </cell>
          <cell r="J28769" t="str">
            <v>SPECIAL ORDER</v>
          </cell>
        </row>
        <row r="28770">
          <cell r="D28770" t="str">
            <v>113600</v>
          </cell>
          <cell r="J28770" t="str">
            <v>SPECIAL ORDER</v>
          </cell>
        </row>
        <row r="28771">
          <cell r="D28771" t="str">
            <v>113600</v>
          </cell>
          <cell r="J28771" t="str">
            <v>SPECIAL ORDER</v>
          </cell>
        </row>
        <row r="28772">
          <cell r="D28772" t="str">
            <v>113600</v>
          </cell>
          <cell r="J28772" t="str">
            <v>SPECIAL ORDER</v>
          </cell>
        </row>
        <row r="28773">
          <cell r="D28773" t="str">
            <v>113600</v>
          </cell>
          <cell r="J28773" t="str">
            <v>SPECIAL ORDER</v>
          </cell>
        </row>
        <row r="28774">
          <cell r="D28774" t="str">
            <v>113600</v>
          </cell>
          <cell r="J28774" t="str">
            <v>SPECIAL ORDER</v>
          </cell>
        </row>
        <row r="28775">
          <cell r="D28775" t="str">
            <v>113600</v>
          </cell>
          <cell r="J28775" t="str">
            <v>SPECIAL ORDER</v>
          </cell>
        </row>
        <row r="28776">
          <cell r="D28776" t="str">
            <v>113600</v>
          </cell>
          <cell r="J28776" t="str">
            <v>SPECIAL ORDER</v>
          </cell>
        </row>
        <row r="28777">
          <cell r="D28777" t="str">
            <v>113600</v>
          </cell>
          <cell r="J28777" t="str">
            <v>SPECIAL ORDER</v>
          </cell>
        </row>
        <row r="28778">
          <cell r="D28778" t="str">
            <v>113600</v>
          </cell>
          <cell r="J28778" t="str">
            <v>SPECIAL ORDER</v>
          </cell>
        </row>
        <row r="28779">
          <cell r="D28779" t="str">
            <v>113600</v>
          </cell>
          <cell r="J28779" t="str">
            <v>SPECIAL ORDER</v>
          </cell>
        </row>
        <row r="28780">
          <cell r="D28780" t="str">
            <v>113600</v>
          </cell>
          <cell r="J28780" t="str">
            <v>SPECIAL ORDER</v>
          </cell>
        </row>
        <row r="28781">
          <cell r="D28781" t="str">
            <v>113600</v>
          </cell>
          <cell r="J28781" t="str">
            <v>SPECIAL ORDER</v>
          </cell>
        </row>
        <row r="28782">
          <cell r="D28782" t="str">
            <v>113600</v>
          </cell>
          <cell r="J28782" t="str">
            <v>SPECIAL ORDER</v>
          </cell>
        </row>
        <row r="28783">
          <cell r="D28783" t="str">
            <v>113600</v>
          </cell>
          <cell r="J28783" t="str">
            <v>SPECIAL ORDER</v>
          </cell>
        </row>
        <row r="28784">
          <cell r="D28784" t="str">
            <v>113600</v>
          </cell>
          <cell r="J28784" t="str">
            <v>SPECIAL ORDER</v>
          </cell>
        </row>
        <row r="28785">
          <cell r="D28785" t="str">
            <v>113600</v>
          </cell>
          <cell r="J28785" t="str">
            <v>(blank)</v>
          </cell>
        </row>
        <row r="28786">
          <cell r="D28786" t="str">
            <v>113600</v>
          </cell>
          <cell r="J28786" t="str">
            <v>(blank)</v>
          </cell>
        </row>
        <row r="28787">
          <cell r="D28787" t="str">
            <v>113600</v>
          </cell>
          <cell r="J28787" t="str">
            <v>(blank)</v>
          </cell>
        </row>
        <row r="28788">
          <cell r="D28788" t="str">
            <v>113600</v>
          </cell>
          <cell r="J28788" t="str">
            <v>(blank)</v>
          </cell>
        </row>
        <row r="28789">
          <cell r="D28789" t="str">
            <v>113600</v>
          </cell>
          <cell r="J28789" t="str">
            <v>SPECIAL ORDER</v>
          </cell>
        </row>
        <row r="28790">
          <cell r="D28790" t="str">
            <v>113600</v>
          </cell>
          <cell r="J28790" t="str">
            <v>SPECIAL ORDER</v>
          </cell>
        </row>
        <row r="28791">
          <cell r="D28791" t="str">
            <v>113600</v>
          </cell>
          <cell r="J28791" t="str">
            <v>SPECIAL ORDER</v>
          </cell>
        </row>
        <row r="28792">
          <cell r="D28792" t="str">
            <v>113600</v>
          </cell>
          <cell r="J28792" t="str">
            <v>SPECIAL ORDER</v>
          </cell>
        </row>
        <row r="28793">
          <cell r="D28793" t="str">
            <v>113600</v>
          </cell>
          <cell r="J28793" t="str">
            <v>SPECIAL ORDER</v>
          </cell>
        </row>
        <row r="28794">
          <cell r="D28794" t="str">
            <v>113600</v>
          </cell>
          <cell r="J28794" t="str">
            <v>SPECIAL ORDER</v>
          </cell>
        </row>
        <row r="28795">
          <cell r="D28795" t="str">
            <v>113600</v>
          </cell>
          <cell r="J28795" t="str">
            <v>SPECIAL ORDER</v>
          </cell>
        </row>
        <row r="28796">
          <cell r="D28796" t="str">
            <v>113600</v>
          </cell>
          <cell r="J28796" t="str">
            <v>SPECIAL ORDER</v>
          </cell>
        </row>
        <row r="28797">
          <cell r="D28797" t="str">
            <v>113600</v>
          </cell>
          <cell r="J28797" t="str">
            <v>SPECIAL ORDER</v>
          </cell>
        </row>
        <row r="28798">
          <cell r="D28798" t="str">
            <v>113600</v>
          </cell>
          <cell r="J28798" t="str">
            <v>SPECIAL ORDER</v>
          </cell>
        </row>
        <row r="28799">
          <cell r="D28799" t="str">
            <v>113600</v>
          </cell>
          <cell r="J28799" t="str">
            <v>SPECIAL ORDER</v>
          </cell>
        </row>
        <row r="28800">
          <cell r="D28800" t="str">
            <v>113600</v>
          </cell>
          <cell r="J28800" t="str">
            <v>SPECIAL ORDER</v>
          </cell>
        </row>
        <row r="28801">
          <cell r="D28801" t="str">
            <v>113600</v>
          </cell>
          <cell r="J28801" t="str">
            <v>SPECIAL ORDER</v>
          </cell>
        </row>
        <row r="28802">
          <cell r="D28802" t="str">
            <v>113600</v>
          </cell>
          <cell r="J28802" t="str">
            <v>SPECIAL ORDER</v>
          </cell>
        </row>
        <row r="28803">
          <cell r="D28803" t="str">
            <v>113600</v>
          </cell>
          <cell r="J28803" t="str">
            <v>SPECIAL ORDER</v>
          </cell>
        </row>
        <row r="28804">
          <cell r="D28804" t="str">
            <v>113600</v>
          </cell>
          <cell r="J28804" t="str">
            <v>SPECIAL ORDER</v>
          </cell>
        </row>
        <row r="28805">
          <cell r="D28805" t="str">
            <v>113600</v>
          </cell>
          <cell r="J28805" t="str">
            <v>SPECIAL ORDER</v>
          </cell>
        </row>
        <row r="28806">
          <cell r="D28806" t="str">
            <v>113600</v>
          </cell>
          <cell r="J28806" t="str">
            <v>SPECIAL ORDER</v>
          </cell>
        </row>
        <row r="28807">
          <cell r="D28807" t="str">
            <v>113600</v>
          </cell>
          <cell r="J28807" t="str">
            <v>SPECIAL ORDER</v>
          </cell>
        </row>
        <row r="28808">
          <cell r="D28808" t="str">
            <v>113600</v>
          </cell>
          <cell r="J28808" t="str">
            <v>SPECIAL ORDER</v>
          </cell>
        </row>
        <row r="28809">
          <cell r="D28809" t="str">
            <v>113600</v>
          </cell>
          <cell r="J28809" t="str">
            <v>SPECIAL ORDER</v>
          </cell>
        </row>
        <row r="28810">
          <cell r="D28810" t="str">
            <v>113600</v>
          </cell>
          <cell r="J28810" t="str">
            <v>SPECIAL ORDER</v>
          </cell>
        </row>
        <row r="28811">
          <cell r="D28811" t="str">
            <v>113600</v>
          </cell>
          <cell r="J28811" t="str">
            <v>SPECIAL ORDER</v>
          </cell>
        </row>
        <row r="28812">
          <cell r="D28812" t="str">
            <v>113600</v>
          </cell>
          <cell r="J28812" t="str">
            <v>SPECIAL ORDER</v>
          </cell>
        </row>
        <row r="28813">
          <cell r="D28813" t="str">
            <v>113600</v>
          </cell>
          <cell r="J28813" t="str">
            <v>SPECIAL ORDER</v>
          </cell>
        </row>
        <row r="28814">
          <cell r="D28814" t="str">
            <v>113600</v>
          </cell>
          <cell r="J28814" t="str">
            <v>SPECIAL ORDER</v>
          </cell>
        </row>
        <row r="28815">
          <cell r="D28815" t="str">
            <v>113600</v>
          </cell>
          <cell r="J28815" t="str">
            <v>SPECIAL ORDER</v>
          </cell>
        </row>
        <row r="28816">
          <cell r="D28816" t="str">
            <v>113600</v>
          </cell>
          <cell r="J28816" t="str">
            <v>SPECIAL ORDER</v>
          </cell>
        </row>
        <row r="28817">
          <cell r="D28817" t="str">
            <v>113600</v>
          </cell>
          <cell r="J28817" t="str">
            <v>SPECIAL ORDER</v>
          </cell>
        </row>
        <row r="28818">
          <cell r="D28818" t="str">
            <v>115002</v>
          </cell>
          <cell r="J28818" t="str">
            <v>SPECIAL ORDER</v>
          </cell>
        </row>
        <row r="28819">
          <cell r="D28819" t="str">
            <v>115002</v>
          </cell>
          <cell r="J28819" t="str">
            <v>SPECIAL ORDER</v>
          </cell>
        </row>
        <row r="28820">
          <cell r="D28820" t="str">
            <v>115002</v>
          </cell>
          <cell r="J28820" t="str">
            <v>(blank)</v>
          </cell>
        </row>
        <row r="28821">
          <cell r="D28821" t="str">
            <v>115002</v>
          </cell>
          <cell r="J28821" t="str">
            <v>(blank)</v>
          </cell>
        </row>
        <row r="28822">
          <cell r="D28822" t="str">
            <v>115002</v>
          </cell>
          <cell r="J28822" t="str">
            <v>(blank)</v>
          </cell>
        </row>
        <row r="28823">
          <cell r="D28823" t="str">
            <v>115002</v>
          </cell>
          <cell r="J28823" t="str">
            <v>(blank)</v>
          </cell>
        </row>
        <row r="28824">
          <cell r="D28824" t="str">
            <v>115209</v>
          </cell>
          <cell r="J28824" t="str">
            <v>STOCKED</v>
          </cell>
        </row>
        <row r="28825">
          <cell r="D28825" t="str">
            <v>115209</v>
          </cell>
          <cell r="J28825" t="str">
            <v>STOCKED</v>
          </cell>
        </row>
        <row r="28826">
          <cell r="D28826" t="str">
            <v>115209</v>
          </cell>
          <cell r="J28826" t="str">
            <v>STOCKED</v>
          </cell>
        </row>
        <row r="28827">
          <cell r="D28827" t="str">
            <v>115209</v>
          </cell>
          <cell r="J28827" t="str">
            <v>STOCKED</v>
          </cell>
        </row>
        <row r="28828">
          <cell r="D28828" t="str">
            <v>115209</v>
          </cell>
          <cell r="J28828" t="str">
            <v>STOCKED</v>
          </cell>
        </row>
        <row r="28829">
          <cell r="D28829" t="str">
            <v>115209</v>
          </cell>
          <cell r="J28829" t="str">
            <v>STOCKED</v>
          </cell>
        </row>
        <row r="28830">
          <cell r="D28830" t="str">
            <v>115209</v>
          </cell>
          <cell r="J28830" t="str">
            <v>STOCKED</v>
          </cell>
        </row>
        <row r="28831">
          <cell r="D28831" t="str">
            <v>115209</v>
          </cell>
          <cell r="J28831" t="str">
            <v>STOCKED</v>
          </cell>
        </row>
        <row r="28832">
          <cell r="D28832" t="str">
            <v>115209</v>
          </cell>
          <cell r="J28832" t="str">
            <v>STOCKED</v>
          </cell>
        </row>
        <row r="28833">
          <cell r="D28833" t="str">
            <v>115209</v>
          </cell>
          <cell r="J28833" t="str">
            <v>STOCKED</v>
          </cell>
        </row>
        <row r="28834">
          <cell r="D28834" t="str">
            <v>115209</v>
          </cell>
          <cell r="J28834" t="str">
            <v>STOCKED</v>
          </cell>
        </row>
        <row r="28835">
          <cell r="D28835" t="str">
            <v>115209</v>
          </cell>
          <cell r="J28835" t="str">
            <v>STOCKED</v>
          </cell>
        </row>
        <row r="28836">
          <cell r="D28836" t="str">
            <v>115209</v>
          </cell>
          <cell r="J28836" t="str">
            <v>STOCKED</v>
          </cell>
        </row>
        <row r="28837">
          <cell r="D28837" t="str">
            <v>115209</v>
          </cell>
          <cell r="J28837" t="str">
            <v>STOCKED</v>
          </cell>
        </row>
        <row r="28838">
          <cell r="D28838" t="str">
            <v>115209</v>
          </cell>
          <cell r="J28838" t="str">
            <v>STOCKED</v>
          </cell>
        </row>
        <row r="28839">
          <cell r="D28839" t="str">
            <v>115209</v>
          </cell>
          <cell r="J28839" t="str">
            <v>STOCKED</v>
          </cell>
        </row>
        <row r="28840">
          <cell r="D28840" t="str">
            <v>115209</v>
          </cell>
          <cell r="J28840" t="str">
            <v>STOCKED</v>
          </cell>
        </row>
        <row r="28841">
          <cell r="D28841" t="str">
            <v>115209</v>
          </cell>
          <cell r="J28841" t="str">
            <v>STOCKED</v>
          </cell>
        </row>
        <row r="28842">
          <cell r="D28842" t="str">
            <v>115209</v>
          </cell>
          <cell r="J28842" t="str">
            <v>STOCKED</v>
          </cell>
        </row>
        <row r="28843">
          <cell r="D28843" t="str">
            <v>115209</v>
          </cell>
          <cell r="J28843" t="str">
            <v>STOCKED</v>
          </cell>
        </row>
        <row r="28844">
          <cell r="D28844" t="str">
            <v>115209</v>
          </cell>
          <cell r="J28844" t="str">
            <v>STOCKED</v>
          </cell>
        </row>
        <row r="28845">
          <cell r="D28845" t="str">
            <v>115209</v>
          </cell>
          <cell r="J28845" t="str">
            <v>STOCKED</v>
          </cell>
        </row>
        <row r="28846">
          <cell r="D28846" t="str">
            <v>115209</v>
          </cell>
          <cell r="J28846" t="str">
            <v>STOCKED</v>
          </cell>
        </row>
        <row r="28847">
          <cell r="D28847" t="str">
            <v>115209</v>
          </cell>
          <cell r="J28847" t="str">
            <v>STOCKED</v>
          </cell>
        </row>
        <row r="28848">
          <cell r="D28848" t="str">
            <v>115209</v>
          </cell>
          <cell r="J28848" t="str">
            <v>STOCKED</v>
          </cell>
        </row>
        <row r="28849">
          <cell r="D28849" t="str">
            <v>115209</v>
          </cell>
          <cell r="J28849" t="str">
            <v>(blank)</v>
          </cell>
        </row>
        <row r="28850">
          <cell r="D28850" t="str">
            <v>115209</v>
          </cell>
          <cell r="J28850" t="str">
            <v>STOCKED</v>
          </cell>
        </row>
        <row r="28851">
          <cell r="D28851" t="str">
            <v>115209</v>
          </cell>
          <cell r="J28851" t="str">
            <v>STOCKED</v>
          </cell>
        </row>
        <row r="28852">
          <cell r="D28852" t="str">
            <v>115209</v>
          </cell>
          <cell r="J28852" t="str">
            <v>STOCKED</v>
          </cell>
        </row>
        <row r="28853">
          <cell r="D28853" t="str">
            <v>115209</v>
          </cell>
          <cell r="J28853" t="str">
            <v>STOCKED</v>
          </cell>
        </row>
        <row r="28854">
          <cell r="D28854" t="str">
            <v>115209</v>
          </cell>
          <cell r="J28854" t="str">
            <v>STOCKED</v>
          </cell>
        </row>
        <row r="28855">
          <cell r="D28855" t="str">
            <v>115209</v>
          </cell>
          <cell r="J28855" t="str">
            <v>STOCKED</v>
          </cell>
        </row>
        <row r="28856">
          <cell r="D28856" t="str">
            <v>115209</v>
          </cell>
          <cell r="J28856" t="str">
            <v>STOCKED</v>
          </cell>
        </row>
        <row r="28857">
          <cell r="D28857" t="str">
            <v>115209</v>
          </cell>
          <cell r="J28857" t="str">
            <v>STOCKED</v>
          </cell>
        </row>
        <row r="28858">
          <cell r="D28858" t="str">
            <v>115209</v>
          </cell>
          <cell r="J28858" t="str">
            <v>STOCKED</v>
          </cell>
        </row>
        <row r="28859">
          <cell r="D28859" t="str">
            <v>115209</v>
          </cell>
          <cell r="J28859" t="str">
            <v>STOCKED</v>
          </cell>
        </row>
        <row r="28860">
          <cell r="D28860" t="str">
            <v>115209</v>
          </cell>
          <cell r="J28860" t="str">
            <v>STOCKED</v>
          </cell>
        </row>
        <row r="28861">
          <cell r="D28861" t="str">
            <v>115209</v>
          </cell>
          <cell r="J28861" t="str">
            <v>STOCKED</v>
          </cell>
        </row>
        <row r="28862">
          <cell r="D28862" t="str">
            <v>115209</v>
          </cell>
          <cell r="J28862" t="str">
            <v>STOCKED</v>
          </cell>
        </row>
        <row r="28863">
          <cell r="D28863" t="str">
            <v>115209</v>
          </cell>
          <cell r="J28863" t="str">
            <v>STOCKED</v>
          </cell>
        </row>
        <row r="28864">
          <cell r="D28864" t="str">
            <v>115209</v>
          </cell>
          <cell r="J28864" t="str">
            <v>STOCKED</v>
          </cell>
        </row>
        <row r="28865">
          <cell r="D28865" t="str">
            <v>115209</v>
          </cell>
          <cell r="J28865" t="str">
            <v>STOCKED</v>
          </cell>
        </row>
        <row r="28866">
          <cell r="D28866" t="str">
            <v>115209</v>
          </cell>
          <cell r="J28866" t="str">
            <v>STOCKED</v>
          </cell>
        </row>
        <row r="28867">
          <cell r="D28867" t="str">
            <v>115209</v>
          </cell>
          <cell r="J28867" t="str">
            <v>STOCKED</v>
          </cell>
        </row>
        <row r="28868">
          <cell r="D28868" t="str">
            <v>115209</v>
          </cell>
          <cell r="J28868" t="str">
            <v>STOCKED</v>
          </cell>
        </row>
        <row r="28869">
          <cell r="D28869" t="str">
            <v>115209</v>
          </cell>
          <cell r="J28869" t="str">
            <v>STOCKED</v>
          </cell>
        </row>
        <row r="28870">
          <cell r="D28870" t="str">
            <v>115209</v>
          </cell>
          <cell r="J28870" t="str">
            <v>STOCKED</v>
          </cell>
        </row>
        <row r="28871">
          <cell r="D28871" t="str">
            <v>115209</v>
          </cell>
          <cell r="J28871" t="str">
            <v>STOCKED</v>
          </cell>
        </row>
        <row r="28872">
          <cell r="D28872" t="str">
            <v>115209</v>
          </cell>
          <cell r="J28872" t="str">
            <v>STOCKED</v>
          </cell>
        </row>
        <row r="28873">
          <cell r="D28873" t="str">
            <v>115209</v>
          </cell>
          <cell r="J28873" t="str">
            <v>STOCKED</v>
          </cell>
        </row>
        <row r="28874">
          <cell r="D28874" t="str">
            <v>115209</v>
          </cell>
          <cell r="J28874" t="str">
            <v>STOCKED</v>
          </cell>
        </row>
        <row r="28875">
          <cell r="D28875" t="str">
            <v>115209</v>
          </cell>
          <cell r="J28875" t="str">
            <v>(blank)</v>
          </cell>
        </row>
        <row r="28876">
          <cell r="D28876" t="str">
            <v>115209</v>
          </cell>
          <cell r="J28876" t="str">
            <v>STOCKED</v>
          </cell>
        </row>
        <row r="28877">
          <cell r="D28877" t="str">
            <v>115209</v>
          </cell>
          <cell r="J28877" t="str">
            <v>STOCKED</v>
          </cell>
        </row>
        <row r="28878">
          <cell r="D28878" t="str">
            <v>115209</v>
          </cell>
          <cell r="J28878" t="str">
            <v>STOCKED</v>
          </cell>
        </row>
        <row r="28879">
          <cell r="D28879" t="str">
            <v>115209</v>
          </cell>
          <cell r="J28879" t="str">
            <v>STOCKED</v>
          </cell>
        </row>
        <row r="28880">
          <cell r="D28880" t="str">
            <v>115209</v>
          </cell>
          <cell r="J28880" t="str">
            <v>STOCKED</v>
          </cell>
        </row>
        <row r="28881">
          <cell r="D28881" t="str">
            <v>115209</v>
          </cell>
          <cell r="J28881" t="str">
            <v>STOCKED</v>
          </cell>
        </row>
        <row r="28882">
          <cell r="D28882" t="str">
            <v>115209</v>
          </cell>
          <cell r="J28882" t="str">
            <v>SPECIAL ORDER</v>
          </cell>
        </row>
        <row r="28883">
          <cell r="D28883" t="str">
            <v>115209</v>
          </cell>
          <cell r="J28883" t="str">
            <v>SPECIAL ORDER</v>
          </cell>
        </row>
        <row r="28884">
          <cell r="D28884" t="str">
            <v>115209</v>
          </cell>
          <cell r="J28884" t="str">
            <v>SPECIAL ORDER</v>
          </cell>
        </row>
        <row r="28885">
          <cell r="D28885" t="str">
            <v>115209</v>
          </cell>
          <cell r="J28885" t="str">
            <v>SPECIAL ORDER</v>
          </cell>
        </row>
        <row r="28886">
          <cell r="D28886" t="str">
            <v>115209</v>
          </cell>
          <cell r="J28886" t="str">
            <v>SPECIAL ORDER</v>
          </cell>
        </row>
        <row r="28887">
          <cell r="D28887" t="str">
            <v>115209</v>
          </cell>
          <cell r="J28887" t="str">
            <v>SPECIAL ORDER</v>
          </cell>
        </row>
        <row r="28888">
          <cell r="D28888" t="str">
            <v>115209</v>
          </cell>
          <cell r="J28888" t="str">
            <v>SPECIAL ORDER</v>
          </cell>
        </row>
        <row r="28889">
          <cell r="D28889" t="str">
            <v>115209</v>
          </cell>
          <cell r="J28889" t="str">
            <v>SPECIAL ORDER</v>
          </cell>
        </row>
        <row r="28890">
          <cell r="D28890" t="str">
            <v>115209</v>
          </cell>
          <cell r="J28890" t="str">
            <v>SPECIAL ORDER</v>
          </cell>
        </row>
        <row r="28891">
          <cell r="D28891" t="str">
            <v>115209</v>
          </cell>
          <cell r="J28891" t="str">
            <v>SPECIAL ORDER</v>
          </cell>
        </row>
        <row r="28892">
          <cell r="D28892" t="str">
            <v>115209</v>
          </cell>
          <cell r="J28892" t="str">
            <v>SPECIAL ORDER</v>
          </cell>
        </row>
        <row r="28893">
          <cell r="D28893" t="str">
            <v>115209</v>
          </cell>
          <cell r="J28893" t="str">
            <v>SPECIAL ORDER</v>
          </cell>
        </row>
        <row r="28894">
          <cell r="D28894" t="str">
            <v>115209</v>
          </cell>
          <cell r="J28894" t="str">
            <v>STOCKED</v>
          </cell>
        </row>
        <row r="28895">
          <cell r="D28895" t="str">
            <v>115209</v>
          </cell>
          <cell r="J28895" t="str">
            <v>STOCKED</v>
          </cell>
        </row>
        <row r="28896">
          <cell r="D28896" t="str">
            <v>115209</v>
          </cell>
          <cell r="J28896" t="str">
            <v>STOCKED</v>
          </cell>
        </row>
        <row r="28897">
          <cell r="D28897" t="str">
            <v>115209</v>
          </cell>
          <cell r="J28897" t="str">
            <v>STOCKED</v>
          </cell>
        </row>
        <row r="28898">
          <cell r="D28898" t="str">
            <v>115209</v>
          </cell>
          <cell r="J28898" t="str">
            <v>STOCKED</v>
          </cell>
        </row>
        <row r="28899">
          <cell r="D28899" t="str">
            <v>115209</v>
          </cell>
          <cell r="J28899" t="str">
            <v>STOCKED</v>
          </cell>
        </row>
        <row r="28900">
          <cell r="D28900" t="str">
            <v>115209</v>
          </cell>
          <cell r="J28900" t="str">
            <v>STOCKED</v>
          </cell>
        </row>
        <row r="28901">
          <cell r="D28901" t="str">
            <v>115209</v>
          </cell>
          <cell r="J28901" t="str">
            <v>STOCKED</v>
          </cell>
        </row>
        <row r="28902">
          <cell r="D28902" t="str">
            <v>115209</v>
          </cell>
          <cell r="J28902" t="str">
            <v>STOCKED</v>
          </cell>
        </row>
        <row r="28903">
          <cell r="D28903" t="str">
            <v>115209</v>
          </cell>
          <cell r="J28903" t="str">
            <v>STOCKED</v>
          </cell>
        </row>
        <row r="28904">
          <cell r="D28904" t="str">
            <v>115209</v>
          </cell>
          <cell r="J28904" t="str">
            <v>STOCKED</v>
          </cell>
        </row>
        <row r="28905">
          <cell r="D28905" t="str">
            <v>115209</v>
          </cell>
          <cell r="J28905" t="str">
            <v>STOCKED</v>
          </cell>
        </row>
        <row r="28906">
          <cell r="D28906" t="str">
            <v>115209</v>
          </cell>
          <cell r="J28906" t="str">
            <v>STOCKED</v>
          </cell>
        </row>
        <row r="28907">
          <cell r="D28907" t="str">
            <v>115209</v>
          </cell>
          <cell r="J28907" t="str">
            <v>STOCKED</v>
          </cell>
        </row>
        <row r="28908">
          <cell r="D28908" t="str">
            <v>115209</v>
          </cell>
          <cell r="J28908" t="str">
            <v>STOCKED</v>
          </cell>
        </row>
        <row r="28909">
          <cell r="D28909" t="str">
            <v>115209</v>
          </cell>
          <cell r="J28909" t="str">
            <v>STOCKED</v>
          </cell>
        </row>
        <row r="28910">
          <cell r="D28910" t="str">
            <v>115209</v>
          </cell>
          <cell r="J28910" t="str">
            <v>STOCKED</v>
          </cell>
        </row>
        <row r="28911">
          <cell r="D28911" t="str">
            <v>115209</v>
          </cell>
          <cell r="J28911" t="str">
            <v>STOCKED</v>
          </cell>
        </row>
        <row r="28912">
          <cell r="D28912" t="str">
            <v>115209</v>
          </cell>
          <cell r="J28912" t="str">
            <v>STOCKED</v>
          </cell>
        </row>
        <row r="28913">
          <cell r="D28913" t="str">
            <v>115209</v>
          </cell>
          <cell r="J28913" t="str">
            <v>STOCKED</v>
          </cell>
        </row>
        <row r="28914">
          <cell r="D28914" t="str">
            <v>115209</v>
          </cell>
          <cell r="J28914" t="str">
            <v>STOCKED</v>
          </cell>
        </row>
        <row r="28915">
          <cell r="D28915" t="str">
            <v>115209</v>
          </cell>
          <cell r="J28915" t="str">
            <v>SPECIAL ORDER</v>
          </cell>
        </row>
        <row r="28916">
          <cell r="D28916" t="str">
            <v>115209</v>
          </cell>
          <cell r="J28916" t="str">
            <v>SPECIAL ORDER</v>
          </cell>
        </row>
        <row r="28917">
          <cell r="D28917" t="str">
            <v>115209</v>
          </cell>
          <cell r="J28917" t="str">
            <v>SPECIAL ORDER</v>
          </cell>
        </row>
        <row r="28918">
          <cell r="D28918" t="str">
            <v>115209</v>
          </cell>
          <cell r="J28918" t="str">
            <v>SPECIAL ORDER</v>
          </cell>
        </row>
        <row r="28919">
          <cell r="D28919" t="str">
            <v>115209</v>
          </cell>
          <cell r="J28919" t="str">
            <v>SPECIAL ORDER</v>
          </cell>
        </row>
        <row r="28920">
          <cell r="D28920" t="str">
            <v>115209</v>
          </cell>
          <cell r="J28920" t="str">
            <v>SPECIAL ORDER</v>
          </cell>
        </row>
        <row r="28921">
          <cell r="D28921" t="str">
            <v>115209</v>
          </cell>
          <cell r="J28921" t="str">
            <v>SPECIAL ORDER</v>
          </cell>
        </row>
        <row r="28922">
          <cell r="D28922" t="str">
            <v>115209</v>
          </cell>
          <cell r="J28922" t="str">
            <v>SPECIAL ORDER</v>
          </cell>
        </row>
        <row r="28923">
          <cell r="D28923" t="str">
            <v>1152099</v>
          </cell>
          <cell r="J28923" t="str">
            <v>SPECIAL ORDER</v>
          </cell>
        </row>
        <row r="28924">
          <cell r="D28924" t="str">
            <v>1152099</v>
          </cell>
          <cell r="J28924" t="str">
            <v>SPECIAL ORDER</v>
          </cell>
        </row>
        <row r="28925">
          <cell r="D28925" t="str">
            <v>1152099</v>
          </cell>
          <cell r="J28925" t="str">
            <v>SPECIAL ORDER</v>
          </cell>
        </row>
        <row r="28926">
          <cell r="D28926" t="str">
            <v>1152099</v>
          </cell>
          <cell r="J28926" t="str">
            <v>SPECIAL ORDER</v>
          </cell>
        </row>
        <row r="28927">
          <cell r="D28927" t="str">
            <v>1152099</v>
          </cell>
          <cell r="J28927" t="str">
            <v>SPECIAL ORDER</v>
          </cell>
        </row>
        <row r="28928">
          <cell r="D28928" t="str">
            <v>1152099</v>
          </cell>
          <cell r="J28928" t="str">
            <v>SPECIAL ORDER</v>
          </cell>
        </row>
        <row r="28929">
          <cell r="D28929" t="str">
            <v>1152099</v>
          </cell>
          <cell r="J28929" t="str">
            <v>SPECIAL ORDER</v>
          </cell>
        </row>
        <row r="28930">
          <cell r="D28930" t="str">
            <v>1152099</v>
          </cell>
          <cell r="J28930" t="str">
            <v>(blank)</v>
          </cell>
        </row>
        <row r="28931">
          <cell r="D28931" t="str">
            <v>115211</v>
          </cell>
          <cell r="J28931" t="str">
            <v>(blank)</v>
          </cell>
        </row>
        <row r="28932">
          <cell r="D28932" t="str">
            <v>115211</v>
          </cell>
          <cell r="J28932" t="str">
            <v>(blank)</v>
          </cell>
        </row>
        <row r="28933">
          <cell r="D28933" t="str">
            <v>115211</v>
          </cell>
          <cell r="J28933" t="str">
            <v>(blank)</v>
          </cell>
        </row>
        <row r="28934">
          <cell r="D28934" t="str">
            <v>115211</v>
          </cell>
          <cell r="J28934" t="str">
            <v>(blank)</v>
          </cell>
        </row>
        <row r="28935">
          <cell r="D28935" t="str">
            <v>115211</v>
          </cell>
          <cell r="J28935" t="str">
            <v>N/A</v>
          </cell>
        </row>
        <row r="28936">
          <cell r="D28936" t="str">
            <v>115211</v>
          </cell>
          <cell r="J28936" t="str">
            <v>N/A</v>
          </cell>
        </row>
        <row r="28937">
          <cell r="D28937" t="str">
            <v>115211</v>
          </cell>
          <cell r="J28937" t="str">
            <v>(blank)</v>
          </cell>
        </row>
        <row r="28938">
          <cell r="D28938" t="str">
            <v>115211</v>
          </cell>
          <cell r="J28938" t="str">
            <v>(blank)</v>
          </cell>
        </row>
        <row r="28939">
          <cell r="D28939" t="str">
            <v>115211</v>
          </cell>
          <cell r="J28939" t="str">
            <v>(blank)</v>
          </cell>
        </row>
        <row r="28940">
          <cell r="D28940" t="str">
            <v>115211</v>
          </cell>
          <cell r="J28940" t="str">
            <v>(blank)</v>
          </cell>
        </row>
        <row r="28941">
          <cell r="D28941" t="str">
            <v>115211</v>
          </cell>
          <cell r="J28941" t="str">
            <v>(blank)</v>
          </cell>
        </row>
        <row r="28942">
          <cell r="D28942" t="str">
            <v>115211</v>
          </cell>
          <cell r="J28942" t="str">
            <v>(blank)</v>
          </cell>
        </row>
        <row r="28943">
          <cell r="D28943" t="str">
            <v>115420</v>
          </cell>
          <cell r="J28943" t="str">
            <v>SPECIAL ORDER</v>
          </cell>
        </row>
        <row r="28944">
          <cell r="D28944" t="str">
            <v>115420</v>
          </cell>
          <cell r="J28944" t="str">
            <v>SPECIAL ORDER</v>
          </cell>
        </row>
        <row r="28945">
          <cell r="D28945" t="str">
            <v>115420</v>
          </cell>
          <cell r="J28945" t="str">
            <v>(blank)</v>
          </cell>
        </row>
        <row r="28946">
          <cell r="D28946" t="str">
            <v>115420</v>
          </cell>
          <cell r="J28946" t="str">
            <v>(blank)</v>
          </cell>
        </row>
        <row r="28947">
          <cell r="D28947" t="str">
            <v>115420</v>
          </cell>
          <cell r="J28947" t="str">
            <v>(blank)</v>
          </cell>
        </row>
        <row r="28948">
          <cell r="D28948" t="str">
            <v>115420</v>
          </cell>
          <cell r="J28948" t="str">
            <v>(blank)</v>
          </cell>
        </row>
        <row r="28949">
          <cell r="D28949" t="str">
            <v>115420</v>
          </cell>
          <cell r="J28949" t="str">
            <v>(blank)</v>
          </cell>
        </row>
        <row r="28950">
          <cell r="D28950" t="str">
            <v>115420</v>
          </cell>
          <cell r="J28950" t="str">
            <v>N/A</v>
          </cell>
        </row>
        <row r="28951">
          <cell r="D28951" t="str">
            <v>115420</v>
          </cell>
          <cell r="J28951" t="str">
            <v>N/A</v>
          </cell>
        </row>
        <row r="28952">
          <cell r="D28952" t="str">
            <v>115421</v>
          </cell>
          <cell r="J28952" t="str">
            <v>(blank)</v>
          </cell>
        </row>
        <row r="28953">
          <cell r="D28953" t="str">
            <v>115421</v>
          </cell>
          <cell r="J28953" t="str">
            <v>N/A</v>
          </cell>
        </row>
        <row r="28954">
          <cell r="D28954" t="str">
            <v>115421</v>
          </cell>
          <cell r="J28954" t="str">
            <v>N/A</v>
          </cell>
        </row>
        <row r="28955">
          <cell r="D28955" t="str">
            <v>115421</v>
          </cell>
          <cell r="J28955" t="str">
            <v>SPECIAL ORDER</v>
          </cell>
        </row>
        <row r="28956">
          <cell r="D28956" t="str">
            <v>115421</v>
          </cell>
          <cell r="J28956" t="str">
            <v>SPECIAL ORDER</v>
          </cell>
        </row>
        <row r="28957">
          <cell r="D28957" t="str">
            <v>115421</v>
          </cell>
          <cell r="J28957" t="str">
            <v>(blank)</v>
          </cell>
        </row>
        <row r="28958">
          <cell r="D28958" t="str">
            <v>115421</v>
          </cell>
          <cell r="J28958" t="str">
            <v>(blank)</v>
          </cell>
        </row>
        <row r="28959">
          <cell r="D28959" t="str">
            <v>115421</v>
          </cell>
          <cell r="J28959" t="str">
            <v>(blank)</v>
          </cell>
        </row>
        <row r="28960">
          <cell r="D28960" t="str">
            <v>115421</v>
          </cell>
          <cell r="J28960" t="str">
            <v>(blank)</v>
          </cell>
        </row>
        <row r="28961">
          <cell r="D28961" t="str">
            <v>115421</v>
          </cell>
          <cell r="J28961" t="str">
            <v>(blank)</v>
          </cell>
        </row>
        <row r="28962">
          <cell r="D28962" t="str">
            <v>115421</v>
          </cell>
          <cell r="J28962" t="str">
            <v>N/A</v>
          </cell>
        </row>
        <row r="28963">
          <cell r="D28963" t="str">
            <v>115421</v>
          </cell>
          <cell r="J28963" t="str">
            <v>N/A</v>
          </cell>
        </row>
        <row r="28964">
          <cell r="D28964" t="str">
            <v>115421</v>
          </cell>
          <cell r="J28964" t="str">
            <v>(blank)</v>
          </cell>
        </row>
        <row r="28965">
          <cell r="D28965" t="str">
            <v>115421</v>
          </cell>
          <cell r="J28965" t="str">
            <v>N/A</v>
          </cell>
        </row>
        <row r="28966">
          <cell r="D28966" t="str">
            <v>115421</v>
          </cell>
          <cell r="J28966" t="str">
            <v>N/A</v>
          </cell>
        </row>
        <row r="28967">
          <cell r="D28967" t="str">
            <v>115421</v>
          </cell>
          <cell r="J28967" t="str">
            <v>(blank)</v>
          </cell>
        </row>
        <row r="28968">
          <cell r="D28968" t="str">
            <v>115421</v>
          </cell>
          <cell r="J28968" t="str">
            <v>N/A</v>
          </cell>
        </row>
        <row r="28969">
          <cell r="D28969" t="str">
            <v>115421</v>
          </cell>
          <cell r="J28969" t="str">
            <v>N/A</v>
          </cell>
        </row>
        <row r="28970">
          <cell r="D28970" t="str">
            <v>115422</v>
          </cell>
          <cell r="J28970" t="str">
            <v>SPECIAL ORDER</v>
          </cell>
        </row>
        <row r="28971">
          <cell r="D28971" t="str">
            <v>115422</v>
          </cell>
          <cell r="J28971" t="str">
            <v>SPECIAL ORDER</v>
          </cell>
        </row>
        <row r="28972">
          <cell r="D28972" t="str">
            <v>115422</v>
          </cell>
          <cell r="J28972" t="str">
            <v>(blank)</v>
          </cell>
        </row>
        <row r="28973">
          <cell r="D28973" t="str">
            <v>115422</v>
          </cell>
          <cell r="J28973" t="str">
            <v>(blank)</v>
          </cell>
        </row>
        <row r="28974">
          <cell r="D28974" t="str">
            <v>115422</v>
          </cell>
          <cell r="J28974" t="str">
            <v>(blank)</v>
          </cell>
        </row>
        <row r="28975">
          <cell r="D28975" t="str">
            <v>115422</v>
          </cell>
          <cell r="J28975" t="str">
            <v>(blank)</v>
          </cell>
        </row>
        <row r="28976">
          <cell r="D28976" t="str">
            <v>115422</v>
          </cell>
          <cell r="J28976" t="str">
            <v>(blank)</v>
          </cell>
        </row>
        <row r="28977">
          <cell r="D28977" t="str">
            <v>115422</v>
          </cell>
          <cell r="J28977" t="str">
            <v>N/A</v>
          </cell>
        </row>
        <row r="28978">
          <cell r="D28978" t="str">
            <v>115422</v>
          </cell>
          <cell r="J28978" t="str">
            <v>N/A</v>
          </cell>
        </row>
        <row r="28979">
          <cell r="D28979" t="str">
            <v>115423</v>
          </cell>
          <cell r="J28979" t="str">
            <v>(blank)</v>
          </cell>
        </row>
        <row r="28980">
          <cell r="D28980" t="str">
            <v>115423</v>
          </cell>
          <cell r="J28980" t="str">
            <v>N/A</v>
          </cell>
        </row>
        <row r="28981">
          <cell r="D28981" t="str">
            <v>115423</v>
          </cell>
          <cell r="J28981" t="str">
            <v>N/A</v>
          </cell>
        </row>
        <row r="28982">
          <cell r="D28982" t="str">
            <v>115423</v>
          </cell>
          <cell r="J28982" t="str">
            <v>(blank)</v>
          </cell>
        </row>
        <row r="28983">
          <cell r="D28983" t="str">
            <v>115423</v>
          </cell>
          <cell r="J28983" t="str">
            <v>N/A</v>
          </cell>
        </row>
        <row r="28984">
          <cell r="D28984" t="str">
            <v>115423</v>
          </cell>
          <cell r="J28984" t="str">
            <v>N/A</v>
          </cell>
        </row>
        <row r="28985">
          <cell r="D28985" t="str">
            <v>115423</v>
          </cell>
          <cell r="J28985" t="str">
            <v>(blank)</v>
          </cell>
        </row>
        <row r="28986">
          <cell r="D28986" t="str">
            <v>115423</v>
          </cell>
          <cell r="J28986" t="str">
            <v>N/A</v>
          </cell>
        </row>
        <row r="28987">
          <cell r="D28987" t="str">
            <v>115423</v>
          </cell>
          <cell r="J28987" t="str">
            <v>N/A</v>
          </cell>
        </row>
        <row r="28988">
          <cell r="D28988" t="str">
            <v>115430</v>
          </cell>
          <cell r="J28988" t="str">
            <v>(blank)</v>
          </cell>
        </row>
        <row r="28989">
          <cell r="D28989" t="str">
            <v>115430</v>
          </cell>
          <cell r="J28989" t="str">
            <v>N/A</v>
          </cell>
        </row>
        <row r="28990">
          <cell r="D28990" t="str">
            <v>115430</v>
          </cell>
          <cell r="J28990" t="str">
            <v>N/A</v>
          </cell>
        </row>
        <row r="28991">
          <cell r="D28991" t="str">
            <v>115430</v>
          </cell>
          <cell r="J28991" t="str">
            <v>SPECIAL ORDER</v>
          </cell>
        </row>
        <row r="28992">
          <cell r="D28992" t="str">
            <v>115430</v>
          </cell>
          <cell r="J28992" t="str">
            <v>SPECIAL ORDER</v>
          </cell>
        </row>
        <row r="28993">
          <cell r="D28993" t="str">
            <v>115430</v>
          </cell>
          <cell r="J28993" t="str">
            <v>(blank)</v>
          </cell>
        </row>
        <row r="28994">
          <cell r="D28994" t="str">
            <v>115430</v>
          </cell>
          <cell r="J28994" t="str">
            <v>(blank)</v>
          </cell>
        </row>
        <row r="28995">
          <cell r="D28995" t="str">
            <v>115430</v>
          </cell>
          <cell r="J28995" t="str">
            <v>(blank)</v>
          </cell>
        </row>
        <row r="28996">
          <cell r="D28996" t="str">
            <v>115430</v>
          </cell>
          <cell r="J28996" t="str">
            <v>(blank)</v>
          </cell>
        </row>
        <row r="28997">
          <cell r="D28997" t="str">
            <v>115430</v>
          </cell>
          <cell r="J28997" t="str">
            <v>(blank)</v>
          </cell>
        </row>
        <row r="28998">
          <cell r="D28998" t="str">
            <v>115430</v>
          </cell>
          <cell r="J28998" t="str">
            <v>N/A</v>
          </cell>
        </row>
        <row r="28999">
          <cell r="D28999" t="str">
            <v>115430</v>
          </cell>
          <cell r="J28999" t="str">
            <v>N/A</v>
          </cell>
        </row>
        <row r="29000">
          <cell r="D29000" t="str">
            <v>115430</v>
          </cell>
          <cell r="J29000" t="str">
            <v>(blank)</v>
          </cell>
        </row>
        <row r="29001">
          <cell r="D29001" t="str">
            <v>115430</v>
          </cell>
          <cell r="J29001" t="str">
            <v>N/A</v>
          </cell>
        </row>
        <row r="29002">
          <cell r="D29002" t="str">
            <v>115430</v>
          </cell>
          <cell r="J29002" t="str">
            <v>N/A</v>
          </cell>
        </row>
        <row r="29003">
          <cell r="D29003" t="str">
            <v>115430</v>
          </cell>
          <cell r="J29003" t="str">
            <v>(blank)</v>
          </cell>
        </row>
        <row r="29004">
          <cell r="D29004" t="str">
            <v>115430</v>
          </cell>
          <cell r="J29004" t="str">
            <v>N/A</v>
          </cell>
        </row>
        <row r="29005">
          <cell r="D29005" t="str">
            <v>115430</v>
          </cell>
          <cell r="J29005" t="str">
            <v>N/A</v>
          </cell>
        </row>
        <row r="29006">
          <cell r="D29006" t="str">
            <v>115431</v>
          </cell>
          <cell r="J29006" t="str">
            <v>(blank)</v>
          </cell>
        </row>
        <row r="29007">
          <cell r="D29007" t="str">
            <v>115431</v>
          </cell>
          <cell r="J29007" t="str">
            <v>N/A</v>
          </cell>
        </row>
        <row r="29008">
          <cell r="D29008" t="str">
            <v>115431</v>
          </cell>
          <cell r="J29008" t="str">
            <v>N/A</v>
          </cell>
        </row>
        <row r="29009">
          <cell r="D29009" t="str">
            <v>115431</v>
          </cell>
          <cell r="J29009" t="str">
            <v>SPECIAL ORDER</v>
          </cell>
        </row>
        <row r="29010">
          <cell r="D29010" t="str">
            <v>115431</v>
          </cell>
          <cell r="J29010" t="str">
            <v>SPECIAL ORDER</v>
          </cell>
        </row>
        <row r="29011">
          <cell r="D29011" t="str">
            <v>115431</v>
          </cell>
          <cell r="J29011" t="str">
            <v>(blank)</v>
          </cell>
        </row>
        <row r="29012">
          <cell r="D29012" t="str">
            <v>115431</v>
          </cell>
          <cell r="J29012" t="str">
            <v>(blank)</v>
          </cell>
        </row>
        <row r="29013">
          <cell r="D29013" t="str">
            <v>115431</v>
          </cell>
          <cell r="J29013" t="str">
            <v>(blank)</v>
          </cell>
        </row>
        <row r="29014">
          <cell r="D29014" t="str">
            <v>115431</v>
          </cell>
          <cell r="J29014" t="str">
            <v>(blank)</v>
          </cell>
        </row>
        <row r="29015">
          <cell r="D29015" t="str">
            <v>115431</v>
          </cell>
          <cell r="J29015" t="str">
            <v>(blank)</v>
          </cell>
        </row>
        <row r="29016">
          <cell r="D29016" t="str">
            <v>115431</v>
          </cell>
          <cell r="J29016" t="str">
            <v>N/A</v>
          </cell>
        </row>
        <row r="29017">
          <cell r="D29017" t="str">
            <v>115431</v>
          </cell>
          <cell r="J29017" t="str">
            <v>N/A</v>
          </cell>
        </row>
        <row r="29018">
          <cell r="D29018" t="str">
            <v>115431</v>
          </cell>
          <cell r="J29018" t="str">
            <v>(blank)</v>
          </cell>
        </row>
        <row r="29019">
          <cell r="D29019" t="str">
            <v>115431</v>
          </cell>
          <cell r="J29019" t="str">
            <v>N/A</v>
          </cell>
        </row>
        <row r="29020">
          <cell r="D29020" t="str">
            <v>115431</v>
          </cell>
          <cell r="J29020" t="str">
            <v>N/A</v>
          </cell>
        </row>
        <row r="29021">
          <cell r="D29021" t="str">
            <v>115431</v>
          </cell>
          <cell r="J29021" t="str">
            <v>(blank)</v>
          </cell>
        </row>
        <row r="29022">
          <cell r="D29022" t="str">
            <v>115431</v>
          </cell>
          <cell r="J29022" t="str">
            <v>N/A</v>
          </cell>
        </row>
        <row r="29023">
          <cell r="D29023" t="str">
            <v>115431</v>
          </cell>
          <cell r="J29023" t="str">
            <v>N/A</v>
          </cell>
        </row>
        <row r="29024">
          <cell r="D29024" t="str">
            <v>115435</v>
          </cell>
          <cell r="J29024" t="str">
            <v>(blank)</v>
          </cell>
        </row>
        <row r="29025">
          <cell r="D29025" t="str">
            <v>115435</v>
          </cell>
          <cell r="J29025" t="str">
            <v>N/A</v>
          </cell>
        </row>
        <row r="29026">
          <cell r="D29026" t="str">
            <v>115435</v>
          </cell>
          <cell r="J29026" t="str">
            <v>N/A</v>
          </cell>
        </row>
        <row r="29027">
          <cell r="D29027" t="str">
            <v>115435</v>
          </cell>
          <cell r="J29027" t="str">
            <v>SPECIAL ORDER</v>
          </cell>
        </row>
        <row r="29028">
          <cell r="D29028" t="str">
            <v>115435</v>
          </cell>
          <cell r="J29028" t="str">
            <v>SPECIAL ORDER</v>
          </cell>
        </row>
        <row r="29029">
          <cell r="D29029" t="str">
            <v>115435</v>
          </cell>
          <cell r="J29029" t="str">
            <v>(blank)</v>
          </cell>
        </row>
        <row r="29030">
          <cell r="D29030" t="str">
            <v>115435</v>
          </cell>
          <cell r="J29030" t="str">
            <v>(blank)</v>
          </cell>
        </row>
        <row r="29031">
          <cell r="D29031" t="str">
            <v>115435</v>
          </cell>
          <cell r="J29031" t="str">
            <v>(blank)</v>
          </cell>
        </row>
        <row r="29032">
          <cell r="D29032" t="str">
            <v>115435</v>
          </cell>
          <cell r="J29032" t="str">
            <v>(blank)</v>
          </cell>
        </row>
        <row r="29033">
          <cell r="D29033" t="str">
            <v>115435</v>
          </cell>
          <cell r="J29033" t="str">
            <v>(blank)</v>
          </cell>
        </row>
        <row r="29034">
          <cell r="D29034" t="str">
            <v>115435</v>
          </cell>
          <cell r="J29034" t="str">
            <v>N/A</v>
          </cell>
        </row>
        <row r="29035">
          <cell r="D29035" t="str">
            <v>115435</v>
          </cell>
          <cell r="J29035" t="str">
            <v>N/A</v>
          </cell>
        </row>
        <row r="29036">
          <cell r="D29036" t="str">
            <v>115435</v>
          </cell>
          <cell r="J29036" t="str">
            <v>(blank)</v>
          </cell>
        </row>
        <row r="29037">
          <cell r="D29037" t="str">
            <v>115435</v>
          </cell>
          <cell r="J29037" t="str">
            <v>N/A</v>
          </cell>
        </row>
        <row r="29038">
          <cell r="D29038" t="str">
            <v>115435</v>
          </cell>
          <cell r="J29038" t="str">
            <v>N/A</v>
          </cell>
        </row>
        <row r="29039">
          <cell r="D29039" t="str">
            <v>115435</v>
          </cell>
          <cell r="J29039" t="str">
            <v>(blank)</v>
          </cell>
        </row>
        <row r="29040">
          <cell r="D29040" t="str">
            <v>115435</v>
          </cell>
          <cell r="J29040" t="str">
            <v>N/A</v>
          </cell>
        </row>
        <row r="29041">
          <cell r="D29041" t="str">
            <v>115435</v>
          </cell>
          <cell r="J29041" t="str">
            <v>N/A</v>
          </cell>
        </row>
        <row r="29042">
          <cell r="D29042" t="str">
            <v>115471</v>
          </cell>
          <cell r="J29042" t="str">
            <v>(blank)</v>
          </cell>
        </row>
        <row r="29043">
          <cell r="D29043" t="str">
            <v>115471</v>
          </cell>
          <cell r="J29043" t="str">
            <v>N/A</v>
          </cell>
        </row>
        <row r="29044">
          <cell r="D29044" t="str">
            <v>115471</v>
          </cell>
          <cell r="J29044" t="str">
            <v>N/A</v>
          </cell>
        </row>
        <row r="29045">
          <cell r="D29045" t="str">
            <v>115471</v>
          </cell>
          <cell r="J29045" t="str">
            <v>(blank)</v>
          </cell>
        </row>
        <row r="29046">
          <cell r="D29046" t="str">
            <v>115471</v>
          </cell>
          <cell r="J29046" t="str">
            <v>N/A</v>
          </cell>
        </row>
        <row r="29047">
          <cell r="D29047" t="str">
            <v>115471</v>
          </cell>
          <cell r="J29047" t="str">
            <v>N/A</v>
          </cell>
        </row>
        <row r="29048">
          <cell r="D29048" t="str">
            <v>115471</v>
          </cell>
          <cell r="J29048" t="str">
            <v>(blank)</v>
          </cell>
        </row>
        <row r="29049">
          <cell r="D29049" t="str">
            <v>115471</v>
          </cell>
          <cell r="J29049" t="str">
            <v>N/A</v>
          </cell>
        </row>
        <row r="29050">
          <cell r="D29050" t="str">
            <v>115471</v>
          </cell>
          <cell r="J29050" t="str">
            <v>N/A</v>
          </cell>
        </row>
        <row r="29051">
          <cell r="D29051" t="str">
            <v>115471</v>
          </cell>
          <cell r="J29051" t="str">
            <v>(blank)</v>
          </cell>
        </row>
        <row r="29052">
          <cell r="D29052" t="str">
            <v>115471</v>
          </cell>
          <cell r="J29052" t="str">
            <v>N/A</v>
          </cell>
        </row>
        <row r="29053">
          <cell r="D29053" t="str">
            <v>115471</v>
          </cell>
          <cell r="J29053" t="str">
            <v>N/A</v>
          </cell>
        </row>
        <row r="29054">
          <cell r="D29054" t="str">
            <v>130020</v>
          </cell>
          <cell r="J29054" t="str">
            <v>(blank)</v>
          </cell>
        </row>
        <row r="29055">
          <cell r="D29055" t="str">
            <v>130020</v>
          </cell>
          <cell r="J29055" t="str">
            <v>N/A</v>
          </cell>
        </row>
        <row r="29056">
          <cell r="D29056" t="str">
            <v>130020</v>
          </cell>
          <cell r="J29056" t="str">
            <v>N/A</v>
          </cell>
        </row>
        <row r="29057">
          <cell r="D29057" t="str">
            <v>130020</v>
          </cell>
          <cell r="J29057" t="str">
            <v>(blank)</v>
          </cell>
        </row>
        <row r="29058">
          <cell r="D29058" t="str">
            <v>130020</v>
          </cell>
          <cell r="J29058" t="str">
            <v>N/A</v>
          </cell>
        </row>
        <row r="29059">
          <cell r="D29059" t="str">
            <v>130020</v>
          </cell>
          <cell r="J29059" t="str">
            <v>N/A</v>
          </cell>
        </row>
        <row r="29060">
          <cell r="D29060" t="str">
            <v>130021</v>
          </cell>
          <cell r="J29060" t="str">
            <v>(blank)</v>
          </cell>
        </row>
        <row r="29061">
          <cell r="D29061" t="str">
            <v>130021</v>
          </cell>
          <cell r="J29061" t="str">
            <v>N/A</v>
          </cell>
        </row>
        <row r="29062">
          <cell r="D29062" t="str">
            <v>130021</v>
          </cell>
          <cell r="J29062" t="str">
            <v>N/A</v>
          </cell>
        </row>
        <row r="29063">
          <cell r="D29063" t="str">
            <v>130021</v>
          </cell>
          <cell r="J29063" t="str">
            <v>(blank)</v>
          </cell>
        </row>
        <row r="29064">
          <cell r="D29064" t="str">
            <v>130021</v>
          </cell>
          <cell r="J29064" t="str">
            <v>N/A</v>
          </cell>
        </row>
        <row r="29065">
          <cell r="D29065" t="str">
            <v>130021</v>
          </cell>
          <cell r="J29065" t="str">
            <v>N/A</v>
          </cell>
        </row>
        <row r="29066">
          <cell r="D29066" t="str">
            <v>130022</v>
          </cell>
          <cell r="J29066" t="str">
            <v>(blank)</v>
          </cell>
        </row>
        <row r="29067">
          <cell r="D29067" t="str">
            <v>130022</v>
          </cell>
          <cell r="J29067" t="str">
            <v>N/A</v>
          </cell>
        </row>
        <row r="29068">
          <cell r="D29068" t="str">
            <v>130022</v>
          </cell>
          <cell r="J29068" t="str">
            <v>N/A</v>
          </cell>
        </row>
        <row r="29069">
          <cell r="D29069" t="str">
            <v>130022</v>
          </cell>
          <cell r="J29069" t="str">
            <v>(blank)</v>
          </cell>
        </row>
        <row r="29070">
          <cell r="D29070" t="str">
            <v>130022</v>
          </cell>
          <cell r="J29070" t="str">
            <v>N/A</v>
          </cell>
        </row>
        <row r="29071">
          <cell r="D29071" t="str">
            <v>130022</v>
          </cell>
          <cell r="J29071" t="str">
            <v>N/A</v>
          </cell>
        </row>
        <row r="29072">
          <cell r="D29072" t="str">
            <v>130023</v>
          </cell>
          <cell r="J29072" t="str">
            <v>(blank)</v>
          </cell>
        </row>
        <row r="29073">
          <cell r="D29073" t="str">
            <v>130023</v>
          </cell>
          <cell r="J29073" t="str">
            <v>N/A</v>
          </cell>
        </row>
        <row r="29074">
          <cell r="D29074" t="str">
            <v>130023</v>
          </cell>
          <cell r="J29074" t="str">
            <v>N/A</v>
          </cell>
        </row>
        <row r="29075">
          <cell r="D29075" t="str">
            <v>130023</v>
          </cell>
          <cell r="J29075" t="str">
            <v>(blank)</v>
          </cell>
        </row>
        <row r="29076">
          <cell r="D29076" t="str">
            <v>130023</v>
          </cell>
          <cell r="J29076" t="str">
            <v>N/A</v>
          </cell>
        </row>
        <row r="29077">
          <cell r="D29077" t="str">
            <v>130023</v>
          </cell>
          <cell r="J29077" t="str">
            <v>N/A</v>
          </cell>
        </row>
        <row r="29078">
          <cell r="D29078" t="str">
            <v>130041</v>
          </cell>
          <cell r="J29078" t="str">
            <v>STOCKED</v>
          </cell>
        </row>
        <row r="29079">
          <cell r="D29079" t="str">
            <v>130041</v>
          </cell>
          <cell r="J29079" t="str">
            <v>STOCKED</v>
          </cell>
        </row>
        <row r="29080">
          <cell r="D29080" t="str">
            <v>130041</v>
          </cell>
          <cell r="J29080" t="str">
            <v>STOCKED</v>
          </cell>
        </row>
        <row r="29081">
          <cell r="D29081" t="str">
            <v>130041</v>
          </cell>
          <cell r="J29081" t="str">
            <v>STOCKED</v>
          </cell>
        </row>
        <row r="29082">
          <cell r="D29082" t="str">
            <v>130041</v>
          </cell>
          <cell r="J29082" t="str">
            <v>STOCKED</v>
          </cell>
        </row>
        <row r="29083">
          <cell r="D29083" t="str">
            <v>130041</v>
          </cell>
          <cell r="J29083" t="str">
            <v>STOCKED</v>
          </cell>
        </row>
        <row r="29084">
          <cell r="D29084" t="str">
            <v>130041</v>
          </cell>
          <cell r="J29084" t="str">
            <v>STOCKED</v>
          </cell>
        </row>
        <row r="29085">
          <cell r="D29085" t="str">
            <v>130041</v>
          </cell>
          <cell r="J29085" t="str">
            <v>STOCKED</v>
          </cell>
        </row>
        <row r="29086">
          <cell r="D29086" t="str">
            <v>130041</v>
          </cell>
          <cell r="J29086" t="str">
            <v>STOCKED</v>
          </cell>
        </row>
        <row r="29087">
          <cell r="D29087" t="str">
            <v>130041</v>
          </cell>
          <cell r="J29087" t="str">
            <v>STOCKED</v>
          </cell>
        </row>
        <row r="29088">
          <cell r="D29088" t="str">
            <v>130041</v>
          </cell>
          <cell r="J29088" t="str">
            <v>STOCKED</v>
          </cell>
        </row>
        <row r="29089">
          <cell r="D29089" t="str">
            <v>130041</v>
          </cell>
          <cell r="J29089" t="str">
            <v>STOCKED</v>
          </cell>
        </row>
        <row r="29090">
          <cell r="D29090" t="str">
            <v>130041</v>
          </cell>
          <cell r="J29090" t="str">
            <v>STOCKED</v>
          </cell>
        </row>
        <row r="29091">
          <cell r="D29091" t="str">
            <v>130041</v>
          </cell>
          <cell r="J29091" t="str">
            <v>STOCKED</v>
          </cell>
        </row>
        <row r="29092">
          <cell r="D29092" t="str">
            <v>130041</v>
          </cell>
          <cell r="J29092" t="str">
            <v>STOCKED</v>
          </cell>
        </row>
        <row r="29093">
          <cell r="D29093" t="str">
            <v>130041</v>
          </cell>
          <cell r="J29093" t="str">
            <v>STOCKED</v>
          </cell>
        </row>
        <row r="29094">
          <cell r="D29094" t="str">
            <v>130041</v>
          </cell>
          <cell r="J29094" t="str">
            <v>STOCKED</v>
          </cell>
        </row>
        <row r="29095">
          <cell r="D29095" t="str">
            <v>130041</v>
          </cell>
          <cell r="J29095" t="str">
            <v>STOCKED</v>
          </cell>
        </row>
        <row r="29096">
          <cell r="D29096" t="str">
            <v>130041</v>
          </cell>
          <cell r="J29096" t="str">
            <v>STOCKED</v>
          </cell>
        </row>
        <row r="29097">
          <cell r="D29097" t="str">
            <v>130041</v>
          </cell>
          <cell r="J29097" t="str">
            <v>STOCKED</v>
          </cell>
        </row>
        <row r="29098">
          <cell r="D29098" t="str">
            <v>130041</v>
          </cell>
          <cell r="J29098" t="str">
            <v>STOCKED</v>
          </cell>
        </row>
        <row r="29099">
          <cell r="D29099" t="str">
            <v>130041</v>
          </cell>
          <cell r="J29099" t="str">
            <v>STOCKED</v>
          </cell>
        </row>
        <row r="29100">
          <cell r="D29100" t="str">
            <v>130041</v>
          </cell>
          <cell r="J29100" t="str">
            <v>STOCKED</v>
          </cell>
        </row>
        <row r="29101">
          <cell r="D29101" t="str">
            <v>130041</v>
          </cell>
          <cell r="J29101" t="str">
            <v>STOCKED</v>
          </cell>
        </row>
        <row r="29102">
          <cell r="D29102" t="str">
            <v>130041</v>
          </cell>
          <cell r="J29102" t="str">
            <v>STOCKED</v>
          </cell>
        </row>
        <row r="29103">
          <cell r="D29103" t="str">
            <v>130041</v>
          </cell>
          <cell r="J29103" t="str">
            <v>(blank)</v>
          </cell>
        </row>
        <row r="29104">
          <cell r="D29104" t="str">
            <v>130041</v>
          </cell>
          <cell r="J29104" t="str">
            <v>(blank)</v>
          </cell>
        </row>
        <row r="29105">
          <cell r="D29105" t="str">
            <v>130041</v>
          </cell>
          <cell r="J29105" t="str">
            <v>(blank)</v>
          </cell>
        </row>
        <row r="29106">
          <cell r="D29106" t="str">
            <v>130041</v>
          </cell>
          <cell r="J29106" t="str">
            <v>(blank)</v>
          </cell>
        </row>
        <row r="29107">
          <cell r="D29107" t="str">
            <v>130041</v>
          </cell>
          <cell r="J29107" t="str">
            <v>(blank)</v>
          </cell>
        </row>
        <row r="29108">
          <cell r="D29108" t="str">
            <v>130041</v>
          </cell>
          <cell r="J29108" t="str">
            <v>N/A</v>
          </cell>
        </row>
        <row r="29109">
          <cell r="D29109" t="str">
            <v>130041</v>
          </cell>
          <cell r="J29109" t="str">
            <v>N/A</v>
          </cell>
        </row>
        <row r="29110">
          <cell r="D29110" t="str">
            <v>130041</v>
          </cell>
          <cell r="J29110" t="str">
            <v>STOCKED</v>
          </cell>
        </row>
        <row r="29111">
          <cell r="D29111" t="str">
            <v>130041</v>
          </cell>
          <cell r="J29111" t="str">
            <v>SPECIAL ORDER</v>
          </cell>
        </row>
        <row r="29112">
          <cell r="D29112" t="str">
            <v>130041</v>
          </cell>
          <cell r="J29112" t="str">
            <v>(blank)</v>
          </cell>
        </row>
        <row r="29113">
          <cell r="D29113" t="str">
            <v>130041</v>
          </cell>
          <cell r="J29113" t="str">
            <v>(blank)</v>
          </cell>
        </row>
        <row r="29114">
          <cell r="D29114" t="str">
            <v>130041</v>
          </cell>
          <cell r="J29114" t="str">
            <v>(blank)</v>
          </cell>
        </row>
        <row r="29115">
          <cell r="D29115" t="str">
            <v>130041</v>
          </cell>
          <cell r="J29115" t="str">
            <v>(blank)</v>
          </cell>
        </row>
        <row r="29116">
          <cell r="D29116" t="str">
            <v>130041</v>
          </cell>
          <cell r="J29116" t="str">
            <v>STOCKED</v>
          </cell>
        </row>
        <row r="29117">
          <cell r="D29117" t="str">
            <v>130041</v>
          </cell>
          <cell r="J29117" t="str">
            <v>STOCKED</v>
          </cell>
        </row>
        <row r="29118">
          <cell r="D29118" t="str">
            <v>130041</v>
          </cell>
          <cell r="J29118" t="str">
            <v>STOCKED</v>
          </cell>
        </row>
        <row r="29119">
          <cell r="D29119" t="str">
            <v>130041</v>
          </cell>
          <cell r="J29119" t="str">
            <v>STOCKED</v>
          </cell>
        </row>
        <row r="29120">
          <cell r="D29120" t="str">
            <v>130041</v>
          </cell>
          <cell r="J29120" t="str">
            <v>STOCKED</v>
          </cell>
        </row>
        <row r="29121">
          <cell r="D29121" t="str">
            <v>130041</v>
          </cell>
          <cell r="J29121" t="str">
            <v>STOCKED</v>
          </cell>
        </row>
        <row r="29122">
          <cell r="D29122" t="str">
            <v>130041</v>
          </cell>
          <cell r="J29122" t="str">
            <v>STOCKED</v>
          </cell>
        </row>
        <row r="29123">
          <cell r="D29123" t="str">
            <v>130041</v>
          </cell>
          <cell r="J29123" t="str">
            <v>STOCKED</v>
          </cell>
        </row>
        <row r="29124">
          <cell r="D29124" t="str">
            <v>130041</v>
          </cell>
          <cell r="J29124" t="str">
            <v>STOCKED</v>
          </cell>
        </row>
        <row r="29125">
          <cell r="D29125" t="str">
            <v>130041</v>
          </cell>
          <cell r="J29125" t="str">
            <v>STOCKED</v>
          </cell>
        </row>
        <row r="29126">
          <cell r="D29126" t="str">
            <v>130041</v>
          </cell>
          <cell r="J29126" t="str">
            <v>STOCKED</v>
          </cell>
        </row>
        <row r="29127">
          <cell r="D29127" t="str">
            <v>130041</v>
          </cell>
          <cell r="J29127" t="str">
            <v>STOCKED</v>
          </cell>
        </row>
        <row r="29128">
          <cell r="D29128" t="str">
            <v>130041</v>
          </cell>
          <cell r="J29128" t="str">
            <v>STOCKED</v>
          </cell>
        </row>
        <row r="29129">
          <cell r="D29129" t="str">
            <v>130041</v>
          </cell>
          <cell r="J29129" t="str">
            <v>STOCKED</v>
          </cell>
        </row>
        <row r="29130">
          <cell r="D29130" t="str">
            <v>130041</v>
          </cell>
          <cell r="J29130" t="str">
            <v>STOCKED</v>
          </cell>
        </row>
        <row r="29131">
          <cell r="D29131" t="str">
            <v>130041</v>
          </cell>
          <cell r="J29131" t="str">
            <v>STOCKED</v>
          </cell>
        </row>
        <row r="29132">
          <cell r="D29132" t="str">
            <v>130041</v>
          </cell>
          <cell r="J29132" t="str">
            <v>STOCKED</v>
          </cell>
        </row>
        <row r="29133">
          <cell r="D29133" t="str">
            <v>130041</v>
          </cell>
          <cell r="J29133" t="str">
            <v>STOCKED</v>
          </cell>
        </row>
        <row r="29134">
          <cell r="D29134" t="str">
            <v>130041</v>
          </cell>
          <cell r="J29134" t="str">
            <v>STOCKED</v>
          </cell>
        </row>
        <row r="29135">
          <cell r="D29135" t="str">
            <v>130041</v>
          </cell>
          <cell r="J29135" t="str">
            <v>STOCKED</v>
          </cell>
        </row>
        <row r="29136">
          <cell r="D29136" t="str">
            <v>130041</v>
          </cell>
          <cell r="J29136" t="str">
            <v>STOCKED</v>
          </cell>
        </row>
        <row r="29137">
          <cell r="D29137" t="str">
            <v>130041</v>
          </cell>
          <cell r="J29137" t="str">
            <v>STOCKED</v>
          </cell>
        </row>
        <row r="29138">
          <cell r="D29138" t="str">
            <v>130041</v>
          </cell>
          <cell r="J29138" t="str">
            <v>STOCKED</v>
          </cell>
        </row>
        <row r="29139">
          <cell r="D29139" t="str">
            <v>130041</v>
          </cell>
          <cell r="J29139" t="str">
            <v>STOCKED</v>
          </cell>
        </row>
        <row r="29140">
          <cell r="D29140" t="str">
            <v>130041</v>
          </cell>
          <cell r="J29140" t="str">
            <v>(blank)</v>
          </cell>
        </row>
        <row r="29141">
          <cell r="D29141" t="str">
            <v>130041</v>
          </cell>
          <cell r="J29141" t="str">
            <v>(blank)</v>
          </cell>
        </row>
        <row r="29142">
          <cell r="D29142" t="str">
            <v>130041</v>
          </cell>
          <cell r="J29142" t="str">
            <v>(blank)</v>
          </cell>
        </row>
        <row r="29143">
          <cell r="D29143" t="str">
            <v>130041</v>
          </cell>
          <cell r="J29143" t="str">
            <v>(blank)</v>
          </cell>
        </row>
        <row r="29144">
          <cell r="D29144" t="str">
            <v>130041</v>
          </cell>
          <cell r="J29144" t="str">
            <v>(blank)</v>
          </cell>
        </row>
        <row r="29145">
          <cell r="D29145" t="str">
            <v>130041</v>
          </cell>
          <cell r="J29145" t="str">
            <v>N/A</v>
          </cell>
        </row>
        <row r="29146">
          <cell r="D29146" t="str">
            <v>130041</v>
          </cell>
          <cell r="J29146" t="str">
            <v>N/A</v>
          </cell>
        </row>
        <row r="29147">
          <cell r="D29147" t="str">
            <v>130041</v>
          </cell>
          <cell r="J29147" t="str">
            <v>STOCKED</v>
          </cell>
        </row>
        <row r="29148">
          <cell r="D29148" t="str">
            <v>130041</v>
          </cell>
          <cell r="J29148" t="str">
            <v>STOCKED</v>
          </cell>
        </row>
        <row r="29149">
          <cell r="D29149" t="str">
            <v>130041</v>
          </cell>
          <cell r="J29149" t="str">
            <v>STOCKED</v>
          </cell>
        </row>
        <row r="29150">
          <cell r="D29150" t="str">
            <v>130041</v>
          </cell>
          <cell r="J29150" t="str">
            <v>STOCKED</v>
          </cell>
        </row>
        <row r="29151">
          <cell r="D29151" t="str">
            <v>130041</v>
          </cell>
          <cell r="J29151" t="str">
            <v>STOCKED</v>
          </cell>
        </row>
        <row r="29152">
          <cell r="D29152" t="str">
            <v>130041</v>
          </cell>
          <cell r="J29152" t="str">
            <v>STOCKED</v>
          </cell>
        </row>
        <row r="29153">
          <cell r="D29153" t="str">
            <v>130041</v>
          </cell>
          <cell r="J29153" t="str">
            <v>STOCKED</v>
          </cell>
        </row>
        <row r="29154">
          <cell r="D29154" t="str">
            <v>130041</v>
          </cell>
          <cell r="J29154" t="str">
            <v>STOCKED</v>
          </cell>
        </row>
        <row r="29155">
          <cell r="D29155" t="str">
            <v>130041</v>
          </cell>
          <cell r="J29155" t="str">
            <v>STOCKED</v>
          </cell>
        </row>
        <row r="29156">
          <cell r="D29156" t="str">
            <v>130041</v>
          </cell>
          <cell r="J29156" t="str">
            <v>STOCKED</v>
          </cell>
        </row>
        <row r="29157">
          <cell r="D29157" t="str">
            <v>130041</v>
          </cell>
          <cell r="J29157" t="str">
            <v>STOCKED</v>
          </cell>
        </row>
        <row r="29158">
          <cell r="D29158" t="str">
            <v>130041</v>
          </cell>
          <cell r="J29158" t="str">
            <v>STOCKED</v>
          </cell>
        </row>
        <row r="29159">
          <cell r="D29159" t="str">
            <v>130041</v>
          </cell>
          <cell r="J29159" t="str">
            <v>STOCKED</v>
          </cell>
        </row>
        <row r="29160">
          <cell r="D29160" t="str">
            <v>130041</v>
          </cell>
          <cell r="J29160" t="str">
            <v>STOCKED</v>
          </cell>
        </row>
        <row r="29161">
          <cell r="D29161" t="str">
            <v>130041</v>
          </cell>
          <cell r="J29161" t="str">
            <v>STOCKED</v>
          </cell>
        </row>
        <row r="29162">
          <cell r="D29162" t="str">
            <v>130042</v>
          </cell>
          <cell r="J29162" t="str">
            <v>STOCKED</v>
          </cell>
        </row>
        <row r="29163">
          <cell r="D29163" t="str">
            <v>130042</v>
          </cell>
          <cell r="J29163" t="str">
            <v>STOCKED</v>
          </cell>
        </row>
        <row r="29164">
          <cell r="D29164" t="str">
            <v>130042</v>
          </cell>
          <cell r="J29164" t="str">
            <v>STOCKED</v>
          </cell>
        </row>
        <row r="29165">
          <cell r="D29165" t="str">
            <v>130042</v>
          </cell>
          <cell r="J29165" t="str">
            <v>STOCKED</v>
          </cell>
        </row>
        <row r="29166">
          <cell r="D29166" t="str">
            <v>130042</v>
          </cell>
          <cell r="J29166" t="str">
            <v>STOCKED</v>
          </cell>
        </row>
        <row r="29167">
          <cell r="D29167" t="str">
            <v>130042</v>
          </cell>
          <cell r="J29167" t="str">
            <v>STOCKED</v>
          </cell>
        </row>
        <row r="29168">
          <cell r="D29168" t="str">
            <v>130042</v>
          </cell>
          <cell r="J29168" t="str">
            <v>STOCKED</v>
          </cell>
        </row>
        <row r="29169">
          <cell r="D29169" t="str">
            <v>130042</v>
          </cell>
          <cell r="J29169" t="str">
            <v>STOCKED</v>
          </cell>
        </row>
        <row r="29170">
          <cell r="D29170" t="str">
            <v>130042</v>
          </cell>
          <cell r="J29170" t="str">
            <v>STOCKED</v>
          </cell>
        </row>
        <row r="29171">
          <cell r="D29171" t="str">
            <v>130042</v>
          </cell>
          <cell r="J29171" t="str">
            <v>(blank)</v>
          </cell>
        </row>
        <row r="29172">
          <cell r="D29172" t="str">
            <v>130042</v>
          </cell>
          <cell r="J29172" t="str">
            <v>(blank)</v>
          </cell>
        </row>
        <row r="29173">
          <cell r="D29173" t="str">
            <v>130042</v>
          </cell>
          <cell r="J29173" t="str">
            <v>(blank)</v>
          </cell>
        </row>
        <row r="29174">
          <cell r="D29174" t="str">
            <v>130042</v>
          </cell>
          <cell r="J29174" t="str">
            <v>(blank)</v>
          </cell>
        </row>
        <row r="29175">
          <cell r="D29175" t="str">
            <v>130042S</v>
          </cell>
          <cell r="J29175" t="str">
            <v>(blank)</v>
          </cell>
        </row>
        <row r="29176">
          <cell r="D29176" t="str">
            <v>130042S</v>
          </cell>
          <cell r="J29176" t="str">
            <v>N/A</v>
          </cell>
        </row>
        <row r="29177">
          <cell r="D29177" t="str">
            <v>130042S</v>
          </cell>
          <cell r="J29177" t="str">
            <v>N/A</v>
          </cell>
        </row>
        <row r="29178">
          <cell r="D29178" t="str">
            <v>130043</v>
          </cell>
          <cell r="J29178" t="str">
            <v>STOCKED</v>
          </cell>
        </row>
        <row r="29179">
          <cell r="D29179" t="str">
            <v>130043</v>
          </cell>
          <cell r="J29179" t="str">
            <v>STOCKED</v>
          </cell>
        </row>
        <row r="29180">
          <cell r="D29180" t="str">
            <v>130043</v>
          </cell>
          <cell r="J29180" t="str">
            <v>STOCKED</v>
          </cell>
        </row>
        <row r="29181">
          <cell r="D29181" t="str">
            <v>130043</v>
          </cell>
          <cell r="J29181" t="str">
            <v>STOCKED</v>
          </cell>
        </row>
        <row r="29182">
          <cell r="D29182" t="str">
            <v>130043</v>
          </cell>
          <cell r="J29182" t="str">
            <v>STOCKED</v>
          </cell>
        </row>
        <row r="29183">
          <cell r="D29183" t="str">
            <v>130043</v>
          </cell>
          <cell r="J29183" t="str">
            <v>STOCKED</v>
          </cell>
        </row>
        <row r="29184">
          <cell r="D29184" t="str">
            <v>130043</v>
          </cell>
          <cell r="J29184" t="str">
            <v>STOCKED</v>
          </cell>
        </row>
        <row r="29185">
          <cell r="D29185" t="str">
            <v>130043</v>
          </cell>
          <cell r="J29185" t="str">
            <v>STOCKED</v>
          </cell>
        </row>
        <row r="29186">
          <cell r="D29186" t="str">
            <v>130043</v>
          </cell>
          <cell r="J29186" t="str">
            <v>STOCKED</v>
          </cell>
        </row>
        <row r="29187">
          <cell r="D29187" t="str">
            <v>130043</v>
          </cell>
          <cell r="J29187" t="str">
            <v>STOCKED</v>
          </cell>
        </row>
        <row r="29188">
          <cell r="D29188" t="str">
            <v>130043</v>
          </cell>
          <cell r="J29188" t="str">
            <v>STOCKED</v>
          </cell>
        </row>
        <row r="29189">
          <cell r="D29189" t="str">
            <v>130043</v>
          </cell>
          <cell r="J29189" t="str">
            <v>STOCKED</v>
          </cell>
        </row>
        <row r="29190">
          <cell r="D29190" t="str">
            <v>130043</v>
          </cell>
          <cell r="J29190" t="str">
            <v>STOCKED</v>
          </cell>
        </row>
        <row r="29191">
          <cell r="D29191" t="str">
            <v>130043</v>
          </cell>
          <cell r="J29191" t="str">
            <v>STOCKED</v>
          </cell>
        </row>
        <row r="29192">
          <cell r="D29192" t="str">
            <v>130043</v>
          </cell>
          <cell r="J29192" t="str">
            <v>STOCKED</v>
          </cell>
        </row>
        <row r="29193">
          <cell r="D29193" t="str">
            <v>130043</v>
          </cell>
          <cell r="J29193" t="str">
            <v>STOCKED</v>
          </cell>
        </row>
        <row r="29194">
          <cell r="D29194" t="str">
            <v>130043</v>
          </cell>
          <cell r="J29194" t="str">
            <v>STOCKED</v>
          </cell>
        </row>
        <row r="29195">
          <cell r="D29195" t="str">
            <v>130043</v>
          </cell>
          <cell r="J29195" t="str">
            <v>STOCKED</v>
          </cell>
        </row>
        <row r="29196">
          <cell r="D29196" t="str">
            <v>130043</v>
          </cell>
          <cell r="J29196" t="str">
            <v>STOCKED</v>
          </cell>
        </row>
        <row r="29197">
          <cell r="D29197" t="str">
            <v>130043</v>
          </cell>
          <cell r="J29197" t="str">
            <v>STOCKED</v>
          </cell>
        </row>
        <row r="29198">
          <cell r="D29198" t="str">
            <v>130043</v>
          </cell>
          <cell r="J29198" t="str">
            <v>STOCKED</v>
          </cell>
        </row>
        <row r="29199">
          <cell r="D29199" t="str">
            <v>130043</v>
          </cell>
          <cell r="J29199" t="str">
            <v>STOCKED</v>
          </cell>
        </row>
        <row r="29200">
          <cell r="D29200" t="str">
            <v>130043</v>
          </cell>
          <cell r="J29200" t="str">
            <v>STOCKED</v>
          </cell>
        </row>
        <row r="29201">
          <cell r="D29201" t="str">
            <v>130043</v>
          </cell>
          <cell r="J29201" t="str">
            <v>STOCKED</v>
          </cell>
        </row>
        <row r="29202">
          <cell r="D29202" t="str">
            <v>130043</v>
          </cell>
          <cell r="J29202" t="str">
            <v>STOCKED</v>
          </cell>
        </row>
        <row r="29203">
          <cell r="D29203" t="str">
            <v>130043</v>
          </cell>
          <cell r="J29203" t="str">
            <v>(blank)</v>
          </cell>
        </row>
        <row r="29204">
          <cell r="D29204" t="str">
            <v>130043</v>
          </cell>
          <cell r="J29204" t="str">
            <v>(blank)</v>
          </cell>
        </row>
        <row r="29205">
          <cell r="D29205" t="str">
            <v>130043</v>
          </cell>
          <cell r="J29205" t="str">
            <v>(blank)</v>
          </cell>
        </row>
        <row r="29206">
          <cell r="D29206" t="str">
            <v>130043</v>
          </cell>
          <cell r="J29206" t="str">
            <v>(blank)</v>
          </cell>
        </row>
        <row r="29207">
          <cell r="D29207" t="str">
            <v>130043</v>
          </cell>
          <cell r="J29207" t="str">
            <v>(blank)</v>
          </cell>
        </row>
        <row r="29208">
          <cell r="D29208" t="str">
            <v>130043</v>
          </cell>
          <cell r="J29208" t="str">
            <v>N/A</v>
          </cell>
        </row>
        <row r="29209">
          <cell r="D29209" t="str">
            <v>130043</v>
          </cell>
          <cell r="J29209" t="str">
            <v>N/A</v>
          </cell>
        </row>
        <row r="29210">
          <cell r="D29210" t="str">
            <v>130044</v>
          </cell>
          <cell r="J29210" t="str">
            <v>STOCKED</v>
          </cell>
        </row>
        <row r="29211">
          <cell r="D29211" t="str">
            <v>130044</v>
          </cell>
          <cell r="J29211" t="str">
            <v>STOCKED</v>
          </cell>
        </row>
        <row r="29212">
          <cell r="D29212" t="str">
            <v>130044</v>
          </cell>
          <cell r="J29212" t="str">
            <v>STOCKED</v>
          </cell>
        </row>
        <row r="29213">
          <cell r="D29213" t="str">
            <v>130044</v>
          </cell>
          <cell r="J29213" t="str">
            <v>STOCKED</v>
          </cell>
        </row>
        <row r="29214">
          <cell r="D29214" t="str">
            <v>130044</v>
          </cell>
          <cell r="J29214" t="str">
            <v>STOCKED</v>
          </cell>
        </row>
        <row r="29215">
          <cell r="D29215" t="str">
            <v>130044</v>
          </cell>
          <cell r="J29215" t="str">
            <v>STOCKED</v>
          </cell>
        </row>
        <row r="29216">
          <cell r="D29216" t="str">
            <v>130044</v>
          </cell>
          <cell r="J29216" t="str">
            <v>STOCKED</v>
          </cell>
        </row>
        <row r="29217">
          <cell r="D29217" t="str">
            <v>130044</v>
          </cell>
          <cell r="J29217" t="str">
            <v>STOCKED</v>
          </cell>
        </row>
        <row r="29218">
          <cell r="D29218" t="str">
            <v>130044</v>
          </cell>
          <cell r="J29218" t="str">
            <v>STOCKED</v>
          </cell>
        </row>
        <row r="29219">
          <cell r="D29219" t="str">
            <v>130044</v>
          </cell>
          <cell r="J29219" t="str">
            <v>STOCKED</v>
          </cell>
        </row>
        <row r="29220">
          <cell r="D29220" t="str">
            <v>130044</v>
          </cell>
          <cell r="J29220" t="str">
            <v>STOCKED</v>
          </cell>
        </row>
        <row r="29221">
          <cell r="D29221" t="str">
            <v>130044</v>
          </cell>
          <cell r="J29221" t="str">
            <v>STOCKED</v>
          </cell>
        </row>
        <row r="29222">
          <cell r="D29222" t="str">
            <v>130044</v>
          </cell>
          <cell r="J29222" t="str">
            <v>STOCKED</v>
          </cell>
        </row>
        <row r="29223">
          <cell r="D29223" t="str">
            <v>130044</v>
          </cell>
          <cell r="J29223" t="str">
            <v>STOCKED</v>
          </cell>
        </row>
        <row r="29224">
          <cell r="D29224" t="str">
            <v>130044</v>
          </cell>
          <cell r="J29224" t="str">
            <v>STOCKED</v>
          </cell>
        </row>
        <row r="29225">
          <cell r="D29225" t="str">
            <v>130044</v>
          </cell>
          <cell r="J29225" t="str">
            <v>STOCKED</v>
          </cell>
        </row>
        <row r="29226">
          <cell r="D29226" t="str">
            <v>130044</v>
          </cell>
          <cell r="J29226" t="str">
            <v>STOCKED</v>
          </cell>
        </row>
        <row r="29227">
          <cell r="D29227" t="str">
            <v>130044</v>
          </cell>
          <cell r="J29227" t="str">
            <v>STOCKED</v>
          </cell>
        </row>
        <row r="29228">
          <cell r="D29228" t="str">
            <v>130044</v>
          </cell>
          <cell r="J29228" t="str">
            <v>STOCKED</v>
          </cell>
        </row>
        <row r="29229">
          <cell r="D29229" t="str">
            <v>130044</v>
          </cell>
          <cell r="J29229" t="str">
            <v>STOCKED</v>
          </cell>
        </row>
        <row r="29230">
          <cell r="D29230" t="str">
            <v>130044</v>
          </cell>
          <cell r="J29230" t="str">
            <v>STOCKED</v>
          </cell>
        </row>
        <row r="29231">
          <cell r="D29231" t="str">
            <v>130044</v>
          </cell>
          <cell r="J29231" t="str">
            <v>STOCKED</v>
          </cell>
        </row>
        <row r="29232">
          <cell r="D29232" t="str">
            <v>130044</v>
          </cell>
          <cell r="J29232" t="str">
            <v>STOCKED</v>
          </cell>
        </row>
        <row r="29233">
          <cell r="D29233" t="str">
            <v>130044</v>
          </cell>
          <cell r="J29233" t="str">
            <v>STOCKED</v>
          </cell>
        </row>
        <row r="29234">
          <cell r="D29234" t="str">
            <v>130044</v>
          </cell>
          <cell r="J29234" t="str">
            <v>STOCKED</v>
          </cell>
        </row>
        <row r="29235">
          <cell r="D29235" t="str">
            <v>130044</v>
          </cell>
          <cell r="J29235" t="str">
            <v>(blank)</v>
          </cell>
        </row>
        <row r="29236">
          <cell r="D29236" t="str">
            <v>130044</v>
          </cell>
          <cell r="J29236" t="str">
            <v>(blank)</v>
          </cell>
        </row>
        <row r="29237">
          <cell r="D29237" t="str">
            <v>130044</v>
          </cell>
          <cell r="J29237" t="str">
            <v>(blank)</v>
          </cell>
        </row>
        <row r="29238">
          <cell r="D29238" t="str">
            <v>130044</v>
          </cell>
          <cell r="J29238" t="str">
            <v>(blank)</v>
          </cell>
        </row>
        <row r="29239">
          <cell r="D29239" t="str">
            <v>130044</v>
          </cell>
          <cell r="J29239" t="str">
            <v>(blank)</v>
          </cell>
        </row>
        <row r="29240">
          <cell r="D29240" t="str">
            <v>130044</v>
          </cell>
          <cell r="J29240" t="str">
            <v>N/A</v>
          </cell>
        </row>
        <row r="29241">
          <cell r="D29241" t="str">
            <v>130044</v>
          </cell>
          <cell r="J29241" t="str">
            <v>N/A</v>
          </cell>
        </row>
        <row r="29242">
          <cell r="D29242" t="str">
            <v>130044S</v>
          </cell>
          <cell r="J29242" t="str">
            <v>(blank)</v>
          </cell>
        </row>
        <row r="29243">
          <cell r="D29243" t="str">
            <v>130044S</v>
          </cell>
          <cell r="J29243" t="str">
            <v>N/A</v>
          </cell>
        </row>
        <row r="29244">
          <cell r="D29244" t="str">
            <v>130044S</v>
          </cell>
          <cell r="J29244" t="str">
            <v>N/A</v>
          </cell>
        </row>
        <row r="29245">
          <cell r="D29245" t="str">
            <v>130045</v>
          </cell>
          <cell r="J29245" t="str">
            <v>SPECIAL ORDER</v>
          </cell>
        </row>
        <row r="29246">
          <cell r="D29246" t="str">
            <v>130045</v>
          </cell>
          <cell r="J29246" t="str">
            <v>SPECIAL ORDER</v>
          </cell>
        </row>
        <row r="29247">
          <cell r="D29247" t="str">
            <v>130045</v>
          </cell>
          <cell r="J29247" t="str">
            <v>SPECIAL ORDER</v>
          </cell>
        </row>
        <row r="29248">
          <cell r="D29248" t="str">
            <v>130045</v>
          </cell>
          <cell r="J29248" t="str">
            <v>SPECIAL ORDER</v>
          </cell>
        </row>
        <row r="29249">
          <cell r="D29249" t="str">
            <v>130045</v>
          </cell>
          <cell r="J29249" t="str">
            <v>SPECIAL ORDER</v>
          </cell>
        </row>
        <row r="29250">
          <cell r="D29250" t="str">
            <v>130045</v>
          </cell>
          <cell r="J29250" t="str">
            <v>SPECIAL ORDER</v>
          </cell>
        </row>
        <row r="29251">
          <cell r="D29251" t="str">
            <v>130045</v>
          </cell>
          <cell r="J29251" t="str">
            <v>SPECIAL ORDER</v>
          </cell>
        </row>
        <row r="29252">
          <cell r="D29252" t="str">
            <v>130045</v>
          </cell>
          <cell r="J29252" t="str">
            <v>SPECIAL ORDER</v>
          </cell>
        </row>
        <row r="29253">
          <cell r="D29253" t="str">
            <v>130045</v>
          </cell>
          <cell r="J29253" t="str">
            <v>(blank)</v>
          </cell>
        </row>
        <row r="29254">
          <cell r="D29254" t="str">
            <v>130045</v>
          </cell>
          <cell r="J29254" t="str">
            <v>(blank)</v>
          </cell>
        </row>
        <row r="29255">
          <cell r="D29255" t="str">
            <v>130045</v>
          </cell>
          <cell r="J29255" t="str">
            <v>(blank)</v>
          </cell>
        </row>
        <row r="29256">
          <cell r="D29256" t="str">
            <v>130045</v>
          </cell>
          <cell r="J29256" t="str">
            <v>(blank)</v>
          </cell>
        </row>
        <row r="29257">
          <cell r="D29257" t="str">
            <v>130081</v>
          </cell>
          <cell r="J29257" t="str">
            <v>SPECIAL ORDER</v>
          </cell>
        </row>
        <row r="29258">
          <cell r="D29258" t="str">
            <v>130081</v>
          </cell>
          <cell r="J29258" t="str">
            <v>SPECIAL ORDER</v>
          </cell>
        </row>
        <row r="29259">
          <cell r="D29259" t="str">
            <v>130081</v>
          </cell>
          <cell r="J29259" t="str">
            <v>SPECIAL ORDER</v>
          </cell>
        </row>
        <row r="29260">
          <cell r="D29260" t="str">
            <v>130081</v>
          </cell>
          <cell r="J29260" t="str">
            <v>SPECIAL ORDER</v>
          </cell>
        </row>
        <row r="29261">
          <cell r="D29261" t="str">
            <v>130081</v>
          </cell>
          <cell r="J29261" t="str">
            <v>SPECIAL ORDER</v>
          </cell>
        </row>
        <row r="29262">
          <cell r="D29262" t="str">
            <v>130081</v>
          </cell>
          <cell r="J29262" t="str">
            <v>SPECIAL ORDER</v>
          </cell>
        </row>
        <row r="29263">
          <cell r="D29263" t="str">
            <v>130081</v>
          </cell>
          <cell r="J29263" t="str">
            <v>SPECIAL ORDER</v>
          </cell>
        </row>
        <row r="29264">
          <cell r="D29264" t="str">
            <v>130081</v>
          </cell>
          <cell r="J29264" t="str">
            <v>SPECIAL ORDER</v>
          </cell>
        </row>
        <row r="29265">
          <cell r="D29265" t="str">
            <v>130081</v>
          </cell>
          <cell r="J29265" t="str">
            <v>SPECIAL ORDER</v>
          </cell>
        </row>
        <row r="29266">
          <cell r="D29266" t="str">
            <v>130081</v>
          </cell>
          <cell r="J29266" t="str">
            <v>SPECIAL ORDER</v>
          </cell>
        </row>
        <row r="29267">
          <cell r="D29267" t="str">
            <v>130081</v>
          </cell>
          <cell r="J29267" t="str">
            <v>SPECIAL ORDER</v>
          </cell>
        </row>
        <row r="29268">
          <cell r="D29268" t="str">
            <v>130081</v>
          </cell>
          <cell r="J29268" t="str">
            <v>SPECIAL ORDER</v>
          </cell>
        </row>
        <row r="29269">
          <cell r="D29269" t="str">
            <v>130081</v>
          </cell>
          <cell r="J29269" t="str">
            <v>SPECIAL ORDER</v>
          </cell>
        </row>
        <row r="29270">
          <cell r="D29270" t="str">
            <v>130081</v>
          </cell>
          <cell r="J29270" t="str">
            <v>SPECIAL ORDER</v>
          </cell>
        </row>
        <row r="29271">
          <cell r="D29271" t="str">
            <v>130081</v>
          </cell>
          <cell r="J29271" t="str">
            <v>SPECIAL ORDER</v>
          </cell>
        </row>
        <row r="29272">
          <cell r="D29272" t="str">
            <v>130081</v>
          </cell>
          <cell r="J29272" t="str">
            <v>SPECIAL ORDER</v>
          </cell>
        </row>
        <row r="29273">
          <cell r="D29273" t="str">
            <v>130081</v>
          </cell>
          <cell r="J29273" t="str">
            <v>SPECIAL ORDER</v>
          </cell>
        </row>
        <row r="29274">
          <cell r="D29274" t="str">
            <v>130081</v>
          </cell>
          <cell r="J29274" t="str">
            <v>SPECIAL ORDER</v>
          </cell>
        </row>
        <row r="29275">
          <cell r="D29275" t="str">
            <v>130081</v>
          </cell>
          <cell r="J29275" t="str">
            <v>SPECIAL ORDER</v>
          </cell>
        </row>
        <row r="29276">
          <cell r="D29276" t="str">
            <v>130081</v>
          </cell>
          <cell r="J29276" t="str">
            <v>SPECIAL ORDER</v>
          </cell>
        </row>
        <row r="29277">
          <cell r="D29277" t="str">
            <v>130081</v>
          </cell>
          <cell r="J29277" t="str">
            <v>SPECIAL ORDER</v>
          </cell>
        </row>
        <row r="29278">
          <cell r="D29278" t="str">
            <v>130081</v>
          </cell>
          <cell r="J29278" t="str">
            <v>SPECIAL ORDER</v>
          </cell>
        </row>
        <row r="29279">
          <cell r="D29279" t="str">
            <v>130081</v>
          </cell>
          <cell r="J29279" t="str">
            <v>SPECIAL ORDER</v>
          </cell>
        </row>
        <row r="29280">
          <cell r="D29280" t="str">
            <v>130081</v>
          </cell>
          <cell r="J29280" t="str">
            <v>SPECIAL ORDER</v>
          </cell>
        </row>
        <row r="29281">
          <cell r="D29281" t="str">
            <v>130081</v>
          </cell>
          <cell r="J29281" t="str">
            <v>SPECIAL ORDER</v>
          </cell>
        </row>
        <row r="29282">
          <cell r="D29282" t="str">
            <v>130081</v>
          </cell>
          <cell r="J29282" t="str">
            <v>SPECIAL ORDER</v>
          </cell>
        </row>
        <row r="29283">
          <cell r="D29283" t="str">
            <v>130081</v>
          </cell>
          <cell r="J29283" t="str">
            <v>SPECIAL ORDER</v>
          </cell>
        </row>
        <row r="29284">
          <cell r="D29284" t="str">
            <v>130081</v>
          </cell>
          <cell r="J29284" t="str">
            <v>SPECIAL ORDER</v>
          </cell>
        </row>
        <row r="29285">
          <cell r="D29285" t="str">
            <v>130081</v>
          </cell>
          <cell r="J29285" t="str">
            <v>SPECIAL ORDER</v>
          </cell>
        </row>
        <row r="29286">
          <cell r="D29286" t="str">
            <v>130081</v>
          </cell>
          <cell r="J29286" t="str">
            <v>SPECIAL ORDER</v>
          </cell>
        </row>
        <row r="29287">
          <cell r="D29287" t="str">
            <v>130081</v>
          </cell>
          <cell r="J29287" t="str">
            <v>SPECIAL ORDER</v>
          </cell>
        </row>
        <row r="29288">
          <cell r="D29288" t="str">
            <v>130081</v>
          </cell>
          <cell r="J29288" t="str">
            <v>SPECIAL ORDER</v>
          </cell>
        </row>
        <row r="29289">
          <cell r="D29289" t="str">
            <v>130081</v>
          </cell>
          <cell r="J29289" t="str">
            <v>SPECIAL ORDER</v>
          </cell>
        </row>
        <row r="29290">
          <cell r="D29290" t="str">
            <v>130081</v>
          </cell>
          <cell r="J29290" t="str">
            <v>SPECIAL ORDER</v>
          </cell>
        </row>
        <row r="29291">
          <cell r="D29291" t="str">
            <v>130081</v>
          </cell>
          <cell r="J29291" t="str">
            <v>SPECIAL ORDER</v>
          </cell>
        </row>
        <row r="29292">
          <cell r="D29292" t="str">
            <v>130081</v>
          </cell>
          <cell r="J29292" t="str">
            <v>SPECIAL ORDER</v>
          </cell>
        </row>
        <row r="29293">
          <cell r="D29293" t="str">
            <v>130081</v>
          </cell>
          <cell r="J29293" t="str">
            <v>SPECIAL ORDER</v>
          </cell>
        </row>
        <row r="29294">
          <cell r="D29294" t="str">
            <v>130081</v>
          </cell>
          <cell r="J29294" t="str">
            <v>SPECIAL ORDER</v>
          </cell>
        </row>
        <row r="29295">
          <cell r="D29295" t="str">
            <v>130081</v>
          </cell>
          <cell r="J29295" t="str">
            <v>SPECIAL ORDER</v>
          </cell>
        </row>
        <row r="29296">
          <cell r="D29296" t="str">
            <v>130081</v>
          </cell>
          <cell r="J29296" t="str">
            <v>SPECIAL ORDER</v>
          </cell>
        </row>
        <row r="29297">
          <cell r="D29297" t="str">
            <v>130081</v>
          </cell>
          <cell r="J29297" t="str">
            <v>SPECIAL ORDER</v>
          </cell>
        </row>
        <row r="29298">
          <cell r="D29298" t="str">
            <v>130081</v>
          </cell>
          <cell r="J29298" t="str">
            <v>SPECIAL ORDER</v>
          </cell>
        </row>
        <row r="29299">
          <cell r="D29299" t="str">
            <v>130081</v>
          </cell>
          <cell r="J29299" t="str">
            <v>SPECIAL ORDER</v>
          </cell>
        </row>
        <row r="29300">
          <cell r="D29300" t="str">
            <v>130081</v>
          </cell>
          <cell r="J29300" t="str">
            <v>SPECIAL ORDER</v>
          </cell>
        </row>
        <row r="29301">
          <cell r="D29301" t="str">
            <v>130081</v>
          </cell>
          <cell r="J29301" t="str">
            <v>SPECIAL ORDER</v>
          </cell>
        </row>
        <row r="29302">
          <cell r="D29302" t="str">
            <v>130081</v>
          </cell>
          <cell r="J29302" t="str">
            <v>SPECIAL ORDER</v>
          </cell>
        </row>
        <row r="29303">
          <cell r="D29303" t="str">
            <v>130081</v>
          </cell>
          <cell r="J29303" t="str">
            <v>SPECIAL ORDER</v>
          </cell>
        </row>
        <row r="29304">
          <cell r="D29304" t="str">
            <v>130081</v>
          </cell>
          <cell r="J29304" t="str">
            <v>SPECIAL ORDER</v>
          </cell>
        </row>
        <row r="29305">
          <cell r="D29305" t="str">
            <v>130081</v>
          </cell>
          <cell r="J29305" t="str">
            <v>SPECIAL ORDER</v>
          </cell>
        </row>
        <row r="29306">
          <cell r="D29306" t="str">
            <v>130081</v>
          </cell>
          <cell r="J29306" t="str">
            <v>SPECIAL ORDER</v>
          </cell>
        </row>
        <row r="29307">
          <cell r="D29307" t="str">
            <v>130081</v>
          </cell>
          <cell r="J29307" t="str">
            <v>SPECIAL ORDER</v>
          </cell>
        </row>
        <row r="29308">
          <cell r="D29308" t="str">
            <v>130081</v>
          </cell>
          <cell r="J29308" t="str">
            <v>SPECIAL ORDER</v>
          </cell>
        </row>
        <row r="29309">
          <cell r="D29309" t="str">
            <v>130081</v>
          </cell>
          <cell r="J29309" t="str">
            <v>SPECIAL ORDER</v>
          </cell>
        </row>
        <row r="29310">
          <cell r="D29310" t="str">
            <v>130081</v>
          </cell>
          <cell r="J29310" t="str">
            <v>SPECIAL ORDER</v>
          </cell>
        </row>
        <row r="29311">
          <cell r="D29311" t="str">
            <v>130081</v>
          </cell>
          <cell r="J29311" t="str">
            <v>SPECIAL ORDER</v>
          </cell>
        </row>
        <row r="29312">
          <cell r="D29312" t="str">
            <v>130081</v>
          </cell>
          <cell r="J29312" t="str">
            <v>SPECIAL ORDER</v>
          </cell>
        </row>
        <row r="29313">
          <cell r="D29313" t="str">
            <v>130081</v>
          </cell>
          <cell r="J29313" t="str">
            <v>SPECIAL ORDER</v>
          </cell>
        </row>
        <row r="29314">
          <cell r="D29314" t="str">
            <v>130088</v>
          </cell>
          <cell r="J29314" t="str">
            <v>SPECIAL ORDER</v>
          </cell>
        </row>
        <row r="29315">
          <cell r="D29315" t="str">
            <v>130088</v>
          </cell>
          <cell r="J29315" t="str">
            <v>SPECIAL ORDER</v>
          </cell>
        </row>
        <row r="29316">
          <cell r="D29316" t="str">
            <v>130088</v>
          </cell>
          <cell r="J29316" t="str">
            <v>SPECIAL ORDER</v>
          </cell>
        </row>
        <row r="29317">
          <cell r="D29317" t="str">
            <v>130088</v>
          </cell>
          <cell r="J29317" t="str">
            <v>SPECIAL ORDER</v>
          </cell>
        </row>
        <row r="29318">
          <cell r="D29318" t="str">
            <v>130088</v>
          </cell>
          <cell r="J29318" t="str">
            <v>SPECIAL ORDER</v>
          </cell>
        </row>
        <row r="29319">
          <cell r="D29319" t="str">
            <v>130088</v>
          </cell>
          <cell r="J29319" t="str">
            <v>SPECIAL ORDER</v>
          </cell>
        </row>
        <row r="29320">
          <cell r="D29320" t="str">
            <v>130088</v>
          </cell>
          <cell r="J29320" t="str">
            <v>SPECIAL ORDER</v>
          </cell>
        </row>
        <row r="29321">
          <cell r="D29321" t="str">
            <v>130088</v>
          </cell>
          <cell r="J29321" t="str">
            <v>SPECIAL ORDER</v>
          </cell>
        </row>
        <row r="29322">
          <cell r="D29322" t="str">
            <v>130088</v>
          </cell>
          <cell r="J29322" t="str">
            <v>SPECIAL ORDER</v>
          </cell>
        </row>
        <row r="29323">
          <cell r="D29323" t="str">
            <v>130104</v>
          </cell>
          <cell r="J29323" t="str">
            <v>STOCKED</v>
          </cell>
        </row>
        <row r="29324">
          <cell r="D29324" t="str">
            <v>130104</v>
          </cell>
          <cell r="J29324" t="str">
            <v>STOCKED</v>
          </cell>
        </row>
        <row r="29325">
          <cell r="D29325" t="str">
            <v>130104</v>
          </cell>
          <cell r="J29325" t="str">
            <v>STOCKED</v>
          </cell>
        </row>
        <row r="29326">
          <cell r="D29326" t="str">
            <v>130104</v>
          </cell>
          <cell r="J29326" t="str">
            <v>STOCKED</v>
          </cell>
        </row>
        <row r="29327">
          <cell r="D29327" t="str">
            <v>130104</v>
          </cell>
          <cell r="J29327" t="str">
            <v>STOCKED</v>
          </cell>
        </row>
        <row r="29328">
          <cell r="D29328" t="str">
            <v>130104</v>
          </cell>
          <cell r="J29328" t="str">
            <v>STOCKED</v>
          </cell>
        </row>
        <row r="29329">
          <cell r="D29329" t="str">
            <v>130104</v>
          </cell>
          <cell r="J29329" t="str">
            <v>STOCKED</v>
          </cell>
        </row>
        <row r="29330">
          <cell r="D29330" t="str">
            <v>130104</v>
          </cell>
          <cell r="J29330" t="str">
            <v>STOCKED</v>
          </cell>
        </row>
        <row r="29331">
          <cell r="D29331" t="str">
            <v>130104</v>
          </cell>
          <cell r="J29331" t="str">
            <v>STOCKED</v>
          </cell>
        </row>
        <row r="29332">
          <cell r="D29332" t="str">
            <v>130104</v>
          </cell>
          <cell r="J29332" t="str">
            <v>STOCKED</v>
          </cell>
        </row>
        <row r="29333">
          <cell r="D29333" t="str">
            <v>130104</v>
          </cell>
          <cell r="J29333" t="str">
            <v>STOCKED</v>
          </cell>
        </row>
        <row r="29334">
          <cell r="D29334" t="str">
            <v>130104</v>
          </cell>
          <cell r="J29334" t="str">
            <v>STOCKED</v>
          </cell>
        </row>
        <row r="29335">
          <cell r="D29335" t="str">
            <v>130104</v>
          </cell>
          <cell r="J29335" t="str">
            <v>STOCKED</v>
          </cell>
        </row>
        <row r="29336">
          <cell r="D29336" t="str">
            <v>130104</v>
          </cell>
          <cell r="J29336" t="str">
            <v>STOCKED</v>
          </cell>
        </row>
        <row r="29337">
          <cell r="D29337" t="str">
            <v>130104</v>
          </cell>
          <cell r="J29337" t="str">
            <v>STOCKED</v>
          </cell>
        </row>
        <row r="29338">
          <cell r="D29338" t="str">
            <v>130104</v>
          </cell>
          <cell r="J29338" t="str">
            <v>STOCKED</v>
          </cell>
        </row>
        <row r="29339">
          <cell r="D29339" t="str">
            <v>130104</v>
          </cell>
          <cell r="J29339" t="str">
            <v>STOCKED</v>
          </cell>
        </row>
        <row r="29340">
          <cell r="D29340" t="str">
            <v>130104</v>
          </cell>
          <cell r="J29340" t="str">
            <v>STOCKED</v>
          </cell>
        </row>
        <row r="29341">
          <cell r="D29341" t="str">
            <v>130104</v>
          </cell>
          <cell r="J29341" t="str">
            <v>STOCKED</v>
          </cell>
        </row>
        <row r="29342">
          <cell r="D29342" t="str">
            <v>130104</v>
          </cell>
          <cell r="J29342" t="str">
            <v>STOCKED</v>
          </cell>
        </row>
        <row r="29343">
          <cell r="D29343" t="str">
            <v>130104</v>
          </cell>
          <cell r="J29343" t="str">
            <v>STOCKED</v>
          </cell>
        </row>
        <row r="29344">
          <cell r="D29344" t="str">
            <v>130104</v>
          </cell>
          <cell r="J29344" t="str">
            <v>STOCKED</v>
          </cell>
        </row>
        <row r="29345">
          <cell r="D29345" t="str">
            <v>130104</v>
          </cell>
          <cell r="J29345" t="str">
            <v>STOCKED</v>
          </cell>
        </row>
        <row r="29346">
          <cell r="D29346" t="str">
            <v>130104</v>
          </cell>
          <cell r="J29346" t="str">
            <v>STOCKED</v>
          </cell>
        </row>
        <row r="29347">
          <cell r="D29347" t="str">
            <v>130104</v>
          </cell>
          <cell r="J29347" t="str">
            <v>STOCKED</v>
          </cell>
        </row>
        <row r="29348">
          <cell r="D29348" t="str">
            <v>130104</v>
          </cell>
          <cell r="J29348" t="str">
            <v>(blank)</v>
          </cell>
        </row>
        <row r="29349">
          <cell r="D29349" t="str">
            <v>130104</v>
          </cell>
          <cell r="J29349" t="str">
            <v>(blank)</v>
          </cell>
        </row>
        <row r="29350">
          <cell r="D29350" t="str">
            <v>130104</v>
          </cell>
          <cell r="J29350" t="str">
            <v>(blank)</v>
          </cell>
        </row>
        <row r="29351">
          <cell r="D29351" t="str">
            <v>130104</v>
          </cell>
          <cell r="J29351" t="str">
            <v>(blank)</v>
          </cell>
        </row>
        <row r="29352">
          <cell r="D29352" t="str">
            <v>130104</v>
          </cell>
          <cell r="J29352" t="str">
            <v>(blank)</v>
          </cell>
        </row>
        <row r="29353">
          <cell r="D29353" t="str">
            <v>130104</v>
          </cell>
          <cell r="J29353" t="str">
            <v>N/A</v>
          </cell>
        </row>
        <row r="29354">
          <cell r="D29354" t="str">
            <v>130104</v>
          </cell>
          <cell r="J29354" t="str">
            <v>N/A</v>
          </cell>
        </row>
        <row r="29355">
          <cell r="D29355" t="str">
            <v>130104</v>
          </cell>
          <cell r="J29355" t="str">
            <v>STOCKED</v>
          </cell>
        </row>
        <row r="29356">
          <cell r="D29356" t="str">
            <v>130104</v>
          </cell>
          <cell r="J29356" t="str">
            <v>STOCKED</v>
          </cell>
        </row>
        <row r="29357">
          <cell r="D29357" t="str">
            <v>130104</v>
          </cell>
          <cell r="J29357" t="str">
            <v>STOCKED</v>
          </cell>
        </row>
        <row r="29358">
          <cell r="D29358" t="str">
            <v>130104</v>
          </cell>
          <cell r="J29358" t="str">
            <v>STOCKED</v>
          </cell>
        </row>
        <row r="29359">
          <cell r="D29359" t="str">
            <v>130104</v>
          </cell>
          <cell r="J29359" t="str">
            <v>STOCKED</v>
          </cell>
        </row>
        <row r="29360">
          <cell r="D29360" t="str">
            <v>130104</v>
          </cell>
          <cell r="J29360" t="str">
            <v>STOCKED</v>
          </cell>
        </row>
        <row r="29361">
          <cell r="D29361" t="str">
            <v>130104</v>
          </cell>
          <cell r="J29361" t="str">
            <v>STOCKED</v>
          </cell>
        </row>
        <row r="29362">
          <cell r="D29362" t="str">
            <v>130104</v>
          </cell>
          <cell r="J29362" t="str">
            <v>STOCKED</v>
          </cell>
        </row>
        <row r="29363">
          <cell r="D29363" t="str">
            <v>130104</v>
          </cell>
          <cell r="J29363" t="str">
            <v>STOCKED</v>
          </cell>
        </row>
        <row r="29364">
          <cell r="D29364" t="str">
            <v>130104</v>
          </cell>
          <cell r="J29364" t="str">
            <v>STOCKED</v>
          </cell>
        </row>
        <row r="29365">
          <cell r="D29365" t="str">
            <v>130104</v>
          </cell>
          <cell r="J29365" t="str">
            <v>STOCKED</v>
          </cell>
        </row>
        <row r="29366">
          <cell r="D29366" t="str">
            <v>130104</v>
          </cell>
          <cell r="J29366" t="str">
            <v>STOCKED</v>
          </cell>
        </row>
        <row r="29367">
          <cell r="D29367" t="str">
            <v>130104</v>
          </cell>
          <cell r="J29367" t="str">
            <v>STOCKED</v>
          </cell>
        </row>
        <row r="29368">
          <cell r="D29368" t="str">
            <v>130104</v>
          </cell>
          <cell r="J29368" t="str">
            <v>STOCKED</v>
          </cell>
        </row>
        <row r="29369">
          <cell r="D29369" t="str">
            <v>130104</v>
          </cell>
          <cell r="J29369" t="str">
            <v>STOCKED</v>
          </cell>
        </row>
        <row r="29370">
          <cell r="D29370" t="str">
            <v>130104</v>
          </cell>
          <cell r="J29370" t="str">
            <v>STOCKED</v>
          </cell>
        </row>
        <row r="29371">
          <cell r="D29371" t="str">
            <v>130104</v>
          </cell>
          <cell r="J29371" t="str">
            <v>STOCKED</v>
          </cell>
        </row>
        <row r="29372">
          <cell r="D29372" t="str">
            <v>130104</v>
          </cell>
          <cell r="J29372" t="str">
            <v>STOCKED</v>
          </cell>
        </row>
        <row r="29373">
          <cell r="D29373" t="str">
            <v>130104</v>
          </cell>
          <cell r="J29373" t="str">
            <v>STOCKED</v>
          </cell>
        </row>
        <row r="29374">
          <cell r="D29374" t="str">
            <v>130104</v>
          </cell>
          <cell r="J29374" t="str">
            <v>STOCKED</v>
          </cell>
        </row>
        <row r="29375">
          <cell r="D29375" t="str">
            <v>130104</v>
          </cell>
          <cell r="J29375" t="str">
            <v>STOCKED</v>
          </cell>
        </row>
        <row r="29376">
          <cell r="D29376" t="str">
            <v>130104</v>
          </cell>
          <cell r="J29376" t="str">
            <v>STOCKED</v>
          </cell>
        </row>
        <row r="29377">
          <cell r="D29377" t="str">
            <v>130104</v>
          </cell>
          <cell r="J29377" t="str">
            <v>STOCKED</v>
          </cell>
        </row>
        <row r="29378">
          <cell r="D29378" t="str">
            <v>130104</v>
          </cell>
          <cell r="J29378" t="str">
            <v>STOCKED</v>
          </cell>
        </row>
        <row r="29379">
          <cell r="D29379" t="str">
            <v>130104</v>
          </cell>
          <cell r="J29379" t="str">
            <v>STOCKED</v>
          </cell>
        </row>
        <row r="29380">
          <cell r="D29380" t="str">
            <v>130104</v>
          </cell>
          <cell r="J29380" t="str">
            <v>(blank)</v>
          </cell>
        </row>
        <row r="29381">
          <cell r="D29381" t="str">
            <v>130104</v>
          </cell>
          <cell r="J29381" t="str">
            <v>(blank)</v>
          </cell>
        </row>
        <row r="29382">
          <cell r="D29382" t="str">
            <v>130104</v>
          </cell>
          <cell r="J29382" t="str">
            <v>(blank)</v>
          </cell>
        </row>
        <row r="29383">
          <cell r="D29383" t="str">
            <v>130104</v>
          </cell>
          <cell r="J29383" t="str">
            <v>(blank)</v>
          </cell>
        </row>
        <row r="29384">
          <cell r="D29384" t="str">
            <v>130104</v>
          </cell>
          <cell r="J29384" t="str">
            <v>(blank)</v>
          </cell>
        </row>
        <row r="29385">
          <cell r="D29385" t="str">
            <v>130104</v>
          </cell>
          <cell r="J29385" t="str">
            <v>N/A</v>
          </cell>
        </row>
        <row r="29386">
          <cell r="D29386" t="str">
            <v>130104</v>
          </cell>
          <cell r="J29386" t="str">
            <v>N/A</v>
          </cell>
        </row>
        <row r="29387">
          <cell r="D29387" t="str">
            <v>130104</v>
          </cell>
          <cell r="J29387" t="str">
            <v>STOCKED</v>
          </cell>
        </row>
        <row r="29388">
          <cell r="D29388" t="str">
            <v>130104</v>
          </cell>
          <cell r="J29388" t="str">
            <v>STOCKED</v>
          </cell>
        </row>
        <row r="29389">
          <cell r="D29389" t="str">
            <v>130104</v>
          </cell>
          <cell r="J29389" t="str">
            <v>STOCKED</v>
          </cell>
        </row>
        <row r="29390">
          <cell r="D29390" t="str">
            <v>130104</v>
          </cell>
          <cell r="J29390" t="str">
            <v>STOCKED</v>
          </cell>
        </row>
        <row r="29391">
          <cell r="D29391" t="str">
            <v>130104</v>
          </cell>
          <cell r="J29391" t="str">
            <v>STOCKED</v>
          </cell>
        </row>
        <row r="29392">
          <cell r="D29392" t="str">
            <v>130104</v>
          </cell>
          <cell r="J29392" t="str">
            <v>STOCKED</v>
          </cell>
        </row>
        <row r="29393">
          <cell r="D29393" t="str">
            <v>130104</v>
          </cell>
          <cell r="J29393" t="str">
            <v>STOCKED</v>
          </cell>
        </row>
        <row r="29394">
          <cell r="D29394" t="str">
            <v>130104</v>
          </cell>
          <cell r="J29394" t="str">
            <v>STOCKED</v>
          </cell>
        </row>
        <row r="29395">
          <cell r="D29395" t="str">
            <v>130104</v>
          </cell>
          <cell r="J29395" t="str">
            <v>STOCKED</v>
          </cell>
        </row>
        <row r="29396">
          <cell r="D29396" t="str">
            <v>130104</v>
          </cell>
          <cell r="J29396" t="str">
            <v>STOCKED</v>
          </cell>
        </row>
        <row r="29397">
          <cell r="D29397" t="str">
            <v>130104</v>
          </cell>
          <cell r="J29397" t="str">
            <v>STOCKED</v>
          </cell>
        </row>
        <row r="29398">
          <cell r="D29398" t="str">
            <v>130104</v>
          </cell>
          <cell r="J29398" t="str">
            <v>STOCKED</v>
          </cell>
        </row>
        <row r="29399">
          <cell r="D29399" t="str">
            <v>130104</v>
          </cell>
          <cell r="J29399" t="str">
            <v>STOCKED</v>
          </cell>
        </row>
        <row r="29400">
          <cell r="D29400" t="str">
            <v>130104</v>
          </cell>
          <cell r="J29400" t="str">
            <v>STOCKED</v>
          </cell>
        </row>
        <row r="29401">
          <cell r="D29401" t="str">
            <v>130104</v>
          </cell>
          <cell r="J29401" t="str">
            <v>STOCKED</v>
          </cell>
        </row>
        <row r="29402">
          <cell r="D29402" t="str">
            <v>130104</v>
          </cell>
          <cell r="J29402" t="str">
            <v>STOCKED</v>
          </cell>
        </row>
        <row r="29403">
          <cell r="D29403" t="str">
            <v>130104</v>
          </cell>
          <cell r="J29403" t="str">
            <v>STOCKED</v>
          </cell>
        </row>
        <row r="29404">
          <cell r="D29404" t="str">
            <v>130104</v>
          </cell>
          <cell r="J29404" t="str">
            <v>STOCKED</v>
          </cell>
        </row>
        <row r="29405">
          <cell r="D29405" t="str">
            <v>130104</v>
          </cell>
          <cell r="J29405" t="str">
            <v>STOCKED</v>
          </cell>
        </row>
        <row r="29406">
          <cell r="D29406" t="str">
            <v>130104</v>
          </cell>
          <cell r="J29406" t="str">
            <v>STOCKED</v>
          </cell>
        </row>
        <row r="29407">
          <cell r="D29407" t="str">
            <v>130104</v>
          </cell>
          <cell r="J29407" t="str">
            <v>STOCKED</v>
          </cell>
        </row>
        <row r="29408">
          <cell r="D29408" t="str">
            <v>130104</v>
          </cell>
          <cell r="J29408" t="str">
            <v>STOCKED</v>
          </cell>
        </row>
        <row r="29409">
          <cell r="D29409" t="str">
            <v>130104</v>
          </cell>
          <cell r="J29409" t="str">
            <v>STOCKED</v>
          </cell>
        </row>
        <row r="29410">
          <cell r="D29410" t="str">
            <v>130104</v>
          </cell>
          <cell r="J29410" t="str">
            <v>STOCKED</v>
          </cell>
        </row>
        <row r="29411">
          <cell r="D29411" t="str">
            <v>130104</v>
          </cell>
          <cell r="J29411" t="str">
            <v>STOCKED</v>
          </cell>
        </row>
        <row r="29412">
          <cell r="D29412" t="str">
            <v>130104</v>
          </cell>
          <cell r="J29412" t="str">
            <v>(blank)</v>
          </cell>
        </row>
        <row r="29413">
          <cell r="D29413" t="str">
            <v>130104</v>
          </cell>
          <cell r="J29413" t="str">
            <v>(blank)</v>
          </cell>
        </row>
        <row r="29414">
          <cell r="D29414" t="str">
            <v>130104</v>
          </cell>
          <cell r="J29414" t="str">
            <v>(blank)</v>
          </cell>
        </row>
        <row r="29415">
          <cell r="D29415" t="str">
            <v>130104</v>
          </cell>
          <cell r="J29415" t="str">
            <v>(blank)</v>
          </cell>
        </row>
        <row r="29416">
          <cell r="D29416" t="str">
            <v>130104</v>
          </cell>
          <cell r="J29416" t="str">
            <v>(blank)</v>
          </cell>
        </row>
        <row r="29417">
          <cell r="D29417" t="str">
            <v>130104</v>
          </cell>
          <cell r="J29417" t="str">
            <v>N/A</v>
          </cell>
        </row>
        <row r="29418">
          <cell r="D29418" t="str">
            <v>130104</v>
          </cell>
          <cell r="J29418" t="str">
            <v>N/A</v>
          </cell>
        </row>
        <row r="29419">
          <cell r="D29419" t="str">
            <v>130104</v>
          </cell>
          <cell r="J29419" t="str">
            <v>STOCKED</v>
          </cell>
        </row>
        <row r="29420">
          <cell r="D29420" t="str">
            <v>130104</v>
          </cell>
          <cell r="J29420" t="str">
            <v>STOCKED</v>
          </cell>
        </row>
        <row r="29421">
          <cell r="D29421" t="str">
            <v>130104</v>
          </cell>
          <cell r="J29421" t="str">
            <v>STOCKED</v>
          </cell>
        </row>
        <row r="29422">
          <cell r="D29422" t="str">
            <v>130104</v>
          </cell>
          <cell r="J29422" t="str">
            <v>STOCKED</v>
          </cell>
        </row>
        <row r="29423">
          <cell r="D29423" t="str">
            <v>130104</v>
          </cell>
          <cell r="J29423" t="str">
            <v>STOCKED</v>
          </cell>
        </row>
        <row r="29424">
          <cell r="D29424" t="str">
            <v>130104</v>
          </cell>
          <cell r="J29424" t="str">
            <v>STOCKED</v>
          </cell>
        </row>
        <row r="29425">
          <cell r="D29425" t="str">
            <v>130104</v>
          </cell>
          <cell r="J29425" t="str">
            <v>STOCKED</v>
          </cell>
        </row>
        <row r="29426">
          <cell r="D29426" t="str">
            <v>130104</v>
          </cell>
          <cell r="J29426" t="str">
            <v>STOCKED</v>
          </cell>
        </row>
        <row r="29427">
          <cell r="D29427" t="str">
            <v>130104</v>
          </cell>
          <cell r="J29427" t="str">
            <v>STOCKED</v>
          </cell>
        </row>
        <row r="29428">
          <cell r="D29428" t="str">
            <v>130104</v>
          </cell>
          <cell r="J29428" t="str">
            <v>STOCKED</v>
          </cell>
        </row>
        <row r="29429">
          <cell r="D29429" t="str">
            <v>130104</v>
          </cell>
          <cell r="J29429" t="str">
            <v>STOCKED</v>
          </cell>
        </row>
        <row r="29430">
          <cell r="D29430" t="str">
            <v>130104</v>
          </cell>
          <cell r="J29430" t="str">
            <v>STOCKED</v>
          </cell>
        </row>
        <row r="29431">
          <cell r="D29431" t="str">
            <v>130104</v>
          </cell>
          <cell r="J29431" t="str">
            <v>STOCKED</v>
          </cell>
        </row>
        <row r="29432">
          <cell r="D29432" t="str">
            <v>130104</v>
          </cell>
          <cell r="J29432" t="str">
            <v>STOCKED</v>
          </cell>
        </row>
        <row r="29433">
          <cell r="D29433" t="str">
            <v>130104</v>
          </cell>
          <cell r="J29433" t="str">
            <v>STOCKED</v>
          </cell>
        </row>
        <row r="29434">
          <cell r="D29434" t="str">
            <v>130104</v>
          </cell>
          <cell r="J29434" t="str">
            <v>STOCKED</v>
          </cell>
        </row>
        <row r="29435">
          <cell r="D29435" t="str">
            <v>130104</v>
          </cell>
          <cell r="J29435" t="str">
            <v>STOCKED</v>
          </cell>
        </row>
        <row r="29436">
          <cell r="D29436" t="str">
            <v>130104</v>
          </cell>
          <cell r="J29436" t="str">
            <v>STOCKED</v>
          </cell>
        </row>
        <row r="29437">
          <cell r="D29437" t="str">
            <v>130104</v>
          </cell>
          <cell r="J29437" t="str">
            <v>STOCKED</v>
          </cell>
        </row>
        <row r="29438">
          <cell r="D29438" t="str">
            <v>130104</v>
          </cell>
          <cell r="J29438" t="str">
            <v>STOCKED</v>
          </cell>
        </row>
        <row r="29439">
          <cell r="D29439" t="str">
            <v>130104</v>
          </cell>
          <cell r="J29439" t="str">
            <v>STOCKED</v>
          </cell>
        </row>
        <row r="29440">
          <cell r="D29440" t="str">
            <v>130104</v>
          </cell>
          <cell r="J29440" t="str">
            <v>STOCKED</v>
          </cell>
        </row>
        <row r="29441">
          <cell r="D29441" t="str">
            <v>130104</v>
          </cell>
          <cell r="J29441" t="str">
            <v>STOCKED</v>
          </cell>
        </row>
        <row r="29442">
          <cell r="D29442" t="str">
            <v>130104</v>
          </cell>
          <cell r="J29442" t="str">
            <v>STOCKED</v>
          </cell>
        </row>
        <row r="29443">
          <cell r="D29443" t="str">
            <v>130104</v>
          </cell>
          <cell r="J29443" t="str">
            <v>STOCKED</v>
          </cell>
        </row>
        <row r="29444">
          <cell r="D29444" t="str">
            <v>130104</v>
          </cell>
          <cell r="J29444" t="str">
            <v>STOCKED</v>
          </cell>
        </row>
        <row r="29445">
          <cell r="D29445" t="str">
            <v>130104</v>
          </cell>
          <cell r="J29445" t="str">
            <v>STOCKED</v>
          </cell>
        </row>
        <row r="29446">
          <cell r="D29446" t="str">
            <v>130104</v>
          </cell>
          <cell r="J29446" t="str">
            <v>STOCKED</v>
          </cell>
        </row>
        <row r="29447">
          <cell r="D29447" t="str">
            <v>130104</v>
          </cell>
          <cell r="J29447" t="str">
            <v>STOCKED</v>
          </cell>
        </row>
        <row r="29448">
          <cell r="D29448" t="str">
            <v>130105</v>
          </cell>
          <cell r="J29448" t="str">
            <v>STOCKED</v>
          </cell>
        </row>
        <row r="29449">
          <cell r="D29449" t="str">
            <v>130105</v>
          </cell>
          <cell r="J29449" t="str">
            <v>STOCKED</v>
          </cell>
        </row>
        <row r="29450">
          <cell r="D29450" t="str">
            <v>130105</v>
          </cell>
          <cell r="J29450" t="str">
            <v>STOCKED</v>
          </cell>
        </row>
        <row r="29451">
          <cell r="D29451" t="str">
            <v>130105</v>
          </cell>
          <cell r="J29451" t="str">
            <v>STOCKED</v>
          </cell>
        </row>
        <row r="29452">
          <cell r="D29452" t="str">
            <v>130105</v>
          </cell>
          <cell r="J29452" t="str">
            <v>STOCKED</v>
          </cell>
        </row>
        <row r="29453">
          <cell r="D29453" t="str">
            <v>130105</v>
          </cell>
          <cell r="J29453" t="str">
            <v>STOCKED</v>
          </cell>
        </row>
        <row r="29454">
          <cell r="D29454" t="str">
            <v>130105</v>
          </cell>
          <cell r="J29454" t="str">
            <v>STOCKED</v>
          </cell>
        </row>
        <row r="29455">
          <cell r="D29455" t="str">
            <v>130105</v>
          </cell>
          <cell r="J29455" t="str">
            <v>STOCKED</v>
          </cell>
        </row>
        <row r="29456">
          <cell r="D29456" t="str">
            <v>130105</v>
          </cell>
          <cell r="J29456" t="str">
            <v>STOCKED</v>
          </cell>
        </row>
        <row r="29457">
          <cell r="D29457" t="str">
            <v>130105</v>
          </cell>
          <cell r="J29457" t="str">
            <v>STOCKED</v>
          </cell>
        </row>
        <row r="29458">
          <cell r="D29458" t="str">
            <v>130105</v>
          </cell>
          <cell r="J29458" t="str">
            <v>STOCKED</v>
          </cell>
        </row>
        <row r="29459">
          <cell r="D29459" t="str">
            <v>130105</v>
          </cell>
          <cell r="J29459" t="str">
            <v>STOCKED</v>
          </cell>
        </row>
        <row r="29460">
          <cell r="D29460" t="str">
            <v>130105</v>
          </cell>
          <cell r="J29460" t="str">
            <v>STOCKED</v>
          </cell>
        </row>
        <row r="29461">
          <cell r="D29461" t="str">
            <v>130105</v>
          </cell>
          <cell r="J29461" t="str">
            <v>STOCKED</v>
          </cell>
        </row>
        <row r="29462">
          <cell r="D29462" t="str">
            <v>130105</v>
          </cell>
          <cell r="J29462" t="str">
            <v>STOCKED</v>
          </cell>
        </row>
        <row r="29463">
          <cell r="D29463" t="str">
            <v>130105</v>
          </cell>
          <cell r="J29463" t="str">
            <v>STOCKED</v>
          </cell>
        </row>
        <row r="29464">
          <cell r="D29464" t="str">
            <v>130105</v>
          </cell>
          <cell r="J29464" t="str">
            <v>STOCKED</v>
          </cell>
        </row>
        <row r="29465">
          <cell r="D29465" t="str">
            <v>130105</v>
          </cell>
          <cell r="J29465" t="str">
            <v>STOCKED</v>
          </cell>
        </row>
        <row r="29466">
          <cell r="D29466" t="str">
            <v>130105</v>
          </cell>
          <cell r="J29466" t="str">
            <v>STOCKED</v>
          </cell>
        </row>
        <row r="29467">
          <cell r="D29467" t="str">
            <v>130105</v>
          </cell>
          <cell r="J29467" t="str">
            <v>STOCKED</v>
          </cell>
        </row>
        <row r="29468">
          <cell r="D29468" t="str">
            <v>130105</v>
          </cell>
          <cell r="J29468" t="str">
            <v>STOCKED</v>
          </cell>
        </row>
        <row r="29469">
          <cell r="D29469" t="str">
            <v>130105</v>
          </cell>
          <cell r="J29469" t="str">
            <v>STOCKED</v>
          </cell>
        </row>
        <row r="29470">
          <cell r="D29470" t="str">
            <v>130105</v>
          </cell>
          <cell r="J29470" t="str">
            <v>STOCKED</v>
          </cell>
        </row>
        <row r="29471">
          <cell r="D29471" t="str">
            <v>130105</v>
          </cell>
          <cell r="J29471" t="str">
            <v>STOCKED</v>
          </cell>
        </row>
        <row r="29472">
          <cell r="D29472" t="str">
            <v>130105</v>
          </cell>
          <cell r="J29472" t="str">
            <v>STOCKED</v>
          </cell>
        </row>
        <row r="29473">
          <cell r="D29473" t="str">
            <v>130105</v>
          </cell>
          <cell r="J29473" t="str">
            <v>(blank)</v>
          </cell>
        </row>
        <row r="29474">
          <cell r="D29474" t="str">
            <v>130105</v>
          </cell>
          <cell r="J29474" t="str">
            <v>(blank)</v>
          </cell>
        </row>
        <row r="29475">
          <cell r="D29475" t="str">
            <v>130105</v>
          </cell>
          <cell r="J29475" t="str">
            <v>(blank)</v>
          </cell>
        </row>
        <row r="29476">
          <cell r="D29476" t="str">
            <v>130105</v>
          </cell>
          <cell r="J29476" t="str">
            <v>(blank)</v>
          </cell>
        </row>
        <row r="29477">
          <cell r="D29477" t="str">
            <v>130105</v>
          </cell>
          <cell r="J29477" t="str">
            <v>(blank)</v>
          </cell>
        </row>
        <row r="29478">
          <cell r="D29478" t="str">
            <v>130105</v>
          </cell>
          <cell r="J29478" t="str">
            <v>N/A</v>
          </cell>
        </row>
        <row r="29479">
          <cell r="D29479" t="str">
            <v>130105</v>
          </cell>
          <cell r="J29479" t="str">
            <v>N/A</v>
          </cell>
        </row>
        <row r="29480">
          <cell r="D29480" t="str">
            <v>130105</v>
          </cell>
          <cell r="J29480" t="str">
            <v>STOCKED</v>
          </cell>
        </row>
        <row r="29481">
          <cell r="D29481" t="str">
            <v>130105</v>
          </cell>
          <cell r="J29481" t="str">
            <v>STOCKED</v>
          </cell>
        </row>
        <row r="29482">
          <cell r="D29482" t="str">
            <v>130105</v>
          </cell>
          <cell r="J29482" t="str">
            <v>STOCKED</v>
          </cell>
        </row>
        <row r="29483">
          <cell r="D29483" t="str">
            <v>130105</v>
          </cell>
          <cell r="J29483" t="str">
            <v>STOCKED</v>
          </cell>
        </row>
        <row r="29484">
          <cell r="D29484" t="str">
            <v>130105</v>
          </cell>
          <cell r="J29484" t="str">
            <v>STOCKED</v>
          </cell>
        </row>
        <row r="29485">
          <cell r="D29485" t="str">
            <v>130105</v>
          </cell>
          <cell r="J29485" t="str">
            <v>STOCKED</v>
          </cell>
        </row>
        <row r="29486">
          <cell r="D29486" t="str">
            <v>130105</v>
          </cell>
          <cell r="J29486" t="str">
            <v>STOCKED</v>
          </cell>
        </row>
        <row r="29487">
          <cell r="D29487" t="str">
            <v>130105</v>
          </cell>
          <cell r="J29487" t="str">
            <v>STOCKED</v>
          </cell>
        </row>
        <row r="29488">
          <cell r="D29488" t="str">
            <v>130105</v>
          </cell>
          <cell r="J29488" t="str">
            <v>STOCKED</v>
          </cell>
        </row>
        <row r="29489">
          <cell r="D29489" t="str">
            <v>130105</v>
          </cell>
          <cell r="J29489" t="str">
            <v>STOCKED</v>
          </cell>
        </row>
        <row r="29490">
          <cell r="D29490" t="str">
            <v>130105</v>
          </cell>
          <cell r="J29490" t="str">
            <v>STOCKED</v>
          </cell>
        </row>
        <row r="29491">
          <cell r="D29491" t="str">
            <v>130105</v>
          </cell>
          <cell r="J29491" t="str">
            <v>STOCKED</v>
          </cell>
        </row>
        <row r="29492">
          <cell r="D29492" t="str">
            <v>130105</v>
          </cell>
          <cell r="J29492" t="str">
            <v>STOCKED</v>
          </cell>
        </row>
        <row r="29493">
          <cell r="D29493" t="str">
            <v>130105</v>
          </cell>
          <cell r="J29493" t="str">
            <v>STOCKED</v>
          </cell>
        </row>
        <row r="29494">
          <cell r="D29494" t="str">
            <v>130105</v>
          </cell>
          <cell r="J29494" t="str">
            <v>STOCKED</v>
          </cell>
        </row>
        <row r="29495">
          <cell r="D29495" t="str">
            <v>130105</v>
          </cell>
          <cell r="J29495" t="str">
            <v>STOCKED</v>
          </cell>
        </row>
        <row r="29496">
          <cell r="D29496" t="str">
            <v>130105</v>
          </cell>
          <cell r="J29496" t="str">
            <v>STOCKED</v>
          </cell>
        </row>
        <row r="29497">
          <cell r="D29497" t="str">
            <v>130105</v>
          </cell>
          <cell r="J29497" t="str">
            <v>STOCKED</v>
          </cell>
        </row>
        <row r="29498">
          <cell r="D29498" t="str">
            <v>130105</v>
          </cell>
          <cell r="J29498" t="str">
            <v>STOCKED</v>
          </cell>
        </row>
        <row r="29499">
          <cell r="D29499" t="str">
            <v>130105</v>
          </cell>
          <cell r="J29499" t="str">
            <v>STOCKED</v>
          </cell>
        </row>
        <row r="29500">
          <cell r="D29500" t="str">
            <v>130105</v>
          </cell>
          <cell r="J29500" t="str">
            <v>STOCKED</v>
          </cell>
        </row>
        <row r="29501">
          <cell r="D29501" t="str">
            <v>130105</v>
          </cell>
          <cell r="J29501" t="str">
            <v>STOCKED</v>
          </cell>
        </row>
        <row r="29502">
          <cell r="D29502" t="str">
            <v>130105</v>
          </cell>
          <cell r="J29502" t="str">
            <v>STOCKED</v>
          </cell>
        </row>
        <row r="29503">
          <cell r="D29503" t="str">
            <v>130105</v>
          </cell>
          <cell r="J29503" t="str">
            <v>STOCKED</v>
          </cell>
        </row>
        <row r="29504">
          <cell r="D29504" t="str">
            <v>130105</v>
          </cell>
          <cell r="J29504" t="str">
            <v>STOCKED</v>
          </cell>
        </row>
        <row r="29505">
          <cell r="D29505" t="str">
            <v>130105</v>
          </cell>
          <cell r="J29505" t="str">
            <v>(blank)</v>
          </cell>
        </row>
        <row r="29506">
          <cell r="D29506" t="str">
            <v>130105</v>
          </cell>
          <cell r="J29506" t="str">
            <v>(blank)</v>
          </cell>
        </row>
        <row r="29507">
          <cell r="D29507" t="str">
            <v>130105</v>
          </cell>
          <cell r="J29507" t="str">
            <v>(blank)</v>
          </cell>
        </row>
        <row r="29508">
          <cell r="D29508" t="str">
            <v>130105</v>
          </cell>
          <cell r="J29508" t="str">
            <v>(blank)</v>
          </cell>
        </row>
        <row r="29509">
          <cell r="D29509" t="str">
            <v>130105</v>
          </cell>
          <cell r="J29509" t="str">
            <v>(blank)</v>
          </cell>
        </row>
        <row r="29510">
          <cell r="D29510" t="str">
            <v>130105</v>
          </cell>
          <cell r="J29510" t="str">
            <v>N/A</v>
          </cell>
        </row>
        <row r="29511">
          <cell r="D29511" t="str">
            <v>130105</v>
          </cell>
          <cell r="J29511" t="str">
            <v>N/A</v>
          </cell>
        </row>
        <row r="29512">
          <cell r="D29512" t="str">
            <v>130105</v>
          </cell>
          <cell r="J29512" t="str">
            <v>STOCKED</v>
          </cell>
        </row>
        <row r="29513">
          <cell r="D29513" t="str">
            <v>130105</v>
          </cell>
          <cell r="J29513" t="str">
            <v>STOCKED</v>
          </cell>
        </row>
        <row r="29514">
          <cell r="D29514" t="str">
            <v>130105</v>
          </cell>
          <cell r="J29514" t="str">
            <v>STOCKED</v>
          </cell>
        </row>
        <row r="29515">
          <cell r="D29515" t="str">
            <v>130105</v>
          </cell>
          <cell r="J29515" t="str">
            <v>STOCKED</v>
          </cell>
        </row>
        <row r="29516">
          <cell r="D29516" t="str">
            <v>130105</v>
          </cell>
          <cell r="J29516" t="str">
            <v>STOCKED</v>
          </cell>
        </row>
        <row r="29517">
          <cell r="D29517" t="str">
            <v>130105</v>
          </cell>
          <cell r="J29517" t="str">
            <v>STOCKED</v>
          </cell>
        </row>
        <row r="29518">
          <cell r="D29518" t="str">
            <v>130105</v>
          </cell>
          <cell r="J29518" t="str">
            <v>STOCKED</v>
          </cell>
        </row>
        <row r="29519">
          <cell r="D29519" t="str">
            <v>130105</v>
          </cell>
          <cell r="J29519" t="str">
            <v>STOCKED</v>
          </cell>
        </row>
        <row r="29520">
          <cell r="D29520" t="str">
            <v>130105</v>
          </cell>
          <cell r="J29520" t="str">
            <v>STOCKED</v>
          </cell>
        </row>
        <row r="29521">
          <cell r="D29521" t="str">
            <v>130105</v>
          </cell>
          <cell r="J29521" t="str">
            <v>STOCKED</v>
          </cell>
        </row>
        <row r="29522">
          <cell r="D29522" t="str">
            <v>130105</v>
          </cell>
          <cell r="J29522" t="str">
            <v>STOCKED</v>
          </cell>
        </row>
        <row r="29523">
          <cell r="D29523" t="str">
            <v>130105</v>
          </cell>
          <cell r="J29523" t="str">
            <v>STOCKED</v>
          </cell>
        </row>
        <row r="29524">
          <cell r="D29524" t="str">
            <v>130105</v>
          </cell>
          <cell r="J29524" t="str">
            <v>STOCKED</v>
          </cell>
        </row>
        <row r="29525">
          <cell r="D29525" t="str">
            <v>130105</v>
          </cell>
          <cell r="J29525" t="str">
            <v>STOCKED</v>
          </cell>
        </row>
        <row r="29526">
          <cell r="D29526" t="str">
            <v>130105</v>
          </cell>
          <cell r="J29526" t="str">
            <v>STOCKED</v>
          </cell>
        </row>
        <row r="29527">
          <cell r="D29527" t="str">
            <v>130105</v>
          </cell>
          <cell r="J29527" t="str">
            <v>STOCKED</v>
          </cell>
        </row>
        <row r="29528">
          <cell r="D29528" t="str">
            <v>130105</v>
          </cell>
          <cell r="J29528" t="str">
            <v>STOCKED</v>
          </cell>
        </row>
        <row r="29529">
          <cell r="D29529" t="str">
            <v>130105</v>
          </cell>
          <cell r="J29529" t="str">
            <v>STOCKED</v>
          </cell>
        </row>
        <row r="29530">
          <cell r="D29530" t="str">
            <v>130105</v>
          </cell>
          <cell r="J29530" t="str">
            <v>STOCKED</v>
          </cell>
        </row>
        <row r="29531">
          <cell r="D29531" t="str">
            <v>130105</v>
          </cell>
          <cell r="J29531" t="str">
            <v>STOCKED</v>
          </cell>
        </row>
        <row r="29532">
          <cell r="D29532" t="str">
            <v>130105</v>
          </cell>
          <cell r="J29532" t="str">
            <v>STOCKED</v>
          </cell>
        </row>
        <row r="29533">
          <cell r="D29533" t="str">
            <v>130105</v>
          </cell>
          <cell r="J29533" t="str">
            <v>STOCKED</v>
          </cell>
        </row>
        <row r="29534">
          <cell r="D29534" t="str">
            <v>130105</v>
          </cell>
          <cell r="J29534" t="str">
            <v>STOCKED</v>
          </cell>
        </row>
        <row r="29535">
          <cell r="D29535" t="str">
            <v>130105</v>
          </cell>
          <cell r="J29535" t="str">
            <v>STOCKED</v>
          </cell>
        </row>
        <row r="29536">
          <cell r="D29536" t="str">
            <v>130105</v>
          </cell>
          <cell r="J29536" t="str">
            <v>STOCKED</v>
          </cell>
        </row>
        <row r="29537">
          <cell r="D29537" t="str">
            <v>130105</v>
          </cell>
          <cell r="J29537" t="str">
            <v>(blank)</v>
          </cell>
        </row>
        <row r="29538">
          <cell r="D29538" t="str">
            <v>130105</v>
          </cell>
          <cell r="J29538" t="str">
            <v>(blank)</v>
          </cell>
        </row>
        <row r="29539">
          <cell r="D29539" t="str">
            <v>130105</v>
          </cell>
          <cell r="J29539" t="str">
            <v>(blank)</v>
          </cell>
        </row>
        <row r="29540">
          <cell r="D29540" t="str">
            <v>130105</v>
          </cell>
          <cell r="J29540" t="str">
            <v>(blank)</v>
          </cell>
        </row>
        <row r="29541">
          <cell r="D29541" t="str">
            <v>130105</v>
          </cell>
          <cell r="J29541" t="str">
            <v>(blank)</v>
          </cell>
        </row>
        <row r="29542">
          <cell r="D29542" t="str">
            <v>130105</v>
          </cell>
          <cell r="J29542" t="str">
            <v>N/A</v>
          </cell>
        </row>
        <row r="29543">
          <cell r="D29543" t="str">
            <v>130105</v>
          </cell>
          <cell r="J29543" t="str">
            <v>N/A</v>
          </cell>
        </row>
        <row r="29544">
          <cell r="D29544" t="str">
            <v>130105</v>
          </cell>
          <cell r="J29544" t="str">
            <v>STOCKED</v>
          </cell>
        </row>
        <row r="29545">
          <cell r="D29545" t="str">
            <v>130105</v>
          </cell>
          <cell r="J29545" t="str">
            <v>STOCKED</v>
          </cell>
        </row>
        <row r="29546">
          <cell r="D29546" t="str">
            <v>130105</v>
          </cell>
          <cell r="J29546" t="str">
            <v>STOCKED</v>
          </cell>
        </row>
        <row r="29547">
          <cell r="D29547" t="str">
            <v>130105</v>
          </cell>
          <cell r="J29547" t="str">
            <v>STOCKED</v>
          </cell>
        </row>
        <row r="29548">
          <cell r="D29548" t="str">
            <v>130105</v>
          </cell>
          <cell r="J29548" t="str">
            <v>STOCKED</v>
          </cell>
        </row>
        <row r="29549">
          <cell r="D29549" t="str">
            <v>130105</v>
          </cell>
          <cell r="J29549" t="str">
            <v>STOCKED</v>
          </cell>
        </row>
        <row r="29550">
          <cell r="D29550" t="str">
            <v>130105</v>
          </cell>
          <cell r="J29550" t="str">
            <v>STOCKED</v>
          </cell>
        </row>
        <row r="29551">
          <cell r="D29551" t="str">
            <v>130105</v>
          </cell>
          <cell r="J29551" t="str">
            <v>STOCKED</v>
          </cell>
        </row>
        <row r="29552">
          <cell r="D29552" t="str">
            <v>130105</v>
          </cell>
          <cell r="J29552" t="str">
            <v>STOCKED</v>
          </cell>
        </row>
        <row r="29553">
          <cell r="D29553" t="str">
            <v>130105</v>
          </cell>
          <cell r="J29553" t="str">
            <v>STOCKED</v>
          </cell>
        </row>
        <row r="29554">
          <cell r="D29554" t="str">
            <v>130105</v>
          </cell>
          <cell r="J29554" t="str">
            <v>STOCKED</v>
          </cell>
        </row>
        <row r="29555">
          <cell r="D29555" t="str">
            <v>130105</v>
          </cell>
          <cell r="J29555" t="str">
            <v>STOCKED</v>
          </cell>
        </row>
        <row r="29556">
          <cell r="D29556" t="str">
            <v>130105</v>
          </cell>
          <cell r="J29556" t="str">
            <v>STOCKED</v>
          </cell>
        </row>
        <row r="29557">
          <cell r="D29557" t="str">
            <v>130105</v>
          </cell>
          <cell r="J29557" t="str">
            <v>STOCKED</v>
          </cell>
        </row>
        <row r="29558">
          <cell r="D29558" t="str">
            <v>130105</v>
          </cell>
          <cell r="J29558" t="str">
            <v>STOCKED</v>
          </cell>
        </row>
        <row r="29559">
          <cell r="D29559" t="str">
            <v>130105</v>
          </cell>
          <cell r="J29559" t="str">
            <v>STOCKED</v>
          </cell>
        </row>
        <row r="29560">
          <cell r="D29560" t="str">
            <v>130105</v>
          </cell>
          <cell r="J29560" t="str">
            <v>STOCKED</v>
          </cell>
        </row>
        <row r="29561">
          <cell r="D29561" t="str">
            <v>130105</v>
          </cell>
          <cell r="J29561" t="str">
            <v>STOCKED</v>
          </cell>
        </row>
        <row r="29562">
          <cell r="D29562" t="str">
            <v>130105</v>
          </cell>
          <cell r="J29562" t="str">
            <v>STOCKED</v>
          </cell>
        </row>
        <row r="29563">
          <cell r="D29563" t="str">
            <v>130105</v>
          </cell>
          <cell r="J29563" t="str">
            <v>STOCKED</v>
          </cell>
        </row>
        <row r="29564">
          <cell r="D29564" t="str">
            <v>130105</v>
          </cell>
          <cell r="J29564" t="str">
            <v>STOCKED</v>
          </cell>
        </row>
        <row r="29565">
          <cell r="D29565" t="str">
            <v>130105</v>
          </cell>
          <cell r="J29565" t="str">
            <v>STOCKED</v>
          </cell>
        </row>
        <row r="29566">
          <cell r="D29566" t="str">
            <v>130105</v>
          </cell>
          <cell r="J29566" t="str">
            <v>STOCKED</v>
          </cell>
        </row>
        <row r="29567">
          <cell r="D29567" t="str">
            <v>130105</v>
          </cell>
          <cell r="J29567" t="str">
            <v>STOCKED</v>
          </cell>
        </row>
        <row r="29568">
          <cell r="D29568" t="str">
            <v>130105</v>
          </cell>
          <cell r="J29568" t="str">
            <v>STOCKED</v>
          </cell>
        </row>
        <row r="29569">
          <cell r="D29569" t="str">
            <v>130105</v>
          </cell>
          <cell r="J29569" t="str">
            <v>STOCKED</v>
          </cell>
        </row>
        <row r="29570">
          <cell r="D29570" t="str">
            <v>130105</v>
          </cell>
          <cell r="J29570" t="str">
            <v>STOCKED</v>
          </cell>
        </row>
        <row r="29571">
          <cell r="D29571" t="str">
            <v>130105</v>
          </cell>
          <cell r="J29571" t="str">
            <v>STOCKED</v>
          </cell>
        </row>
        <row r="29572">
          <cell r="D29572" t="str">
            <v>130105</v>
          </cell>
          <cell r="J29572" t="str">
            <v>STOCKED</v>
          </cell>
        </row>
        <row r="29573">
          <cell r="D29573" t="str">
            <v>130106</v>
          </cell>
          <cell r="J29573" t="str">
            <v>STOCKED</v>
          </cell>
        </row>
        <row r="29574">
          <cell r="D29574" t="str">
            <v>130106</v>
          </cell>
          <cell r="J29574" t="str">
            <v>STOCKED</v>
          </cell>
        </row>
        <row r="29575">
          <cell r="D29575" t="str">
            <v>130106</v>
          </cell>
          <cell r="J29575" t="str">
            <v>STOCKED</v>
          </cell>
        </row>
        <row r="29576">
          <cell r="D29576" t="str">
            <v>130106</v>
          </cell>
          <cell r="J29576" t="str">
            <v>STOCKED</v>
          </cell>
        </row>
        <row r="29577">
          <cell r="D29577" t="str">
            <v>130106</v>
          </cell>
          <cell r="J29577" t="str">
            <v>STOCKED</v>
          </cell>
        </row>
        <row r="29578">
          <cell r="D29578" t="str">
            <v>130106</v>
          </cell>
          <cell r="J29578" t="str">
            <v>STOCKED</v>
          </cell>
        </row>
        <row r="29579">
          <cell r="D29579" t="str">
            <v>130106</v>
          </cell>
          <cell r="J29579" t="str">
            <v>STOCKED</v>
          </cell>
        </row>
        <row r="29580">
          <cell r="D29580" t="str">
            <v>130106</v>
          </cell>
          <cell r="J29580" t="str">
            <v>STOCKED</v>
          </cell>
        </row>
        <row r="29581">
          <cell r="D29581" t="str">
            <v>130106</v>
          </cell>
          <cell r="J29581" t="str">
            <v>STOCKED</v>
          </cell>
        </row>
        <row r="29582">
          <cell r="D29582" t="str">
            <v>130106</v>
          </cell>
          <cell r="J29582" t="str">
            <v>STOCKED</v>
          </cell>
        </row>
        <row r="29583">
          <cell r="D29583" t="str">
            <v>130106</v>
          </cell>
          <cell r="J29583" t="str">
            <v>STOCKED</v>
          </cell>
        </row>
        <row r="29584">
          <cell r="D29584" t="str">
            <v>130106</v>
          </cell>
          <cell r="J29584" t="str">
            <v>STOCKED</v>
          </cell>
        </row>
        <row r="29585">
          <cell r="D29585" t="str">
            <v>130106</v>
          </cell>
          <cell r="J29585" t="str">
            <v>STOCKED</v>
          </cell>
        </row>
        <row r="29586">
          <cell r="D29586" t="str">
            <v>130106</v>
          </cell>
          <cell r="J29586" t="str">
            <v>STOCKED</v>
          </cell>
        </row>
        <row r="29587">
          <cell r="D29587" t="str">
            <v>130106</v>
          </cell>
          <cell r="J29587" t="str">
            <v>STOCKED</v>
          </cell>
        </row>
        <row r="29588">
          <cell r="D29588" t="str">
            <v>130106</v>
          </cell>
          <cell r="J29588" t="str">
            <v>STOCKED</v>
          </cell>
        </row>
        <row r="29589">
          <cell r="D29589" t="str">
            <v>130106</v>
          </cell>
          <cell r="J29589" t="str">
            <v>STOCKED</v>
          </cell>
        </row>
        <row r="29590">
          <cell r="D29590" t="str">
            <v>130106</v>
          </cell>
          <cell r="J29590" t="str">
            <v>STOCKED</v>
          </cell>
        </row>
        <row r="29591">
          <cell r="D29591" t="str">
            <v>130106</v>
          </cell>
          <cell r="J29591" t="str">
            <v>STOCKED</v>
          </cell>
        </row>
        <row r="29592">
          <cell r="D29592" t="str">
            <v>130106</v>
          </cell>
          <cell r="J29592" t="str">
            <v>STOCKED</v>
          </cell>
        </row>
        <row r="29593">
          <cell r="D29593" t="str">
            <v>130106</v>
          </cell>
          <cell r="J29593" t="str">
            <v>STOCKED</v>
          </cell>
        </row>
        <row r="29594">
          <cell r="D29594" t="str">
            <v>130106</v>
          </cell>
          <cell r="J29594" t="str">
            <v>STOCKED</v>
          </cell>
        </row>
        <row r="29595">
          <cell r="D29595" t="str">
            <v>130106</v>
          </cell>
          <cell r="J29595" t="str">
            <v>STOCKED</v>
          </cell>
        </row>
        <row r="29596">
          <cell r="D29596" t="str">
            <v>130106</v>
          </cell>
          <cell r="J29596" t="str">
            <v>STOCKED</v>
          </cell>
        </row>
        <row r="29597">
          <cell r="D29597" t="str">
            <v>130106</v>
          </cell>
          <cell r="J29597" t="str">
            <v>STOCKED</v>
          </cell>
        </row>
        <row r="29598">
          <cell r="D29598" t="str">
            <v>130106</v>
          </cell>
          <cell r="J29598" t="str">
            <v>(blank)</v>
          </cell>
        </row>
        <row r="29599">
          <cell r="D29599" t="str">
            <v>130106</v>
          </cell>
          <cell r="J29599" t="str">
            <v>(blank)</v>
          </cell>
        </row>
        <row r="29600">
          <cell r="D29600" t="str">
            <v>130106</v>
          </cell>
          <cell r="J29600" t="str">
            <v>(blank)</v>
          </cell>
        </row>
        <row r="29601">
          <cell r="D29601" t="str">
            <v>130106</v>
          </cell>
          <cell r="J29601" t="str">
            <v>(blank)</v>
          </cell>
        </row>
        <row r="29602">
          <cell r="D29602" t="str">
            <v>130106</v>
          </cell>
          <cell r="J29602" t="str">
            <v>(blank)</v>
          </cell>
        </row>
        <row r="29603">
          <cell r="D29603" t="str">
            <v>130106</v>
          </cell>
          <cell r="J29603" t="str">
            <v>N/A</v>
          </cell>
        </row>
        <row r="29604">
          <cell r="D29604" t="str">
            <v>130106</v>
          </cell>
          <cell r="J29604" t="str">
            <v>N/A</v>
          </cell>
        </row>
        <row r="29605">
          <cell r="D29605" t="str">
            <v>130106</v>
          </cell>
          <cell r="J29605" t="str">
            <v>STOCKED</v>
          </cell>
        </row>
        <row r="29606">
          <cell r="D29606" t="str">
            <v>130106</v>
          </cell>
          <cell r="J29606" t="str">
            <v>STOCKED</v>
          </cell>
        </row>
        <row r="29607">
          <cell r="D29607" t="str">
            <v>130106</v>
          </cell>
          <cell r="J29607" t="str">
            <v>STOCKED</v>
          </cell>
        </row>
        <row r="29608">
          <cell r="D29608" t="str">
            <v>130106</v>
          </cell>
          <cell r="J29608" t="str">
            <v>STOCKED</v>
          </cell>
        </row>
        <row r="29609">
          <cell r="D29609" t="str">
            <v>130106</v>
          </cell>
          <cell r="J29609" t="str">
            <v>STOCKED</v>
          </cell>
        </row>
        <row r="29610">
          <cell r="D29610" t="str">
            <v>130106</v>
          </cell>
          <cell r="J29610" t="str">
            <v>STOCKED</v>
          </cell>
        </row>
        <row r="29611">
          <cell r="D29611" t="str">
            <v>130106</v>
          </cell>
          <cell r="J29611" t="str">
            <v>STOCKED</v>
          </cell>
        </row>
        <row r="29612">
          <cell r="D29612" t="str">
            <v>130106</v>
          </cell>
          <cell r="J29612" t="str">
            <v>STOCKED</v>
          </cell>
        </row>
        <row r="29613">
          <cell r="D29613" t="str">
            <v>130106</v>
          </cell>
          <cell r="J29613" t="str">
            <v>STOCKED</v>
          </cell>
        </row>
        <row r="29614">
          <cell r="D29614" t="str">
            <v>130106</v>
          </cell>
          <cell r="J29614" t="str">
            <v>STOCKED</v>
          </cell>
        </row>
        <row r="29615">
          <cell r="D29615" t="str">
            <v>130106</v>
          </cell>
          <cell r="J29615" t="str">
            <v>STOCKED</v>
          </cell>
        </row>
        <row r="29616">
          <cell r="D29616" t="str">
            <v>130106</v>
          </cell>
          <cell r="J29616" t="str">
            <v>STOCKED</v>
          </cell>
        </row>
        <row r="29617">
          <cell r="D29617" t="str">
            <v>130106</v>
          </cell>
          <cell r="J29617" t="str">
            <v>STOCKED</v>
          </cell>
        </row>
        <row r="29618">
          <cell r="D29618" t="str">
            <v>130106</v>
          </cell>
          <cell r="J29618" t="str">
            <v>STOCKED</v>
          </cell>
        </row>
        <row r="29619">
          <cell r="D29619" t="str">
            <v>130106</v>
          </cell>
          <cell r="J29619" t="str">
            <v>STOCKED</v>
          </cell>
        </row>
        <row r="29620">
          <cell r="D29620" t="str">
            <v>130106</v>
          </cell>
          <cell r="J29620" t="str">
            <v>STOCKED</v>
          </cell>
        </row>
        <row r="29621">
          <cell r="D29621" t="str">
            <v>130106</v>
          </cell>
          <cell r="J29621" t="str">
            <v>STOCKED</v>
          </cell>
        </row>
        <row r="29622">
          <cell r="D29622" t="str">
            <v>130106</v>
          </cell>
          <cell r="J29622" t="str">
            <v>STOCKED</v>
          </cell>
        </row>
        <row r="29623">
          <cell r="D29623" t="str">
            <v>130106</v>
          </cell>
          <cell r="J29623" t="str">
            <v>STOCKED</v>
          </cell>
        </row>
        <row r="29624">
          <cell r="D29624" t="str">
            <v>130106</v>
          </cell>
          <cell r="J29624" t="str">
            <v>STOCKED</v>
          </cell>
        </row>
        <row r="29625">
          <cell r="D29625" t="str">
            <v>130106</v>
          </cell>
          <cell r="J29625" t="str">
            <v>STOCKED</v>
          </cell>
        </row>
        <row r="29626">
          <cell r="D29626" t="str">
            <v>130106</v>
          </cell>
          <cell r="J29626" t="str">
            <v>STOCKED</v>
          </cell>
        </row>
        <row r="29627">
          <cell r="D29627" t="str">
            <v>130106</v>
          </cell>
          <cell r="J29627" t="str">
            <v>STOCKED</v>
          </cell>
        </row>
        <row r="29628">
          <cell r="D29628" t="str">
            <v>130106</v>
          </cell>
          <cell r="J29628" t="str">
            <v>STOCKED</v>
          </cell>
        </row>
        <row r="29629">
          <cell r="D29629" t="str">
            <v>130106</v>
          </cell>
          <cell r="J29629" t="str">
            <v>STOCKED</v>
          </cell>
        </row>
        <row r="29630">
          <cell r="D29630" t="str">
            <v>130106</v>
          </cell>
          <cell r="J29630" t="str">
            <v>(blank)</v>
          </cell>
        </row>
        <row r="29631">
          <cell r="D29631" t="str">
            <v>130106</v>
          </cell>
          <cell r="J29631" t="str">
            <v>(blank)</v>
          </cell>
        </row>
        <row r="29632">
          <cell r="D29632" t="str">
            <v>130106</v>
          </cell>
          <cell r="J29632" t="str">
            <v>(blank)</v>
          </cell>
        </row>
        <row r="29633">
          <cell r="D29633" t="str">
            <v>130106</v>
          </cell>
          <cell r="J29633" t="str">
            <v>(blank)</v>
          </cell>
        </row>
        <row r="29634">
          <cell r="D29634" t="str">
            <v>130106</v>
          </cell>
          <cell r="J29634" t="str">
            <v>(blank)</v>
          </cell>
        </row>
        <row r="29635">
          <cell r="D29635" t="str">
            <v>130106</v>
          </cell>
          <cell r="J29635" t="str">
            <v>N/A</v>
          </cell>
        </row>
        <row r="29636">
          <cell r="D29636" t="str">
            <v>130106</v>
          </cell>
          <cell r="J29636" t="str">
            <v>N/A</v>
          </cell>
        </row>
        <row r="29637">
          <cell r="D29637" t="str">
            <v>130106</v>
          </cell>
          <cell r="J29637" t="str">
            <v>STOCKED</v>
          </cell>
        </row>
        <row r="29638">
          <cell r="D29638" t="str">
            <v>130106</v>
          </cell>
          <cell r="J29638" t="str">
            <v>STOCKED</v>
          </cell>
        </row>
        <row r="29639">
          <cell r="D29639" t="str">
            <v>130106</v>
          </cell>
          <cell r="J29639" t="str">
            <v>STOCKED</v>
          </cell>
        </row>
        <row r="29640">
          <cell r="D29640" t="str">
            <v>130106</v>
          </cell>
          <cell r="J29640" t="str">
            <v>STOCKED</v>
          </cell>
        </row>
        <row r="29641">
          <cell r="D29641" t="str">
            <v>130106</v>
          </cell>
          <cell r="J29641" t="str">
            <v>STOCKED</v>
          </cell>
        </row>
        <row r="29642">
          <cell r="D29642" t="str">
            <v>130106</v>
          </cell>
          <cell r="J29642" t="str">
            <v>STOCKED</v>
          </cell>
        </row>
        <row r="29643">
          <cell r="D29643" t="str">
            <v>130106</v>
          </cell>
          <cell r="J29643" t="str">
            <v>STOCKED</v>
          </cell>
        </row>
        <row r="29644">
          <cell r="D29644" t="str">
            <v>130106</v>
          </cell>
          <cell r="J29644" t="str">
            <v>STOCKED</v>
          </cell>
        </row>
        <row r="29645">
          <cell r="D29645" t="str">
            <v>130106</v>
          </cell>
          <cell r="J29645" t="str">
            <v>STOCKED</v>
          </cell>
        </row>
        <row r="29646">
          <cell r="D29646" t="str">
            <v>130106</v>
          </cell>
          <cell r="J29646" t="str">
            <v>STOCKED</v>
          </cell>
        </row>
        <row r="29647">
          <cell r="D29647" t="str">
            <v>130106</v>
          </cell>
          <cell r="J29647" t="str">
            <v>STOCKED</v>
          </cell>
        </row>
        <row r="29648">
          <cell r="D29648" t="str">
            <v>130106</v>
          </cell>
          <cell r="J29648" t="str">
            <v>STOCKED</v>
          </cell>
        </row>
        <row r="29649">
          <cell r="D29649" t="str">
            <v>130106</v>
          </cell>
          <cell r="J29649" t="str">
            <v>STOCKED</v>
          </cell>
        </row>
        <row r="29650">
          <cell r="D29650" t="str">
            <v>130106</v>
          </cell>
          <cell r="J29650" t="str">
            <v>STOCKED</v>
          </cell>
        </row>
        <row r="29651">
          <cell r="D29651" t="str">
            <v>130106</v>
          </cell>
          <cell r="J29651" t="str">
            <v>STOCKED</v>
          </cell>
        </row>
        <row r="29652">
          <cell r="D29652" t="str">
            <v>130106</v>
          </cell>
          <cell r="J29652" t="str">
            <v>STOCKED</v>
          </cell>
        </row>
        <row r="29653">
          <cell r="D29653" t="str">
            <v>130106</v>
          </cell>
          <cell r="J29653" t="str">
            <v>STOCKED</v>
          </cell>
        </row>
        <row r="29654">
          <cell r="D29654" t="str">
            <v>130106</v>
          </cell>
          <cell r="J29654" t="str">
            <v>STOCKED</v>
          </cell>
        </row>
        <row r="29655">
          <cell r="D29655" t="str">
            <v>130106</v>
          </cell>
          <cell r="J29655" t="str">
            <v>STOCKED</v>
          </cell>
        </row>
        <row r="29656">
          <cell r="D29656" t="str">
            <v>130106</v>
          </cell>
          <cell r="J29656" t="str">
            <v>STOCKED</v>
          </cell>
        </row>
        <row r="29657">
          <cell r="D29657" t="str">
            <v>130106</v>
          </cell>
          <cell r="J29657" t="str">
            <v>STOCKED</v>
          </cell>
        </row>
        <row r="29658">
          <cell r="D29658" t="str">
            <v>130106</v>
          </cell>
          <cell r="J29658" t="str">
            <v>STOCKED</v>
          </cell>
        </row>
        <row r="29659">
          <cell r="D29659" t="str">
            <v>130106</v>
          </cell>
          <cell r="J29659" t="str">
            <v>STOCKED</v>
          </cell>
        </row>
        <row r="29660">
          <cell r="D29660" t="str">
            <v>130106</v>
          </cell>
          <cell r="J29660" t="str">
            <v>STOCKED</v>
          </cell>
        </row>
        <row r="29661">
          <cell r="D29661" t="str">
            <v>130106</v>
          </cell>
          <cell r="J29661" t="str">
            <v>STOCKED</v>
          </cell>
        </row>
        <row r="29662">
          <cell r="D29662" t="str">
            <v>130106</v>
          </cell>
          <cell r="J29662" t="str">
            <v>(blank)</v>
          </cell>
        </row>
        <row r="29663">
          <cell r="D29663" t="str">
            <v>130106</v>
          </cell>
          <cell r="J29663" t="str">
            <v>(blank)</v>
          </cell>
        </row>
        <row r="29664">
          <cell r="D29664" t="str">
            <v>130106</v>
          </cell>
          <cell r="J29664" t="str">
            <v>(blank)</v>
          </cell>
        </row>
        <row r="29665">
          <cell r="D29665" t="str">
            <v>130106</v>
          </cell>
          <cell r="J29665" t="str">
            <v>(blank)</v>
          </cell>
        </row>
        <row r="29666">
          <cell r="D29666" t="str">
            <v>130106</v>
          </cell>
          <cell r="J29666" t="str">
            <v>(blank)</v>
          </cell>
        </row>
        <row r="29667">
          <cell r="D29667" t="str">
            <v>130106</v>
          </cell>
          <cell r="J29667" t="str">
            <v>N/A</v>
          </cell>
        </row>
        <row r="29668">
          <cell r="D29668" t="str">
            <v>130106</v>
          </cell>
          <cell r="J29668" t="str">
            <v>N/A</v>
          </cell>
        </row>
        <row r="29669">
          <cell r="D29669" t="str">
            <v>130106</v>
          </cell>
          <cell r="J29669" t="str">
            <v>STOCKED</v>
          </cell>
        </row>
        <row r="29670">
          <cell r="D29670" t="str">
            <v>130106</v>
          </cell>
          <cell r="J29670" t="str">
            <v>STOCKED</v>
          </cell>
        </row>
        <row r="29671">
          <cell r="D29671" t="str">
            <v>130106</v>
          </cell>
          <cell r="J29671" t="str">
            <v>STOCKED</v>
          </cell>
        </row>
        <row r="29672">
          <cell r="D29672" t="str">
            <v>130106</v>
          </cell>
          <cell r="J29672" t="str">
            <v>STOCKED</v>
          </cell>
        </row>
        <row r="29673">
          <cell r="D29673" t="str">
            <v>130106</v>
          </cell>
          <cell r="J29673" t="str">
            <v>STOCKED</v>
          </cell>
        </row>
        <row r="29674">
          <cell r="D29674" t="str">
            <v>130106</v>
          </cell>
          <cell r="J29674" t="str">
            <v>STOCKED</v>
          </cell>
        </row>
        <row r="29675">
          <cell r="D29675" t="str">
            <v>130106</v>
          </cell>
          <cell r="J29675" t="str">
            <v>STOCKED</v>
          </cell>
        </row>
        <row r="29676">
          <cell r="D29676" t="str">
            <v>130106</v>
          </cell>
          <cell r="J29676" t="str">
            <v>STOCKED</v>
          </cell>
        </row>
        <row r="29677">
          <cell r="D29677" t="str">
            <v>130106</v>
          </cell>
          <cell r="J29677" t="str">
            <v>STOCKED</v>
          </cell>
        </row>
        <row r="29678">
          <cell r="D29678" t="str">
            <v>130106</v>
          </cell>
          <cell r="J29678" t="str">
            <v>STOCKED</v>
          </cell>
        </row>
        <row r="29679">
          <cell r="D29679" t="str">
            <v>130106</v>
          </cell>
          <cell r="J29679" t="str">
            <v>STOCKED</v>
          </cell>
        </row>
        <row r="29680">
          <cell r="D29680" t="str">
            <v>130106</v>
          </cell>
          <cell r="J29680" t="str">
            <v>STOCKED</v>
          </cell>
        </row>
        <row r="29681">
          <cell r="D29681" t="str">
            <v>130106</v>
          </cell>
          <cell r="J29681" t="str">
            <v>STOCKED</v>
          </cell>
        </row>
        <row r="29682">
          <cell r="D29682" t="str">
            <v>130106</v>
          </cell>
          <cell r="J29682" t="str">
            <v>STOCKED</v>
          </cell>
        </row>
        <row r="29683">
          <cell r="D29683" t="str">
            <v>130106</v>
          </cell>
          <cell r="J29683" t="str">
            <v>STOCKED</v>
          </cell>
        </row>
        <row r="29684">
          <cell r="D29684" t="str">
            <v>130106</v>
          </cell>
          <cell r="J29684" t="str">
            <v>STOCKED</v>
          </cell>
        </row>
        <row r="29685">
          <cell r="D29685" t="str">
            <v>130106</v>
          </cell>
          <cell r="J29685" t="str">
            <v>STOCKED</v>
          </cell>
        </row>
        <row r="29686">
          <cell r="D29686" t="str">
            <v>130106</v>
          </cell>
          <cell r="J29686" t="str">
            <v>STOCKED</v>
          </cell>
        </row>
        <row r="29687">
          <cell r="D29687" t="str">
            <v>130106</v>
          </cell>
          <cell r="J29687" t="str">
            <v>STOCKED</v>
          </cell>
        </row>
        <row r="29688">
          <cell r="D29688" t="str">
            <v>130106</v>
          </cell>
          <cell r="J29688" t="str">
            <v>STOCKED</v>
          </cell>
        </row>
        <row r="29689">
          <cell r="D29689" t="str">
            <v>130106</v>
          </cell>
          <cell r="J29689" t="str">
            <v>STOCKED</v>
          </cell>
        </row>
        <row r="29690">
          <cell r="D29690" t="str">
            <v>130106</v>
          </cell>
          <cell r="J29690" t="str">
            <v>STOCKED</v>
          </cell>
        </row>
        <row r="29691">
          <cell r="D29691" t="str">
            <v>130106</v>
          </cell>
          <cell r="J29691" t="str">
            <v>STOCKED</v>
          </cell>
        </row>
        <row r="29692">
          <cell r="D29692" t="str">
            <v>130106</v>
          </cell>
          <cell r="J29692" t="str">
            <v>STOCKED</v>
          </cell>
        </row>
        <row r="29693">
          <cell r="D29693" t="str">
            <v>130106</v>
          </cell>
          <cell r="J29693" t="str">
            <v>STOCKED</v>
          </cell>
        </row>
        <row r="29694">
          <cell r="D29694" t="str">
            <v>130106</v>
          </cell>
          <cell r="J29694" t="str">
            <v>STOCKED</v>
          </cell>
        </row>
        <row r="29695">
          <cell r="D29695" t="str">
            <v>130106</v>
          </cell>
          <cell r="J29695" t="str">
            <v>STOCKED</v>
          </cell>
        </row>
        <row r="29696">
          <cell r="D29696" t="str">
            <v>130106</v>
          </cell>
          <cell r="J29696" t="str">
            <v>STOCKED</v>
          </cell>
        </row>
        <row r="29697">
          <cell r="D29697" t="str">
            <v>130106</v>
          </cell>
          <cell r="J29697" t="str">
            <v>STOCKED</v>
          </cell>
        </row>
        <row r="29698">
          <cell r="D29698" t="str">
            <v>130107</v>
          </cell>
          <cell r="J29698" t="str">
            <v>STOCKED</v>
          </cell>
        </row>
        <row r="29699">
          <cell r="D29699" t="str">
            <v>130107</v>
          </cell>
          <cell r="J29699" t="str">
            <v>STOCKED</v>
          </cell>
        </row>
        <row r="29700">
          <cell r="D29700" t="str">
            <v>130107</v>
          </cell>
          <cell r="J29700" t="str">
            <v>STOCKED</v>
          </cell>
        </row>
        <row r="29701">
          <cell r="D29701" t="str">
            <v>130107</v>
          </cell>
          <cell r="J29701" t="str">
            <v>STOCKED</v>
          </cell>
        </row>
        <row r="29702">
          <cell r="D29702" t="str">
            <v>130107</v>
          </cell>
          <cell r="J29702" t="str">
            <v>STOCKED</v>
          </cell>
        </row>
        <row r="29703">
          <cell r="D29703" t="str">
            <v>130107</v>
          </cell>
          <cell r="J29703" t="str">
            <v>STOCKED</v>
          </cell>
        </row>
        <row r="29704">
          <cell r="D29704" t="str">
            <v>130107</v>
          </cell>
          <cell r="J29704" t="str">
            <v>STOCKED</v>
          </cell>
        </row>
        <row r="29705">
          <cell r="D29705" t="str">
            <v>130107</v>
          </cell>
          <cell r="J29705" t="str">
            <v>STOCKED</v>
          </cell>
        </row>
        <row r="29706">
          <cell r="D29706" t="str">
            <v>130107</v>
          </cell>
          <cell r="J29706" t="str">
            <v>STOCKED</v>
          </cell>
        </row>
        <row r="29707">
          <cell r="D29707" t="str">
            <v>130107</v>
          </cell>
          <cell r="J29707" t="str">
            <v>STOCKED</v>
          </cell>
        </row>
        <row r="29708">
          <cell r="D29708" t="str">
            <v>130107</v>
          </cell>
          <cell r="J29708" t="str">
            <v>STOCKED</v>
          </cell>
        </row>
        <row r="29709">
          <cell r="D29709" t="str">
            <v>130107</v>
          </cell>
          <cell r="J29709" t="str">
            <v>STOCKED</v>
          </cell>
        </row>
        <row r="29710">
          <cell r="D29710" t="str">
            <v>130107</v>
          </cell>
          <cell r="J29710" t="str">
            <v>STOCKED</v>
          </cell>
        </row>
        <row r="29711">
          <cell r="D29711" t="str">
            <v>130107</v>
          </cell>
          <cell r="J29711" t="str">
            <v>STOCKED</v>
          </cell>
        </row>
        <row r="29712">
          <cell r="D29712" t="str">
            <v>130107</v>
          </cell>
          <cell r="J29712" t="str">
            <v>STOCKED</v>
          </cell>
        </row>
        <row r="29713">
          <cell r="D29713" t="str">
            <v>130107</v>
          </cell>
          <cell r="J29713" t="str">
            <v>STOCKED</v>
          </cell>
        </row>
        <row r="29714">
          <cell r="D29714" t="str">
            <v>130107</v>
          </cell>
          <cell r="J29714" t="str">
            <v>STOCKED</v>
          </cell>
        </row>
        <row r="29715">
          <cell r="D29715" t="str">
            <v>130107</v>
          </cell>
          <cell r="J29715" t="str">
            <v>STOCKED</v>
          </cell>
        </row>
        <row r="29716">
          <cell r="D29716" t="str">
            <v>130107</v>
          </cell>
          <cell r="J29716" t="str">
            <v>STOCKED</v>
          </cell>
        </row>
        <row r="29717">
          <cell r="D29717" t="str">
            <v>130107</v>
          </cell>
          <cell r="J29717" t="str">
            <v>STOCKED</v>
          </cell>
        </row>
        <row r="29718">
          <cell r="D29718" t="str">
            <v>130107</v>
          </cell>
          <cell r="J29718" t="str">
            <v>STOCKED</v>
          </cell>
        </row>
        <row r="29719">
          <cell r="D29719" t="str">
            <v>130107</v>
          </cell>
          <cell r="J29719" t="str">
            <v>STOCKED</v>
          </cell>
        </row>
        <row r="29720">
          <cell r="D29720" t="str">
            <v>130107</v>
          </cell>
          <cell r="J29720" t="str">
            <v>STOCKED</v>
          </cell>
        </row>
        <row r="29721">
          <cell r="D29721" t="str">
            <v>130107</v>
          </cell>
          <cell r="J29721" t="str">
            <v>STOCKED</v>
          </cell>
        </row>
        <row r="29722">
          <cell r="D29722" t="str">
            <v>130107</v>
          </cell>
          <cell r="J29722" t="str">
            <v>STOCKED</v>
          </cell>
        </row>
        <row r="29723">
          <cell r="D29723" t="str">
            <v>130107</v>
          </cell>
          <cell r="J29723" t="str">
            <v>(blank)</v>
          </cell>
        </row>
        <row r="29724">
          <cell r="D29724" t="str">
            <v>130107</v>
          </cell>
          <cell r="J29724" t="str">
            <v>(blank)</v>
          </cell>
        </row>
        <row r="29725">
          <cell r="D29725" t="str">
            <v>130107</v>
          </cell>
          <cell r="J29725" t="str">
            <v>(blank)</v>
          </cell>
        </row>
        <row r="29726">
          <cell r="D29726" t="str">
            <v>130107</v>
          </cell>
          <cell r="J29726" t="str">
            <v>(blank)</v>
          </cell>
        </row>
        <row r="29727">
          <cell r="D29727" t="str">
            <v>130107</v>
          </cell>
          <cell r="J29727" t="str">
            <v>(blank)</v>
          </cell>
        </row>
        <row r="29728">
          <cell r="D29728" t="str">
            <v>130107</v>
          </cell>
          <cell r="J29728" t="str">
            <v>N/A</v>
          </cell>
        </row>
        <row r="29729">
          <cell r="D29729" t="str">
            <v>130107</v>
          </cell>
          <cell r="J29729" t="str">
            <v>N/A</v>
          </cell>
        </row>
        <row r="29730">
          <cell r="D29730" t="str">
            <v>130107</v>
          </cell>
          <cell r="J29730" t="str">
            <v>STOCKED</v>
          </cell>
        </row>
        <row r="29731">
          <cell r="D29731" t="str">
            <v>130107</v>
          </cell>
          <cell r="J29731" t="str">
            <v>STOCKED</v>
          </cell>
        </row>
        <row r="29732">
          <cell r="D29732" t="str">
            <v>130107</v>
          </cell>
          <cell r="J29732" t="str">
            <v>STOCKED</v>
          </cell>
        </row>
        <row r="29733">
          <cell r="D29733" t="str">
            <v>130107</v>
          </cell>
          <cell r="J29733" t="str">
            <v>STOCKED</v>
          </cell>
        </row>
        <row r="29734">
          <cell r="D29734" t="str">
            <v>130107</v>
          </cell>
          <cell r="J29734" t="str">
            <v>STOCKED</v>
          </cell>
        </row>
        <row r="29735">
          <cell r="D29735" t="str">
            <v>130107</v>
          </cell>
          <cell r="J29735" t="str">
            <v>STOCKED</v>
          </cell>
        </row>
        <row r="29736">
          <cell r="D29736" t="str">
            <v>130107</v>
          </cell>
          <cell r="J29736" t="str">
            <v>STOCKED</v>
          </cell>
        </row>
        <row r="29737">
          <cell r="D29737" t="str">
            <v>130107</v>
          </cell>
          <cell r="J29737" t="str">
            <v>STOCKED</v>
          </cell>
        </row>
        <row r="29738">
          <cell r="D29738" t="str">
            <v>130107</v>
          </cell>
          <cell r="J29738" t="str">
            <v>STOCKED</v>
          </cell>
        </row>
        <row r="29739">
          <cell r="D29739" t="str">
            <v>130107</v>
          </cell>
          <cell r="J29739" t="str">
            <v>STOCKED</v>
          </cell>
        </row>
        <row r="29740">
          <cell r="D29740" t="str">
            <v>130107</v>
          </cell>
          <cell r="J29740" t="str">
            <v>STOCKED</v>
          </cell>
        </row>
        <row r="29741">
          <cell r="D29741" t="str">
            <v>130107</v>
          </cell>
          <cell r="J29741" t="str">
            <v>STOCKED</v>
          </cell>
        </row>
        <row r="29742">
          <cell r="D29742" t="str">
            <v>130107</v>
          </cell>
          <cell r="J29742" t="str">
            <v>STOCKED</v>
          </cell>
        </row>
        <row r="29743">
          <cell r="D29743" t="str">
            <v>130107</v>
          </cell>
          <cell r="J29743" t="str">
            <v>STOCKED</v>
          </cell>
        </row>
        <row r="29744">
          <cell r="D29744" t="str">
            <v>130107</v>
          </cell>
          <cell r="J29744" t="str">
            <v>STOCKED</v>
          </cell>
        </row>
        <row r="29745">
          <cell r="D29745" t="str">
            <v>130107</v>
          </cell>
          <cell r="J29745" t="str">
            <v>STOCKED</v>
          </cell>
        </row>
        <row r="29746">
          <cell r="D29746" t="str">
            <v>130107</v>
          </cell>
          <cell r="J29746" t="str">
            <v>STOCKED</v>
          </cell>
        </row>
        <row r="29747">
          <cell r="D29747" t="str">
            <v>130107</v>
          </cell>
          <cell r="J29747" t="str">
            <v>STOCKED</v>
          </cell>
        </row>
        <row r="29748">
          <cell r="D29748" t="str">
            <v>130107</v>
          </cell>
          <cell r="J29748" t="str">
            <v>STOCKED</v>
          </cell>
        </row>
        <row r="29749">
          <cell r="D29749" t="str">
            <v>130107</v>
          </cell>
          <cell r="J29749" t="str">
            <v>STOCKED</v>
          </cell>
        </row>
        <row r="29750">
          <cell r="D29750" t="str">
            <v>130107</v>
          </cell>
          <cell r="J29750" t="str">
            <v>STOCKED</v>
          </cell>
        </row>
        <row r="29751">
          <cell r="D29751" t="str">
            <v>130107</v>
          </cell>
          <cell r="J29751" t="str">
            <v>STOCKED</v>
          </cell>
        </row>
        <row r="29752">
          <cell r="D29752" t="str">
            <v>130107</v>
          </cell>
          <cell r="J29752" t="str">
            <v>STOCKED</v>
          </cell>
        </row>
        <row r="29753">
          <cell r="D29753" t="str">
            <v>130107</v>
          </cell>
          <cell r="J29753" t="str">
            <v>STOCKED</v>
          </cell>
        </row>
        <row r="29754">
          <cell r="D29754" t="str">
            <v>130107</v>
          </cell>
          <cell r="J29754" t="str">
            <v>STOCKED</v>
          </cell>
        </row>
        <row r="29755">
          <cell r="D29755" t="str">
            <v>130107</v>
          </cell>
          <cell r="J29755" t="str">
            <v>(blank)</v>
          </cell>
        </row>
        <row r="29756">
          <cell r="D29756" t="str">
            <v>130107</v>
          </cell>
          <cell r="J29756" t="str">
            <v>(blank)</v>
          </cell>
        </row>
        <row r="29757">
          <cell r="D29757" t="str">
            <v>130107</v>
          </cell>
          <cell r="J29757" t="str">
            <v>(blank)</v>
          </cell>
        </row>
        <row r="29758">
          <cell r="D29758" t="str">
            <v>130107</v>
          </cell>
          <cell r="J29758" t="str">
            <v>(blank)</v>
          </cell>
        </row>
        <row r="29759">
          <cell r="D29759" t="str">
            <v>130107</v>
          </cell>
          <cell r="J29759" t="str">
            <v>(blank)</v>
          </cell>
        </row>
        <row r="29760">
          <cell r="D29760" t="str">
            <v>130107</v>
          </cell>
          <cell r="J29760" t="str">
            <v>N/A</v>
          </cell>
        </row>
        <row r="29761">
          <cell r="D29761" t="str">
            <v>130107</v>
          </cell>
          <cell r="J29761" t="str">
            <v>N/A</v>
          </cell>
        </row>
        <row r="29762">
          <cell r="D29762" t="str">
            <v>130107</v>
          </cell>
          <cell r="J29762" t="str">
            <v>STOCKED</v>
          </cell>
        </row>
        <row r="29763">
          <cell r="D29763" t="str">
            <v>130107</v>
          </cell>
          <cell r="J29763" t="str">
            <v>STOCKED</v>
          </cell>
        </row>
        <row r="29764">
          <cell r="D29764" t="str">
            <v>130107</v>
          </cell>
          <cell r="J29764" t="str">
            <v>STOCKED</v>
          </cell>
        </row>
        <row r="29765">
          <cell r="D29765" t="str">
            <v>130107</v>
          </cell>
          <cell r="J29765" t="str">
            <v>STOCKED</v>
          </cell>
        </row>
        <row r="29766">
          <cell r="D29766" t="str">
            <v>130107</v>
          </cell>
          <cell r="J29766" t="str">
            <v>STOCKED</v>
          </cell>
        </row>
        <row r="29767">
          <cell r="D29767" t="str">
            <v>130107</v>
          </cell>
          <cell r="J29767" t="str">
            <v>STOCKED</v>
          </cell>
        </row>
        <row r="29768">
          <cell r="D29768" t="str">
            <v>130107</v>
          </cell>
          <cell r="J29768" t="str">
            <v>STOCKED</v>
          </cell>
        </row>
        <row r="29769">
          <cell r="D29769" t="str">
            <v>130107</v>
          </cell>
          <cell r="J29769" t="str">
            <v>STOCKED</v>
          </cell>
        </row>
        <row r="29770">
          <cell r="D29770" t="str">
            <v>130107</v>
          </cell>
          <cell r="J29770" t="str">
            <v>STOCKED</v>
          </cell>
        </row>
        <row r="29771">
          <cell r="D29771" t="str">
            <v>130107</v>
          </cell>
          <cell r="J29771" t="str">
            <v>STOCKED</v>
          </cell>
        </row>
        <row r="29772">
          <cell r="D29772" t="str">
            <v>130107</v>
          </cell>
          <cell r="J29772" t="str">
            <v>STOCKED</v>
          </cell>
        </row>
        <row r="29773">
          <cell r="D29773" t="str">
            <v>130107</v>
          </cell>
          <cell r="J29773" t="str">
            <v>STOCKED</v>
          </cell>
        </row>
        <row r="29774">
          <cell r="D29774" t="str">
            <v>130107</v>
          </cell>
          <cell r="J29774" t="str">
            <v>STOCKED</v>
          </cell>
        </row>
        <row r="29775">
          <cell r="D29775" t="str">
            <v>130107</v>
          </cell>
          <cell r="J29775" t="str">
            <v>STOCKED</v>
          </cell>
        </row>
        <row r="29776">
          <cell r="D29776" t="str">
            <v>130107</v>
          </cell>
          <cell r="J29776" t="str">
            <v>STOCKED</v>
          </cell>
        </row>
        <row r="29777">
          <cell r="D29777" t="str">
            <v>130107</v>
          </cell>
          <cell r="J29777" t="str">
            <v>STOCKED</v>
          </cell>
        </row>
        <row r="29778">
          <cell r="D29778" t="str">
            <v>130107</v>
          </cell>
          <cell r="J29778" t="str">
            <v>STOCKED</v>
          </cell>
        </row>
        <row r="29779">
          <cell r="D29779" t="str">
            <v>130107</v>
          </cell>
          <cell r="J29779" t="str">
            <v>STOCKED</v>
          </cell>
        </row>
        <row r="29780">
          <cell r="D29780" t="str">
            <v>130107</v>
          </cell>
          <cell r="J29780" t="str">
            <v>STOCKED</v>
          </cell>
        </row>
        <row r="29781">
          <cell r="D29781" t="str">
            <v>130107</v>
          </cell>
          <cell r="J29781" t="str">
            <v>STOCKED</v>
          </cell>
        </row>
        <row r="29782">
          <cell r="D29782" t="str">
            <v>130107</v>
          </cell>
          <cell r="J29782" t="str">
            <v>STOCKED</v>
          </cell>
        </row>
        <row r="29783">
          <cell r="D29783" t="str">
            <v>130107</v>
          </cell>
          <cell r="J29783" t="str">
            <v>STOCKED</v>
          </cell>
        </row>
        <row r="29784">
          <cell r="D29784" t="str">
            <v>130107</v>
          </cell>
          <cell r="J29784" t="str">
            <v>STOCKED</v>
          </cell>
        </row>
        <row r="29785">
          <cell r="D29785" t="str">
            <v>130107</v>
          </cell>
          <cell r="J29785" t="str">
            <v>STOCKED</v>
          </cell>
        </row>
        <row r="29786">
          <cell r="D29786" t="str">
            <v>130107</v>
          </cell>
          <cell r="J29786" t="str">
            <v>STOCKED</v>
          </cell>
        </row>
        <row r="29787">
          <cell r="D29787" t="str">
            <v>130107</v>
          </cell>
          <cell r="J29787" t="str">
            <v>(blank)</v>
          </cell>
        </row>
        <row r="29788">
          <cell r="D29788" t="str">
            <v>130107</v>
          </cell>
          <cell r="J29788" t="str">
            <v>(blank)</v>
          </cell>
        </row>
        <row r="29789">
          <cell r="D29789" t="str">
            <v>130107</v>
          </cell>
          <cell r="J29789" t="str">
            <v>(blank)</v>
          </cell>
        </row>
        <row r="29790">
          <cell r="D29790" t="str">
            <v>130107</v>
          </cell>
          <cell r="J29790" t="str">
            <v>(blank)</v>
          </cell>
        </row>
        <row r="29791">
          <cell r="D29791" t="str">
            <v>130107</v>
          </cell>
          <cell r="J29791" t="str">
            <v>(blank)</v>
          </cell>
        </row>
        <row r="29792">
          <cell r="D29792" t="str">
            <v>130107</v>
          </cell>
          <cell r="J29792" t="str">
            <v>N/A</v>
          </cell>
        </row>
        <row r="29793">
          <cell r="D29793" t="str">
            <v>130107</v>
          </cell>
          <cell r="J29793" t="str">
            <v>N/A</v>
          </cell>
        </row>
        <row r="29794">
          <cell r="D29794" t="str">
            <v>130107</v>
          </cell>
          <cell r="J29794" t="str">
            <v>STOCKED</v>
          </cell>
        </row>
        <row r="29795">
          <cell r="D29795" t="str">
            <v>130107</v>
          </cell>
          <cell r="J29795" t="str">
            <v>STOCKED</v>
          </cell>
        </row>
        <row r="29796">
          <cell r="D29796" t="str">
            <v>130107</v>
          </cell>
          <cell r="J29796" t="str">
            <v>STOCKED</v>
          </cell>
        </row>
        <row r="29797">
          <cell r="D29797" t="str">
            <v>130107</v>
          </cell>
          <cell r="J29797" t="str">
            <v>STOCKED</v>
          </cell>
        </row>
        <row r="29798">
          <cell r="D29798" t="str">
            <v>130107</v>
          </cell>
          <cell r="J29798" t="str">
            <v>STOCKED</v>
          </cell>
        </row>
        <row r="29799">
          <cell r="D29799" t="str">
            <v>130107</v>
          </cell>
          <cell r="J29799" t="str">
            <v>STOCKED</v>
          </cell>
        </row>
        <row r="29800">
          <cell r="D29800" t="str">
            <v>130107</v>
          </cell>
          <cell r="J29800" t="str">
            <v>STOCKED</v>
          </cell>
        </row>
        <row r="29801">
          <cell r="D29801" t="str">
            <v>130107</v>
          </cell>
          <cell r="J29801" t="str">
            <v>STOCKED</v>
          </cell>
        </row>
        <row r="29802">
          <cell r="D29802" t="str">
            <v>130107</v>
          </cell>
          <cell r="J29802" t="str">
            <v>STOCKED</v>
          </cell>
        </row>
        <row r="29803">
          <cell r="D29803" t="str">
            <v>130107</v>
          </cell>
          <cell r="J29803" t="str">
            <v>STOCKED</v>
          </cell>
        </row>
        <row r="29804">
          <cell r="D29804" t="str">
            <v>130107</v>
          </cell>
          <cell r="J29804" t="str">
            <v>STOCKED</v>
          </cell>
        </row>
        <row r="29805">
          <cell r="D29805" t="str">
            <v>130107</v>
          </cell>
          <cell r="J29805" t="str">
            <v>STOCKED</v>
          </cell>
        </row>
        <row r="29806">
          <cell r="D29806" t="str">
            <v>130107</v>
          </cell>
          <cell r="J29806" t="str">
            <v>STOCKED</v>
          </cell>
        </row>
        <row r="29807">
          <cell r="D29807" t="str">
            <v>130107</v>
          </cell>
          <cell r="J29807" t="str">
            <v>STOCKED</v>
          </cell>
        </row>
        <row r="29808">
          <cell r="D29808" t="str">
            <v>130107</v>
          </cell>
          <cell r="J29808" t="str">
            <v>STOCKED</v>
          </cell>
        </row>
        <row r="29809">
          <cell r="D29809" t="str">
            <v>130107</v>
          </cell>
          <cell r="J29809" t="str">
            <v>STOCKED</v>
          </cell>
        </row>
        <row r="29810">
          <cell r="D29810" t="str">
            <v>130107</v>
          </cell>
          <cell r="J29810" t="str">
            <v>STOCKED</v>
          </cell>
        </row>
        <row r="29811">
          <cell r="D29811" t="str">
            <v>130107</v>
          </cell>
          <cell r="J29811" t="str">
            <v>STOCKED</v>
          </cell>
        </row>
        <row r="29812">
          <cell r="D29812" t="str">
            <v>130107</v>
          </cell>
          <cell r="J29812" t="str">
            <v>STOCKED</v>
          </cell>
        </row>
        <row r="29813">
          <cell r="D29813" t="str">
            <v>130107</v>
          </cell>
          <cell r="J29813" t="str">
            <v>STOCKED</v>
          </cell>
        </row>
        <row r="29814">
          <cell r="D29814" t="str">
            <v>130107</v>
          </cell>
          <cell r="J29814" t="str">
            <v>STOCKED</v>
          </cell>
        </row>
        <row r="29815">
          <cell r="D29815" t="str">
            <v>130107</v>
          </cell>
          <cell r="J29815" t="str">
            <v>STOCKED</v>
          </cell>
        </row>
        <row r="29816">
          <cell r="D29816" t="str">
            <v>130107</v>
          </cell>
          <cell r="J29816" t="str">
            <v>STOCKED</v>
          </cell>
        </row>
        <row r="29817">
          <cell r="D29817" t="str">
            <v>130107</v>
          </cell>
          <cell r="J29817" t="str">
            <v>STOCKED</v>
          </cell>
        </row>
        <row r="29818">
          <cell r="D29818" t="str">
            <v>130107</v>
          </cell>
          <cell r="J29818" t="str">
            <v>STOCKED</v>
          </cell>
        </row>
        <row r="29819">
          <cell r="D29819" t="str">
            <v>130107</v>
          </cell>
          <cell r="J29819" t="str">
            <v>STOCKED</v>
          </cell>
        </row>
        <row r="29820">
          <cell r="D29820" t="str">
            <v>130107</v>
          </cell>
          <cell r="J29820" t="str">
            <v>STOCKED</v>
          </cell>
        </row>
        <row r="29821">
          <cell r="D29821" t="str">
            <v>130107</v>
          </cell>
          <cell r="J29821" t="str">
            <v>STOCKED</v>
          </cell>
        </row>
        <row r="29822">
          <cell r="D29822" t="str">
            <v>130107</v>
          </cell>
          <cell r="J29822" t="str">
            <v>STOCKED</v>
          </cell>
        </row>
        <row r="29823">
          <cell r="D29823" t="str">
            <v>130110</v>
          </cell>
          <cell r="J29823" t="str">
            <v>STOCKED</v>
          </cell>
        </row>
        <row r="29824">
          <cell r="D29824" t="str">
            <v>130110</v>
          </cell>
          <cell r="J29824" t="str">
            <v>STOCKED</v>
          </cell>
        </row>
        <row r="29825">
          <cell r="D29825" t="str">
            <v>130110</v>
          </cell>
          <cell r="J29825" t="str">
            <v>STOCKED</v>
          </cell>
        </row>
        <row r="29826">
          <cell r="D29826" t="str">
            <v>130110</v>
          </cell>
          <cell r="J29826" t="str">
            <v>STOCKED</v>
          </cell>
        </row>
        <row r="29827">
          <cell r="D29827" t="str">
            <v>130110</v>
          </cell>
          <cell r="J29827" t="str">
            <v>(blank)</v>
          </cell>
        </row>
        <row r="29828">
          <cell r="D29828" t="str">
            <v>130110</v>
          </cell>
          <cell r="J29828" t="str">
            <v>(blank)</v>
          </cell>
        </row>
        <row r="29829">
          <cell r="D29829" t="str">
            <v>130110</v>
          </cell>
          <cell r="J29829" t="str">
            <v>(blank)</v>
          </cell>
        </row>
        <row r="29830">
          <cell r="D29830" t="str">
            <v>130110</v>
          </cell>
          <cell r="J29830" t="str">
            <v>(blank)</v>
          </cell>
        </row>
        <row r="29831">
          <cell r="D29831" t="str">
            <v>130110</v>
          </cell>
          <cell r="J29831" t="str">
            <v>STOCKED</v>
          </cell>
        </row>
        <row r="29832">
          <cell r="D29832" t="str">
            <v>130110</v>
          </cell>
          <cell r="J29832" t="str">
            <v>STOCKED</v>
          </cell>
        </row>
        <row r="29833">
          <cell r="D29833" t="str">
            <v>130110</v>
          </cell>
          <cell r="J29833" t="str">
            <v>STOCKED</v>
          </cell>
        </row>
        <row r="29834">
          <cell r="D29834" t="str">
            <v>130110</v>
          </cell>
          <cell r="J29834" t="str">
            <v>(blank)</v>
          </cell>
        </row>
        <row r="29835">
          <cell r="D29835" t="str">
            <v>130110</v>
          </cell>
          <cell r="J29835" t="str">
            <v>(blank)</v>
          </cell>
        </row>
        <row r="29836">
          <cell r="D29836" t="str">
            <v>130110</v>
          </cell>
          <cell r="J29836" t="str">
            <v>(blank)</v>
          </cell>
        </row>
        <row r="29837">
          <cell r="D29837" t="str">
            <v>130110</v>
          </cell>
          <cell r="J29837" t="str">
            <v>(blank)</v>
          </cell>
        </row>
        <row r="29838">
          <cell r="D29838" t="str">
            <v>130111</v>
          </cell>
          <cell r="J29838" t="str">
            <v>N/A</v>
          </cell>
        </row>
        <row r="29839">
          <cell r="D29839" t="str">
            <v>130111</v>
          </cell>
          <cell r="J29839" t="str">
            <v>N/A</v>
          </cell>
        </row>
        <row r="29840">
          <cell r="D29840" t="str">
            <v>130112</v>
          </cell>
          <cell r="J29840" t="str">
            <v>SPECIAL ORDER</v>
          </cell>
        </row>
        <row r="29841">
          <cell r="D29841" t="str">
            <v>130112</v>
          </cell>
          <cell r="J29841" t="str">
            <v>SPECIAL ORDER</v>
          </cell>
        </row>
        <row r="29842">
          <cell r="D29842" t="str">
            <v>130112</v>
          </cell>
          <cell r="J29842" t="str">
            <v>SPECIAL ORDER</v>
          </cell>
        </row>
        <row r="29843">
          <cell r="D29843" t="str">
            <v>130112</v>
          </cell>
          <cell r="J29843" t="str">
            <v>SPECIAL ORDER</v>
          </cell>
        </row>
        <row r="29844">
          <cell r="D29844" t="str">
            <v>130112</v>
          </cell>
          <cell r="J29844" t="str">
            <v>SPECIAL ORDER</v>
          </cell>
        </row>
        <row r="29845">
          <cell r="D29845" t="str">
            <v>130112</v>
          </cell>
          <cell r="J29845" t="str">
            <v>SPECIAL ORDER</v>
          </cell>
        </row>
        <row r="29846">
          <cell r="D29846" t="str">
            <v>130112</v>
          </cell>
          <cell r="J29846" t="str">
            <v>SPECIAL ORDER</v>
          </cell>
        </row>
        <row r="29847">
          <cell r="D29847" t="str">
            <v>130112</v>
          </cell>
          <cell r="J29847" t="str">
            <v>N/A</v>
          </cell>
        </row>
        <row r="29848">
          <cell r="D29848" t="str">
            <v>130113</v>
          </cell>
          <cell r="J29848" t="str">
            <v>STOCKED</v>
          </cell>
        </row>
        <row r="29849">
          <cell r="D29849" t="str">
            <v>130113</v>
          </cell>
          <cell r="J29849" t="str">
            <v>STOCKED</v>
          </cell>
        </row>
        <row r="29850">
          <cell r="D29850" t="str">
            <v>130113</v>
          </cell>
          <cell r="J29850" t="str">
            <v>STOCKED</v>
          </cell>
        </row>
        <row r="29851">
          <cell r="D29851" t="str">
            <v>130113</v>
          </cell>
          <cell r="J29851" t="str">
            <v>STOCKED</v>
          </cell>
        </row>
        <row r="29852">
          <cell r="D29852" t="str">
            <v>130113</v>
          </cell>
          <cell r="J29852" t="str">
            <v>(blank)</v>
          </cell>
        </row>
        <row r="29853">
          <cell r="D29853" t="str">
            <v>130113</v>
          </cell>
          <cell r="J29853" t="str">
            <v>(blank)</v>
          </cell>
        </row>
        <row r="29854">
          <cell r="D29854" t="str">
            <v>130113</v>
          </cell>
          <cell r="J29854" t="str">
            <v>(blank)</v>
          </cell>
        </row>
        <row r="29855">
          <cell r="D29855" t="str">
            <v>130113</v>
          </cell>
          <cell r="J29855" t="str">
            <v>(blank)</v>
          </cell>
        </row>
        <row r="29856">
          <cell r="D29856" t="str">
            <v>130113</v>
          </cell>
          <cell r="J29856" t="str">
            <v>(blank)</v>
          </cell>
        </row>
        <row r="29857">
          <cell r="D29857" t="str">
            <v>130113</v>
          </cell>
          <cell r="J29857" t="str">
            <v>N/A</v>
          </cell>
        </row>
        <row r="29858">
          <cell r="D29858" t="str">
            <v>130113</v>
          </cell>
          <cell r="J29858" t="str">
            <v>N/A</v>
          </cell>
        </row>
        <row r="29859">
          <cell r="D29859" t="str">
            <v>130113</v>
          </cell>
          <cell r="J29859" t="str">
            <v>STOCKED</v>
          </cell>
        </row>
        <row r="29860">
          <cell r="D29860" t="str">
            <v>130113</v>
          </cell>
          <cell r="J29860" t="str">
            <v>STOCKED</v>
          </cell>
        </row>
        <row r="29861">
          <cell r="D29861" t="str">
            <v>130113</v>
          </cell>
          <cell r="J29861" t="str">
            <v>STOCKED</v>
          </cell>
        </row>
        <row r="29862">
          <cell r="D29862" t="str">
            <v>130113</v>
          </cell>
          <cell r="J29862" t="str">
            <v>(blank)</v>
          </cell>
        </row>
        <row r="29863">
          <cell r="D29863" t="str">
            <v>130113</v>
          </cell>
          <cell r="J29863" t="str">
            <v>(blank)</v>
          </cell>
        </row>
        <row r="29864">
          <cell r="D29864" t="str">
            <v>130113</v>
          </cell>
          <cell r="J29864" t="str">
            <v>(blank)</v>
          </cell>
        </row>
        <row r="29865">
          <cell r="D29865" t="str">
            <v>130113</v>
          </cell>
          <cell r="J29865" t="str">
            <v>(blank)</v>
          </cell>
        </row>
        <row r="29866">
          <cell r="D29866" t="str">
            <v>130113</v>
          </cell>
          <cell r="J29866" t="str">
            <v>(blank)</v>
          </cell>
        </row>
        <row r="29867">
          <cell r="D29867" t="str">
            <v>130113</v>
          </cell>
          <cell r="J29867" t="str">
            <v>N/A</v>
          </cell>
        </row>
        <row r="29868">
          <cell r="D29868" t="str">
            <v>130113</v>
          </cell>
          <cell r="J29868" t="str">
            <v>N/A</v>
          </cell>
        </row>
        <row r="29869">
          <cell r="D29869" t="str">
            <v>130115</v>
          </cell>
          <cell r="J29869" t="str">
            <v>N/A</v>
          </cell>
        </row>
        <row r="29870">
          <cell r="D29870" t="str">
            <v>130116</v>
          </cell>
          <cell r="J29870" t="str">
            <v>N/A</v>
          </cell>
        </row>
        <row r="29871">
          <cell r="D29871" t="str">
            <v>130117</v>
          </cell>
          <cell r="J29871" t="str">
            <v>N/A</v>
          </cell>
        </row>
        <row r="29872">
          <cell r="D29872" t="str">
            <v>130118</v>
          </cell>
          <cell r="J29872" t="str">
            <v>N/A</v>
          </cell>
        </row>
        <row r="29873">
          <cell r="D29873" t="str">
            <v>130118</v>
          </cell>
          <cell r="J29873" t="str">
            <v>N/A</v>
          </cell>
        </row>
        <row r="29874">
          <cell r="D29874" t="str">
            <v>130119</v>
          </cell>
          <cell r="J29874" t="str">
            <v>STOCKED</v>
          </cell>
        </row>
        <row r="29875">
          <cell r="D29875" t="str">
            <v>130119</v>
          </cell>
          <cell r="J29875" t="str">
            <v>STOCKED</v>
          </cell>
        </row>
        <row r="29876">
          <cell r="D29876" t="str">
            <v>130119</v>
          </cell>
          <cell r="J29876" t="str">
            <v>STOCKED</v>
          </cell>
        </row>
        <row r="29877">
          <cell r="D29877" t="str">
            <v>130119</v>
          </cell>
          <cell r="J29877" t="str">
            <v>STOCKED</v>
          </cell>
        </row>
        <row r="29878">
          <cell r="D29878" t="str">
            <v>130119</v>
          </cell>
          <cell r="J29878" t="str">
            <v>STOCKED</v>
          </cell>
        </row>
        <row r="29879">
          <cell r="D29879" t="str">
            <v>130119</v>
          </cell>
          <cell r="J29879" t="str">
            <v>STOCKED</v>
          </cell>
        </row>
        <row r="29880">
          <cell r="D29880" t="str">
            <v>130119</v>
          </cell>
          <cell r="J29880" t="str">
            <v>STOCKED</v>
          </cell>
        </row>
        <row r="29881">
          <cell r="D29881" t="str">
            <v>130119</v>
          </cell>
          <cell r="J29881" t="str">
            <v>STOCKED</v>
          </cell>
        </row>
        <row r="29882">
          <cell r="D29882" t="str">
            <v>130119</v>
          </cell>
          <cell r="J29882" t="str">
            <v>STOCKED</v>
          </cell>
        </row>
        <row r="29883">
          <cell r="D29883" t="str">
            <v>130119</v>
          </cell>
          <cell r="J29883" t="str">
            <v>STOCKED</v>
          </cell>
        </row>
        <row r="29884">
          <cell r="D29884" t="str">
            <v>130119</v>
          </cell>
          <cell r="J29884" t="str">
            <v>STOCKED</v>
          </cell>
        </row>
        <row r="29885">
          <cell r="D29885" t="str">
            <v>130119</v>
          </cell>
          <cell r="J29885" t="str">
            <v>STOCKED</v>
          </cell>
        </row>
        <row r="29886">
          <cell r="D29886" t="str">
            <v>130119</v>
          </cell>
          <cell r="J29886" t="str">
            <v>STOCKED</v>
          </cell>
        </row>
        <row r="29887">
          <cell r="D29887" t="str">
            <v>130119</v>
          </cell>
          <cell r="J29887" t="str">
            <v>STOCKED</v>
          </cell>
        </row>
        <row r="29888">
          <cell r="D29888" t="str">
            <v>130119</v>
          </cell>
          <cell r="J29888" t="str">
            <v>STOCKED</v>
          </cell>
        </row>
        <row r="29889">
          <cell r="D29889" t="str">
            <v>130119</v>
          </cell>
          <cell r="J29889" t="str">
            <v>STOCKED</v>
          </cell>
        </row>
        <row r="29890">
          <cell r="D29890" t="str">
            <v>130119</v>
          </cell>
          <cell r="J29890" t="str">
            <v>(blank)</v>
          </cell>
        </row>
        <row r="29891">
          <cell r="D29891" t="str">
            <v>130119</v>
          </cell>
          <cell r="J29891" t="str">
            <v>(blank)</v>
          </cell>
        </row>
        <row r="29892">
          <cell r="D29892" t="str">
            <v>130119</v>
          </cell>
          <cell r="J29892" t="str">
            <v>(blank)</v>
          </cell>
        </row>
        <row r="29893">
          <cell r="D29893" t="str">
            <v>130119</v>
          </cell>
          <cell r="J29893" t="str">
            <v>(blank)</v>
          </cell>
        </row>
        <row r="29894">
          <cell r="D29894" t="str">
            <v>130119</v>
          </cell>
          <cell r="J29894" t="str">
            <v>(blank)</v>
          </cell>
        </row>
        <row r="29895">
          <cell r="D29895" t="str">
            <v>130119</v>
          </cell>
          <cell r="J29895" t="str">
            <v>N/A</v>
          </cell>
        </row>
        <row r="29896">
          <cell r="D29896" t="str">
            <v>130119</v>
          </cell>
          <cell r="J29896" t="str">
            <v>N/A</v>
          </cell>
        </row>
        <row r="29897">
          <cell r="D29897" t="str">
            <v>130119</v>
          </cell>
          <cell r="J29897" t="str">
            <v>STOCKED</v>
          </cell>
        </row>
        <row r="29898">
          <cell r="D29898" t="str">
            <v>130119</v>
          </cell>
          <cell r="J29898" t="str">
            <v>STOCKED</v>
          </cell>
        </row>
        <row r="29899">
          <cell r="D29899" t="str">
            <v>130119</v>
          </cell>
          <cell r="J29899" t="str">
            <v>(blank)</v>
          </cell>
        </row>
        <row r="29900">
          <cell r="D29900" t="str">
            <v>130119</v>
          </cell>
          <cell r="J29900" t="str">
            <v>(blank)</v>
          </cell>
        </row>
        <row r="29901">
          <cell r="D29901" t="str">
            <v>130119</v>
          </cell>
          <cell r="J29901" t="str">
            <v>(blank)</v>
          </cell>
        </row>
        <row r="29902">
          <cell r="D29902" t="str">
            <v>130119</v>
          </cell>
          <cell r="J29902" t="str">
            <v>(blank)</v>
          </cell>
        </row>
        <row r="29903">
          <cell r="D29903" t="str">
            <v>130119</v>
          </cell>
          <cell r="J29903" t="str">
            <v>STOCKED</v>
          </cell>
        </row>
        <row r="29904">
          <cell r="D29904" t="str">
            <v>130119</v>
          </cell>
          <cell r="J29904" t="str">
            <v>STOCKED</v>
          </cell>
        </row>
        <row r="29905">
          <cell r="D29905" t="str">
            <v>130119</v>
          </cell>
          <cell r="J29905" t="str">
            <v>STOCKED</v>
          </cell>
        </row>
        <row r="29906">
          <cell r="D29906" t="str">
            <v>130119</v>
          </cell>
          <cell r="J29906" t="str">
            <v>STOCKED</v>
          </cell>
        </row>
        <row r="29907">
          <cell r="D29907" t="str">
            <v>130119</v>
          </cell>
          <cell r="J29907" t="str">
            <v>STOCKED</v>
          </cell>
        </row>
        <row r="29908">
          <cell r="D29908" t="str">
            <v>130119</v>
          </cell>
          <cell r="J29908" t="str">
            <v>STOCKED</v>
          </cell>
        </row>
        <row r="29909">
          <cell r="D29909" t="str">
            <v>130119</v>
          </cell>
          <cell r="J29909" t="str">
            <v>STOCKED</v>
          </cell>
        </row>
        <row r="29910">
          <cell r="D29910" t="str">
            <v>130119</v>
          </cell>
          <cell r="J29910" t="str">
            <v>STOCKED</v>
          </cell>
        </row>
        <row r="29911">
          <cell r="D29911" t="str">
            <v>130119</v>
          </cell>
          <cell r="J29911" t="str">
            <v>STOCKED</v>
          </cell>
        </row>
        <row r="29912">
          <cell r="D29912" t="str">
            <v>130119</v>
          </cell>
          <cell r="J29912" t="str">
            <v>STOCKED</v>
          </cell>
        </row>
        <row r="29913">
          <cell r="D29913" t="str">
            <v>130119</v>
          </cell>
          <cell r="J29913" t="str">
            <v>STOCKED</v>
          </cell>
        </row>
        <row r="29914">
          <cell r="D29914" t="str">
            <v>130119</v>
          </cell>
          <cell r="J29914" t="str">
            <v>STOCKED</v>
          </cell>
        </row>
        <row r="29915">
          <cell r="D29915" t="str">
            <v>130119</v>
          </cell>
          <cell r="J29915" t="str">
            <v>STOCKED</v>
          </cell>
        </row>
        <row r="29916">
          <cell r="D29916" t="str">
            <v>130119</v>
          </cell>
          <cell r="J29916" t="str">
            <v>STOCKED</v>
          </cell>
        </row>
        <row r="29917">
          <cell r="D29917" t="str">
            <v>130119</v>
          </cell>
          <cell r="J29917" t="str">
            <v>STOCKED</v>
          </cell>
        </row>
        <row r="29918">
          <cell r="D29918" t="str">
            <v>130119</v>
          </cell>
          <cell r="J29918" t="str">
            <v>STOCKED</v>
          </cell>
        </row>
        <row r="29919">
          <cell r="D29919" t="str">
            <v>130119</v>
          </cell>
          <cell r="J29919" t="str">
            <v>STOCKED</v>
          </cell>
        </row>
        <row r="29920">
          <cell r="D29920" t="str">
            <v>130119</v>
          </cell>
          <cell r="J29920" t="str">
            <v>(blank)</v>
          </cell>
        </row>
        <row r="29921">
          <cell r="D29921" t="str">
            <v>130119</v>
          </cell>
          <cell r="J29921" t="str">
            <v>(blank)</v>
          </cell>
        </row>
        <row r="29922">
          <cell r="D29922" t="str">
            <v>130119</v>
          </cell>
          <cell r="J29922" t="str">
            <v>(blank)</v>
          </cell>
        </row>
        <row r="29923">
          <cell r="D29923" t="str">
            <v>130119</v>
          </cell>
          <cell r="J29923" t="str">
            <v>(blank)</v>
          </cell>
        </row>
        <row r="29924">
          <cell r="D29924" t="str">
            <v>130119</v>
          </cell>
          <cell r="J29924" t="str">
            <v>STOCKED</v>
          </cell>
        </row>
        <row r="29925">
          <cell r="D29925" t="str">
            <v>130119</v>
          </cell>
          <cell r="J29925" t="str">
            <v>STOCKED</v>
          </cell>
        </row>
        <row r="29926">
          <cell r="D29926" t="str">
            <v>130119</v>
          </cell>
          <cell r="J29926" t="str">
            <v>STOCKED</v>
          </cell>
        </row>
        <row r="29927">
          <cell r="D29927" t="str">
            <v>130119</v>
          </cell>
          <cell r="J29927" t="str">
            <v>STOCKED</v>
          </cell>
        </row>
        <row r="29928">
          <cell r="D29928" t="str">
            <v>130119</v>
          </cell>
          <cell r="J29928" t="str">
            <v>STOCKED</v>
          </cell>
        </row>
        <row r="29929">
          <cell r="D29929" t="str">
            <v>130119</v>
          </cell>
          <cell r="J29929" t="str">
            <v>STOCKED</v>
          </cell>
        </row>
        <row r="29930">
          <cell r="D29930" t="str">
            <v>130119</v>
          </cell>
          <cell r="J29930" t="str">
            <v>STOCKED</v>
          </cell>
        </row>
        <row r="29931">
          <cell r="D29931" t="str">
            <v>130120</v>
          </cell>
          <cell r="J29931" t="str">
            <v>STOCKED</v>
          </cell>
        </row>
        <row r="29932">
          <cell r="D29932" t="str">
            <v>130120</v>
          </cell>
          <cell r="J29932" t="str">
            <v>STOCKED</v>
          </cell>
        </row>
        <row r="29933">
          <cell r="D29933" t="str">
            <v>130120</v>
          </cell>
          <cell r="J29933" t="str">
            <v>STOCKED</v>
          </cell>
        </row>
        <row r="29934">
          <cell r="D29934" t="str">
            <v>130120</v>
          </cell>
          <cell r="J29934" t="str">
            <v>(blank)</v>
          </cell>
        </row>
        <row r="29935">
          <cell r="D29935" t="str">
            <v>130120</v>
          </cell>
          <cell r="J29935" t="str">
            <v>(blank)</v>
          </cell>
        </row>
        <row r="29936">
          <cell r="D29936" t="str">
            <v>130120</v>
          </cell>
          <cell r="J29936" t="str">
            <v>(blank)</v>
          </cell>
        </row>
        <row r="29937">
          <cell r="D29937" t="str">
            <v>130120</v>
          </cell>
          <cell r="J29937" t="str">
            <v>(blank)</v>
          </cell>
        </row>
        <row r="29938">
          <cell r="D29938" t="str">
            <v>130120</v>
          </cell>
          <cell r="J29938" t="str">
            <v>STOCKED</v>
          </cell>
        </row>
        <row r="29939">
          <cell r="D29939" t="str">
            <v>130120</v>
          </cell>
          <cell r="J29939" t="str">
            <v>STOCKED</v>
          </cell>
        </row>
        <row r="29940">
          <cell r="D29940" t="str">
            <v>130120</v>
          </cell>
          <cell r="J29940" t="str">
            <v>STOCKED</v>
          </cell>
        </row>
        <row r="29941">
          <cell r="D29941" t="str">
            <v>130120</v>
          </cell>
          <cell r="J29941" t="str">
            <v>(blank)</v>
          </cell>
        </row>
        <row r="29942">
          <cell r="D29942" t="str">
            <v>130120</v>
          </cell>
          <cell r="J29942" t="str">
            <v>(blank)</v>
          </cell>
        </row>
        <row r="29943">
          <cell r="D29943" t="str">
            <v>130120</v>
          </cell>
          <cell r="J29943" t="str">
            <v>(blank)</v>
          </cell>
        </row>
        <row r="29944">
          <cell r="D29944" t="str">
            <v>130120</v>
          </cell>
          <cell r="J29944" t="str">
            <v>(blank)</v>
          </cell>
        </row>
        <row r="29945">
          <cell r="D29945" t="str">
            <v>130120</v>
          </cell>
          <cell r="J29945" t="str">
            <v>(blank)</v>
          </cell>
        </row>
        <row r="29946">
          <cell r="D29946" t="str">
            <v>130120</v>
          </cell>
          <cell r="J29946" t="str">
            <v>N/A</v>
          </cell>
        </row>
        <row r="29947">
          <cell r="D29947" t="str">
            <v>130121</v>
          </cell>
          <cell r="J29947" t="str">
            <v>(blank)</v>
          </cell>
        </row>
        <row r="29948">
          <cell r="D29948" t="str">
            <v>130121</v>
          </cell>
          <cell r="J29948" t="str">
            <v>(blank)</v>
          </cell>
        </row>
        <row r="29949">
          <cell r="D29949" t="str">
            <v>130121</v>
          </cell>
          <cell r="J29949" t="str">
            <v>(blank)</v>
          </cell>
        </row>
        <row r="29950">
          <cell r="D29950" t="str">
            <v>130121</v>
          </cell>
          <cell r="J29950" t="str">
            <v>(blank)</v>
          </cell>
        </row>
        <row r="29951">
          <cell r="D29951" t="str">
            <v>130121</v>
          </cell>
          <cell r="J29951" t="str">
            <v>(blank)</v>
          </cell>
        </row>
        <row r="29952">
          <cell r="D29952" t="str">
            <v>130121</v>
          </cell>
          <cell r="J29952" t="str">
            <v>(blank)</v>
          </cell>
        </row>
        <row r="29953">
          <cell r="D29953" t="str">
            <v>130121</v>
          </cell>
          <cell r="J29953" t="str">
            <v>N/A</v>
          </cell>
        </row>
        <row r="29954">
          <cell r="D29954" t="str">
            <v>130122</v>
          </cell>
          <cell r="J29954" t="str">
            <v>STOCKED</v>
          </cell>
        </row>
        <row r="29955">
          <cell r="D29955" t="str">
            <v>130122</v>
          </cell>
          <cell r="J29955" t="str">
            <v>STOCKED</v>
          </cell>
        </row>
        <row r="29956">
          <cell r="D29956" t="str">
            <v>130122</v>
          </cell>
          <cell r="J29956" t="str">
            <v>STOCKED</v>
          </cell>
        </row>
        <row r="29957">
          <cell r="D29957" t="str">
            <v>130122</v>
          </cell>
          <cell r="J29957" t="str">
            <v>STOCKED</v>
          </cell>
        </row>
        <row r="29958">
          <cell r="D29958" t="str">
            <v>130122</v>
          </cell>
          <cell r="J29958" t="str">
            <v>(blank)</v>
          </cell>
        </row>
        <row r="29959">
          <cell r="D29959" t="str">
            <v>130122</v>
          </cell>
          <cell r="J29959" t="str">
            <v>(blank)</v>
          </cell>
        </row>
        <row r="29960">
          <cell r="D29960" t="str">
            <v>130122</v>
          </cell>
          <cell r="J29960" t="str">
            <v>(blank)</v>
          </cell>
        </row>
        <row r="29961">
          <cell r="D29961" t="str">
            <v>130122</v>
          </cell>
          <cell r="J29961" t="str">
            <v>(blank)</v>
          </cell>
        </row>
        <row r="29962">
          <cell r="D29962" t="str">
            <v>130122</v>
          </cell>
          <cell r="J29962" t="str">
            <v>(blank)</v>
          </cell>
        </row>
        <row r="29963">
          <cell r="D29963" t="str">
            <v>130122</v>
          </cell>
          <cell r="J29963" t="str">
            <v>N/A</v>
          </cell>
        </row>
        <row r="29964">
          <cell r="D29964" t="str">
            <v>130122</v>
          </cell>
          <cell r="J29964" t="str">
            <v>SPECIAL ORDER</v>
          </cell>
        </row>
        <row r="29965">
          <cell r="D29965" t="str">
            <v>130122</v>
          </cell>
          <cell r="J29965" t="str">
            <v>SPECIAL ORDER</v>
          </cell>
        </row>
        <row r="29966">
          <cell r="D29966" t="str">
            <v>130122</v>
          </cell>
          <cell r="J29966" t="str">
            <v>SPECIAL ORDER</v>
          </cell>
        </row>
        <row r="29967">
          <cell r="D29967" t="str">
            <v>130122</v>
          </cell>
          <cell r="J29967" t="str">
            <v>(blank)</v>
          </cell>
        </row>
        <row r="29968">
          <cell r="D29968" t="str">
            <v>130122</v>
          </cell>
          <cell r="J29968" t="str">
            <v>(blank)</v>
          </cell>
        </row>
        <row r="29969">
          <cell r="D29969" t="str">
            <v>130122</v>
          </cell>
          <cell r="J29969" t="str">
            <v>(blank)</v>
          </cell>
        </row>
        <row r="29970">
          <cell r="D29970" t="str">
            <v>130122</v>
          </cell>
          <cell r="J29970" t="str">
            <v>(blank)</v>
          </cell>
        </row>
        <row r="29971">
          <cell r="D29971" t="str">
            <v>130122</v>
          </cell>
          <cell r="J29971" t="str">
            <v>(blank)</v>
          </cell>
        </row>
        <row r="29972">
          <cell r="D29972" t="str">
            <v>130122</v>
          </cell>
          <cell r="J29972" t="str">
            <v>N/A</v>
          </cell>
        </row>
        <row r="29973">
          <cell r="D29973" t="str">
            <v>130123</v>
          </cell>
          <cell r="J29973" t="str">
            <v>(blank)</v>
          </cell>
        </row>
        <row r="29974">
          <cell r="D29974" t="str">
            <v>130123</v>
          </cell>
          <cell r="J29974" t="str">
            <v>(blank)</v>
          </cell>
        </row>
        <row r="29975">
          <cell r="D29975" t="str">
            <v>130123</v>
          </cell>
          <cell r="J29975" t="str">
            <v>(blank)</v>
          </cell>
        </row>
        <row r="29976">
          <cell r="D29976" t="str">
            <v>130123</v>
          </cell>
          <cell r="J29976" t="str">
            <v>(blank)</v>
          </cell>
        </row>
        <row r="29977">
          <cell r="D29977" t="str">
            <v>130123</v>
          </cell>
          <cell r="J29977" t="str">
            <v>(blank)</v>
          </cell>
        </row>
        <row r="29978">
          <cell r="D29978" t="str">
            <v>130123</v>
          </cell>
          <cell r="J29978" t="str">
            <v>(blank)</v>
          </cell>
        </row>
        <row r="29979">
          <cell r="D29979" t="str">
            <v>130123</v>
          </cell>
          <cell r="J29979" t="str">
            <v>(blank)</v>
          </cell>
        </row>
        <row r="29980">
          <cell r="D29980" t="str">
            <v>130123</v>
          </cell>
          <cell r="J29980" t="str">
            <v>(blank)</v>
          </cell>
        </row>
        <row r="29981">
          <cell r="D29981" t="str">
            <v>130123</v>
          </cell>
          <cell r="J29981" t="str">
            <v>(blank)</v>
          </cell>
        </row>
        <row r="29982">
          <cell r="D29982" t="str">
            <v>130123</v>
          </cell>
          <cell r="J29982" t="str">
            <v>N/A</v>
          </cell>
        </row>
        <row r="29983">
          <cell r="D29983" t="str">
            <v>130124</v>
          </cell>
          <cell r="J29983" t="str">
            <v>STOCKED</v>
          </cell>
        </row>
        <row r="29984">
          <cell r="D29984" t="str">
            <v>130124</v>
          </cell>
          <cell r="J29984" t="str">
            <v>STOCKED</v>
          </cell>
        </row>
        <row r="29985">
          <cell r="D29985" t="str">
            <v>130124</v>
          </cell>
          <cell r="J29985" t="str">
            <v>STOCKED</v>
          </cell>
        </row>
        <row r="29986">
          <cell r="D29986" t="str">
            <v>130124</v>
          </cell>
          <cell r="J29986" t="str">
            <v>STOCKED</v>
          </cell>
        </row>
        <row r="29987">
          <cell r="D29987" t="str">
            <v>130124</v>
          </cell>
          <cell r="J29987" t="str">
            <v>STOCKED</v>
          </cell>
        </row>
        <row r="29988">
          <cell r="D29988" t="str">
            <v>130124</v>
          </cell>
          <cell r="J29988" t="str">
            <v>STOCKED</v>
          </cell>
        </row>
        <row r="29989">
          <cell r="D29989" t="str">
            <v>130124</v>
          </cell>
          <cell r="J29989" t="str">
            <v>STOCKED</v>
          </cell>
        </row>
        <row r="29990">
          <cell r="D29990" t="str">
            <v>130124</v>
          </cell>
          <cell r="J29990" t="str">
            <v>STOCKED</v>
          </cell>
        </row>
        <row r="29991">
          <cell r="D29991" t="str">
            <v>130124</v>
          </cell>
          <cell r="J29991" t="str">
            <v>(blank)</v>
          </cell>
        </row>
        <row r="29992">
          <cell r="D29992" t="str">
            <v>130124</v>
          </cell>
          <cell r="J29992" t="str">
            <v>(blank)</v>
          </cell>
        </row>
        <row r="29993">
          <cell r="D29993" t="str">
            <v>130124</v>
          </cell>
          <cell r="J29993" t="str">
            <v>(blank)</v>
          </cell>
        </row>
        <row r="29994">
          <cell r="D29994" t="str">
            <v>130124</v>
          </cell>
          <cell r="J29994" t="str">
            <v>(blank)</v>
          </cell>
        </row>
        <row r="29995">
          <cell r="D29995" t="str">
            <v>130124</v>
          </cell>
          <cell r="J29995" t="str">
            <v>STOCKED</v>
          </cell>
        </row>
        <row r="29996">
          <cell r="D29996" t="str">
            <v>130124</v>
          </cell>
          <cell r="J29996" t="str">
            <v>STOCKED</v>
          </cell>
        </row>
        <row r="29997">
          <cell r="D29997" t="str">
            <v>130124</v>
          </cell>
          <cell r="J29997" t="str">
            <v>STOCKED</v>
          </cell>
        </row>
        <row r="29998">
          <cell r="D29998" t="str">
            <v>130124</v>
          </cell>
          <cell r="J29998" t="str">
            <v>STOCKED</v>
          </cell>
        </row>
        <row r="29999">
          <cell r="D29999" t="str">
            <v>130124</v>
          </cell>
          <cell r="J29999" t="str">
            <v>STOCKED</v>
          </cell>
        </row>
        <row r="30000">
          <cell r="D30000" t="str">
            <v>130124</v>
          </cell>
          <cell r="J30000" t="str">
            <v>STOCKED</v>
          </cell>
        </row>
        <row r="30001">
          <cell r="D30001" t="str">
            <v>130124</v>
          </cell>
          <cell r="J30001" t="str">
            <v>STOCKED</v>
          </cell>
        </row>
        <row r="30002">
          <cell r="D30002" t="str">
            <v>130124</v>
          </cell>
          <cell r="J30002" t="str">
            <v>STOCKED</v>
          </cell>
        </row>
        <row r="30003">
          <cell r="D30003" t="str">
            <v>130124</v>
          </cell>
          <cell r="J30003" t="str">
            <v>STOCKED</v>
          </cell>
        </row>
        <row r="30004">
          <cell r="D30004" t="str">
            <v>130124</v>
          </cell>
          <cell r="J30004" t="str">
            <v>STOCKED</v>
          </cell>
        </row>
        <row r="30005">
          <cell r="D30005" t="str">
            <v>130124</v>
          </cell>
          <cell r="J30005" t="str">
            <v>STOCKED</v>
          </cell>
        </row>
        <row r="30006">
          <cell r="D30006" t="str">
            <v>130124</v>
          </cell>
          <cell r="J30006" t="str">
            <v>STOCKED</v>
          </cell>
        </row>
        <row r="30007">
          <cell r="D30007" t="str">
            <v>130124</v>
          </cell>
          <cell r="J30007" t="str">
            <v>STOCKED</v>
          </cell>
        </row>
        <row r="30008">
          <cell r="D30008" t="str">
            <v>130124</v>
          </cell>
          <cell r="J30008" t="str">
            <v>(blank)</v>
          </cell>
        </row>
        <row r="30009">
          <cell r="D30009" t="str">
            <v>130124</v>
          </cell>
          <cell r="J30009" t="str">
            <v>(blank)</v>
          </cell>
        </row>
        <row r="30010">
          <cell r="D30010" t="str">
            <v>130124</v>
          </cell>
          <cell r="J30010" t="str">
            <v>(blank)</v>
          </cell>
        </row>
        <row r="30011">
          <cell r="D30011" t="str">
            <v>130124</v>
          </cell>
          <cell r="J30011" t="str">
            <v>(blank)</v>
          </cell>
        </row>
        <row r="30012">
          <cell r="D30012" t="str">
            <v>130124</v>
          </cell>
          <cell r="J30012" t="str">
            <v>(blank)</v>
          </cell>
        </row>
        <row r="30013">
          <cell r="D30013" t="str">
            <v>130124</v>
          </cell>
          <cell r="J30013" t="str">
            <v>N/A</v>
          </cell>
        </row>
        <row r="30014">
          <cell r="D30014" t="str">
            <v>130125</v>
          </cell>
          <cell r="J30014" t="str">
            <v>STOCKED</v>
          </cell>
        </row>
        <row r="30015">
          <cell r="D30015" t="str">
            <v>130125</v>
          </cell>
          <cell r="J30015" t="str">
            <v>STOCKED</v>
          </cell>
        </row>
        <row r="30016">
          <cell r="D30016" t="str">
            <v>130125</v>
          </cell>
          <cell r="J30016" t="str">
            <v>STOCKED</v>
          </cell>
        </row>
        <row r="30017">
          <cell r="D30017" t="str">
            <v>130125</v>
          </cell>
          <cell r="J30017" t="str">
            <v>STOCKED</v>
          </cell>
        </row>
        <row r="30018">
          <cell r="D30018" t="str">
            <v>130125</v>
          </cell>
          <cell r="J30018" t="str">
            <v>(blank)</v>
          </cell>
        </row>
        <row r="30019">
          <cell r="D30019" t="str">
            <v>130125</v>
          </cell>
          <cell r="J30019" t="str">
            <v>(blank)</v>
          </cell>
        </row>
        <row r="30020">
          <cell r="D30020" t="str">
            <v>130125</v>
          </cell>
          <cell r="J30020" t="str">
            <v>(blank)</v>
          </cell>
        </row>
        <row r="30021">
          <cell r="D30021" t="str">
            <v>130125</v>
          </cell>
          <cell r="J30021" t="str">
            <v>(blank)</v>
          </cell>
        </row>
        <row r="30022">
          <cell r="D30022" t="str">
            <v>130125</v>
          </cell>
          <cell r="J30022" t="str">
            <v>(blank)</v>
          </cell>
        </row>
        <row r="30023">
          <cell r="D30023" t="str">
            <v>130125</v>
          </cell>
          <cell r="J30023" t="str">
            <v>N/A</v>
          </cell>
        </row>
        <row r="30024">
          <cell r="D30024" t="str">
            <v>130125</v>
          </cell>
          <cell r="J30024" t="str">
            <v>STOCKED</v>
          </cell>
        </row>
        <row r="30025">
          <cell r="D30025" t="str">
            <v>130125</v>
          </cell>
          <cell r="J30025" t="str">
            <v>STOCKED</v>
          </cell>
        </row>
        <row r="30026">
          <cell r="D30026" t="str">
            <v>130125</v>
          </cell>
          <cell r="J30026" t="str">
            <v>STOCKED</v>
          </cell>
        </row>
        <row r="30027">
          <cell r="D30027" t="str">
            <v>130125</v>
          </cell>
          <cell r="J30027" t="str">
            <v>(blank)</v>
          </cell>
        </row>
        <row r="30028">
          <cell r="D30028" t="str">
            <v>130125</v>
          </cell>
          <cell r="J30028" t="str">
            <v>(blank)</v>
          </cell>
        </row>
        <row r="30029">
          <cell r="D30029" t="str">
            <v>130125</v>
          </cell>
          <cell r="J30029" t="str">
            <v>(blank)</v>
          </cell>
        </row>
        <row r="30030">
          <cell r="D30030" t="str">
            <v>130125</v>
          </cell>
          <cell r="J30030" t="str">
            <v>(blank)</v>
          </cell>
        </row>
        <row r="30031">
          <cell r="D30031" t="str">
            <v>130125</v>
          </cell>
          <cell r="J30031" t="str">
            <v>(blank)</v>
          </cell>
        </row>
        <row r="30032">
          <cell r="D30032" t="str">
            <v>130125</v>
          </cell>
          <cell r="J30032" t="str">
            <v>N/A</v>
          </cell>
        </row>
        <row r="30033">
          <cell r="D30033" t="str">
            <v>130160</v>
          </cell>
          <cell r="J30033" t="str">
            <v>(blank)</v>
          </cell>
        </row>
        <row r="30034">
          <cell r="D30034" t="str">
            <v>130160</v>
          </cell>
          <cell r="J30034" t="str">
            <v>N/A</v>
          </cell>
        </row>
        <row r="30035">
          <cell r="D30035" t="str">
            <v>130160</v>
          </cell>
          <cell r="J30035" t="str">
            <v>N/A</v>
          </cell>
        </row>
        <row r="30036">
          <cell r="D30036" t="str">
            <v>130161</v>
          </cell>
          <cell r="J30036" t="str">
            <v>(blank)</v>
          </cell>
        </row>
        <row r="30037">
          <cell r="D30037" t="str">
            <v>130161</v>
          </cell>
          <cell r="J30037" t="str">
            <v>N/A</v>
          </cell>
        </row>
        <row r="30038">
          <cell r="D30038" t="str">
            <v>130161</v>
          </cell>
          <cell r="J30038" t="str">
            <v>N/A</v>
          </cell>
        </row>
        <row r="30039">
          <cell r="D30039" t="str">
            <v>130164</v>
          </cell>
          <cell r="J30039" t="str">
            <v>(blank)</v>
          </cell>
        </row>
        <row r="30040">
          <cell r="D30040" t="str">
            <v>130164</v>
          </cell>
          <cell r="J30040" t="str">
            <v>N/A</v>
          </cell>
        </row>
        <row r="30041">
          <cell r="D30041" t="str">
            <v>130164</v>
          </cell>
          <cell r="J30041" t="str">
            <v>N/A</v>
          </cell>
        </row>
        <row r="30042">
          <cell r="D30042" t="str">
            <v>130165</v>
          </cell>
          <cell r="J30042" t="str">
            <v>(blank)</v>
          </cell>
        </row>
        <row r="30043">
          <cell r="D30043" t="str">
            <v>130165</v>
          </cell>
          <cell r="J30043" t="str">
            <v>N/A</v>
          </cell>
        </row>
        <row r="30044">
          <cell r="D30044" t="str">
            <v>130165</v>
          </cell>
          <cell r="J30044" t="str">
            <v>N/A</v>
          </cell>
        </row>
        <row r="30045">
          <cell r="D30045" t="str">
            <v>130166</v>
          </cell>
          <cell r="J30045" t="str">
            <v>(blank)</v>
          </cell>
        </row>
        <row r="30046">
          <cell r="D30046" t="str">
            <v>130166</v>
          </cell>
          <cell r="J30046" t="str">
            <v>N/A</v>
          </cell>
        </row>
        <row r="30047">
          <cell r="D30047" t="str">
            <v>130166</v>
          </cell>
          <cell r="J30047" t="str">
            <v>N/A</v>
          </cell>
        </row>
        <row r="30048">
          <cell r="D30048" t="str">
            <v>130166S</v>
          </cell>
          <cell r="J30048" t="str">
            <v>(blank)</v>
          </cell>
        </row>
        <row r="30049">
          <cell r="D30049" t="str">
            <v>130166S</v>
          </cell>
          <cell r="J30049" t="str">
            <v>N/A</v>
          </cell>
        </row>
        <row r="30050">
          <cell r="D30050" t="str">
            <v>130166S</v>
          </cell>
          <cell r="J30050" t="str">
            <v>N/A</v>
          </cell>
        </row>
        <row r="30051">
          <cell r="D30051" t="str">
            <v>130167</v>
          </cell>
          <cell r="J30051" t="str">
            <v>(blank)</v>
          </cell>
        </row>
        <row r="30052">
          <cell r="D30052" t="str">
            <v>130167</v>
          </cell>
          <cell r="J30052" t="str">
            <v>N/A</v>
          </cell>
        </row>
        <row r="30053">
          <cell r="D30053" t="str">
            <v>130167</v>
          </cell>
          <cell r="J30053" t="str">
            <v>N/A</v>
          </cell>
        </row>
        <row r="30054">
          <cell r="D30054" t="str">
            <v>130201</v>
          </cell>
          <cell r="J30054" t="str">
            <v>(blank)</v>
          </cell>
        </row>
        <row r="30055">
          <cell r="D30055" t="str">
            <v>130201</v>
          </cell>
          <cell r="J30055" t="str">
            <v>N/A</v>
          </cell>
        </row>
        <row r="30056">
          <cell r="D30056" t="str">
            <v>130201</v>
          </cell>
          <cell r="J30056" t="str">
            <v>N/A</v>
          </cell>
        </row>
        <row r="30057">
          <cell r="D30057" t="str">
            <v>130206</v>
          </cell>
          <cell r="J30057" t="str">
            <v>(blank)</v>
          </cell>
        </row>
        <row r="30058">
          <cell r="D30058" t="str">
            <v>130206</v>
          </cell>
          <cell r="J30058" t="str">
            <v>N/A</v>
          </cell>
        </row>
        <row r="30059">
          <cell r="D30059" t="str">
            <v>130206</v>
          </cell>
          <cell r="J30059" t="str">
            <v>N/A</v>
          </cell>
        </row>
        <row r="30060">
          <cell r="D30060" t="str">
            <v>130206S</v>
          </cell>
          <cell r="J30060" t="str">
            <v>(blank)</v>
          </cell>
        </row>
        <row r="30061">
          <cell r="D30061" t="str">
            <v>130206S</v>
          </cell>
          <cell r="J30061" t="str">
            <v>N/A</v>
          </cell>
        </row>
        <row r="30062">
          <cell r="D30062" t="str">
            <v>130206S</v>
          </cell>
          <cell r="J30062" t="str">
            <v>N/A</v>
          </cell>
        </row>
        <row r="30063">
          <cell r="D30063" t="str">
            <v>130206S2</v>
          </cell>
          <cell r="J30063" t="str">
            <v>(blank)</v>
          </cell>
        </row>
        <row r="30064">
          <cell r="D30064" t="str">
            <v>130206S2</v>
          </cell>
          <cell r="J30064" t="str">
            <v>N/A</v>
          </cell>
        </row>
        <row r="30065">
          <cell r="D30065" t="str">
            <v>130206S2</v>
          </cell>
          <cell r="J30065" t="str">
            <v>N/A</v>
          </cell>
        </row>
        <row r="30066">
          <cell r="D30066" t="str">
            <v>130207S</v>
          </cell>
          <cell r="J30066" t="str">
            <v>(blank)</v>
          </cell>
        </row>
        <row r="30067">
          <cell r="D30067" t="str">
            <v>130207S</v>
          </cell>
          <cell r="J30067" t="str">
            <v>N/A</v>
          </cell>
        </row>
        <row r="30068">
          <cell r="D30068" t="str">
            <v>130207S</v>
          </cell>
          <cell r="J30068" t="str">
            <v>N/A</v>
          </cell>
        </row>
        <row r="30069">
          <cell r="D30069" t="str">
            <v>130208S</v>
          </cell>
          <cell r="J30069" t="str">
            <v>(blank)</v>
          </cell>
        </row>
        <row r="30070">
          <cell r="D30070" t="str">
            <v>130208S</v>
          </cell>
          <cell r="J30070" t="str">
            <v>N/A</v>
          </cell>
        </row>
        <row r="30071">
          <cell r="D30071" t="str">
            <v>130208S</v>
          </cell>
          <cell r="J30071" t="str">
            <v>N/A</v>
          </cell>
        </row>
        <row r="30072">
          <cell r="D30072" t="str">
            <v>130209</v>
          </cell>
          <cell r="J30072" t="str">
            <v>(blank)</v>
          </cell>
        </row>
        <row r="30073">
          <cell r="D30073" t="str">
            <v>130209</v>
          </cell>
          <cell r="J30073" t="str">
            <v>N/A</v>
          </cell>
        </row>
        <row r="30074">
          <cell r="D30074" t="str">
            <v>130209</v>
          </cell>
          <cell r="J30074" t="str">
            <v>N/A</v>
          </cell>
        </row>
        <row r="30075">
          <cell r="D30075" t="str">
            <v>130220</v>
          </cell>
          <cell r="J30075" t="str">
            <v>(blank)</v>
          </cell>
        </row>
        <row r="30076">
          <cell r="D30076" t="str">
            <v>130220</v>
          </cell>
          <cell r="J30076" t="str">
            <v>N/A</v>
          </cell>
        </row>
        <row r="30077">
          <cell r="D30077" t="str">
            <v>130220</v>
          </cell>
          <cell r="J30077" t="str">
            <v>N/A</v>
          </cell>
        </row>
        <row r="30078">
          <cell r="D30078" t="str">
            <v>130220</v>
          </cell>
          <cell r="J30078" t="str">
            <v>(blank)</v>
          </cell>
        </row>
        <row r="30079">
          <cell r="D30079" t="str">
            <v>130220</v>
          </cell>
          <cell r="J30079" t="str">
            <v>N/A</v>
          </cell>
        </row>
        <row r="30080">
          <cell r="D30080" t="str">
            <v>130220</v>
          </cell>
          <cell r="J30080" t="str">
            <v>N/A</v>
          </cell>
        </row>
        <row r="30081">
          <cell r="D30081" t="str">
            <v>130221</v>
          </cell>
          <cell r="J30081" t="str">
            <v>(blank)</v>
          </cell>
        </row>
        <row r="30082">
          <cell r="D30082" t="str">
            <v>130221</v>
          </cell>
          <cell r="J30082" t="str">
            <v>N/A</v>
          </cell>
        </row>
        <row r="30083">
          <cell r="D30083" t="str">
            <v>130221</v>
          </cell>
          <cell r="J30083" t="str">
            <v>N/A</v>
          </cell>
        </row>
        <row r="30084">
          <cell r="D30084" t="str">
            <v>130221</v>
          </cell>
          <cell r="J30084" t="str">
            <v>(blank)</v>
          </cell>
        </row>
        <row r="30085">
          <cell r="D30085" t="str">
            <v>130221</v>
          </cell>
          <cell r="J30085" t="str">
            <v>N/A</v>
          </cell>
        </row>
        <row r="30086">
          <cell r="D30086" t="str">
            <v>130221</v>
          </cell>
          <cell r="J30086" t="str">
            <v>N/A</v>
          </cell>
        </row>
        <row r="30087">
          <cell r="D30087" t="str">
            <v>130223</v>
          </cell>
          <cell r="J30087" t="str">
            <v>STOCKED</v>
          </cell>
        </row>
        <row r="30088">
          <cell r="D30088" t="str">
            <v>130223</v>
          </cell>
          <cell r="J30088" t="str">
            <v>STOCKED</v>
          </cell>
        </row>
        <row r="30089">
          <cell r="D30089" t="str">
            <v>130223</v>
          </cell>
          <cell r="J30089" t="str">
            <v>STOCKED</v>
          </cell>
        </row>
        <row r="30090">
          <cell r="D30090" t="str">
            <v>130223</v>
          </cell>
          <cell r="J30090" t="str">
            <v>STOCKED</v>
          </cell>
        </row>
        <row r="30091">
          <cell r="D30091" t="str">
            <v>130223</v>
          </cell>
          <cell r="J30091" t="str">
            <v>STOCKED</v>
          </cell>
        </row>
        <row r="30092">
          <cell r="D30092" t="str">
            <v>130223</v>
          </cell>
          <cell r="J30092" t="str">
            <v>STOCKED</v>
          </cell>
        </row>
        <row r="30093">
          <cell r="D30093" t="str">
            <v>130223</v>
          </cell>
          <cell r="J30093" t="str">
            <v>STOCKED</v>
          </cell>
        </row>
        <row r="30094">
          <cell r="D30094" t="str">
            <v>130223</v>
          </cell>
          <cell r="J30094" t="str">
            <v>STOCKED</v>
          </cell>
        </row>
        <row r="30095">
          <cell r="D30095" t="str">
            <v>130223</v>
          </cell>
          <cell r="J30095" t="str">
            <v>STOCKED</v>
          </cell>
        </row>
        <row r="30096">
          <cell r="D30096" t="str">
            <v>130223</v>
          </cell>
          <cell r="J30096" t="str">
            <v>STOCKED</v>
          </cell>
        </row>
        <row r="30097">
          <cell r="D30097" t="str">
            <v>130223</v>
          </cell>
          <cell r="J30097" t="str">
            <v>STOCKED</v>
          </cell>
        </row>
        <row r="30098">
          <cell r="D30098" t="str">
            <v>130223</v>
          </cell>
          <cell r="J30098" t="str">
            <v>STOCKED</v>
          </cell>
        </row>
        <row r="30099">
          <cell r="D30099" t="str">
            <v>130223</v>
          </cell>
          <cell r="J30099" t="str">
            <v>STOCKED</v>
          </cell>
        </row>
        <row r="30100">
          <cell r="D30100" t="str">
            <v>130223</v>
          </cell>
          <cell r="J30100" t="str">
            <v>STOCKED</v>
          </cell>
        </row>
        <row r="30101">
          <cell r="D30101" t="str">
            <v>130223</v>
          </cell>
          <cell r="J30101" t="str">
            <v>STOCKED</v>
          </cell>
        </row>
        <row r="30102">
          <cell r="D30102" t="str">
            <v>130223</v>
          </cell>
          <cell r="J30102" t="str">
            <v>STOCKED</v>
          </cell>
        </row>
        <row r="30103">
          <cell r="D30103" t="str">
            <v>130223</v>
          </cell>
          <cell r="J30103" t="str">
            <v>STOCKED</v>
          </cell>
        </row>
        <row r="30104">
          <cell r="D30104" t="str">
            <v>130223</v>
          </cell>
          <cell r="J30104" t="str">
            <v>STOCKED</v>
          </cell>
        </row>
        <row r="30105">
          <cell r="D30105" t="str">
            <v>130223</v>
          </cell>
          <cell r="J30105" t="str">
            <v>STOCKED</v>
          </cell>
        </row>
        <row r="30106">
          <cell r="D30106" t="str">
            <v>130223</v>
          </cell>
          <cell r="J30106" t="str">
            <v>STOCKED</v>
          </cell>
        </row>
        <row r="30107">
          <cell r="D30107" t="str">
            <v>130223</v>
          </cell>
          <cell r="J30107" t="str">
            <v>STOCKED</v>
          </cell>
        </row>
        <row r="30108">
          <cell r="D30108" t="str">
            <v>130223</v>
          </cell>
          <cell r="J30108" t="str">
            <v>STOCKED</v>
          </cell>
        </row>
        <row r="30109">
          <cell r="D30109" t="str">
            <v>130223</v>
          </cell>
          <cell r="J30109" t="str">
            <v>STOCKED</v>
          </cell>
        </row>
        <row r="30110">
          <cell r="D30110" t="str">
            <v>130223</v>
          </cell>
          <cell r="J30110" t="str">
            <v>STOCKED</v>
          </cell>
        </row>
        <row r="30111">
          <cell r="D30111" t="str">
            <v>130223</v>
          </cell>
          <cell r="J30111" t="str">
            <v>STOCKED</v>
          </cell>
        </row>
        <row r="30112">
          <cell r="D30112" t="str">
            <v>130223</v>
          </cell>
          <cell r="J30112" t="str">
            <v>(blank)</v>
          </cell>
        </row>
        <row r="30113">
          <cell r="D30113" t="str">
            <v>130223</v>
          </cell>
          <cell r="J30113" t="str">
            <v>(blank)</v>
          </cell>
        </row>
        <row r="30114">
          <cell r="D30114" t="str">
            <v>130223</v>
          </cell>
          <cell r="J30114" t="str">
            <v>(blank)</v>
          </cell>
        </row>
        <row r="30115">
          <cell r="D30115" t="str">
            <v>130223</v>
          </cell>
          <cell r="J30115" t="str">
            <v>(blank)</v>
          </cell>
        </row>
        <row r="30116">
          <cell r="D30116" t="str">
            <v>130223</v>
          </cell>
          <cell r="J30116" t="str">
            <v>(blank)</v>
          </cell>
        </row>
        <row r="30117">
          <cell r="D30117" t="str">
            <v>130223</v>
          </cell>
          <cell r="J30117" t="str">
            <v>N/A</v>
          </cell>
        </row>
        <row r="30118">
          <cell r="D30118" t="str">
            <v>130223</v>
          </cell>
          <cell r="J30118" t="str">
            <v>N/A</v>
          </cell>
        </row>
        <row r="30119">
          <cell r="D30119" t="str">
            <v>130223</v>
          </cell>
          <cell r="J30119" t="str">
            <v>STOCKED</v>
          </cell>
        </row>
        <row r="30120">
          <cell r="D30120" t="str">
            <v>130223</v>
          </cell>
          <cell r="J30120" t="str">
            <v>STOCKED</v>
          </cell>
        </row>
        <row r="30121">
          <cell r="D30121" t="str">
            <v>130223</v>
          </cell>
          <cell r="J30121" t="str">
            <v>(blank)</v>
          </cell>
        </row>
        <row r="30122">
          <cell r="D30122" t="str">
            <v>130223</v>
          </cell>
          <cell r="J30122" t="str">
            <v>(blank)</v>
          </cell>
        </row>
        <row r="30123">
          <cell r="D30123" t="str">
            <v>130223</v>
          </cell>
          <cell r="J30123" t="str">
            <v>(blank)</v>
          </cell>
        </row>
        <row r="30124">
          <cell r="D30124" t="str">
            <v>130223</v>
          </cell>
          <cell r="J30124" t="str">
            <v>(blank)</v>
          </cell>
        </row>
        <row r="30125">
          <cell r="D30125" t="str">
            <v>130223</v>
          </cell>
          <cell r="J30125" t="str">
            <v>STOCKED</v>
          </cell>
        </row>
        <row r="30126">
          <cell r="D30126" t="str">
            <v>130223</v>
          </cell>
          <cell r="J30126" t="str">
            <v>STOCKED</v>
          </cell>
        </row>
        <row r="30127">
          <cell r="D30127" t="str">
            <v>130223</v>
          </cell>
          <cell r="J30127" t="str">
            <v>STOCKED</v>
          </cell>
        </row>
        <row r="30128">
          <cell r="D30128" t="str">
            <v>130223</v>
          </cell>
          <cell r="J30128" t="str">
            <v>STOCKED</v>
          </cell>
        </row>
        <row r="30129">
          <cell r="D30129" t="str">
            <v>130223</v>
          </cell>
          <cell r="J30129" t="str">
            <v>STOCKED</v>
          </cell>
        </row>
        <row r="30130">
          <cell r="D30130" t="str">
            <v>130223</v>
          </cell>
          <cell r="J30130" t="str">
            <v>STOCKED</v>
          </cell>
        </row>
        <row r="30131">
          <cell r="D30131" t="str">
            <v>130223</v>
          </cell>
          <cell r="J30131" t="str">
            <v>STOCKED</v>
          </cell>
        </row>
        <row r="30132">
          <cell r="D30132" t="str">
            <v>130223</v>
          </cell>
          <cell r="J30132" t="str">
            <v>STOCKED</v>
          </cell>
        </row>
        <row r="30133">
          <cell r="D30133" t="str">
            <v>130223</v>
          </cell>
          <cell r="J30133" t="str">
            <v>STOCKED</v>
          </cell>
        </row>
        <row r="30134">
          <cell r="D30134" t="str">
            <v>130223</v>
          </cell>
          <cell r="J30134" t="str">
            <v>STOCKED</v>
          </cell>
        </row>
        <row r="30135">
          <cell r="D30135" t="str">
            <v>130223</v>
          </cell>
          <cell r="J30135" t="str">
            <v>STOCKED</v>
          </cell>
        </row>
        <row r="30136">
          <cell r="D30136" t="str">
            <v>130223</v>
          </cell>
          <cell r="J30136" t="str">
            <v>STOCKED</v>
          </cell>
        </row>
        <row r="30137">
          <cell r="D30137" t="str">
            <v>130223</v>
          </cell>
          <cell r="J30137" t="str">
            <v>STOCKED</v>
          </cell>
        </row>
        <row r="30138">
          <cell r="D30138" t="str">
            <v>130223</v>
          </cell>
          <cell r="J30138" t="str">
            <v>STOCKED</v>
          </cell>
        </row>
        <row r="30139">
          <cell r="D30139" t="str">
            <v>130223</v>
          </cell>
          <cell r="J30139" t="str">
            <v>STOCKED</v>
          </cell>
        </row>
        <row r="30140">
          <cell r="D30140" t="str">
            <v>130223</v>
          </cell>
          <cell r="J30140" t="str">
            <v>STOCKED</v>
          </cell>
        </row>
        <row r="30141">
          <cell r="D30141" t="str">
            <v>130223</v>
          </cell>
          <cell r="J30141" t="str">
            <v>STOCKED</v>
          </cell>
        </row>
        <row r="30142">
          <cell r="D30142" t="str">
            <v>130223</v>
          </cell>
          <cell r="J30142" t="str">
            <v>STOCKED</v>
          </cell>
        </row>
        <row r="30143">
          <cell r="D30143" t="str">
            <v>130223</v>
          </cell>
          <cell r="J30143" t="str">
            <v>STOCKED</v>
          </cell>
        </row>
        <row r="30144">
          <cell r="D30144" t="str">
            <v>130223</v>
          </cell>
          <cell r="J30144" t="str">
            <v>STOCKED</v>
          </cell>
        </row>
        <row r="30145">
          <cell r="D30145" t="str">
            <v>130223</v>
          </cell>
          <cell r="J30145" t="str">
            <v>STOCKED</v>
          </cell>
        </row>
        <row r="30146">
          <cell r="D30146" t="str">
            <v>130223</v>
          </cell>
          <cell r="J30146" t="str">
            <v>STOCKED</v>
          </cell>
        </row>
        <row r="30147">
          <cell r="D30147" t="str">
            <v>130223</v>
          </cell>
          <cell r="J30147" t="str">
            <v>STOCKED</v>
          </cell>
        </row>
        <row r="30148">
          <cell r="D30148" t="str">
            <v>130223</v>
          </cell>
          <cell r="J30148" t="str">
            <v>STOCKED</v>
          </cell>
        </row>
        <row r="30149">
          <cell r="D30149" t="str">
            <v>130223</v>
          </cell>
          <cell r="J30149" t="str">
            <v>STOCKED</v>
          </cell>
        </row>
        <row r="30150">
          <cell r="D30150" t="str">
            <v>130223</v>
          </cell>
          <cell r="J30150" t="str">
            <v>(blank)</v>
          </cell>
        </row>
        <row r="30151">
          <cell r="D30151" t="str">
            <v>130223</v>
          </cell>
          <cell r="J30151" t="str">
            <v>(blank)</v>
          </cell>
        </row>
        <row r="30152">
          <cell r="D30152" t="str">
            <v>130223</v>
          </cell>
          <cell r="J30152" t="str">
            <v>(blank)</v>
          </cell>
        </row>
        <row r="30153">
          <cell r="D30153" t="str">
            <v>130223</v>
          </cell>
          <cell r="J30153" t="str">
            <v>(blank)</v>
          </cell>
        </row>
        <row r="30154">
          <cell r="D30154" t="str">
            <v>130223</v>
          </cell>
          <cell r="J30154" t="str">
            <v>(blank)</v>
          </cell>
        </row>
        <row r="30155">
          <cell r="D30155" t="str">
            <v>130223</v>
          </cell>
          <cell r="J30155" t="str">
            <v>N/A</v>
          </cell>
        </row>
        <row r="30156">
          <cell r="D30156" t="str">
            <v>130223</v>
          </cell>
          <cell r="J30156" t="str">
            <v>N/A</v>
          </cell>
        </row>
        <row r="30157">
          <cell r="D30157" t="str">
            <v>130223</v>
          </cell>
          <cell r="J30157" t="str">
            <v>STOCKED</v>
          </cell>
        </row>
        <row r="30158">
          <cell r="D30158" t="str">
            <v>130223</v>
          </cell>
          <cell r="J30158" t="str">
            <v>STOCKED</v>
          </cell>
        </row>
        <row r="30159">
          <cell r="D30159" t="str">
            <v>130223</v>
          </cell>
          <cell r="J30159" t="str">
            <v>STOCKED</v>
          </cell>
        </row>
        <row r="30160">
          <cell r="D30160" t="str">
            <v>130223</v>
          </cell>
          <cell r="J30160" t="str">
            <v>STOCKED</v>
          </cell>
        </row>
        <row r="30161">
          <cell r="D30161" t="str">
            <v>130223</v>
          </cell>
          <cell r="J30161" t="str">
            <v>STOCKED</v>
          </cell>
        </row>
        <row r="30162">
          <cell r="D30162" t="str">
            <v>130223</v>
          </cell>
          <cell r="J30162" t="str">
            <v>STOCKED</v>
          </cell>
        </row>
        <row r="30163">
          <cell r="D30163" t="str">
            <v>130223</v>
          </cell>
          <cell r="J30163" t="str">
            <v>STOCKED</v>
          </cell>
        </row>
        <row r="30164">
          <cell r="D30164" t="str">
            <v>130223</v>
          </cell>
          <cell r="J30164" t="str">
            <v>STOCKED</v>
          </cell>
        </row>
        <row r="30165">
          <cell r="D30165" t="str">
            <v>130223</v>
          </cell>
          <cell r="J30165" t="str">
            <v>STOCKED</v>
          </cell>
        </row>
        <row r="30166">
          <cell r="D30166" t="str">
            <v>130223</v>
          </cell>
          <cell r="J30166" t="str">
            <v>STOCKED</v>
          </cell>
        </row>
        <row r="30167">
          <cell r="D30167" t="str">
            <v>130223</v>
          </cell>
          <cell r="J30167" t="str">
            <v>STOCKED</v>
          </cell>
        </row>
        <row r="30168">
          <cell r="D30168" t="str">
            <v>130223</v>
          </cell>
          <cell r="J30168" t="str">
            <v>STOCKED</v>
          </cell>
        </row>
        <row r="30169">
          <cell r="D30169" t="str">
            <v>130223</v>
          </cell>
          <cell r="J30169" t="str">
            <v>STOCKED</v>
          </cell>
        </row>
        <row r="30170">
          <cell r="D30170" t="str">
            <v>130223</v>
          </cell>
          <cell r="J30170" t="str">
            <v>STOCKED</v>
          </cell>
        </row>
        <row r="30171">
          <cell r="D30171" t="str">
            <v>130223</v>
          </cell>
          <cell r="J30171" t="str">
            <v>STOCKED</v>
          </cell>
        </row>
        <row r="30172">
          <cell r="D30172" t="str">
            <v>130300</v>
          </cell>
          <cell r="J30172" t="str">
            <v>STOCKED</v>
          </cell>
        </row>
        <row r="30173">
          <cell r="D30173" t="str">
            <v>130300</v>
          </cell>
          <cell r="J30173" t="str">
            <v>STOCKED</v>
          </cell>
        </row>
        <row r="30174">
          <cell r="D30174" t="str">
            <v>130300</v>
          </cell>
          <cell r="J30174" t="str">
            <v>STOCKED</v>
          </cell>
        </row>
        <row r="30175">
          <cell r="D30175" t="str">
            <v>130300</v>
          </cell>
          <cell r="J30175" t="str">
            <v>STOCKED</v>
          </cell>
        </row>
        <row r="30176">
          <cell r="D30176" t="str">
            <v>130300</v>
          </cell>
          <cell r="J30176" t="str">
            <v>STOCKED</v>
          </cell>
        </row>
        <row r="30177">
          <cell r="D30177" t="str">
            <v>130300</v>
          </cell>
          <cell r="J30177" t="str">
            <v>STOCKED</v>
          </cell>
        </row>
        <row r="30178">
          <cell r="D30178" t="str">
            <v>130300</v>
          </cell>
          <cell r="J30178" t="str">
            <v>STOCKED</v>
          </cell>
        </row>
        <row r="30179">
          <cell r="D30179" t="str">
            <v>130300</v>
          </cell>
          <cell r="J30179" t="str">
            <v>STOCKED</v>
          </cell>
        </row>
        <row r="30180">
          <cell r="D30180" t="str">
            <v>130300</v>
          </cell>
          <cell r="J30180" t="str">
            <v>STOCKED</v>
          </cell>
        </row>
        <row r="30181">
          <cell r="D30181" t="str">
            <v>130300</v>
          </cell>
          <cell r="J30181" t="str">
            <v>STOCKED</v>
          </cell>
        </row>
        <row r="30182">
          <cell r="D30182" t="str">
            <v>130300</v>
          </cell>
          <cell r="J30182" t="str">
            <v>STOCKED</v>
          </cell>
        </row>
        <row r="30183">
          <cell r="D30183" t="str">
            <v>130300</v>
          </cell>
          <cell r="J30183" t="str">
            <v>STOCKED</v>
          </cell>
        </row>
        <row r="30184">
          <cell r="D30184" t="str">
            <v>130300</v>
          </cell>
          <cell r="J30184" t="str">
            <v>STOCKED</v>
          </cell>
        </row>
        <row r="30185">
          <cell r="D30185" t="str">
            <v>130300</v>
          </cell>
          <cell r="J30185" t="str">
            <v>STOCKED</v>
          </cell>
        </row>
        <row r="30186">
          <cell r="D30186" t="str">
            <v>130300</v>
          </cell>
          <cell r="J30186" t="str">
            <v>STOCKED</v>
          </cell>
        </row>
        <row r="30187">
          <cell r="D30187" t="str">
            <v>130300</v>
          </cell>
          <cell r="J30187" t="str">
            <v>STOCKED</v>
          </cell>
        </row>
        <row r="30188">
          <cell r="D30188" t="str">
            <v>130300</v>
          </cell>
          <cell r="J30188" t="str">
            <v>STOCKED</v>
          </cell>
        </row>
        <row r="30189">
          <cell r="D30189" t="str">
            <v>130300</v>
          </cell>
          <cell r="J30189" t="str">
            <v>STOCKED</v>
          </cell>
        </row>
        <row r="30190">
          <cell r="D30190" t="str">
            <v>130300</v>
          </cell>
          <cell r="J30190" t="str">
            <v>STOCKED</v>
          </cell>
        </row>
        <row r="30191">
          <cell r="D30191" t="str">
            <v>130300</v>
          </cell>
          <cell r="J30191" t="str">
            <v>STOCKED</v>
          </cell>
        </row>
        <row r="30192">
          <cell r="D30192" t="str">
            <v>130300</v>
          </cell>
          <cell r="J30192" t="str">
            <v>STOCKED</v>
          </cell>
        </row>
        <row r="30193">
          <cell r="D30193" t="str">
            <v>130300</v>
          </cell>
          <cell r="J30193" t="str">
            <v>STOCKED</v>
          </cell>
        </row>
        <row r="30194">
          <cell r="D30194" t="str">
            <v>130300</v>
          </cell>
          <cell r="J30194" t="str">
            <v>STOCKED</v>
          </cell>
        </row>
        <row r="30195">
          <cell r="D30195" t="str">
            <v>130300</v>
          </cell>
          <cell r="J30195" t="str">
            <v>STOCKED</v>
          </cell>
        </row>
        <row r="30196">
          <cell r="D30196" t="str">
            <v>130300</v>
          </cell>
          <cell r="J30196" t="str">
            <v>STOCKED</v>
          </cell>
        </row>
        <row r="30197">
          <cell r="D30197" t="str">
            <v>130300</v>
          </cell>
          <cell r="J30197" t="str">
            <v>(blank)</v>
          </cell>
        </row>
        <row r="30198">
          <cell r="D30198" t="str">
            <v>130300</v>
          </cell>
          <cell r="J30198" t="str">
            <v>(blank)</v>
          </cell>
        </row>
        <row r="30199">
          <cell r="D30199" t="str">
            <v>130300</v>
          </cell>
          <cell r="J30199" t="str">
            <v>(blank)</v>
          </cell>
        </row>
        <row r="30200">
          <cell r="D30200" t="str">
            <v>130300</v>
          </cell>
          <cell r="J30200" t="str">
            <v>(blank)</v>
          </cell>
        </row>
        <row r="30201">
          <cell r="D30201" t="str">
            <v>130300</v>
          </cell>
          <cell r="J30201" t="str">
            <v>(blank)</v>
          </cell>
        </row>
        <row r="30202">
          <cell r="D30202" t="str">
            <v>130300</v>
          </cell>
          <cell r="J30202" t="str">
            <v>N/A</v>
          </cell>
        </row>
        <row r="30203">
          <cell r="D30203" t="str">
            <v>130300</v>
          </cell>
          <cell r="J30203" t="str">
            <v>N/A</v>
          </cell>
        </row>
        <row r="30204">
          <cell r="D30204" t="str">
            <v>130300</v>
          </cell>
          <cell r="J30204" t="str">
            <v>STOCKED</v>
          </cell>
        </row>
        <row r="30205">
          <cell r="D30205" t="str">
            <v>130300</v>
          </cell>
          <cell r="J30205" t="str">
            <v>STOCKED</v>
          </cell>
        </row>
        <row r="30206">
          <cell r="D30206" t="str">
            <v>130300</v>
          </cell>
          <cell r="J30206" t="str">
            <v>(blank)</v>
          </cell>
        </row>
        <row r="30207">
          <cell r="D30207" t="str">
            <v>130300</v>
          </cell>
          <cell r="J30207" t="str">
            <v>(blank)</v>
          </cell>
        </row>
        <row r="30208">
          <cell r="D30208" t="str">
            <v>130300</v>
          </cell>
          <cell r="J30208" t="str">
            <v>(blank)</v>
          </cell>
        </row>
        <row r="30209">
          <cell r="D30209" t="str">
            <v>130300</v>
          </cell>
          <cell r="J30209" t="str">
            <v>(blank)</v>
          </cell>
        </row>
        <row r="30210">
          <cell r="D30210" t="str">
            <v>130300</v>
          </cell>
          <cell r="J30210" t="str">
            <v>(blank)</v>
          </cell>
        </row>
        <row r="30211">
          <cell r="D30211" t="str">
            <v>130300</v>
          </cell>
          <cell r="J30211" t="str">
            <v>N/A</v>
          </cell>
        </row>
        <row r="30212">
          <cell r="D30212" t="str">
            <v>130300</v>
          </cell>
          <cell r="J30212" t="str">
            <v>STOCKED</v>
          </cell>
        </row>
        <row r="30213">
          <cell r="D30213" t="str">
            <v>130300</v>
          </cell>
          <cell r="J30213" t="str">
            <v>STOCKED</v>
          </cell>
        </row>
        <row r="30214">
          <cell r="D30214" t="str">
            <v>130300</v>
          </cell>
          <cell r="J30214" t="str">
            <v>STOCKED</v>
          </cell>
        </row>
        <row r="30215">
          <cell r="D30215" t="str">
            <v>130300</v>
          </cell>
          <cell r="J30215" t="str">
            <v>STOCKED</v>
          </cell>
        </row>
        <row r="30216">
          <cell r="D30216" t="str">
            <v>130300</v>
          </cell>
          <cell r="J30216" t="str">
            <v>STOCKED</v>
          </cell>
        </row>
        <row r="30217">
          <cell r="D30217" t="str">
            <v>130300</v>
          </cell>
          <cell r="J30217" t="str">
            <v>STOCKED</v>
          </cell>
        </row>
        <row r="30218">
          <cell r="D30218" t="str">
            <v>130300</v>
          </cell>
          <cell r="J30218" t="str">
            <v>STOCKED</v>
          </cell>
        </row>
        <row r="30219">
          <cell r="D30219" t="str">
            <v>130300</v>
          </cell>
          <cell r="J30219" t="str">
            <v>STOCKED</v>
          </cell>
        </row>
        <row r="30220">
          <cell r="D30220" t="str">
            <v>130300</v>
          </cell>
          <cell r="J30220" t="str">
            <v>STOCKED</v>
          </cell>
        </row>
        <row r="30221">
          <cell r="D30221" t="str">
            <v>130300</v>
          </cell>
          <cell r="J30221" t="str">
            <v>STOCKED</v>
          </cell>
        </row>
        <row r="30222">
          <cell r="D30222" t="str">
            <v>130300</v>
          </cell>
          <cell r="J30222" t="str">
            <v>STOCKED</v>
          </cell>
        </row>
        <row r="30223">
          <cell r="D30223" t="str">
            <v>130300</v>
          </cell>
          <cell r="J30223" t="str">
            <v>STOCKED</v>
          </cell>
        </row>
        <row r="30224">
          <cell r="D30224" t="str">
            <v>130300</v>
          </cell>
          <cell r="J30224" t="str">
            <v>STOCKED</v>
          </cell>
        </row>
        <row r="30225">
          <cell r="D30225" t="str">
            <v>130300</v>
          </cell>
          <cell r="J30225" t="str">
            <v>STOCKED</v>
          </cell>
        </row>
        <row r="30226">
          <cell r="D30226" t="str">
            <v>130300</v>
          </cell>
          <cell r="J30226" t="str">
            <v>STOCKED</v>
          </cell>
        </row>
        <row r="30227">
          <cell r="D30227" t="str">
            <v>130300</v>
          </cell>
          <cell r="J30227" t="str">
            <v>STOCKED</v>
          </cell>
        </row>
        <row r="30228">
          <cell r="D30228" t="str">
            <v>130300</v>
          </cell>
          <cell r="J30228" t="str">
            <v>STOCKED</v>
          </cell>
        </row>
        <row r="30229">
          <cell r="D30229" t="str">
            <v>130300</v>
          </cell>
          <cell r="J30229" t="str">
            <v>STOCKED</v>
          </cell>
        </row>
        <row r="30230">
          <cell r="D30230" t="str">
            <v>130300</v>
          </cell>
          <cell r="J30230" t="str">
            <v>STOCKED</v>
          </cell>
        </row>
        <row r="30231">
          <cell r="D30231" t="str">
            <v>130300</v>
          </cell>
          <cell r="J30231" t="str">
            <v>STOCKED</v>
          </cell>
        </row>
        <row r="30232">
          <cell r="D30232" t="str">
            <v>130300</v>
          </cell>
          <cell r="J30232" t="str">
            <v>STOCKED</v>
          </cell>
        </row>
        <row r="30233">
          <cell r="D30233" t="str">
            <v>130300</v>
          </cell>
          <cell r="J30233" t="str">
            <v>STOCKED</v>
          </cell>
        </row>
        <row r="30234">
          <cell r="D30234" t="str">
            <v>130300</v>
          </cell>
          <cell r="J30234" t="str">
            <v>STOCKED</v>
          </cell>
        </row>
        <row r="30235">
          <cell r="D30235" t="str">
            <v>130300</v>
          </cell>
          <cell r="J30235" t="str">
            <v>STOCKED</v>
          </cell>
        </row>
        <row r="30236">
          <cell r="D30236" t="str">
            <v>130300</v>
          </cell>
          <cell r="J30236" t="str">
            <v>STOCKED</v>
          </cell>
        </row>
        <row r="30237">
          <cell r="D30237" t="str">
            <v>130300</v>
          </cell>
          <cell r="J30237" t="str">
            <v>(blank)</v>
          </cell>
        </row>
        <row r="30238">
          <cell r="D30238" t="str">
            <v>130300</v>
          </cell>
          <cell r="J30238" t="str">
            <v>(blank)</v>
          </cell>
        </row>
        <row r="30239">
          <cell r="D30239" t="str">
            <v>130300</v>
          </cell>
          <cell r="J30239" t="str">
            <v>(blank)</v>
          </cell>
        </row>
        <row r="30240">
          <cell r="D30240" t="str">
            <v>130300</v>
          </cell>
          <cell r="J30240" t="str">
            <v>(blank)</v>
          </cell>
        </row>
        <row r="30241">
          <cell r="D30241" t="str">
            <v>130300</v>
          </cell>
          <cell r="J30241" t="str">
            <v>STOCKED</v>
          </cell>
        </row>
        <row r="30242">
          <cell r="D30242" t="str">
            <v>130300</v>
          </cell>
          <cell r="J30242" t="str">
            <v>STOCKED</v>
          </cell>
        </row>
        <row r="30243">
          <cell r="D30243" t="str">
            <v>130300</v>
          </cell>
          <cell r="J30243" t="str">
            <v>STOCKED</v>
          </cell>
        </row>
        <row r="30244">
          <cell r="D30244" t="str">
            <v>130300</v>
          </cell>
          <cell r="J30244" t="str">
            <v>STOCKED</v>
          </cell>
        </row>
        <row r="30245">
          <cell r="D30245" t="str">
            <v>130300</v>
          </cell>
          <cell r="J30245" t="str">
            <v>STOCKED</v>
          </cell>
        </row>
        <row r="30246">
          <cell r="D30246" t="str">
            <v>130300</v>
          </cell>
          <cell r="J30246" t="str">
            <v>STOCKED</v>
          </cell>
        </row>
        <row r="30247">
          <cell r="D30247" t="str">
            <v>130300</v>
          </cell>
          <cell r="J30247" t="str">
            <v>STOCKED</v>
          </cell>
        </row>
        <row r="30248">
          <cell r="D30248" t="str">
            <v>130300</v>
          </cell>
          <cell r="J30248" t="str">
            <v>STOCKED</v>
          </cell>
        </row>
        <row r="30249">
          <cell r="D30249" t="str">
            <v>130300</v>
          </cell>
          <cell r="J30249" t="str">
            <v>STOCKED</v>
          </cell>
        </row>
        <row r="30250">
          <cell r="D30250" t="str">
            <v>130300</v>
          </cell>
          <cell r="J30250" t="str">
            <v>STOCKED</v>
          </cell>
        </row>
        <row r="30251">
          <cell r="D30251" t="str">
            <v>130300</v>
          </cell>
          <cell r="J30251" t="str">
            <v>STOCKED</v>
          </cell>
        </row>
        <row r="30252">
          <cell r="D30252" t="str">
            <v>130300</v>
          </cell>
          <cell r="J30252" t="str">
            <v>STOCKED</v>
          </cell>
        </row>
        <row r="30253">
          <cell r="D30253" t="str">
            <v>130300</v>
          </cell>
          <cell r="J30253" t="str">
            <v>STOCKED</v>
          </cell>
        </row>
        <row r="30254">
          <cell r="D30254" t="str">
            <v>130300</v>
          </cell>
          <cell r="J30254" t="str">
            <v>STOCKED</v>
          </cell>
        </row>
        <row r="30255">
          <cell r="D30255" t="str">
            <v>130300</v>
          </cell>
          <cell r="J30255" t="str">
            <v>STOCKED</v>
          </cell>
        </row>
        <row r="30256">
          <cell r="D30256" t="str">
            <v>130500</v>
          </cell>
          <cell r="J30256" t="str">
            <v>SPECIAL ORDER</v>
          </cell>
        </row>
        <row r="30257">
          <cell r="D30257" t="str">
            <v>130500</v>
          </cell>
          <cell r="J30257" t="str">
            <v>SPECIAL ORDER</v>
          </cell>
        </row>
        <row r="30258">
          <cell r="D30258" t="str">
            <v>130500</v>
          </cell>
          <cell r="J30258" t="str">
            <v>SPECIAL ORDER</v>
          </cell>
        </row>
        <row r="30259">
          <cell r="D30259" t="str">
            <v>130500</v>
          </cell>
          <cell r="J30259" t="str">
            <v>SPECIAL ORDER</v>
          </cell>
        </row>
        <row r="30260">
          <cell r="D30260" t="str">
            <v>130500</v>
          </cell>
          <cell r="J30260" t="str">
            <v>SPECIAL ORDER</v>
          </cell>
        </row>
        <row r="30261">
          <cell r="D30261" t="str">
            <v>130500</v>
          </cell>
          <cell r="J30261" t="str">
            <v>SPECIAL ORDER</v>
          </cell>
        </row>
        <row r="30262">
          <cell r="D30262" t="str">
            <v>130500</v>
          </cell>
          <cell r="J30262" t="str">
            <v>SPECIAL ORDER</v>
          </cell>
        </row>
        <row r="30263">
          <cell r="D30263" t="str">
            <v>130500</v>
          </cell>
          <cell r="J30263" t="str">
            <v>SPECIAL ORDER</v>
          </cell>
        </row>
        <row r="30264">
          <cell r="D30264" t="str">
            <v>130500</v>
          </cell>
          <cell r="J30264" t="str">
            <v>SPECIAL ORDER</v>
          </cell>
        </row>
        <row r="30265">
          <cell r="D30265" t="str">
            <v>130500</v>
          </cell>
          <cell r="J30265" t="str">
            <v>SPECIAL ORDER</v>
          </cell>
        </row>
        <row r="30266">
          <cell r="D30266" t="str">
            <v>130500</v>
          </cell>
          <cell r="J30266" t="str">
            <v>SPECIAL ORDER</v>
          </cell>
        </row>
        <row r="30267">
          <cell r="D30267" t="str">
            <v>130500</v>
          </cell>
          <cell r="J30267" t="str">
            <v>SPECIAL ORDER</v>
          </cell>
        </row>
        <row r="30268">
          <cell r="D30268" t="str">
            <v>130500</v>
          </cell>
          <cell r="J30268" t="str">
            <v>SPECIAL ORDER</v>
          </cell>
        </row>
        <row r="30269">
          <cell r="D30269" t="str">
            <v>130500</v>
          </cell>
          <cell r="J30269" t="str">
            <v>SPECIAL ORDER</v>
          </cell>
        </row>
        <row r="30270">
          <cell r="D30270" t="str">
            <v>130500</v>
          </cell>
          <cell r="J30270" t="str">
            <v>SPECIAL ORDER</v>
          </cell>
        </row>
        <row r="30271">
          <cell r="D30271" t="str">
            <v>130500</v>
          </cell>
          <cell r="J30271" t="str">
            <v>SPECIAL ORDER</v>
          </cell>
        </row>
        <row r="30272">
          <cell r="D30272" t="str">
            <v>130500</v>
          </cell>
          <cell r="J30272" t="str">
            <v>SPECIAL ORDER</v>
          </cell>
        </row>
        <row r="30273">
          <cell r="D30273" t="str">
            <v>130500</v>
          </cell>
          <cell r="J30273" t="str">
            <v>SPECIAL ORDER</v>
          </cell>
        </row>
        <row r="30274">
          <cell r="D30274" t="str">
            <v>130500</v>
          </cell>
          <cell r="J30274" t="str">
            <v>SPECIAL ORDER</v>
          </cell>
        </row>
        <row r="30275">
          <cell r="D30275" t="str">
            <v>130500</v>
          </cell>
          <cell r="J30275" t="str">
            <v>SPECIAL ORDER</v>
          </cell>
        </row>
        <row r="30276">
          <cell r="D30276" t="str">
            <v>130500</v>
          </cell>
          <cell r="J30276" t="str">
            <v>SPECIAL ORDER</v>
          </cell>
        </row>
        <row r="30277">
          <cell r="D30277" t="str">
            <v>130500</v>
          </cell>
          <cell r="J30277" t="str">
            <v>SPECIAL ORDER</v>
          </cell>
        </row>
        <row r="30278">
          <cell r="D30278" t="str">
            <v>130500</v>
          </cell>
          <cell r="J30278" t="str">
            <v>SPECIAL ORDER</v>
          </cell>
        </row>
        <row r="30279">
          <cell r="D30279" t="str">
            <v>130500</v>
          </cell>
          <cell r="J30279" t="str">
            <v>SPECIAL ORDER</v>
          </cell>
        </row>
        <row r="30280">
          <cell r="D30280" t="str">
            <v>130500</v>
          </cell>
          <cell r="J30280" t="str">
            <v>SPECIAL ORDER</v>
          </cell>
        </row>
        <row r="30281">
          <cell r="D30281" t="str">
            <v>130500</v>
          </cell>
          <cell r="J30281" t="str">
            <v>(blank)</v>
          </cell>
        </row>
        <row r="30282">
          <cell r="D30282" t="str">
            <v>130500</v>
          </cell>
          <cell r="J30282" t="str">
            <v>(blank)</v>
          </cell>
        </row>
        <row r="30283">
          <cell r="D30283" t="str">
            <v>130500</v>
          </cell>
          <cell r="J30283" t="str">
            <v>(blank)</v>
          </cell>
        </row>
        <row r="30284">
          <cell r="D30284" t="str">
            <v>130500</v>
          </cell>
          <cell r="J30284" t="str">
            <v>(blank)</v>
          </cell>
        </row>
        <row r="30285">
          <cell r="D30285" t="str">
            <v>130500</v>
          </cell>
          <cell r="J30285" t="str">
            <v>(blank)</v>
          </cell>
        </row>
        <row r="30286">
          <cell r="D30286" t="str">
            <v>130500</v>
          </cell>
          <cell r="J30286" t="str">
            <v>N/A</v>
          </cell>
        </row>
        <row r="30287">
          <cell r="D30287" t="str">
            <v>130500</v>
          </cell>
          <cell r="J30287" t="str">
            <v>N/A</v>
          </cell>
        </row>
        <row r="30288">
          <cell r="D30288" t="str">
            <v>130500s</v>
          </cell>
          <cell r="J30288" t="str">
            <v>SPECIAL ORDER</v>
          </cell>
        </row>
        <row r="30289">
          <cell r="D30289" t="str">
            <v>130500s</v>
          </cell>
          <cell r="J30289" t="str">
            <v>SPECIAL ORDER</v>
          </cell>
        </row>
        <row r="30290">
          <cell r="D30290" t="str">
            <v>130500s</v>
          </cell>
          <cell r="J30290" t="str">
            <v>SPECIAL ORDER</v>
          </cell>
        </row>
        <row r="30291">
          <cell r="D30291" t="str">
            <v>130500s</v>
          </cell>
          <cell r="J30291" t="str">
            <v>SPECIAL ORDER</v>
          </cell>
        </row>
        <row r="30292">
          <cell r="D30292" t="str">
            <v>130500s</v>
          </cell>
          <cell r="J30292" t="str">
            <v>SPECIAL ORDER</v>
          </cell>
        </row>
        <row r="30293">
          <cell r="D30293" t="str">
            <v>130500s</v>
          </cell>
          <cell r="J30293" t="str">
            <v>SPECIAL ORDER</v>
          </cell>
        </row>
        <row r="30294">
          <cell r="D30294" t="str">
            <v>130500s</v>
          </cell>
          <cell r="J30294" t="str">
            <v>SPECIAL ORDER</v>
          </cell>
        </row>
        <row r="30295">
          <cell r="D30295" t="str">
            <v>130500s</v>
          </cell>
          <cell r="J30295" t="str">
            <v>SPECIAL ORDER</v>
          </cell>
        </row>
        <row r="30296">
          <cell r="D30296" t="str">
            <v>130500s</v>
          </cell>
          <cell r="J30296" t="str">
            <v>SPECIAL ORDER</v>
          </cell>
        </row>
        <row r="30297">
          <cell r="D30297" t="str">
            <v>130500s</v>
          </cell>
          <cell r="J30297" t="str">
            <v>SPECIAL ORDER</v>
          </cell>
        </row>
        <row r="30298">
          <cell r="D30298" t="str">
            <v>130500s</v>
          </cell>
          <cell r="J30298" t="str">
            <v>SPECIAL ORDER</v>
          </cell>
        </row>
        <row r="30299">
          <cell r="D30299" t="str">
            <v>130500s</v>
          </cell>
          <cell r="J30299" t="str">
            <v>SPECIAL ORDER</v>
          </cell>
        </row>
        <row r="30300">
          <cell r="D30300" t="str">
            <v>130500s</v>
          </cell>
          <cell r="J30300" t="str">
            <v>SPECIAL ORDER</v>
          </cell>
        </row>
        <row r="30301">
          <cell r="D30301" t="str">
            <v>130500s</v>
          </cell>
          <cell r="J30301" t="str">
            <v>SPECIAL ORDER</v>
          </cell>
        </row>
        <row r="30302">
          <cell r="D30302" t="str">
            <v>130500s</v>
          </cell>
          <cell r="J30302" t="str">
            <v>SPECIAL ORDER</v>
          </cell>
        </row>
        <row r="30303">
          <cell r="D30303" t="str">
            <v>130500s</v>
          </cell>
          <cell r="J30303" t="str">
            <v>SPECIAL ORDER</v>
          </cell>
        </row>
        <row r="30304">
          <cell r="D30304" t="str">
            <v>130500s</v>
          </cell>
          <cell r="J30304" t="str">
            <v>(blank)</v>
          </cell>
        </row>
        <row r="30305">
          <cell r="D30305" t="str">
            <v>130500s</v>
          </cell>
          <cell r="J30305" t="str">
            <v>(blank)</v>
          </cell>
        </row>
        <row r="30306">
          <cell r="D30306" t="str">
            <v>130500s</v>
          </cell>
          <cell r="J30306" t="str">
            <v>(blank)</v>
          </cell>
        </row>
        <row r="30307">
          <cell r="D30307" t="str">
            <v>130500s</v>
          </cell>
          <cell r="J30307" t="str">
            <v>(blank)</v>
          </cell>
        </row>
        <row r="30308">
          <cell r="D30308" t="str">
            <v>130500s</v>
          </cell>
          <cell r="J30308" t="str">
            <v>(blank)</v>
          </cell>
        </row>
        <row r="30309">
          <cell r="D30309" t="str">
            <v>130500s</v>
          </cell>
          <cell r="J30309" t="str">
            <v>N/A</v>
          </cell>
        </row>
        <row r="30310">
          <cell r="D30310" t="str">
            <v>130500s</v>
          </cell>
          <cell r="J30310" t="str">
            <v>N/A</v>
          </cell>
        </row>
        <row r="30311">
          <cell r="D30311" t="str">
            <v>130500S2</v>
          </cell>
          <cell r="J30311" t="str">
            <v>(blank)</v>
          </cell>
        </row>
        <row r="30312">
          <cell r="D30312" t="str">
            <v>130500S2</v>
          </cell>
          <cell r="J30312" t="str">
            <v>N/A</v>
          </cell>
        </row>
        <row r="30313">
          <cell r="D30313" t="str">
            <v>130500S2</v>
          </cell>
          <cell r="J30313" t="str">
            <v>N/A</v>
          </cell>
        </row>
        <row r="30314">
          <cell r="D30314" t="str">
            <v>130500S3</v>
          </cell>
          <cell r="J30314" t="str">
            <v>(blank)</v>
          </cell>
        </row>
        <row r="30315">
          <cell r="D30315" t="str">
            <v>130500S3</v>
          </cell>
          <cell r="J30315" t="str">
            <v>N/A</v>
          </cell>
        </row>
        <row r="30316">
          <cell r="D30316" t="str">
            <v>130500S3</v>
          </cell>
          <cell r="J30316" t="str">
            <v>N/A</v>
          </cell>
        </row>
        <row r="30317">
          <cell r="D30317" t="str">
            <v>130500S4</v>
          </cell>
          <cell r="J30317" t="str">
            <v>(blank)</v>
          </cell>
        </row>
        <row r="30318">
          <cell r="D30318" t="str">
            <v>130501</v>
          </cell>
          <cell r="J30318" t="str">
            <v>SPECIAL ORDER</v>
          </cell>
        </row>
        <row r="30319">
          <cell r="D30319" t="str">
            <v>130501</v>
          </cell>
          <cell r="J30319" t="str">
            <v>SPECIAL ORDER</v>
          </cell>
        </row>
        <row r="30320">
          <cell r="D30320" t="str">
            <v>130501</v>
          </cell>
          <cell r="J30320" t="str">
            <v>SPECIAL ORDER</v>
          </cell>
        </row>
        <row r="30321">
          <cell r="D30321" t="str">
            <v>130501</v>
          </cell>
          <cell r="J30321" t="str">
            <v>SPECIAL ORDER</v>
          </cell>
        </row>
        <row r="30322">
          <cell r="D30322" t="str">
            <v>130501</v>
          </cell>
          <cell r="J30322" t="str">
            <v>SPECIAL ORDER</v>
          </cell>
        </row>
        <row r="30323">
          <cell r="D30323" t="str">
            <v>130501</v>
          </cell>
          <cell r="J30323" t="str">
            <v>SPECIAL ORDER</v>
          </cell>
        </row>
        <row r="30324">
          <cell r="D30324" t="str">
            <v>130501</v>
          </cell>
          <cell r="J30324" t="str">
            <v>SPECIAL ORDER</v>
          </cell>
        </row>
        <row r="30325">
          <cell r="D30325" t="str">
            <v>130501</v>
          </cell>
          <cell r="J30325" t="str">
            <v>SPECIAL ORDER</v>
          </cell>
        </row>
        <row r="30326">
          <cell r="D30326" t="str">
            <v>130501</v>
          </cell>
          <cell r="J30326" t="str">
            <v>SPECIAL ORDER</v>
          </cell>
        </row>
        <row r="30327">
          <cell r="D30327" t="str">
            <v>130501</v>
          </cell>
          <cell r="J30327" t="str">
            <v>SPECIAL ORDER</v>
          </cell>
        </row>
        <row r="30328">
          <cell r="D30328" t="str">
            <v>130501</v>
          </cell>
          <cell r="J30328" t="str">
            <v>SPECIAL ORDER</v>
          </cell>
        </row>
        <row r="30329">
          <cell r="D30329" t="str">
            <v>130501</v>
          </cell>
          <cell r="J30329" t="str">
            <v>SPECIAL ORDER</v>
          </cell>
        </row>
        <row r="30330">
          <cell r="D30330" t="str">
            <v>130501</v>
          </cell>
          <cell r="J30330" t="str">
            <v>SPECIAL ORDER</v>
          </cell>
        </row>
        <row r="30331">
          <cell r="D30331" t="str">
            <v>130501</v>
          </cell>
          <cell r="J30331" t="str">
            <v>SPECIAL ORDER</v>
          </cell>
        </row>
        <row r="30332">
          <cell r="D30332" t="str">
            <v>130501</v>
          </cell>
          <cell r="J30332" t="str">
            <v>SPECIAL ORDER</v>
          </cell>
        </row>
        <row r="30333">
          <cell r="D30333" t="str">
            <v>130501</v>
          </cell>
          <cell r="J30333" t="str">
            <v>SPECIAL ORDER</v>
          </cell>
        </row>
        <row r="30334">
          <cell r="D30334" t="str">
            <v>130501</v>
          </cell>
          <cell r="J30334" t="str">
            <v>(blank)</v>
          </cell>
        </row>
        <row r="30335">
          <cell r="D30335" t="str">
            <v>130501</v>
          </cell>
          <cell r="J30335" t="str">
            <v>(blank)</v>
          </cell>
        </row>
        <row r="30336">
          <cell r="D30336" t="str">
            <v>130501</v>
          </cell>
          <cell r="J30336" t="str">
            <v>(blank)</v>
          </cell>
        </row>
        <row r="30337">
          <cell r="D30337" t="str">
            <v>130501</v>
          </cell>
          <cell r="J30337" t="str">
            <v>(blank)</v>
          </cell>
        </row>
        <row r="30338">
          <cell r="D30338" t="str">
            <v>130501</v>
          </cell>
          <cell r="J30338" t="str">
            <v>(blank)</v>
          </cell>
        </row>
        <row r="30339">
          <cell r="D30339" t="str">
            <v>130501</v>
          </cell>
          <cell r="J30339" t="str">
            <v>N/A</v>
          </cell>
        </row>
        <row r="30340">
          <cell r="D30340" t="str">
            <v>130501</v>
          </cell>
          <cell r="J30340" t="str">
            <v>N/A</v>
          </cell>
        </row>
        <row r="30341">
          <cell r="D30341" t="str">
            <v>130502</v>
          </cell>
          <cell r="J30341" t="str">
            <v>SPECIAL ORDER</v>
          </cell>
        </row>
        <row r="30342">
          <cell r="D30342" t="str">
            <v>130502</v>
          </cell>
          <cell r="J30342" t="str">
            <v>SPECIAL ORDER</v>
          </cell>
        </row>
        <row r="30343">
          <cell r="D30343" t="str">
            <v>130502</v>
          </cell>
          <cell r="J30343" t="str">
            <v>SPECIAL ORDER</v>
          </cell>
        </row>
        <row r="30344">
          <cell r="D30344" t="str">
            <v>130502</v>
          </cell>
          <cell r="J30344" t="str">
            <v>SPECIAL ORDER</v>
          </cell>
        </row>
        <row r="30345">
          <cell r="D30345" t="str">
            <v>130502</v>
          </cell>
          <cell r="J30345" t="str">
            <v>SPECIAL ORDER</v>
          </cell>
        </row>
        <row r="30346">
          <cell r="D30346" t="str">
            <v>130502</v>
          </cell>
          <cell r="J30346" t="str">
            <v>SPECIAL ORDER</v>
          </cell>
        </row>
        <row r="30347">
          <cell r="D30347" t="str">
            <v>130502</v>
          </cell>
          <cell r="J30347" t="str">
            <v>SPECIAL ORDER</v>
          </cell>
        </row>
        <row r="30348">
          <cell r="D30348" t="str">
            <v>130502</v>
          </cell>
          <cell r="J30348" t="str">
            <v>SPECIAL ORDER</v>
          </cell>
        </row>
        <row r="30349">
          <cell r="D30349" t="str">
            <v>130502</v>
          </cell>
          <cell r="J30349" t="str">
            <v>STOCKED</v>
          </cell>
        </row>
        <row r="30350">
          <cell r="D30350" t="str">
            <v>130502</v>
          </cell>
          <cell r="J30350" t="str">
            <v>STOCKED</v>
          </cell>
        </row>
        <row r="30351">
          <cell r="D30351" t="str">
            <v>130502</v>
          </cell>
          <cell r="J30351" t="str">
            <v>STOCKED</v>
          </cell>
        </row>
        <row r="30352">
          <cell r="D30352" t="str">
            <v>130502</v>
          </cell>
          <cell r="J30352" t="str">
            <v>STOCKED</v>
          </cell>
        </row>
        <row r="30353">
          <cell r="D30353" t="str">
            <v>130502</v>
          </cell>
          <cell r="J30353" t="str">
            <v>(blank)</v>
          </cell>
        </row>
        <row r="30354">
          <cell r="D30354" t="str">
            <v>130502</v>
          </cell>
          <cell r="J30354" t="str">
            <v>(blank)</v>
          </cell>
        </row>
        <row r="30355">
          <cell r="D30355" t="str">
            <v>130502</v>
          </cell>
          <cell r="J30355" t="str">
            <v>(blank)</v>
          </cell>
        </row>
        <row r="30356">
          <cell r="D30356" t="str">
            <v>130502</v>
          </cell>
          <cell r="J30356" t="str">
            <v>(blank)</v>
          </cell>
        </row>
        <row r="30357">
          <cell r="D30357" t="str">
            <v>130502</v>
          </cell>
          <cell r="J30357" t="str">
            <v>(blank)</v>
          </cell>
        </row>
        <row r="30358">
          <cell r="D30358" t="str">
            <v>130502</v>
          </cell>
          <cell r="J30358" t="str">
            <v>N/A</v>
          </cell>
        </row>
        <row r="30359">
          <cell r="D30359" t="str">
            <v>130502</v>
          </cell>
          <cell r="J30359" t="str">
            <v>N/A</v>
          </cell>
        </row>
        <row r="30360">
          <cell r="D30360" t="str">
            <v>130502</v>
          </cell>
          <cell r="J30360" t="str">
            <v>STOCKED</v>
          </cell>
        </row>
        <row r="30361">
          <cell r="D30361" t="str">
            <v>130502</v>
          </cell>
          <cell r="J30361" t="str">
            <v>STOCKED</v>
          </cell>
        </row>
        <row r="30362">
          <cell r="D30362" t="str">
            <v>130502</v>
          </cell>
          <cell r="J30362" t="str">
            <v>STOCKED</v>
          </cell>
        </row>
        <row r="30363">
          <cell r="D30363" t="str">
            <v>130502</v>
          </cell>
          <cell r="J30363" t="str">
            <v>STOCKED</v>
          </cell>
        </row>
        <row r="30364">
          <cell r="D30364" t="str">
            <v>130502</v>
          </cell>
          <cell r="J30364" t="str">
            <v>STOCKED</v>
          </cell>
        </row>
        <row r="30365">
          <cell r="D30365" t="str">
            <v>130502</v>
          </cell>
          <cell r="J30365" t="str">
            <v>STOCKED</v>
          </cell>
        </row>
        <row r="30366">
          <cell r="D30366" t="str">
            <v>130502</v>
          </cell>
          <cell r="J30366" t="str">
            <v>STOCKED</v>
          </cell>
        </row>
        <row r="30367">
          <cell r="D30367" t="str">
            <v>130502</v>
          </cell>
          <cell r="J30367" t="str">
            <v>STOCKED</v>
          </cell>
        </row>
        <row r="30368">
          <cell r="D30368" t="str">
            <v>130502</v>
          </cell>
          <cell r="J30368" t="str">
            <v>STOCKED</v>
          </cell>
        </row>
        <row r="30369">
          <cell r="D30369" t="str">
            <v>130502</v>
          </cell>
          <cell r="J30369" t="str">
            <v>(blank)</v>
          </cell>
        </row>
        <row r="30370">
          <cell r="D30370" t="str">
            <v>130502</v>
          </cell>
          <cell r="J30370" t="str">
            <v>(blank)</v>
          </cell>
        </row>
        <row r="30371">
          <cell r="D30371" t="str">
            <v>130502</v>
          </cell>
          <cell r="J30371" t="str">
            <v>(blank)</v>
          </cell>
        </row>
        <row r="30372">
          <cell r="D30372" t="str">
            <v>130502</v>
          </cell>
          <cell r="J30372" t="str">
            <v>(blank)</v>
          </cell>
        </row>
        <row r="30373">
          <cell r="D30373" t="str">
            <v>130502</v>
          </cell>
          <cell r="J30373" t="str">
            <v>(blank)</v>
          </cell>
        </row>
        <row r="30374">
          <cell r="D30374" t="str">
            <v>130502</v>
          </cell>
          <cell r="J30374" t="str">
            <v>N/A</v>
          </cell>
        </row>
        <row r="30375">
          <cell r="D30375" t="str">
            <v>130502</v>
          </cell>
          <cell r="J30375" t="str">
            <v>N/A</v>
          </cell>
        </row>
        <row r="30376">
          <cell r="D30376" t="str">
            <v>130502</v>
          </cell>
          <cell r="J30376" t="str">
            <v>STOCKED</v>
          </cell>
        </row>
        <row r="30377">
          <cell r="D30377" t="str">
            <v>130502</v>
          </cell>
          <cell r="J30377" t="str">
            <v>STOCKED</v>
          </cell>
        </row>
        <row r="30378">
          <cell r="D30378" t="str">
            <v>130502</v>
          </cell>
          <cell r="J30378" t="str">
            <v>STOCKED</v>
          </cell>
        </row>
        <row r="30379">
          <cell r="D30379" t="str">
            <v>130502</v>
          </cell>
          <cell r="J30379" t="str">
            <v>STOCKED</v>
          </cell>
        </row>
        <row r="30380">
          <cell r="D30380" t="str">
            <v>130502</v>
          </cell>
          <cell r="J30380" t="str">
            <v>(blank)</v>
          </cell>
        </row>
        <row r="30381">
          <cell r="D30381" t="str">
            <v>130502</v>
          </cell>
          <cell r="J30381" t="str">
            <v>(blank)</v>
          </cell>
        </row>
        <row r="30382">
          <cell r="D30382" t="str">
            <v>130502</v>
          </cell>
          <cell r="J30382" t="str">
            <v>(blank)</v>
          </cell>
        </row>
        <row r="30383">
          <cell r="D30383" t="str">
            <v>130502</v>
          </cell>
          <cell r="J30383" t="str">
            <v>(blank)</v>
          </cell>
        </row>
        <row r="30384">
          <cell r="D30384" t="str">
            <v>130502</v>
          </cell>
          <cell r="J30384" t="str">
            <v>(blank)</v>
          </cell>
        </row>
        <row r="30385">
          <cell r="D30385" t="str">
            <v>130502</v>
          </cell>
          <cell r="J30385" t="str">
            <v>N/A</v>
          </cell>
        </row>
        <row r="30386">
          <cell r="D30386" t="str">
            <v>130502</v>
          </cell>
          <cell r="J30386" t="str">
            <v>N/A</v>
          </cell>
        </row>
        <row r="30387">
          <cell r="D30387" t="str">
            <v>130502</v>
          </cell>
          <cell r="J30387" t="str">
            <v>STCOKED</v>
          </cell>
        </row>
        <row r="30388">
          <cell r="D30388" t="str">
            <v>130502</v>
          </cell>
          <cell r="J30388" t="str">
            <v>STCOKED</v>
          </cell>
        </row>
        <row r="30389">
          <cell r="D30389" t="str">
            <v>130502</v>
          </cell>
          <cell r="J30389" t="str">
            <v>STCOKED</v>
          </cell>
        </row>
        <row r="30390">
          <cell r="D30390" t="str">
            <v>130502</v>
          </cell>
          <cell r="J30390" t="str">
            <v>STCOKED</v>
          </cell>
        </row>
        <row r="30391">
          <cell r="D30391" t="str">
            <v>130502</v>
          </cell>
          <cell r="J30391" t="str">
            <v>STCOKED</v>
          </cell>
        </row>
        <row r="30392">
          <cell r="D30392" t="str">
            <v>130510</v>
          </cell>
          <cell r="J30392" t="str">
            <v>STOCKED</v>
          </cell>
        </row>
        <row r="30393">
          <cell r="D30393" t="str">
            <v>130510</v>
          </cell>
          <cell r="J30393" t="str">
            <v>STOCKED</v>
          </cell>
        </row>
        <row r="30394">
          <cell r="D30394" t="str">
            <v>130510</v>
          </cell>
          <cell r="J30394" t="str">
            <v>STOCKED</v>
          </cell>
        </row>
        <row r="30395">
          <cell r="D30395" t="str">
            <v>130510</v>
          </cell>
          <cell r="J30395" t="str">
            <v>STOCKED</v>
          </cell>
        </row>
        <row r="30396">
          <cell r="D30396" t="str">
            <v>130510</v>
          </cell>
          <cell r="J30396" t="str">
            <v>STOCKED</v>
          </cell>
        </row>
        <row r="30397">
          <cell r="D30397" t="str">
            <v>130510</v>
          </cell>
          <cell r="J30397" t="str">
            <v>STOCKED</v>
          </cell>
        </row>
        <row r="30398">
          <cell r="D30398" t="str">
            <v>130510</v>
          </cell>
          <cell r="J30398" t="str">
            <v>STOCKED</v>
          </cell>
        </row>
        <row r="30399">
          <cell r="D30399" t="str">
            <v>130510</v>
          </cell>
          <cell r="J30399" t="str">
            <v>STOCKED</v>
          </cell>
        </row>
        <row r="30400">
          <cell r="D30400" t="str">
            <v>130510</v>
          </cell>
          <cell r="J30400" t="str">
            <v>STOCKED</v>
          </cell>
        </row>
        <row r="30401">
          <cell r="D30401" t="str">
            <v>130510</v>
          </cell>
          <cell r="J30401" t="str">
            <v>STOCKED</v>
          </cell>
        </row>
        <row r="30402">
          <cell r="D30402" t="str">
            <v>130510</v>
          </cell>
          <cell r="J30402" t="str">
            <v>STOCKED</v>
          </cell>
        </row>
        <row r="30403">
          <cell r="D30403" t="str">
            <v>130510</v>
          </cell>
          <cell r="J30403" t="str">
            <v>STOCKED</v>
          </cell>
        </row>
        <row r="30404">
          <cell r="D30404" t="str">
            <v>130510</v>
          </cell>
          <cell r="J30404" t="str">
            <v>STOCKED</v>
          </cell>
        </row>
        <row r="30405">
          <cell r="D30405" t="str">
            <v>130510</v>
          </cell>
          <cell r="J30405" t="str">
            <v>(blank)</v>
          </cell>
        </row>
        <row r="30406">
          <cell r="D30406" t="str">
            <v>130510</v>
          </cell>
          <cell r="J30406" t="str">
            <v>(blank)</v>
          </cell>
        </row>
        <row r="30407">
          <cell r="D30407" t="str">
            <v>130510</v>
          </cell>
          <cell r="J30407" t="str">
            <v>(blank)</v>
          </cell>
        </row>
        <row r="30408">
          <cell r="D30408" t="str">
            <v>130510</v>
          </cell>
          <cell r="J30408" t="str">
            <v>(blank)</v>
          </cell>
        </row>
        <row r="30409">
          <cell r="D30409" t="str">
            <v>130510</v>
          </cell>
          <cell r="J30409" t="str">
            <v>(blank)</v>
          </cell>
        </row>
        <row r="30410">
          <cell r="D30410" t="str">
            <v>130510</v>
          </cell>
          <cell r="J30410" t="str">
            <v>(blank)</v>
          </cell>
        </row>
        <row r="30411">
          <cell r="D30411" t="str">
            <v>130510</v>
          </cell>
          <cell r="J30411" t="str">
            <v>(blank)</v>
          </cell>
        </row>
        <row r="30412">
          <cell r="D30412" t="str">
            <v>130510</v>
          </cell>
          <cell r="J30412" t="str">
            <v>STOCKED</v>
          </cell>
        </row>
        <row r="30413">
          <cell r="D30413" t="str">
            <v>130510</v>
          </cell>
          <cell r="J30413" t="str">
            <v>STOCKED</v>
          </cell>
        </row>
        <row r="30414">
          <cell r="D30414" t="str">
            <v>130510</v>
          </cell>
          <cell r="J30414" t="str">
            <v>STOCKED</v>
          </cell>
        </row>
        <row r="30415">
          <cell r="D30415" t="str">
            <v>130510</v>
          </cell>
          <cell r="J30415" t="str">
            <v>STOCKED</v>
          </cell>
        </row>
        <row r="30416">
          <cell r="D30416" t="str">
            <v>130510</v>
          </cell>
          <cell r="J30416" t="str">
            <v>STOCKED</v>
          </cell>
        </row>
        <row r="30417">
          <cell r="D30417" t="str">
            <v>130510</v>
          </cell>
          <cell r="J30417" t="str">
            <v>STOCKED</v>
          </cell>
        </row>
        <row r="30418">
          <cell r="D30418" t="str">
            <v>130510</v>
          </cell>
          <cell r="J30418" t="str">
            <v>STOCKED</v>
          </cell>
        </row>
        <row r="30419">
          <cell r="D30419" t="str">
            <v>130510</v>
          </cell>
          <cell r="J30419" t="str">
            <v>STOCKED</v>
          </cell>
        </row>
        <row r="30420">
          <cell r="D30420" t="str">
            <v>130510</v>
          </cell>
          <cell r="J30420" t="str">
            <v>STOCKED</v>
          </cell>
        </row>
        <row r="30421">
          <cell r="D30421" t="str">
            <v>130510</v>
          </cell>
          <cell r="J30421" t="str">
            <v>STOCKED</v>
          </cell>
        </row>
        <row r="30422">
          <cell r="D30422" t="str">
            <v>130510</v>
          </cell>
          <cell r="J30422" t="str">
            <v>STOCKED</v>
          </cell>
        </row>
        <row r="30423">
          <cell r="D30423" t="str">
            <v>130510</v>
          </cell>
          <cell r="J30423" t="str">
            <v>STOCKED</v>
          </cell>
        </row>
        <row r="30424">
          <cell r="D30424" t="str">
            <v>130510</v>
          </cell>
          <cell r="J30424" t="str">
            <v>STOCKED</v>
          </cell>
        </row>
        <row r="30425">
          <cell r="D30425" t="str">
            <v>130510</v>
          </cell>
          <cell r="J30425" t="str">
            <v>(blank)</v>
          </cell>
        </row>
        <row r="30426">
          <cell r="D30426" t="str">
            <v>130510</v>
          </cell>
          <cell r="J30426" t="str">
            <v>(blank)</v>
          </cell>
        </row>
        <row r="30427">
          <cell r="D30427" t="str">
            <v>130510</v>
          </cell>
          <cell r="J30427" t="str">
            <v>(blank)</v>
          </cell>
        </row>
        <row r="30428">
          <cell r="D30428" t="str">
            <v>130510</v>
          </cell>
          <cell r="J30428" t="str">
            <v>(blank)</v>
          </cell>
        </row>
        <row r="30429">
          <cell r="D30429" t="str">
            <v>130510</v>
          </cell>
          <cell r="J30429" t="str">
            <v>(blank)</v>
          </cell>
        </row>
        <row r="30430">
          <cell r="D30430" t="str">
            <v>130510</v>
          </cell>
          <cell r="J30430" t="str">
            <v>(blank)</v>
          </cell>
        </row>
        <row r="30431">
          <cell r="D30431" t="str">
            <v>130510</v>
          </cell>
          <cell r="J30431" t="str">
            <v>(blank)</v>
          </cell>
        </row>
        <row r="30432">
          <cell r="D30432" t="str">
            <v>130510</v>
          </cell>
          <cell r="J30432" t="str">
            <v>STOCKED</v>
          </cell>
        </row>
        <row r="30433">
          <cell r="D30433" t="str">
            <v>130510</v>
          </cell>
          <cell r="J30433" t="str">
            <v>STOCKED</v>
          </cell>
        </row>
        <row r="30434">
          <cell r="D30434" t="str">
            <v>130510</v>
          </cell>
          <cell r="J30434" t="str">
            <v>STOCKED</v>
          </cell>
        </row>
        <row r="30435">
          <cell r="D30435" t="str">
            <v>130510</v>
          </cell>
          <cell r="J30435" t="str">
            <v>STOCKED</v>
          </cell>
        </row>
        <row r="30436">
          <cell r="D30436" t="str">
            <v>130510</v>
          </cell>
          <cell r="J30436" t="str">
            <v>STOCKED</v>
          </cell>
        </row>
        <row r="30437">
          <cell r="D30437" t="str">
            <v>130510</v>
          </cell>
          <cell r="J30437" t="str">
            <v>STOCKED</v>
          </cell>
        </row>
        <row r="30438">
          <cell r="D30438" t="str">
            <v>130510</v>
          </cell>
          <cell r="J30438" t="str">
            <v>STOCKED</v>
          </cell>
        </row>
        <row r="30439">
          <cell r="D30439" t="str">
            <v>130510</v>
          </cell>
          <cell r="J30439" t="str">
            <v>STOCKED</v>
          </cell>
        </row>
        <row r="30440">
          <cell r="D30440" t="str">
            <v>130510</v>
          </cell>
          <cell r="J30440" t="str">
            <v>STOCKED</v>
          </cell>
        </row>
        <row r="30441">
          <cell r="D30441" t="str">
            <v>130510</v>
          </cell>
          <cell r="J30441" t="str">
            <v>STOCKED</v>
          </cell>
        </row>
        <row r="30442">
          <cell r="D30442" t="str">
            <v>130510</v>
          </cell>
          <cell r="J30442" t="str">
            <v>STOCKED</v>
          </cell>
        </row>
        <row r="30443">
          <cell r="D30443" t="str">
            <v>130510</v>
          </cell>
          <cell r="J30443" t="str">
            <v>STOCKED</v>
          </cell>
        </row>
        <row r="30444">
          <cell r="D30444" t="str">
            <v>130510</v>
          </cell>
          <cell r="J30444" t="str">
            <v>STOCKED</v>
          </cell>
        </row>
        <row r="30445">
          <cell r="D30445" t="str">
            <v>130510</v>
          </cell>
          <cell r="J30445" t="str">
            <v>(blank)</v>
          </cell>
        </row>
        <row r="30446">
          <cell r="D30446" t="str">
            <v>130510</v>
          </cell>
          <cell r="J30446" t="str">
            <v>(blank)</v>
          </cell>
        </row>
        <row r="30447">
          <cell r="D30447" t="str">
            <v>130510</v>
          </cell>
          <cell r="J30447" t="str">
            <v>(blank)</v>
          </cell>
        </row>
        <row r="30448">
          <cell r="D30448" t="str">
            <v>130510</v>
          </cell>
          <cell r="J30448" t="str">
            <v>(blank)</v>
          </cell>
        </row>
        <row r="30449">
          <cell r="D30449" t="str">
            <v>130510</v>
          </cell>
          <cell r="J30449" t="str">
            <v>(blank)</v>
          </cell>
        </row>
        <row r="30450">
          <cell r="D30450" t="str">
            <v>130510</v>
          </cell>
          <cell r="J30450" t="str">
            <v>(blank)</v>
          </cell>
        </row>
        <row r="30451">
          <cell r="D30451" t="str">
            <v>130510</v>
          </cell>
          <cell r="J30451" t="str">
            <v>(blank)</v>
          </cell>
        </row>
        <row r="30452">
          <cell r="D30452" t="str">
            <v>130510</v>
          </cell>
          <cell r="J30452" t="str">
            <v>STOCKED</v>
          </cell>
        </row>
        <row r="30453">
          <cell r="D30453" t="str">
            <v>130510</v>
          </cell>
          <cell r="J30453" t="str">
            <v>STOCKED</v>
          </cell>
        </row>
        <row r="30454">
          <cell r="D30454" t="str">
            <v>130510</v>
          </cell>
          <cell r="J30454" t="str">
            <v>STOCKED</v>
          </cell>
        </row>
        <row r="30455">
          <cell r="D30455" t="str">
            <v>130510</v>
          </cell>
          <cell r="J30455" t="str">
            <v>STOCKED</v>
          </cell>
        </row>
        <row r="30456">
          <cell r="D30456" t="str">
            <v>130510</v>
          </cell>
          <cell r="J30456" t="str">
            <v>STOCKED</v>
          </cell>
        </row>
        <row r="30457">
          <cell r="D30457" t="str">
            <v>130510</v>
          </cell>
          <cell r="J30457" t="str">
            <v>STOCKED</v>
          </cell>
        </row>
        <row r="30458">
          <cell r="D30458" t="str">
            <v>130510</v>
          </cell>
          <cell r="J30458" t="str">
            <v>STOCKED</v>
          </cell>
        </row>
        <row r="30459">
          <cell r="D30459" t="str">
            <v>130510</v>
          </cell>
          <cell r="J30459" t="str">
            <v>STOCKED</v>
          </cell>
        </row>
        <row r="30460">
          <cell r="D30460" t="str">
            <v>130510</v>
          </cell>
          <cell r="J30460" t="str">
            <v>STOCKED</v>
          </cell>
        </row>
        <row r="30461">
          <cell r="D30461" t="str">
            <v>130510</v>
          </cell>
          <cell r="J30461" t="str">
            <v>STOCKED</v>
          </cell>
        </row>
        <row r="30462">
          <cell r="D30462" t="str">
            <v>130510</v>
          </cell>
          <cell r="J30462" t="str">
            <v>STOCKED</v>
          </cell>
        </row>
        <row r="30463">
          <cell r="D30463" t="str">
            <v>130510</v>
          </cell>
          <cell r="J30463" t="str">
            <v>STOCKED</v>
          </cell>
        </row>
        <row r="30464">
          <cell r="D30464" t="str">
            <v>130510</v>
          </cell>
          <cell r="J30464" t="str">
            <v>STOCKED</v>
          </cell>
        </row>
        <row r="30465">
          <cell r="D30465" t="str">
            <v>130510</v>
          </cell>
          <cell r="J30465" t="str">
            <v>(blank)</v>
          </cell>
        </row>
        <row r="30466">
          <cell r="D30466" t="str">
            <v>130510</v>
          </cell>
          <cell r="J30466" t="str">
            <v>(blank)</v>
          </cell>
        </row>
        <row r="30467">
          <cell r="D30467" t="str">
            <v>130510</v>
          </cell>
          <cell r="J30467" t="str">
            <v>(blank)</v>
          </cell>
        </row>
        <row r="30468">
          <cell r="D30468" t="str">
            <v>130510</v>
          </cell>
          <cell r="J30468" t="str">
            <v>(blank)</v>
          </cell>
        </row>
        <row r="30469">
          <cell r="D30469" t="str">
            <v>130510</v>
          </cell>
          <cell r="J30469" t="str">
            <v>(blank)</v>
          </cell>
        </row>
        <row r="30470">
          <cell r="D30470" t="str">
            <v>130510</v>
          </cell>
          <cell r="J30470" t="str">
            <v>(blank)</v>
          </cell>
        </row>
        <row r="30471">
          <cell r="D30471" t="str">
            <v>130510</v>
          </cell>
          <cell r="J30471" t="str">
            <v>(blank)</v>
          </cell>
        </row>
        <row r="30472">
          <cell r="D30472" t="str">
            <v>130510</v>
          </cell>
          <cell r="J30472" t="str">
            <v>(blank)</v>
          </cell>
        </row>
        <row r="30473">
          <cell r="D30473" t="str">
            <v>130510</v>
          </cell>
          <cell r="J30473" t="str">
            <v>STOCKED</v>
          </cell>
        </row>
        <row r="30474">
          <cell r="D30474" t="str">
            <v>130510</v>
          </cell>
          <cell r="J30474" t="str">
            <v>STOCKED</v>
          </cell>
        </row>
        <row r="30475">
          <cell r="D30475" t="str">
            <v>130510</v>
          </cell>
          <cell r="J30475" t="str">
            <v>STOCKED</v>
          </cell>
        </row>
        <row r="30476">
          <cell r="D30476" t="str">
            <v>130510</v>
          </cell>
          <cell r="J30476" t="str">
            <v>STOCKED</v>
          </cell>
        </row>
        <row r="30477">
          <cell r="D30477" t="str">
            <v>130510</v>
          </cell>
          <cell r="J30477" t="str">
            <v>STOCKED</v>
          </cell>
        </row>
        <row r="30478">
          <cell r="D30478" t="str">
            <v>130510</v>
          </cell>
          <cell r="J30478" t="str">
            <v>STOCKED</v>
          </cell>
        </row>
        <row r="30479">
          <cell r="D30479" t="str">
            <v>130510</v>
          </cell>
          <cell r="J30479" t="str">
            <v>(blank)</v>
          </cell>
        </row>
        <row r="30480">
          <cell r="D30480" t="str">
            <v>130510</v>
          </cell>
          <cell r="J30480" t="str">
            <v>(blank)</v>
          </cell>
        </row>
        <row r="30481">
          <cell r="D30481" t="str">
            <v>130511</v>
          </cell>
          <cell r="J30481" t="str">
            <v>STOCKED</v>
          </cell>
        </row>
        <row r="30482">
          <cell r="D30482" t="str">
            <v>130511</v>
          </cell>
          <cell r="J30482" t="str">
            <v>STOCKED</v>
          </cell>
        </row>
        <row r="30483">
          <cell r="D30483" t="str">
            <v>130511</v>
          </cell>
          <cell r="J30483" t="str">
            <v>STOCKED</v>
          </cell>
        </row>
        <row r="30484">
          <cell r="D30484" t="str">
            <v>130511</v>
          </cell>
          <cell r="J30484" t="str">
            <v>STOCKED</v>
          </cell>
        </row>
        <row r="30485">
          <cell r="D30485" t="str">
            <v>130511</v>
          </cell>
          <cell r="J30485" t="str">
            <v>STOCKED</v>
          </cell>
        </row>
        <row r="30486">
          <cell r="D30486" t="str">
            <v>130511</v>
          </cell>
          <cell r="J30486" t="str">
            <v>STOCKED</v>
          </cell>
        </row>
        <row r="30487">
          <cell r="D30487" t="str">
            <v>130511</v>
          </cell>
          <cell r="J30487" t="str">
            <v>(blank)</v>
          </cell>
        </row>
        <row r="30488">
          <cell r="D30488" t="str">
            <v>130511</v>
          </cell>
          <cell r="J30488" t="str">
            <v>(blank)</v>
          </cell>
        </row>
        <row r="30489">
          <cell r="D30489" t="str">
            <v>130511</v>
          </cell>
          <cell r="J30489" t="str">
            <v>(blank)</v>
          </cell>
        </row>
        <row r="30490">
          <cell r="D30490" t="str">
            <v>130511</v>
          </cell>
          <cell r="J30490" t="str">
            <v>(blank)</v>
          </cell>
        </row>
        <row r="30491">
          <cell r="D30491" t="str">
            <v>130511</v>
          </cell>
          <cell r="J30491" t="str">
            <v>STOCKED</v>
          </cell>
        </row>
        <row r="30492">
          <cell r="D30492" t="str">
            <v>130511</v>
          </cell>
          <cell r="J30492" t="str">
            <v>STOCKED</v>
          </cell>
        </row>
        <row r="30493">
          <cell r="D30493" t="str">
            <v>130511</v>
          </cell>
          <cell r="J30493" t="str">
            <v>STOCKED</v>
          </cell>
        </row>
        <row r="30494">
          <cell r="D30494" t="str">
            <v>130511</v>
          </cell>
          <cell r="J30494" t="str">
            <v>STOCKED</v>
          </cell>
        </row>
        <row r="30495">
          <cell r="D30495" t="str">
            <v>130511</v>
          </cell>
          <cell r="J30495" t="str">
            <v>STOCKED</v>
          </cell>
        </row>
        <row r="30496">
          <cell r="D30496" t="str">
            <v>130511</v>
          </cell>
          <cell r="J30496" t="str">
            <v>STOCKED</v>
          </cell>
        </row>
        <row r="30497">
          <cell r="D30497" t="str">
            <v>130511</v>
          </cell>
          <cell r="J30497" t="str">
            <v>(blank)</v>
          </cell>
        </row>
        <row r="30498">
          <cell r="D30498" t="str">
            <v>130511</v>
          </cell>
          <cell r="J30498" t="str">
            <v>(blank)</v>
          </cell>
        </row>
        <row r="30499">
          <cell r="D30499" t="str">
            <v>130511</v>
          </cell>
          <cell r="J30499" t="str">
            <v>(blank)</v>
          </cell>
        </row>
        <row r="30500">
          <cell r="D30500" t="str">
            <v>130511</v>
          </cell>
          <cell r="J30500" t="str">
            <v>(blank)</v>
          </cell>
        </row>
        <row r="30501">
          <cell r="D30501" t="str">
            <v>130511</v>
          </cell>
          <cell r="J30501" t="str">
            <v>(blank)</v>
          </cell>
        </row>
        <row r="30502">
          <cell r="D30502" t="str">
            <v>130511</v>
          </cell>
          <cell r="J30502" t="str">
            <v>N/A</v>
          </cell>
        </row>
        <row r="30503">
          <cell r="D30503" t="str">
            <v>130511</v>
          </cell>
          <cell r="J30503" t="str">
            <v>N/A</v>
          </cell>
        </row>
        <row r="30504">
          <cell r="D30504" t="str">
            <v>130511</v>
          </cell>
          <cell r="J30504" t="str">
            <v>STOCKED</v>
          </cell>
        </row>
        <row r="30505">
          <cell r="D30505" t="str">
            <v>130511</v>
          </cell>
          <cell r="J30505" t="str">
            <v>STOCKED</v>
          </cell>
        </row>
        <row r="30506">
          <cell r="D30506" t="str">
            <v>130511</v>
          </cell>
          <cell r="J30506" t="str">
            <v>STOCKED</v>
          </cell>
        </row>
        <row r="30507">
          <cell r="D30507" t="str">
            <v>130511</v>
          </cell>
          <cell r="J30507" t="str">
            <v>STOCKED</v>
          </cell>
        </row>
        <row r="30508">
          <cell r="D30508" t="str">
            <v>130511</v>
          </cell>
          <cell r="J30508" t="str">
            <v>STOCKED</v>
          </cell>
        </row>
        <row r="30509">
          <cell r="D30509" t="str">
            <v>130511</v>
          </cell>
          <cell r="J30509" t="str">
            <v>STOCKED</v>
          </cell>
        </row>
        <row r="30510">
          <cell r="D30510" t="str">
            <v>130511</v>
          </cell>
          <cell r="J30510" t="str">
            <v>(blank)</v>
          </cell>
        </row>
        <row r="30511">
          <cell r="D30511" t="str">
            <v>130511</v>
          </cell>
          <cell r="J30511" t="str">
            <v>(blank)</v>
          </cell>
        </row>
        <row r="30512">
          <cell r="D30512" t="str">
            <v>130511</v>
          </cell>
          <cell r="J30512" t="str">
            <v>(blank)</v>
          </cell>
        </row>
        <row r="30513">
          <cell r="D30513" t="str">
            <v>130511</v>
          </cell>
          <cell r="J30513" t="str">
            <v>(blank)</v>
          </cell>
        </row>
        <row r="30514">
          <cell r="D30514" t="str">
            <v>130511</v>
          </cell>
          <cell r="J30514" t="str">
            <v>(blank)</v>
          </cell>
        </row>
        <row r="30515">
          <cell r="D30515" t="str">
            <v>130511</v>
          </cell>
          <cell r="J30515" t="str">
            <v>N/A</v>
          </cell>
        </row>
        <row r="30516">
          <cell r="D30516" t="str">
            <v>130511</v>
          </cell>
          <cell r="J30516" t="str">
            <v>N/A</v>
          </cell>
        </row>
        <row r="30517">
          <cell r="D30517" t="str">
            <v>130520</v>
          </cell>
          <cell r="J30517" t="str">
            <v>STOCKED</v>
          </cell>
        </row>
        <row r="30518">
          <cell r="D30518" t="str">
            <v>130520</v>
          </cell>
          <cell r="J30518" t="str">
            <v>STOCKED</v>
          </cell>
        </row>
        <row r="30519">
          <cell r="D30519" t="str">
            <v>130520</v>
          </cell>
          <cell r="J30519" t="str">
            <v>STOCKED</v>
          </cell>
        </row>
        <row r="30520">
          <cell r="D30520" t="str">
            <v>130520</v>
          </cell>
          <cell r="J30520" t="str">
            <v>STOCKED</v>
          </cell>
        </row>
        <row r="30521">
          <cell r="D30521" t="str">
            <v>130520</v>
          </cell>
          <cell r="J30521" t="str">
            <v>STOCKED</v>
          </cell>
        </row>
        <row r="30522">
          <cell r="D30522" t="str">
            <v>130520</v>
          </cell>
          <cell r="J30522" t="str">
            <v>SPECIAL ORDER</v>
          </cell>
        </row>
        <row r="30523">
          <cell r="D30523" t="str">
            <v>130520</v>
          </cell>
          <cell r="J30523" t="str">
            <v>STOCKED</v>
          </cell>
        </row>
        <row r="30524">
          <cell r="D30524" t="str">
            <v>130520</v>
          </cell>
          <cell r="J30524" t="str">
            <v>STOCKED</v>
          </cell>
        </row>
        <row r="30525">
          <cell r="D30525" t="str">
            <v>130520</v>
          </cell>
          <cell r="J30525" t="str">
            <v>STOCKED</v>
          </cell>
        </row>
        <row r="30526">
          <cell r="D30526" t="str">
            <v>130520</v>
          </cell>
          <cell r="J30526" t="str">
            <v>STOCKED</v>
          </cell>
        </row>
        <row r="30527">
          <cell r="D30527" t="str">
            <v>130520</v>
          </cell>
          <cell r="J30527" t="str">
            <v>STOCKED</v>
          </cell>
        </row>
        <row r="30528">
          <cell r="D30528" t="str">
            <v>130520</v>
          </cell>
          <cell r="J30528" t="str">
            <v>STOCKED</v>
          </cell>
        </row>
        <row r="30529">
          <cell r="D30529" t="str">
            <v>130520</v>
          </cell>
          <cell r="J30529" t="str">
            <v>STOCKED</v>
          </cell>
        </row>
        <row r="30530">
          <cell r="D30530" t="str">
            <v>130520</v>
          </cell>
          <cell r="J30530" t="str">
            <v>STOCKED</v>
          </cell>
        </row>
        <row r="30531">
          <cell r="D30531" t="str">
            <v>130520</v>
          </cell>
          <cell r="J30531" t="str">
            <v>STOCKED</v>
          </cell>
        </row>
        <row r="30532">
          <cell r="D30532" t="str">
            <v>130520</v>
          </cell>
          <cell r="J30532" t="str">
            <v>STOCKED</v>
          </cell>
        </row>
        <row r="30533">
          <cell r="D30533" t="str">
            <v>130520</v>
          </cell>
          <cell r="J30533" t="str">
            <v>STOCKED</v>
          </cell>
        </row>
        <row r="30534">
          <cell r="D30534" t="str">
            <v>130520</v>
          </cell>
          <cell r="J30534" t="str">
            <v>STOCKED</v>
          </cell>
        </row>
        <row r="30535">
          <cell r="D30535" t="str">
            <v>130520</v>
          </cell>
          <cell r="J30535" t="str">
            <v>STOCKED</v>
          </cell>
        </row>
        <row r="30536">
          <cell r="D30536" t="str">
            <v>130520</v>
          </cell>
          <cell r="J30536" t="str">
            <v>STOCKED</v>
          </cell>
        </row>
        <row r="30537">
          <cell r="D30537" t="str">
            <v>130520</v>
          </cell>
          <cell r="J30537" t="str">
            <v>STOCKED</v>
          </cell>
        </row>
        <row r="30538">
          <cell r="D30538" t="str">
            <v>130520</v>
          </cell>
          <cell r="J30538" t="str">
            <v>STOCKED</v>
          </cell>
        </row>
        <row r="30539">
          <cell r="D30539" t="str">
            <v>130520</v>
          </cell>
          <cell r="J30539" t="str">
            <v>STOCKED</v>
          </cell>
        </row>
        <row r="30540">
          <cell r="D30540" t="str">
            <v>130520</v>
          </cell>
          <cell r="J30540" t="str">
            <v>STOCKED</v>
          </cell>
        </row>
        <row r="30541">
          <cell r="D30541" t="str">
            <v>130520</v>
          </cell>
          <cell r="J30541" t="str">
            <v>STOCKED</v>
          </cell>
        </row>
        <row r="30542">
          <cell r="D30542" t="str">
            <v>130520</v>
          </cell>
          <cell r="J30542" t="str">
            <v>STOCKED</v>
          </cell>
        </row>
        <row r="30543">
          <cell r="D30543" t="str">
            <v>130520</v>
          </cell>
          <cell r="J30543" t="str">
            <v>(blank)</v>
          </cell>
        </row>
        <row r="30544">
          <cell r="D30544" t="str">
            <v>130520</v>
          </cell>
          <cell r="J30544" t="str">
            <v>(blank)</v>
          </cell>
        </row>
        <row r="30545">
          <cell r="D30545" t="str">
            <v>130520</v>
          </cell>
          <cell r="J30545" t="str">
            <v>(blank)</v>
          </cell>
        </row>
        <row r="30546">
          <cell r="D30546" t="str">
            <v>130520</v>
          </cell>
          <cell r="J30546" t="str">
            <v>(blank)</v>
          </cell>
        </row>
        <row r="30547">
          <cell r="D30547" t="str">
            <v>130520</v>
          </cell>
          <cell r="J30547" t="str">
            <v>(blank)</v>
          </cell>
        </row>
        <row r="30548">
          <cell r="D30548" t="str">
            <v>130520</v>
          </cell>
          <cell r="J30548" t="str">
            <v>N/A</v>
          </cell>
        </row>
        <row r="30549">
          <cell r="D30549" t="str">
            <v>130520</v>
          </cell>
          <cell r="J30549" t="str">
            <v>N/A</v>
          </cell>
        </row>
        <row r="30550">
          <cell r="D30550" t="str">
            <v>130520</v>
          </cell>
          <cell r="J30550" t="str">
            <v>STOCKED</v>
          </cell>
        </row>
        <row r="30551">
          <cell r="D30551" t="str">
            <v>130520</v>
          </cell>
          <cell r="J30551" t="str">
            <v>STOCKED</v>
          </cell>
        </row>
        <row r="30552">
          <cell r="D30552" t="str">
            <v>130520</v>
          </cell>
          <cell r="J30552" t="str">
            <v>STOCKED</v>
          </cell>
        </row>
        <row r="30553">
          <cell r="D30553" t="str">
            <v>130520</v>
          </cell>
          <cell r="J30553" t="str">
            <v>STOCKED</v>
          </cell>
        </row>
        <row r="30554">
          <cell r="D30554" t="str">
            <v>130520</v>
          </cell>
          <cell r="J30554" t="str">
            <v>STOCKED</v>
          </cell>
        </row>
        <row r="30555">
          <cell r="D30555" t="str">
            <v>130520</v>
          </cell>
          <cell r="J30555" t="str">
            <v>SPECIAL ORDER</v>
          </cell>
        </row>
        <row r="30556">
          <cell r="D30556" t="str">
            <v>130520</v>
          </cell>
          <cell r="J30556" t="str">
            <v>STOCKED</v>
          </cell>
        </row>
        <row r="30557">
          <cell r="D30557" t="str">
            <v>130520</v>
          </cell>
          <cell r="J30557" t="str">
            <v>STOCKED</v>
          </cell>
        </row>
        <row r="30558">
          <cell r="D30558" t="str">
            <v>130520</v>
          </cell>
          <cell r="J30558" t="str">
            <v>STOCKED</v>
          </cell>
        </row>
        <row r="30559">
          <cell r="D30559" t="str">
            <v>130520</v>
          </cell>
          <cell r="J30559" t="str">
            <v>STOCKED</v>
          </cell>
        </row>
        <row r="30560">
          <cell r="D30560" t="str">
            <v>130520</v>
          </cell>
          <cell r="J30560" t="str">
            <v>STOCKED</v>
          </cell>
        </row>
        <row r="30561">
          <cell r="D30561" t="str">
            <v>130520</v>
          </cell>
          <cell r="J30561" t="str">
            <v>STOCKED</v>
          </cell>
        </row>
        <row r="30562">
          <cell r="D30562" t="str">
            <v>130520</v>
          </cell>
          <cell r="J30562" t="str">
            <v>STOCKED</v>
          </cell>
        </row>
        <row r="30563">
          <cell r="D30563" t="str">
            <v>130520</v>
          </cell>
          <cell r="J30563" t="str">
            <v>STOCKED</v>
          </cell>
        </row>
        <row r="30564">
          <cell r="D30564" t="str">
            <v>130520</v>
          </cell>
          <cell r="J30564" t="str">
            <v>STOCKED</v>
          </cell>
        </row>
        <row r="30565">
          <cell r="D30565" t="str">
            <v>130520</v>
          </cell>
          <cell r="J30565" t="str">
            <v>STOCKED</v>
          </cell>
        </row>
        <row r="30566">
          <cell r="D30566" t="str">
            <v>130520</v>
          </cell>
          <cell r="J30566" t="str">
            <v>STOCKED</v>
          </cell>
        </row>
        <row r="30567">
          <cell r="D30567" t="str">
            <v>130520</v>
          </cell>
          <cell r="J30567" t="str">
            <v>STOCKED</v>
          </cell>
        </row>
        <row r="30568">
          <cell r="D30568" t="str">
            <v>130520</v>
          </cell>
          <cell r="J30568" t="str">
            <v>STOCKED</v>
          </cell>
        </row>
        <row r="30569">
          <cell r="D30569" t="str">
            <v>130520</v>
          </cell>
          <cell r="J30569" t="str">
            <v>STOCKED</v>
          </cell>
        </row>
        <row r="30570">
          <cell r="D30570" t="str">
            <v>130520</v>
          </cell>
          <cell r="J30570" t="str">
            <v>STOCKED</v>
          </cell>
        </row>
        <row r="30571">
          <cell r="D30571" t="str">
            <v>130520</v>
          </cell>
          <cell r="J30571" t="str">
            <v>STOCKED</v>
          </cell>
        </row>
        <row r="30572">
          <cell r="D30572" t="str">
            <v>130520</v>
          </cell>
          <cell r="J30572" t="str">
            <v>STOCKED</v>
          </cell>
        </row>
        <row r="30573">
          <cell r="D30573" t="str">
            <v>130520</v>
          </cell>
          <cell r="J30573" t="str">
            <v>STOCKED</v>
          </cell>
        </row>
        <row r="30574">
          <cell r="D30574" t="str">
            <v>130520</v>
          </cell>
          <cell r="J30574" t="str">
            <v>STOCKED</v>
          </cell>
        </row>
        <row r="30575">
          <cell r="D30575" t="str">
            <v>130520</v>
          </cell>
          <cell r="J30575" t="str">
            <v>STOCKED</v>
          </cell>
        </row>
        <row r="30576">
          <cell r="D30576" t="str">
            <v>130520</v>
          </cell>
          <cell r="J30576" t="str">
            <v>(blank)</v>
          </cell>
        </row>
        <row r="30577">
          <cell r="D30577" t="str">
            <v>130520</v>
          </cell>
          <cell r="J30577" t="str">
            <v>(blank)</v>
          </cell>
        </row>
        <row r="30578">
          <cell r="D30578" t="str">
            <v>130520</v>
          </cell>
          <cell r="J30578" t="str">
            <v>(blank)</v>
          </cell>
        </row>
        <row r="30579">
          <cell r="D30579" t="str">
            <v>130520</v>
          </cell>
          <cell r="J30579" t="str">
            <v>(blank)</v>
          </cell>
        </row>
        <row r="30580">
          <cell r="D30580" t="str">
            <v>130520</v>
          </cell>
          <cell r="J30580" t="str">
            <v>(blank)</v>
          </cell>
        </row>
        <row r="30581">
          <cell r="D30581" t="str">
            <v>130520</v>
          </cell>
          <cell r="J30581" t="str">
            <v>N/A</v>
          </cell>
        </row>
        <row r="30582">
          <cell r="D30582" t="str">
            <v>130520</v>
          </cell>
          <cell r="J30582" t="str">
            <v>N/A</v>
          </cell>
        </row>
        <row r="30583">
          <cell r="D30583" t="str">
            <v>130520</v>
          </cell>
          <cell r="J30583" t="str">
            <v>STOCKED</v>
          </cell>
        </row>
        <row r="30584">
          <cell r="D30584" t="str">
            <v>130520</v>
          </cell>
          <cell r="J30584" t="str">
            <v>STOCKED</v>
          </cell>
        </row>
        <row r="30585">
          <cell r="D30585" t="str">
            <v>130520</v>
          </cell>
          <cell r="J30585" t="str">
            <v>STOCKED</v>
          </cell>
        </row>
        <row r="30586">
          <cell r="D30586" t="str">
            <v>130520</v>
          </cell>
          <cell r="J30586" t="str">
            <v>STOCKED</v>
          </cell>
        </row>
        <row r="30587">
          <cell r="D30587" t="str">
            <v>130520</v>
          </cell>
          <cell r="J30587" t="str">
            <v>STOCKED</v>
          </cell>
        </row>
        <row r="30588">
          <cell r="D30588" t="str">
            <v>130520</v>
          </cell>
          <cell r="J30588" t="str">
            <v>SPECIAL ORDER</v>
          </cell>
        </row>
        <row r="30589">
          <cell r="D30589" t="str">
            <v>130520</v>
          </cell>
          <cell r="J30589" t="str">
            <v>STOCKED</v>
          </cell>
        </row>
        <row r="30590">
          <cell r="D30590" t="str">
            <v>130520</v>
          </cell>
          <cell r="J30590" t="str">
            <v>STOCKED</v>
          </cell>
        </row>
        <row r="30591">
          <cell r="D30591" t="str">
            <v>130520</v>
          </cell>
          <cell r="J30591" t="str">
            <v>STOCKED</v>
          </cell>
        </row>
        <row r="30592">
          <cell r="D30592" t="str">
            <v>130520</v>
          </cell>
          <cell r="J30592" t="str">
            <v>STOCKED</v>
          </cell>
        </row>
        <row r="30593">
          <cell r="D30593" t="str">
            <v>130520</v>
          </cell>
          <cell r="J30593" t="str">
            <v>STOCKED</v>
          </cell>
        </row>
        <row r="30594">
          <cell r="D30594" t="str">
            <v>130520</v>
          </cell>
          <cell r="J30594" t="str">
            <v>STOCKED</v>
          </cell>
        </row>
        <row r="30595">
          <cell r="D30595" t="str">
            <v>130520</v>
          </cell>
          <cell r="J30595" t="str">
            <v>STOCKED</v>
          </cell>
        </row>
        <row r="30596">
          <cell r="D30596" t="str">
            <v>130520</v>
          </cell>
          <cell r="J30596" t="str">
            <v>STOCKED</v>
          </cell>
        </row>
        <row r="30597">
          <cell r="D30597" t="str">
            <v>130520</v>
          </cell>
          <cell r="J30597" t="str">
            <v>STOCKED</v>
          </cell>
        </row>
        <row r="30598">
          <cell r="D30598" t="str">
            <v>130520</v>
          </cell>
          <cell r="J30598" t="str">
            <v>STOCKED</v>
          </cell>
        </row>
        <row r="30599">
          <cell r="D30599" t="str">
            <v>130520</v>
          </cell>
          <cell r="J30599" t="str">
            <v>STOCKED</v>
          </cell>
        </row>
        <row r="30600">
          <cell r="D30600" t="str">
            <v>130520</v>
          </cell>
          <cell r="J30600" t="str">
            <v>STOCKED</v>
          </cell>
        </row>
        <row r="30601">
          <cell r="D30601" t="str">
            <v>130520</v>
          </cell>
          <cell r="J30601" t="str">
            <v>STOCKED</v>
          </cell>
        </row>
        <row r="30602">
          <cell r="D30602" t="str">
            <v>130520</v>
          </cell>
          <cell r="J30602" t="str">
            <v>STOCKED</v>
          </cell>
        </row>
        <row r="30603">
          <cell r="D30603" t="str">
            <v>130520</v>
          </cell>
          <cell r="J30603" t="str">
            <v>STOCKED</v>
          </cell>
        </row>
        <row r="30604">
          <cell r="D30604" t="str">
            <v>130520</v>
          </cell>
          <cell r="J30604" t="str">
            <v>STOCKED</v>
          </cell>
        </row>
        <row r="30605">
          <cell r="D30605" t="str">
            <v>130520</v>
          </cell>
          <cell r="J30605" t="str">
            <v>STOCKED</v>
          </cell>
        </row>
        <row r="30606">
          <cell r="D30606" t="str">
            <v>130520</v>
          </cell>
          <cell r="J30606" t="str">
            <v>STOCKED</v>
          </cell>
        </row>
        <row r="30607">
          <cell r="D30607" t="str">
            <v>130520</v>
          </cell>
          <cell r="J30607" t="str">
            <v>STOCKED</v>
          </cell>
        </row>
        <row r="30608">
          <cell r="D30608" t="str">
            <v>130520</v>
          </cell>
          <cell r="J30608" t="str">
            <v>STOCKED</v>
          </cell>
        </row>
        <row r="30609">
          <cell r="D30609" t="str">
            <v>130520</v>
          </cell>
          <cell r="J30609" t="str">
            <v>(blank)</v>
          </cell>
        </row>
        <row r="30610">
          <cell r="D30610" t="str">
            <v>130520</v>
          </cell>
          <cell r="J30610" t="str">
            <v>(blank)</v>
          </cell>
        </row>
        <row r="30611">
          <cell r="D30611" t="str">
            <v>130520</v>
          </cell>
          <cell r="J30611" t="str">
            <v>(blank)</v>
          </cell>
        </row>
        <row r="30612">
          <cell r="D30612" t="str">
            <v>130520</v>
          </cell>
          <cell r="J30612" t="str">
            <v>(blank)</v>
          </cell>
        </row>
        <row r="30613">
          <cell r="D30613" t="str">
            <v>130520</v>
          </cell>
          <cell r="J30613" t="str">
            <v>(blank)</v>
          </cell>
        </row>
        <row r="30614">
          <cell r="D30614" t="str">
            <v>130520</v>
          </cell>
          <cell r="J30614" t="str">
            <v>N/A</v>
          </cell>
        </row>
        <row r="30615">
          <cell r="D30615" t="str">
            <v>130520</v>
          </cell>
          <cell r="J30615" t="str">
            <v>N/A</v>
          </cell>
        </row>
        <row r="30616">
          <cell r="D30616" t="str">
            <v>130520</v>
          </cell>
          <cell r="J30616" t="str">
            <v>STOCKED</v>
          </cell>
        </row>
        <row r="30617">
          <cell r="D30617" t="str">
            <v>130520</v>
          </cell>
          <cell r="J30617" t="str">
            <v>STOCKED</v>
          </cell>
        </row>
        <row r="30618">
          <cell r="D30618" t="str">
            <v>130520</v>
          </cell>
          <cell r="J30618" t="str">
            <v>STOCKED</v>
          </cell>
        </row>
        <row r="30619">
          <cell r="D30619" t="str">
            <v>130520</v>
          </cell>
          <cell r="J30619" t="str">
            <v>STOCKED</v>
          </cell>
        </row>
        <row r="30620">
          <cell r="D30620" t="str">
            <v>130520</v>
          </cell>
          <cell r="J30620" t="str">
            <v>STOCKED</v>
          </cell>
        </row>
        <row r="30621">
          <cell r="D30621" t="str">
            <v>130520</v>
          </cell>
          <cell r="J30621" t="str">
            <v>SPECIAL ORDER</v>
          </cell>
        </row>
        <row r="30622">
          <cell r="D30622" t="str">
            <v>130520</v>
          </cell>
          <cell r="J30622" t="str">
            <v>STOCKED</v>
          </cell>
        </row>
        <row r="30623">
          <cell r="D30623" t="str">
            <v>130520</v>
          </cell>
          <cell r="J30623" t="str">
            <v>STOCKED</v>
          </cell>
        </row>
        <row r="30624">
          <cell r="D30624" t="str">
            <v>130520</v>
          </cell>
          <cell r="J30624" t="str">
            <v>STOCKED</v>
          </cell>
        </row>
        <row r="30625">
          <cell r="D30625" t="str">
            <v>130520</v>
          </cell>
          <cell r="J30625" t="str">
            <v>STOCKED</v>
          </cell>
        </row>
        <row r="30626">
          <cell r="D30626" t="str">
            <v>130520</v>
          </cell>
          <cell r="J30626" t="str">
            <v>STOCKED</v>
          </cell>
        </row>
        <row r="30627">
          <cell r="D30627" t="str">
            <v>130520</v>
          </cell>
          <cell r="J30627" t="str">
            <v>STOCKED</v>
          </cell>
        </row>
        <row r="30628">
          <cell r="D30628" t="str">
            <v>130520</v>
          </cell>
          <cell r="J30628" t="str">
            <v>STOCKED</v>
          </cell>
        </row>
        <row r="30629">
          <cell r="D30629" t="str">
            <v>130520</v>
          </cell>
          <cell r="J30629" t="str">
            <v>STOCKED</v>
          </cell>
        </row>
        <row r="30630">
          <cell r="D30630" t="str">
            <v>130520</v>
          </cell>
          <cell r="J30630" t="str">
            <v>STOCKED</v>
          </cell>
        </row>
        <row r="30631">
          <cell r="D30631" t="str">
            <v>130520</v>
          </cell>
          <cell r="J30631" t="str">
            <v>STOCKED</v>
          </cell>
        </row>
        <row r="30632">
          <cell r="D30632" t="str">
            <v>130520</v>
          </cell>
          <cell r="J30632" t="str">
            <v>STOCKED</v>
          </cell>
        </row>
        <row r="30633">
          <cell r="D30633" t="str">
            <v>130520</v>
          </cell>
          <cell r="J30633" t="str">
            <v>STOCKED</v>
          </cell>
        </row>
        <row r="30634">
          <cell r="D30634" t="str">
            <v>130520</v>
          </cell>
          <cell r="J30634" t="str">
            <v>STOCKED</v>
          </cell>
        </row>
        <row r="30635">
          <cell r="D30635" t="str">
            <v>130520</v>
          </cell>
          <cell r="J30635" t="str">
            <v>STOCKED</v>
          </cell>
        </row>
        <row r="30636">
          <cell r="D30636" t="str">
            <v>130520</v>
          </cell>
          <cell r="J30636" t="str">
            <v>STOCKED</v>
          </cell>
        </row>
        <row r="30637">
          <cell r="D30637" t="str">
            <v>130520</v>
          </cell>
          <cell r="J30637" t="str">
            <v>SPECIAL ORDER</v>
          </cell>
        </row>
        <row r="30638">
          <cell r="D30638" t="str">
            <v>130520</v>
          </cell>
          <cell r="J30638" t="str">
            <v>STOCKED</v>
          </cell>
        </row>
        <row r="30639">
          <cell r="D30639" t="str">
            <v>130520</v>
          </cell>
          <cell r="J30639" t="str">
            <v>STOCKED</v>
          </cell>
        </row>
        <row r="30640">
          <cell r="D30640" t="str">
            <v>130520</v>
          </cell>
          <cell r="J30640" t="str">
            <v>STOCKED</v>
          </cell>
        </row>
        <row r="30641">
          <cell r="D30641" t="str">
            <v>130520</v>
          </cell>
          <cell r="J30641" t="str">
            <v>STOCKED</v>
          </cell>
        </row>
        <row r="30642">
          <cell r="D30642" t="str">
            <v>130520</v>
          </cell>
          <cell r="J30642" t="str">
            <v>STOCKED</v>
          </cell>
        </row>
        <row r="30643">
          <cell r="D30643" t="str">
            <v>130520</v>
          </cell>
          <cell r="J30643" t="str">
            <v>STOCKED</v>
          </cell>
        </row>
        <row r="30644">
          <cell r="D30644" t="str">
            <v>130520</v>
          </cell>
          <cell r="J30644" t="str">
            <v>STOCKED</v>
          </cell>
        </row>
        <row r="30645">
          <cell r="D30645" t="str">
            <v>130520</v>
          </cell>
          <cell r="J30645" t="str">
            <v>STOCKED</v>
          </cell>
        </row>
        <row r="30646">
          <cell r="D30646" t="str">
            <v>130520</v>
          </cell>
          <cell r="J30646" t="str">
            <v>STOCKED</v>
          </cell>
        </row>
        <row r="30647">
          <cell r="D30647" t="str">
            <v>130521</v>
          </cell>
          <cell r="J30647" t="str">
            <v>SPECIAL ORDER</v>
          </cell>
        </row>
        <row r="30648">
          <cell r="D30648" t="str">
            <v>130521</v>
          </cell>
          <cell r="J30648" t="str">
            <v>SPECIAL ORDER</v>
          </cell>
        </row>
        <row r="30649">
          <cell r="D30649" t="str">
            <v>130521</v>
          </cell>
          <cell r="J30649" t="str">
            <v>SPECIAL ORDER</v>
          </cell>
        </row>
        <row r="30650">
          <cell r="D30650" t="str">
            <v>130521</v>
          </cell>
          <cell r="J30650" t="str">
            <v>SPECIAL ORDER</v>
          </cell>
        </row>
        <row r="30651">
          <cell r="D30651" t="str">
            <v>130521</v>
          </cell>
          <cell r="J30651" t="str">
            <v>SPECIAL ORDER</v>
          </cell>
        </row>
        <row r="30652">
          <cell r="D30652" t="str">
            <v>130521</v>
          </cell>
          <cell r="J30652" t="str">
            <v>SPECIAL ORDER</v>
          </cell>
        </row>
        <row r="30653">
          <cell r="D30653" t="str">
            <v>130521</v>
          </cell>
          <cell r="J30653" t="str">
            <v>SPECIAL ORDER</v>
          </cell>
        </row>
        <row r="30654">
          <cell r="D30654" t="str">
            <v>130521</v>
          </cell>
          <cell r="J30654" t="str">
            <v>SPECIAL ORDER</v>
          </cell>
        </row>
        <row r="30655">
          <cell r="D30655" t="str">
            <v>130521</v>
          </cell>
          <cell r="J30655" t="str">
            <v>SPECIAL ORDER</v>
          </cell>
        </row>
        <row r="30656">
          <cell r="D30656" t="str">
            <v>130521</v>
          </cell>
          <cell r="J30656" t="str">
            <v>SPECIAL ORDER</v>
          </cell>
        </row>
        <row r="30657">
          <cell r="D30657" t="str">
            <v>130521</v>
          </cell>
          <cell r="J30657" t="str">
            <v>SPECIAL ORDER</v>
          </cell>
        </row>
        <row r="30658">
          <cell r="D30658" t="str">
            <v>130521</v>
          </cell>
          <cell r="J30658" t="str">
            <v>SPECIAL ORDER</v>
          </cell>
        </row>
        <row r="30659">
          <cell r="D30659" t="str">
            <v>130521</v>
          </cell>
          <cell r="J30659" t="str">
            <v>SPECIAL ORDER</v>
          </cell>
        </row>
        <row r="30660">
          <cell r="D30660" t="str">
            <v>130521</v>
          </cell>
          <cell r="J30660" t="str">
            <v>SPECIAL ORDER</v>
          </cell>
        </row>
        <row r="30661">
          <cell r="D30661" t="str">
            <v>130521</v>
          </cell>
          <cell r="J30661" t="str">
            <v>SPECIAL ORDER</v>
          </cell>
        </row>
        <row r="30662">
          <cell r="D30662" t="str">
            <v>130521</v>
          </cell>
          <cell r="J30662" t="str">
            <v>SPECIAL ORDER</v>
          </cell>
        </row>
        <row r="30663">
          <cell r="D30663" t="str">
            <v>130521</v>
          </cell>
          <cell r="J30663" t="str">
            <v>SPECIAL ORDER</v>
          </cell>
        </row>
        <row r="30664">
          <cell r="D30664" t="str">
            <v>130521</v>
          </cell>
          <cell r="J30664" t="str">
            <v>SPECIAL ORDER</v>
          </cell>
        </row>
        <row r="30665">
          <cell r="D30665" t="str">
            <v>130521</v>
          </cell>
          <cell r="J30665" t="str">
            <v>SPECIAL ORDER</v>
          </cell>
        </row>
        <row r="30666">
          <cell r="D30666" t="str">
            <v>130521</v>
          </cell>
          <cell r="J30666" t="str">
            <v>SPECIAL ORDER</v>
          </cell>
        </row>
        <row r="30667">
          <cell r="D30667" t="str">
            <v>130521</v>
          </cell>
          <cell r="J30667" t="str">
            <v>SPECIAL ORDER</v>
          </cell>
        </row>
        <row r="30668">
          <cell r="D30668" t="str">
            <v>130521</v>
          </cell>
          <cell r="J30668" t="str">
            <v>SPECIAL ORDER</v>
          </cell>
        </row>
        <row r="30669">
          <cell r="D30669" t="str">
            <v>130521</v>
          </cell>
          <cell r="J30669" t="str">
            <v>SPECIAL ORDER</v>
          </cell>
        </row>
        <row r="30670">
          <cell r="D30670" t="str">
            <v>130521</v>
          </cell>
          <cell r="J30670" t="str">
            <v>SPECIAL ORDER</v>
          </cell>
        </row>
        <row r="30671">
          <cell r="D30671" t="str">
            <v>130521</v>
          </cell>
          <cell r="J30671" t="str">
            <v>SPECIAL ORDER</v>
          </cell>
        </row>
        <row r="30672">
          <cell r="D30672" t="str">
            <v>130521</v>
          </cell>
          <cell r="J30672" t="str">
            <v>SPECIAL ORDER</v>
          </cell>
        </row>
        <row r="30673">
          <cell r="D30673" t="str">
            <v>130521</v>
          </cell>
          <cell r="J30673" t="str">
            <v>SPECIAL ORDER</v>
          </cell>
        </row>
        <row r="30674">
          <cell r="D30674" t="str">
            <v>130521</v>
          </cell>
          <cell r="J30674" t="str">
            <v>SPECIAL ORDER</v>
          </cell>
        </row>
        <row r="30675">
          <cell r="D30675" t="str">
            <v>130521</v>
          </cell>
          <cell r="J30675" t="str">
            <v>SPECIAL ORDER</v>
          </cell>
        </row>
        <row r="30676">
          <cell r="D30676" t="str">
            <v>130521</v>
          </cell>
          <cell r="J30676" t="str">
            <v>SPECIAL ORDER</v>
          </cell>
        </row>
        <row r="30677">
          <cell r="D30677" t="str">
            <v>130521</v>
          </cell>
          <cell r="J30677" t="str">
            <v>SPECIAL ORDER</v>
          </cell>
        </row>
        <row r="30678">
          <cell r="D30678" t="str">
            <v>130521</v>
          </cell>
          <cell r="J30678" t="str">
            <v>SPECIAL ORDER</v>
          </cell>
        </row>
        <row r="30679">
          <cell r="D30679" t="str">
            <v>130521</v>
          </cell>
          <cell r="J30679" t="str">
            <v>SPECIAL ORDER</v>
          </cell>
        </row>
        <row r="30680">
          <cell r="D30680" t="str">
            <v>130521</v>
          </cell>
          <cell r="J30680" t="str">
            <v>SPECIAL ORDER</v>
          </cell>
        </row>
        <row r="30681">
          <cell r="D30681" t="str">
            <v>130521</v>
          </cell>
          <cell r="J30681" t="str">
            <v>SPECIAL ORDER</v>
          </cell>
        </row>
        <row r="30682">
          <cell r="D30682" t="str">
            <v>130521</v>
          </cell>
          <cell r="J30682" t="str">
            <v>SPECIAL ORDER</v>
          </cell>
        </row>
        <row r="30683">
          <cell r="D30683" t="str">
            <v>130521</v>
          </cell>
          <cell r="J30683" t="str">
            <v>SPECIAL ORDER</v>
          </cell>
        </row>
        <row r="30684">
          <cell r="D30684" t="str">
            <v>130521</v>
          </cell>
          <cell r="J30684" t="str">
            <v>SPECIAL ORDER</v>
          </cell>
        </row>
        <row r="30685">
          <cell r="D30685" t="str">
            <v>130521</v>
          </cell>
          <cell r="J30685" t="str">
            <v>SPECIAL ORDER</v>
          </cell>
        </row>
        <row r="30686">
          <cell r="D30686" t="str">
            <v>130521</v>
          </cell>
          <cell r="J30686" t="str">
            <v>SPECIAL ORDER</v>
          </cell>
        </row>
        <row r="30687">
          <cell r="D30687" t="str">
            <v>130521</v>
          </cell>
          <cell r="J30687" t="str">
            <v>SPECIAL ORDER</v>
          </cell>
        </row>
        <row r="30688">
          <cell r="D30688" t="str">
            <v>130521</v>
          </cell>
          <cell r="J30688" t="str">
            <v>SPECIAL ORDER</v>
          </cell>
        </row>
        <row r="30689">
          <cell r="D30689" t="str">
            <v>130521</v>
          </cell>
          <cell r="J30689" t="str">
            <v>SPECIAL ORDER</v>
          </cell>
        </row>
        <row r="30690">
          <cell r="D30690" t="str">
            <v>130521</v>
          </cell>
          <cell r="J30690" t="str">
            <v>SPECIAL ORDER</v>
          </cell>
        </row>
        <row r="30691">
          <cell r="D30691" t="str">
            <v>130521</v>
          </cell>
          <cell r="J30691" t="str">
            <v>SPECIAL ORDER</v>
          </cell>
        </row>
        <row r="30692">
          <cell r="D30692" t="str">
            <v>130521</v>
          </cell>
          <cell r="J30692" t="str">
            <v>SPECIAL ORDER</v>
          </cell>
        </row>
        <row r="30693">
          <cell r="D30693" t="str">
            <v>130521</v>
          </cell>
          <cell r="J30693" t="str">
            <v>SPECIAL ORDER</v>
          </cell>
        </row>
        <row r="30694">
          <cell r="D30694" t="str">
            <v>130521</v>
          </cell>
          <cell r="J30694" t="str">
            <v>SPECIAL ORDER</v>
          </cell>
        </row>
        <row r="30695">
          <cell r="D30695" t="str">
            <v>130521</v>
          </cell>
          <cell r="J30695" t="str">
            <v>SPECIAL ORDER</v>
          </cell>
        </row>
        <row r="30696">
          <cell r="D30696" t="str">
            <v>130521</v>
          </cell>
          <cell r="J30696" t="str">
            <v>SPECIAL ORDER</v>
          </cell>
        </row>
        <row r="30697">
          <cell r="D30697" t="str">
            <v>130521</v>
          </cell>
          <cell r="J30697" t="str">
            <v>SPECIAL ORDER</v>
          </cell>
        </row>
        <row r="30698">
          <cell r="D30698" t="str">
            <v>130521</v>
          </cell>
          <cell r="J30698" t="str">
            <v>SPECIAL ORDER</v>
          </cell>
        </row>
        <row r="30699">
          <cell r="D30699" t="str">
            <v>130521</v>
          </cell>
          <cell r="J30699" t="str">
            <v>SPECIAL ORDER</v>
          </cell>
        </row>
        <row r="30700">
          <cell r="D30700" t="str">
            <v>130521</v>
          </cell>
          <cell r="J30700" t="str">
            <v>SPECIAL ORDER</v>
          </cell>
        </row>
        <row r="30701">
          <cell r="D30701" t="str">
            <v>130521</v>
          </cell>
          <cell r="J30701" t="str">
            <v>SPECIAL ORDER</v>
          </cell>
        </row>
        <row r="30702">
          <cell r="D30702" t="str">
            <v>130521</v>
          </cell>
          <cell r="J30702" t="str">
            <v>SPECIAL ORDER</v>
          </cell>
        </row>
        <row r="30703">
          <cell r="D30703" t="str">
            <v>130521</v>
          </cell>
          <cell r="J30703" t="str">
            <v>SPECIAL ORDER</v>
          </cell>
        </row>
        <row r="30704">
          <cell r="D30704" t="str">
            <v>130521</v>
          </cell>
          <cell r="J30704" t="str">
            <v>SPECIAL ORDER</v>
          </cell>
        </row>
        <row r="30705">
          <cell r="D30705" t="str">
            <v>130521</v>
          </cell>
          <cell r="J30705" t="str">
            <v>SPECIAL ORDER</v>
          </cell>
        </row>
        <row r="30706">
          <cell r="D30706" t="str">
            <v>130521</v>
          </cell>
          <cell r="J30706" t="str">
            <v>SPECIAL ORDER</v>
          </cell>
        </row>
        <row r="30707">
          <cell r="D30707" t="str">
            <v>130521</v>
          </cell>
          <cell r="J30707" t="str">
            <v>SPECIAL ORDER</v>
          </cell>
        </row>
        <row r="30708">
          <cell r="D30708" t="str">
            <v>130521</v>
          </cell>
          <cell r="J30708" t="str">
            <v>SPECIAL ORDER</v>
          </cell>
        </row>
        <row r="30709">
          <cell r="D30709" t="str">
            <v>130521</v>
          </cell>
          <cell r="J30709" t="str">
            <v>SPECIAL ORDER</v>
          </cell>
        </row>
        <row r="30710">
          <cell r="D30710" t="str">
            <v>130521</v>
          </cell>
          <cell r="J30710" t="str">
            <v>SPECIAL ORDER</v>
          </cell>
        </row>
        <row r="30711">
          <cell r="D30711" t="str">
            <v>130521</v>
          </cell>
          <cell r="J30711" t="str">
            <v>SPECIAL ORDER</v>
          </cell>
        </row>
        <row r="30712">
          <cell r="D30712" t="str">
            <v>130521</v>
          </cell>
          <cell r="J30712" t="str">
            <v>SPECIAL ORDER</v>
          </cell>
        </row>
        <row r="30713">
          <cell r="D30713" t="str">
            <v>130521</v>
          </cell>
          <cell r="J30713" t="str">
            <v>SPECIAL ORDER</v>
          </cell>
        </row>
        <row r="30714">
          <cell r="D30714" t="str">
            <v>130521</v>
          </cell>
          <cell r="J30714" t="str">
            <v>SPECIAL ORDER</v>
          </cell>
        </row>
        <row r="30715">
          <cell r="D30715" t="str">
            <v>130521</v>
          </cell>
          <cell r="J30715" t="str">
            <v>SPECIAL ORDER</v>
          </cell>
        </row>
        <row r="30716">
          <cell r="D30716" t="str">
            <v>130521</v>
          </cell>
          <cell r="J30716" t="str">
            <v>SPECIAL ORDER</v>
          </cell>
        </row>
        <row r="30717">
          <cell r="D30717" t="str">
            <v>130521</v>
          </cell>
          <cell r="J30717" t="str">
            <v>SPECIAL ORDER</v>
          </cell>
        </row>
        <row r="30718">
          <cell r="D30718" t="str">
            <v>130521</v>
          </cell>
          <cell r="J30718" t="str">
            <v>SPECIAL ORDER</v>
          </cell>
        </row>
        <row r="30719">
          <cell r="D30719" t="str">
            <v>130521</v>
          </cell>
          <cell r="J30719" t="str">
            <v>SPECIAL ORDER</v>
          </cell>
        </row>
        <row r="30720">
          <cell r="D30720" t="str">
            <v>130521</v>
          </cell>
          <cell r="J30720" t="str">
            <v>SPECIAL ORDER</v>
          </cell>
        </row>
        <row r="30721">
          <cell r="D30721" t="str">
            <v>130521</v>
          </cell>
          <cell r="J30721" t="str">
            <v>SPECIAL ORDER</v>
          </cell>
        </row>
        <row r="30722">
          <cell r="D30722" t="str">
            <v>130530</v>
          </cell>
          <cell r="J30722" t="str">
            <v>STOCKED</v>
          </cell>
        </row>
        <row r="30723">
          <cell r="D30723" t="str">
            <v>130530</v>
          </cell>
          <cell r="J30723" t="str">
            <v>STOCKED</v>
          </cell>
        </row>
        <row r="30724">
          <cell r="D30724" t="str">
            <v>130530</v>
          </cell>
          <cell r="J30724" t="str">
            <v>STOCKED</v>
          </cell>
        </row>
        <row r="30725">
          <cell r="D30725" t="str">
            <v>130530</v>
          </cell>
          <cell r="J30725" t="str">
            <v>STOCKED</v>
          </cell>
        </row>
        <row r="30726">
          <cell r="D30726" t="str">
            <v>130530</v>
          </cell>
          <cell r="J30726" t="str">
            <v>STOCKED</v>
          </cell>
        </row>
        <row r="30727">
          <cell r="D30727" t="str">
            <v>130530</v>
          </cell>
          <cell r="J30727" t="str">
            <v>STOCKED</v>
          </cell>
        </row>
        <row r="30728">
          <cell r="D30728" t="str">
            <v>130530</v>
          </cell>
          <cell r="J30728" t="str">
            <v>STOCKED</v>
          </cell>
        </row>
        <row r="30729">
          <cell r="D30729" t="str">
            <v>130530</v>
          </cell>
          <cell r="J30729" t="str">
            <v>STOCKED</v>
          </cell>
        </row>
        <row r="30730">
          <cell r="D30730" t="str">
            <v>130530</v>
          </cell>
          <cell r="J30730" t="str">
            <v>STOCKED</v>
          </cell>
        </row>
        <row r="30731">
          <cell r="D30731" t="str">
            <v>130530</v>
          </cell>
          <cell r="J30731" t="str">
            <v>STOCKED</v>
          </cell>
        </row>
        <row r="30732">
          <cell r="D30732" t="str">
            <v>130530</v>
          </cell>
          <cell r="J30732" t="str">
            <v>STOCKED</v>
          </cell>
        </row>
        <row r="30733">
          <cell r="D30733" t="str">
            <v>130530</v>
          </cell>
          <cell r="J30733" t="str">
            <v>STOCKED</v>
          </cell>
        </row>
        <row r="30734">
          <cell r="D30734" t="str">
            <v>130530</v>
          </cell>
          <cell r="J30734" t="str">
            <v>STOCKED</v>
          </cell>
        </row>
        <row r="30735">
          <cell r="D30735" t="str">
            <v>130530</v>
          </cell>
          <cell r="J30735" t="str">
            <v>STOCKED</v>
          </cell>
        </row>
        <row r="30736">
          <cell r="D30736" t="str">
            <v>130530</v>
          </cell>
          <cell r="J30736" t="str">
            <v>STOCKED</v>
          </cell>
        </row>
        <row r="30737">
          <cell r="D30737" t="str">
            <v>130530</v>
          </cell>
          <cell r="J30737" t="str">
            <v>STOCKED</v>
          </cell>
        </row>
        <row r="30738">
          <cell r="D30738" t="str">
            <v>130530</v>
          </cell>
          <cell r="J30738" t="str">
            <v>STOCKED</v>
          </cell>
        </row>
        <row r="30739">
          <cell r="D30739" t="str">
            <v>130530</v>
          </cell>
          <cell r="J30739" t="str">
            <v>STOCKED</v>
          </cell>
        </row>
        <row r="30740">
          <cell r="D30740" t="str">
            <v>130530</v>
          </cell>
          <cell r="J30740" t="str">
            <v>STOCKED</v>
          </cell>
        </row>
        <row r="30741">
          <cell r="D30741" t="str">
            <v>130530</v>
          </cell>
          <cell r="J30741" t="str">
            <v>STOCKED</v>
          </cell>
        </row>
        <row r="30742">
          <cell r="D30742" t="str">
            <v>130530</v>
          </cell>
          <cell r="J30742" t="str">
            <v>STOCKED</v>
          </cell>
        </row>
        <row r="30743">
          <cell r="D30743" t="str">
            <v>130530</v>
          </cell>
          <cell r="J30743" t="str">
            <v>STOCKED</v>
          </cell>
        </row>
        <row r="30744">
          <cell r="D30744" t="str">
            <v>130530</v>
          </cell>
          <cell r="J30744" t="str">
            <v>STOCKED</v>
          </cell>
        </row>
        <row r="30745">
          <cell r="D30745" t="str">
            <v>130530</v>
          </cell>
          <cell r="J30745" t="str">
            <v>STOCKED</v>
          </cell>
        </row>
        <row r="30746">
          <cell r="D30746" t="str">
            <v>130530</v>
          </cell>
          <cell r="J30746" t="str">
            <v>STOCKED</v>
          </cell>
        </row>
        <row r="30747">
          <cell r="D30747" t="str">
            <v>130530</v>
          </cell>
          <cell r="J30747" t="str">
            <v>(blank)</v>
          </cell>
        </row>
        <row r="30748">
          <cell r="D30748" t="str">
            <v>130530</v>
          </cell>
          <cell r="J30748" t="str">
            <v>(blank)</v>
          </cell>
        </row>
        <row r="30749">
          <cell r="D30749" t="str">
            <v>130530</v>
          </cell>
          <cell r="J30749" t="str">
            <v>(blank)</v>
          </cell>
        </row>
        <row r="30750">
          <cell r="D30750" t="str">
            <v>130530</v>
          </cell>
          <cell r="J30750" t="str">
            <v>(blank)</v>
          </cell>
        </row>
        <row r="30751">
          <cell r="D30751" t="str">
            <v>130530</v>
          </cell>
          <cell r="J30751" t="str">
            <v>(blank)</v>
          </cell>
        </row>
        <row r="30752">
          <cell r="D30752" t="str">
            <v>130530</v>
          </cell>
          <cell r="J30752" t="str">
            <v>N/A</v>
          </cell>
        </row>
        <row r="30753">
          <cell r="D30753" t="str">
            <v>130530</v>
          </cell>
          <cell r="J30753" t="str">
            <v>N/A</v>
          </cell>
        </row>
        <row r="30754">
          <cell r="D30754" t="str">
            <v>130530</v>
          </cell>
          <cell r="J30754" t="str">
            <v>STOCKED</v>
          </cell>
        </row>
        <row r="30755">
          <cell r="D30755" t="str">
            <v>130530</v>
          </cell>
          <cell r="J30755" t="str">
            <v>STOCKED</v>
          </cell>
        </row>
        <row r="30756">
          <cell r="D30756" t="str">
            <v>130530</v>
          </cell>
          <cell r="J30756" t="str">
            <v>STOCKED</v>
          </cell>
        </row>
        <row r="30757">
          <cell r="D30757" t="str">
            <v>130530</v>
          </cell>
          <cell r="J30757" t="str">
            <v>STOCKED</v>
          </cell>
        </row>
        <row r="30758">
          <cell r="D30758" t="str">
            <v>130530</v>
          </cell>
          <cell r="J30758" t="str">
            <v>STOCKED</v>
          </cell>
        </row>
        <row r="30759">
          <cell r="D30759" t="str">
            <v>130530</v>
          </cell>
          <cell r="J30759" t="str">
            <v>STOCKED</v>
          </cell>
        </row>
        <row r="30760">
          <cell r="D30760" t="str">
            <v>130530</v>
          </cell>
          <cell r="J30760" t="str">
            <v>STOCKED</v>
          </cell>
        </row>
        <row r="30761">
          <cell r="D30761" t="str">
            <v>130530</v>
          </cell>
          <cell r="J30761" t="str">
            <v>STOCKED</v>
          </cell>
        </row>
        <row r="30762">
          <cell r="D30762" t="str">
            <v>130530</v>
          </cell>
          <cell r="J30762" t="str">
            <v>STOCKED</v>
          </cell>
        </row>
        <row r="30763">
          <cell r="D30763" t="str">
            <v>130530</v>
          </cell>
          <cell r="J30763" t="str">
            <v>STOCKED</v>
          </cell>
        </row>
        <row r="30764">
          <cell r="D30764" t="str">
            <v>130530</v>
          </cell>
          <cell r="J30764" t="str">
            <v>STOCKED</v>
          </cell>
        </row>
        <row r="30765">
          <cell r="D30765" t="str">
            <v>130530</v>
          </cell>
          <cell r="J30765" t="str">
            <v>STOCKED</v>
          </cell>
        </row>
        <row r="30766">
          <cell r="D30766" t="str">
            <v>130530</v>
          </cell>
          <cell r="J30766" t="str">
            <v>STOCKED</v>
          </cell>
        </row>
        <row r="30767">
          <cell r="D30767" t="str">
            <v>130530</v>
          </cell>
          <cell r="J30767" t="str">
            <v>STOCKED</v>
          </cell>
        </row>
        <row r="30768">
          <cell r="D30768" t="str">
            <v>130530</v>
          </cell>
          <cell r="J30768" t="str">
            <v>STOCKED</v>
          </cell>
        </row>
        <row r="30769">
          <cell r="D30769" t="str">
            <v>130530</v>
          </cell>
          <cell r="J30769" t="str">
            <v>STOCKED</v>
          </cell>
        </row>
        <row r="30770">
          <cell r="D30770" t="str">
            <v>130530</v>
          </cell>
          <cell r="J30770" t="str">
            <v>STOCKED</v>
          </cell>
        </row>
        <row r="30771">
          <cell r="D30771" t="str">
            <v>130530</v>
          </cell>
          <cell r="J30771" t="str">
            <v>STOCKED</v>
          </cell>
        </row>
        <row r="30772">
          <cell r="D30772" t="str">
            <v>130530</v>
          </cell>
          <cell r="J30772" t="str">
            <v>STOCKED</v>
          </cell>
        </row>
        <row r="30773">
          <cell r="D30773" t="str">
            <v>130530</v>
          </cell>
          <cell r="J30773" t="str">
            <v>STOCKED</v>
          </cell>
        </row>
        <row r="30774">
          <cell r="D30774" t="str">
            <v>130530</v>
          </cell>
          <cell r="J30774" t="str">
            <v>STOCKED</v>
          </cell>
        </row>
        <row r="30775">
          <cell r="D30775" t="str">
            <v>130530</v>
          </cell>
          <cell r="J30775" t="str">
            <v>STOCKED</v>
          </cell>
        </row>
        <row r="30776">
          <cell r="D30776" t="str">
            <v>130530</v>
          </cell>
          <cell r="J30776" t="str">
            <v>STOCKED</v>
          </cell>
        </row>
        <row r="30777">
          <cell r="D30777" t="str">
            <v>130530</v>
          </cell>
          <cell r="J30777" t="str">
            <v>STOCKED</v>
          </cell>
        </row>
        <row r="30778">
          <cell r="D30778" t="str">
            <v>130530</v>
          </cell>
          <cell r="J30778" t="str">
            <v>STOCKED</v>
          </cell>
        </row>
        <row r="30779">
          <cell r="D30779" t="str">
            <v>130530</v>
          </cell>
          <cell r="J30779" t="str">
            <v>(blank)</v>
          </cell>
        </row>
        <row r="30780">
          <cell r="D30780" t="str">
            <v>130530</v>
          </cell>
          <cell r="J30780" t="str">
            <v>(blank)</v>
          </cell>
        </row>
        <row r="30781">
          <cell r="D30781" t="str">
            <v>130530</v>
          </cell>
          <cell r="J30781" t="str">
            <v>(blank)</v>
          </cell>
        </row>
        <row r="30782">
          <cell r="D30782" t="str">
            <v>130530</v>
          </cell>
          <cell r="J30782" t="str">
            <v>(blank)</v>
          </cell>
        </row>
        <row r="30783">
          <cell r="D30783" t="str">
            <v>130530</v>
          </cell>
          <cell r="J30783" t="str">
            <v>(blank)</v>
          </cell>
        </row>
        <row r="30784">
          <cell r="D30784" t="str">
            <v>130530</v>
          </cell>
          <cell r="J30784" t="str">
            <v>N/A</v>
          </cell>
        </row>
        <row r="30785">
          <cell r="D30785" t="str">
            <v>130530</v>
          </cell>
          <cell r="J30785" t="str">
            <v>N/A</v>
          </cell>
        </row>
        <row r="30786">
          <cell r="D30786" t="str">
            <v>130530</v>
          </cell>
          <cell r="J30786" t="str">
            <v>STOCKED</v>
          </cell>
        </row>
        <row r="30787">
          <cell r="D30787" t="str">
            <v>130530</v>
          </cell>
          <cell r="J30787" t="str">
            <v>STOCKED</v>
          </cell>
        </row>
        <row r="30788">
          <cell r="D30788" t="str">
            <v>130530</v>
          </cell>
          <cell r="J30788" t="str">
            <v>STOCKED</v>
          </cell>
        </row>
        <row r="30789">
          <cell r="D30789" t="str">
            <v>130530</v>
          </cell>
          <cell r="J30789" t="str">
            <v>STOCKED</v>
          </cell>
        </row>
        <row r="30790">
          <cell r="D30790" t="str">
            <v>130530</v>
          </cell>
          <cell r="J30790" t="str">
            <v>STOCKED</v>
          </cell>
        </row>
        <row r="30791">
          <cell r="D30791" t="str">
            <v>130530</v>
          </cell>
          <cell r="J30791" t="str">
            <v>STOCKED</v>
          </cell>
        </row>
        <row r="30792">
          <cell r="D30792" t="str">
            <v>130530</v>
          </cell>
          <cell r="J30792" t="str">
            <v>STOCKED</v>
          </cell>
        </row>
        <row r="30793">
          <cell r="D30793" t="str">
            <v>130530</v>
          </cell>
          <cell r="J30793" t="str">
            <v>STOCKED</v>
          </cell>
        </row>
        <row r="30794">
          <cell r="D30794" t="str">
            <v>130530</v>
          </cell>
          <cell r="J30794" t="str">
            <v>STOCKED</v>
          </cell>
        </row>
        <row r="30795">
          <cell r="D30795" t="str">
            <v>130530</v>
          </cell>
          <cell r="J30795" t="str">
            <v>STOCKED</v>
          </cell>
        </row>
        <row r="30796">
          <cell r="D30796" t="str">
            <v>130530</v>
          </cell>
          <cell r="J30796" t="str">
            <v>STOCKED</v>
          </cell>
        </row>
        <row r="30797">
          <cell r="D30797" t="str">
            <v>130530</v>
          </cell>
          <cell r="J30797" t="str">
            <v>STOCKED</v>
          </cell>
        </row>
        <row r="30798">
          <cell r="D30798" t="str">
            <v>130530</v>
          </cell>
          <cell r="J30798" t="str">
            <v>STOCKED</v>
          </cell>
        </row>
        <row r="30799">
          <cell r="D30799" t="str">
            <v>130530</v>
          </cell>
          <cell r="J30799" t="str">
            <v>STOCKED</v>
          </cell>
        </row>
        <row r="30800">
          <cell r="D30800" t="str">
            <v>130530</v>
          </cell>
          <cell r="J30800" t="str">
            <v>STOCKED</v>
          </cell>
        </row>
        <row r="30801">
          <cell r="D30801" t="str">
            <v>130530</v>
          </cell>
          <cell r="J30801" t="str">
            <v>STOCKED</v>
          </cell>
        </row>
        <row r="30802">
          <cell r="D30802" t="str">
            <v>130530</v>
          </cell>
          <cell r="J30802" t="str">
            <v>STOCKED</v>
          </cell>
        </row>
        <row r="30803">
          <cell r="D30803" t="str">
            <v>130530</v>
          </cell>
          <cell r="J30803" t="str">
            <v>STOCKED</v>
          </cell>
        </row>
        <row r="30804">
          <cell r="D30804" t="str">
            <v>130530</v>
          </cell>
          <cell r="J30804" t="str">
            <v>STOCKED</v>
          </cell>
        </row>
        <row r="30805">
          <cell r="D30805" t="str">
            <v>130530</v>
          </cell>
          <cell r="J30805" t="str">
            <v>STOCKED</v>
          </cell>
        </row>
        <row r="30806">
          <cell r="D30806" t="str">
            <v>130530</v>
          </cell>
          <cell r="J30806" t="str">
            <v>STOCKED</v>
          </cell>
        </row>
        <row r="30807">
          <cell r="D30807" t="str">
            <v>130530</v>
          </cell>
          <cell r="J30807" t="str">
            <v>STOCKED</v>
          </cell>
        </row>
        <row r="30808">
          <cell r="D30808" t="str">
            <v>130530</v>
          </cell>
          <cell r="J30808" t="str">
            <v>STOCKED</v>
          </cell>
        </row>
        <row r="30809">
          <cell r="D30809" t="str">
            <v>130530</v>
          </cell>
          <cell r="J30809" t="str">
            <v>STOCKED</v>
          </cell>
        </row>
        <row r="30810">
          <cell r="D30810" t="str">
            <v>130530</v>
          </cell>
          <cell r="J30810" t="str">
            <v>STOCKED</v>
          </cell>
        </row>
        <row r="30811">
          <cell r="D30811" t="str">
            <v>130530</v>
          </cell>
          <cell r="J30811" t="str">
            <v>(blank)</v>
          </cell>
        </row>
        <row r="30812">
          <cell r="D30812" t="str">
            <v>130530</v>
          </cell>
          <cell r="J30812" t="str">
            <v>(blank)</v>
          </cell>
        </row>
        <row r="30813">
          <cell r="D30813" t="str">
            <v>130530</v>
          </cell>
          <cell r="J30813" t="str">
            <v>(blank)</v>
          </cell>
        </row>
        <row r="30814">
          <cell r="D30814" t="str">
            <v>130530</v>
          </cell>
          <cell r="J30814" t="str">
            <v>(blank)</v>
          </cell>
        </row>
        <row r="30815">
          <cell r="D30815" t="str">
            <v>130530</v>
          </cell>
          <cell r="J30815" t="str">
            <v>STOCKED</v>
          </cell>
        </row>
        <row r="30816">
          <cell r="D30816" t="str">
            <v>130530</v>
          </cell>
          <cell r="J30816" t="str">
            <v>STOCKED</v>
          </cell>
        </row>
        <row r="30817">
          <cell r="D30817" t="str">
            <v>130530</v>
          </cell>
          <cell r="J30817" t="str">
            <v>STOCKED</v>
          </cell>
        </row>
        <row r="30818">
          <cell r="D30818" t="str">
            <v>130530</v>
          </cell>
          <cell r="J30818" t="str">
            <v>STOCKED</v>
          </cell>
        </row>
        <row r="30819">
          <cell r="D30819" t="str">
            <v>130530</v>
          </cell>
          <cell r="J30819" t="str">
            <v>STOCKED</v>
          </cell>
        </row>
        <row r="30820">
          <cell r="D30820" t="str">
            <v>130530</v>
          </cell>
          <cell r="J30820" t="str">
            <v>STOCKED</v>
          </cell>
        </row>
        <row r="30821">
          <cell r="D30821" t="str">
            <v>130530</v>
          </cell>
          <cell r="J30821" t="str">
            <v>STOCKED</v>
          </cell>
        </row>
        <row r="30822">
          <cell r="D30822" t="str">
            <v>130530</v>
          </cell>
          <cell r="J30822" t="str">
            <v>STOCKED</v>
          </cell>
        </row>
        <row r="30823">
          <cell r="D30823" t="str">
            <v>130530</v>
          </cell>
          <cell r="J30823" t="str">
            <v>STOCKED</v>
          </cell>
        </row>
        <row r="30824">
          <cell r="D30824" t="str">
            <v>130530</v>
          </cell>
          <cell r="J30824" t="str">
            <v>STOCKED</v>
          </cell>
        </row>
        <row r="30825">
          <cell r="D30825" t="str">
            <v>130530</v>
          </cell>
          <cell r="J30825" t="str">
            <v>STOCKED</v>
          </cell>
        </row>
        <row r="30826">
          <cell r="D30826" t="str">
            <v>130530</v>
          </cell>
          <cell r="J30826" t="str">
            <v>STOCKED</v>
          </cell>
        </row>
        <row r="30827">
          <cell r="D30827" t="str">
            <v>130530</v>
          </cell>
          <cell r="J30827" t="str">
            <v>STOCKED</v>
          </cell>
        </row>
        <row r="30828">
          <cell r="D30828" t="str">
            <v>130530</v>
          </cell>
          <cell r="J30828" t="str">
            <v>STOCKED</v>
          </cell>
        </row>
        <row r="30829">
          <cell r="D30829" t="str">
            <v>130530</v>
          </cell>
          <cell r="J30829" t="str">
            <v>STOCKED</v>
          </cell>
        </row>
        <row r="30830">
          <cell r="D30830" t="str">
            <v>130530</v>
          </cell>
          <cell r="J30830" t="str">
            <v>STOCKED</v>
          </cell>
        </row>
        <row r="30831">
          <cell r="D30831" t="str">
            <v>130530</v>
          </cell>
          <cell r="J30831" t="str">
            <v>STOCKED</v>
          </cell>
        </row>
        <row r="30832">
          <cell r="D30832" t="str">
            <v>130530</v>
          </cell>
          <cell r="J30832" t="str">
            <v>STOCKED</v>
          </cell>
        </row>
        <row r="30833">
          <cell r="D30833" t="str">
            <v>130530</v>
          </cell>
          <cell r="J30833" t="str">
            <v>STOCKED</v>
          </cell>
        </row>
        <row r="30834">
          <cell r="D30834" t="str">
            <v>130530</v>
          </cell>
          <cell r="J30834" t="str">
            <v>STOCKED</v>
          </cell>
        </row>
        <row r="30835">
          <cell r="D30835" t="str">
            <v>130530</v>
          </cell>
          <cell r="J30835" t="str">
            <v>STOCKED</v>
          </cell>
        </row>
        <row r="30836">
          <cell r="D30836" t="str">
            <v>130530</v>
          </cell>
          <cell r="J30836" t="str">
            <v>STOCKED</v>
          </cell>
        </row>
        <row r="30837">
          <cell r="D30837" t="str">
            <v>130530</v>
          </cell>
          <cell r="J30837" t="str">
            <v>STOCKED</v>
          </cell>
        </row>
        <row r="30838">
          <cell r="D30838" t="str">
            <v>130530</v>
          </cell>
          <cell r="J30838" t="str">
            <v>STOCKED</v>
          </cell>
        </row>
        <row r="30839">
          <cell r="D30839" t="str">
            <v>130530</v>
          </cell>
          <cell r="J30839" t="str">
            <v>STOCKED</v>
          </cell>
        </row>
        <row r="30840">
          <cell r="D30840" t="str">
            <v>130530</v>
          </cell>
          <cell r="J30840" t="str">
            <v>STOCKED</v>
          </cell>
        </row>
        <row r="30841">
          <cell r="D30841" t="str">
            <v>130530</v>
          </cell>
          <cell r="J30841" t="str">
            <v>STOCKED</v>
          </cell>
        </row>
        <row r="30842">
          <cell r="D30842" t="str">
            <v>130530</v>
          </cell>
          <cell r="J30842" t="str">
            <v>STOCKED</v>
          </cell>
        </row>
        <row r="30843">
          <cell r="D30843" t="str">
            <v>130530</v>
          </cell>
          <cell r="J30843" t="str">
            <v>STOCKED</v>
          </cell>
        </row>
        <row r="30844">
          <cell r="D30844" t="str">
            <v>130549</v>
          </cell>
          <cell r="J30844" t="str">
            <v>(blank)</v>
          </cell>
        </row>
        <row r="30845">
          <cell r="D30845" t="str">
            <v>130549</v>
          </cell>
          <cell r="J30845" t="str">
            <v>(blank)</v>
          </cell>
        </row>
        <row r="30846">
          <cell r="D30846" t="str">
            <v>130549</v>
          </cell>
          <cell r="J30846" t="str">
            <v>(blank)</v>
          </cell>
        </row>
        <row r="30847">
          <cell r="D30847" t="str">
            <v>130549</v>
          </cell>
          <cell r="J30847" t="str">
            <v>(blank)</v>
          </cell>
        </row>
        <row r="30848">
          <cell r="D30848" t="str">
            <v>130549</v>
          </cell>
          <cell r="J30848" t="str">
            <v>(blank)</v>
          </cell>
        </row>
        <row r="30849">
          <cell r="D30849" t="str">
            <v>130549</v>
          </cell>
          <cell r="J30849" t="str">
            <v>(blank)</v>
          </cell>
        </row>
        <row r="30850">
          <cell r="D30850" t="str">
            <v>130549</v>
          </cell>
          <cell r="J30850" t="str">
            <v>(blank)</v>
          </cell>
        </row>
        <row r="30851">
          <cell r="D30851" t="str">
            <v>130549</v>
          </cell>
          <cell r="J30851" t="str">
            <v>(blank)</v>
          </cell>
        </row>
        <row r="30852">
          <cell r="D30852" t="str">
            <v>130549</v>
          </cell>
          <cell r="J30852" t="str">
            <v>(blank)</v>
          </cell>
        </row>
        <row r="30853">
          <cell r="D30853" t="str">
            <v>130549</v>
          </cell>
          <cell r="J30853" t="str">
            <v>(blank)</v>
          </cell>
        </row>
        <row r="30854">
          <cell r="D30854" t="str">
            <v>130549</v>
          </cell>
          <cell r="J30854" t="str">
            <v>(blank)</v>
          </cell>
        </row>
        <row r="30855">
          <cell r="D30855" t="str">
            <v>130549</v>
          </cell>
          <cell r="J30855" t="str">
            <v>(blank)</v>
          </cell>
        </row>
        <row r="30856">
          <cell r="D30856" t="str">
            <v>130549</v>
          </cell>
          <cell r="J30856" t="str">
            <v>(blank)</v>
          </cell>
        </row>
        <row r="30857">
          <cell r="D30857" t="str">
            <v>130549</v>
          </cell>
          <cell r="J30857" t="str">
            <v>(blank)</v>
          </cell>
        </row>
        <row r="30858">
          <cell r="D30858" t="str">
            <v>130550</v>
          </cell>
          <cell r="J30858" t="str">
            <v>STOCKED</v>
          </cell>
        </row>
        <row r="30859">
          <cell r="D30859" t="str">
            <v>130550</v>
          </cell>
          <cell r="J30859" t="str">
            <v>STOCKED</v>
          </cell>
        </row>
        <row r="30860">
          <cell r="D30860" t="str">
            <v>130550</v>
          </cell>
          <cell r="J30860" t="str">
            <v>STOCKED</v>
          </cell>
        </row>
        <row r="30861">
          <cell r="D30861" t="str">
            <v>130550</v>
          </cell>
          <cell r="J30861" t="str">
            <v>STOCKED</v>
          </cell>
        </row>
        <row r="30862">
          <cell r="D30862" t="str">
            <v>130550</v>
          </cell>
          <cell r="J30862" t="str">
            <v>STOCKED</v>
          </cell>
        </row>
        <row r="30863">
          <cell r="D30863" t="str">
            <v>130550</v>
          </cell>
          <cell r="J30863" t="str">
            <v>STOCKED</v>
          </cell>
        </row>
        <row r="30864">
          <cell r="D30864" t="str">
            <v>130550</v>
          </cell>
          <cell r="J30864" t="str">
            <v>STOCKED</v>
          </cell>
        </row>
        <row r="30865">
          <cell r="D30865" t="str">
            <v>130550</v>
          </cell>
          <cell r="J30865" t="str">
            <v>STOCKED</v>
          </cell>
        </row>
        <row r="30866">
          <cell r="D30866" t="str">
            <v>130550</v>
          </cell>
          <cell r="J30866" t="str">
            <v>STOCKED</v>
          </cell>
        </row>
        <row r="30867">
          <cell r="D30867" t="str">
            <v>130550</v>
          </cell>
          <cell r="J30867" t="str">
            <v>STOCKED</v>
          </cell>
        </row>
        <row r="30868">
          <cell r="D30868" t="str">
            <v>130550</v>
          </cell>
          <cell r="J30868" t="str">
            <v>STOCKED</v>
          </cell>
        </row>
        <row r="30869">
          <cell r="D30869" t="str">
            <v>130550</v>
          </cell>
          <cell r="J30869" t="str">
            <v>STOCKED</v>
          </cell>
        </row>
        <row r="30870">
          <cell r="D30870" t="str">
            <v>130550</v>
          </cell>
          <cell r="J30870" t="str">
            <v>STOCKED</v>
          </cell>
        </row>
        <row r="30871">
          <cell r="D30871" t="str">
            <v>130550</v>
          </cell>
          <cell r="J30871" t="str">
            <v>STOCKED</v>
          </cell>
        </row>
        <row r="30872">
          <cell r="D30872" t="str">
            <v>130550</v>
          </cell>
          <cell r="J30872" t="str">
            <v>STOCKED</v>
          </cell>
        </row>
        <row r="30873">
          <cell r="D30873" t="str">
            <v>130550</v>
          </cell>
          <cell r="J30873" t="str">
            <v>STOCKED</v>
          </cell>
        </row>
        <row r="30874">
          <cell r="D30874" t="str">
            <v>130550</v>
          </cell>
          <cell r="J30874" t="str">
            <v>STOCKED</v>
          </cell>
        </row>
        <row r="30875">
          <cell r="D30875" t="str">
            <v>130550</v>
          </cell>
          <cell r="J30875" t="str">
            <v>STOCKED</v>
          </cell>
        </row>
        <row r="30876">
          <cell r="D30876" t="str">
            <v>130550</v>
          </cell>
          <cell r="J30876" t="str">
            <v>STOCKED</v>
          </cell>
        </row>
        <row r="30877">
          <cell r="D30877" t="str">
            <v>130550</v>
          </cell>
          <cell r="J30877" t="str">
            <v>STOCKED</v>
          </cell>
        </row>
        <row r="30878">
          <cell r="D30878" t="str">
            <v>130550</v>
          </cell>
          <cell r="J30878" t="str">
            <v>STOCKED</v>
          </cell>
        </row>
        <row r="30879">
          <cell r="D30879" t="str">
            <v>130550</v>
          </cell>
          <cell r="J30879" t="str">
            <v>STOCKED</v>
          </cell>
        </row>
        <row r="30880">
          <cell r="D30880" t="str">
            <v>130550</v>
          </cell>
          <cell r="J30880" t="str">
            <v>STOCKED</v>
          </cell>
        </row>
        <row r="30881">
          <cell r="D30881" t="str">
            <v>130550</v>
          </cell>
          <cell r="J30881" t="str">
            <v>STOCKED</v>
          </cell>
        </row>
        <row r="30882">
          <cell r="D30882" t="str">
            <v>130550</v>
          </cell>
          <cell r="J30882" t="str">
            <v>STOCKED</v>
          </cell>
        </row>
        <row r="30883">
          <cell r="D30883" t="str">
            <v>130550</v>
          </cell>
          <cell r="J30883" t="str">
            <v>(blank)</v>
          </cell>
        </row>
        <row r="30884">
          <cell r="D30884" t="str">
            <v>130550</v>
          </cell>
          <cell r="J30884" t="str">
            <v>(blank)</v>
          </cell>
        </row>
        <row r="30885">
          <cell r="D30885" t="str">
            <v>130550</v>
          </cell>
          <cell r="J30885" t="str">
            <v>(blank)</v>
          </cell>
        </row>
        <row r="30886">
          <cell r="D30886" t="str">
            <v>130550</v>
          </cell>
          <cell r="J30886" t="str">
            <v>(blank)</v>
          </cell>
        </row>
        <row r="30887">
          <cell r="D30887" t="str">
            <v>130550</v>
          </cell>
          <cell r="J30887" t="str">
            <v>(blank)</v>
          </cell>
        </row>
        <row r="30888">
          <cell r="D30888" t="str">
            <v>130550</v>
          </cell>
          <cell r="J30888" t="str">
            <v>N/A</v>
          </cell>
        </row>
        <row r="30889">
          <cell r="D30889" t="str">
            <v>130550</v>
          </cell>
          <cell r="J30889" t="str">
            <v>N/A</v>
          </cell>
        </row>
        <row r="30890">
          <cell r="D30890" t="str">
            <v>130550</v>
          </cell>
          <cell r="J30890" t="str">
            <v>STOCKED</v>
          </cell>
        </row>
        <row r="30891">
          <cell r="D30891" t="str">
            <v>130550</v>
          </cell>
          <cell r="J30891" t="str">
            <v>STOCKED</v>
          </cell>
        </row>
        <row r="30892">
          <cell r="D30892" t="str">
            <v>130550</v>
          </cell>
          <cell r="J30892" t="str">
            <v>STOCKED</v>
          </cell>
        </row>
        <row r="30893">
          <cell r="D30893" t="str">
            <v>130550</v>
          </cell>
          <cell r="J30893" t="str">
            <v>STOCKED</v>
          </cell>
        </row>
        <row r="30894">
          <cell r="D30894" t="str">
            <v>130550</v>
          </cell>
          <cell r="J30894" t="str">
            <v>STOCKED</v>
          </cell>
        </row>
        <row r="30895">
          <cell r="D30895" t="str">
            <v>130550</v>
          </cell>
          <cell r="J30895" t="str">
            <v>STOCKED</v>
          </cell>
        </row>
        <row r="30896">
          <cell r="D30896" t="str">
            <v>130550</v>
          </cell>
          <cell r="J30896" t="str">
            <v>STOCKED</v>
          </cell>
        </row>
        <row r="30897">
          <cell r="D30897" t="str">
            <v>130550</v>
          </cell>
          <cell r="J30897" t="str">
            <v>STOCKED</v>
          </cell>
        </row>
        <row r="30898">
          <cell r="D30898" t="str">
            <v>130550</v>
          </cell>
          <cell r="J30898" t="str">
            <v>STOCKED</v>
          </cell>
        </row>
        <row r="30899">
          <cell r="D30899" t="str">
            <v>130550</v>
          </cell>
          <cell r="J30899" t="str">
            <v>STOCKED</v>
          </cell>
        </row>
        <row r="30900">
          <cell r="D30900" t="str">
            <v>130550</v>
          </cell>
          <cell r="J30900" t="str">
            <v>STOCKED</v>
          </cell>
        </row>
        <row r="30901">
          <cell r="D30901" t="str">
            <v>130550</v>
          </cell>
          <cell r="J30901" t="str">
            <v>STOCKED</v>
          </cell>
        </row>
        <row r="30902">
          <cell r="D30902" t="str">
            <v>130550</v>
          </cell>
          <cell r="J30902" t="str">
            <v>STOCKED</v>
          </cell>
        </row>
        <row r="30903">
          <cell r="D30903" t="str">
            <v>130550</v>
          </cell>
          <cell r="J30903" t="str">
            <v>STOCKED</v>
          </cell>
        </row>
        <row r="30904">
          <cell r="D30904" t="str">
            <v>130550</v>
          </cell>
          <cell r="J30904" t="str">
            <v>STOCKED</v>
          </cell>
        </row>
        <row r="30905">
          <cell r="D30905" t="str">
            <v>130550</v>
          </cell>
          <cell r="J30905" t="str">
            <v>STOCKED</v>
          </cell>
        </row>
        <row r="30906">
          <cell r="D30906" t="str">
            <v>130550</v>
          </cell>
          <cell r="J30906" t="str">
            <v>STOCKED</v>
          </cell>
        </row>
        <row r="30907">
          <cell r="D30907" t="str">
            <v>130550</v>
          </cell>
          <cell r="J30907" t="str">
            <v>STOCKED</v>
          </cell>
        </row>
        <row r="30908">
          <cell r="D30908" t="str">
            <v>130550</v>
          </cell>
          <cell r="J30908" t="str">
            <v>STOCKED</v>
          </cell>
        </row>
        <row r="30909">
          <cell r="D30909" t="str">
            <v>130550</v>
          </cell>
          <cell r="J30909" t="str">
            <v>STOCKED</v>
          </cell>
        </row>
        <row r="30910">
          <cell r="D30910" t="str">
            <v>130550</v>
          </cell>
          <cell r="J30910" t="str">
            <v>STOCKED</v>
          </cell>
        </row>
        <row r="30911">
          <cell r="D30911" t="str">
            <v>130550</v>
          </cell>
          <cell r="J30911" t="str">
            <v>STOCKED</v>
          </cell>
        </row>
        <row r="30912">
          <cell r="D30912" t="str">
            <v>130550</v>
          </cell>
          <cell r="J30912" t="str">
            <v>STOCKED</v>
          </cell>
        </row>
        <row r="30913">
          <cell r="D30913" t="str">
            <v>130550</v>
          </cell>
          <cell r="J30913" t="str">
            <v>STOCKED</v>
          </cell>
        </row>
        <row r="30914">
          <cell r="D30914" t="str">
            <v>130550</v>
          </cell>
          <cell r="J30914" t="str">
            <v>STOCKED</v>
          </cell>
        </row>
        <row r="30915">
          <cell r="D30915" t="str">
            <v>130550</v>
          </cell>
          <cell r="J30915" t="str">
            <v>(blank)</v>
          </cell>
        </row>
        <row r="30916">
          <cell r="D30916" t="str">
            <v>130550</v>
          </cell>
          <cell r="J30916" t="str">
            <v>(blank)</v>
          </cell>
        </row>
        <row r="30917">
          <cell r="D30917" t="str">
            <v>130550</v>
          </cell>
          <cell r="J30917" t="str">
            <v>(blank)</v>
          </cell>
        </row>
        <row r="30918">
          <cell r="D30918" t="str">
            <v>130550</v>
          </cell>
          <cell r="J30918" t="str">
            <v>(blank)</v>
          </cell>
        </row>
        <row r="30919">
          <cell r="D30919" t="str">
            <v>130550</v>
          </cell>
          <cell r="J30919" t="str">
            <v>(blank)</v>
          </cell>
        </row>
        <row r="30920">
          <cell r="D30920" t="str">
            <v>130550</v>
          </cell>
          <cell r="J30920" t="str">
            <v>N/A</v>
          </cell>
        </row>
        <row r="30921">
          <cell r="D30921" t="str">
            <v>130550</v>
          </cell>
          <cell r="J30921" t="str">
            <v>N/A</v>
          </cell>
        </row>
        <row r="30922">
          <cell r="D30922" t="str">
            <v>130550</v>
          </cell>
          <cell r="J30922" t="str">
            <v>STOCKED</v>
          </cell>
        </row>
        <row r="30923">
          <cell r="D30923" t="str">
            <v>130550</v>
          </cell>
          <cell r="J30923" t="str">
            <v>STOCKED</v>
          </cell>
        </row>
        <row r="30924">
          <cell r="D30924" t="str">
            <v>130550</v>
          </cell>
          <cell r="J30924" t="str">
            <v>STOCKED</v>
          </cell>
        </row>
        <row r="30925">
          <cell r="D30925" t="str">
            <v>130550</v>
          </cell>
          <cell r="J30925" t="str">
            <v>STOCKED</v>
          </cell>
        </row>
        <row r="30926">
          <cell r="D30926" t="str">
            <v>130550</v>
          </cell>
          <cell r="J30926" t="str">
            <v>STOCKED</v>
          </cell>
        </row>
        <row r="30927">
          <cell r="D30927" t="str">
            <v>130550</v>
          </cell>
          <cell r="J30927" t="str">
            <v>STOCKED</v>
          </cell>
        </row>
        <row r="30928">
          <cell r="D30928" t="str">
            <v>130550</v>
          </cell>
          <cell r="J30928" t="str">
            <v>STOCKED</v>
          </cell>
        </row>
        <row r="30929">
          <cell r="D30929" t="str">
            <v>130550</v>
          </cell>
          <cell r="J30929" t="str">
            <v>STOCKED</v>
          </cell>
        </row>
        <row r="30930">
          <cell r="D30930" t="str">
            <v>130550</v>
          </cell>
          <cell r="J30930" t="str">
            <v>STOCKED</v>
          </cell>
        </row>
        <row r="30931">
          <cell r="D30931" t="str">
            <v>130550</v>
          </cell>
          <cell r="J30931" t="str">
            <v>STOCKED</v>
          </cell>
        </row>
        <row r="30932">
          <cell r="D30932" t="str">
            <v>130550</v>
          </cell>
          <cell r="J30932" t="str">
            <v>STOCKED</v>
          </cell>
        </row>
        <row r="30933">
          <cell r="D30933" t="str">
            <v>130550</v>
          </cell>
          <cell r="J30933" t="str">
            <v>STOCKED</v>
          </cell>
        </row>
        <row r="30934">
          <cell r="D30934" t="str">
            <v>130550</v>
          </cell>
          <cell r="J30934" t="str">
            <v>STOCKED</v>
          </cell>
        </row>
        <row r="30935">
          <cell r="D30935" t="str">
            <v>130550</v>
          </cell>
          <cell r="J30935" t="str">
            <v>STOCKED</v>
          </cell>
        </row>
        <row r="30936">
          <cell r="D30936" t="str">
            <v>130550</v>
          </cell>
          <cell r="J30936" t="str">
            <v>STOCKED</v>
          </cell>
        </row>
        <row r="30937">
          <cell r="D30937" t="str">
            <v>130550</v>
          </cell>
          <cell r="J30937" t="str">
            <v>STOCKED</v>
          </cell>
        </row>
        <row r="30938">
          <cell r="D30938" t="str">
            <v>130550</v>
          </cell>
          <cell r="J30938" t="str">
            <v>STOCKED</v>
          </cell>
        </row>
        <row r="30939">
          <cell r="D30939" t="str">
            <v>130550</v>
          </cell>
          <cell r="J30939" t="str">
            <v>STOCKED</v>
          </cell>
        </row>
        <row r="30940">
          <cell r="D30940" t="str">
            <v>130550</v>
          </cell>
          <cell r="J30940" t="str">
            <v>STOCKED</v>
          </cell>
        </row>
        <row r="30941">
          <cell r="D30941" t="str">
            <v>130550</v>
          </cell>
          <cell r="J30941" t="str">
            <v>STOCKED</v>
          </cell>
        </row>
        <row r="30942">
          <cell r="D30942" t="str">
            <v>130550</v>
          </cell>
          <cell r="J30942" t="str">
            <v>STOCKED</v>
          </cell>
        </row>
        <row r="30943">
          <cell r="D30943" t="str">
            <v>130550</v>
          </cell>
          <cell r="J30943" t="str">
            <v>STOCKED</v>
          </cell>
        </row>
        <row r="30944">
          <cell r="D30944" t="str">
            <v>130550</v>
          </cell>
          <cell r="J30944" t="str">
            <v>STOCKED</v>
          </cell>
        </row>
        <row r="30945">
          <cell r="D30945" t="str">
            <v>130550</v>
          </cell>
          <cell r="J30945" t="str">
            <v>STOCKED</v>
          </cell>
        </row>
        <row r="30946">
          <cell r="D30946" t="str">
            <v>130550</v>
          </cell>
          <cell r="J30946" t="str">
            <v>STOCKED</v>
          </cell>
        </row>
        <row r="30947">
          <cell r="D30947" t="str">
            <v>130550</v>
          </cell>
          <cell r="J30947" t="str">
            <v>(blank)</v>
          </cell>
        </row>
        <row r="30948">
          <cell r="D30948" t="str">
            <v>130550</v>
          </cell>
          <cell r="J30948" t="str">
            <v>(blank)</v>
          </cell>
        </row>
        <row r="30949">
          <cell r="D30949" t="str">
            <v>130550</v>
          </cell>
          <cell r="J30949" t="str">
            <v>(blank)</v>
          </cell>
        </row>
        <row r="30950">
          <cell r="D30950" t="str">
            <v>130550</v>
          </cell>
          <cell r="J30950" t="str">
            <v>(blank)</v>
          </cell>
        </row>
        <row r="30951">
          <cell r="D30951" t="str">
            <v>130550</v>
          </cell>
          <cell r="J30951" t="str">
            <v>(blank)</v>
          </cell>
        </row>
        <row r="30952">
          <cell r="D30952" t="str">
            <v>130550</v>
          </cell>
          <cell r="J30952" t="str">
            <v>N/A</v>
          </cell>
        </row>
        <row r="30953">
          <cell r="D30953" t="str">
            <v>130550</v>
          </cell>
          <cell r="J30953" t="str">
            <v>N/A</v>
          </cell>
        </row>
        <row r="30954">
          <cell r="D30954" t="str">
            <v>130550</v>
          </cell>
          <cell r="J30954" t="str">
            <v>STOCKED</v>
          </cell>
        </row>
        <row r="30955">
          <cell r="D30955" t="str">
            <v>130550</v>
          </cell>
          <cell r="J30955" t="str">
            <v>STOCKED</v>
          </cell>
        </row>
        <row r="30956">
          <cell r="D30956" t="str">
            <v>130550</v>
          </cell>
          <cell r="J30956" t="str">
            <v>STOCKED</v>
          </cell>
        </row>
        <row r="30957">
          <cell r="D30957" t="str">
            <v>130550</v>
          </cell>
          <cell r="J30957" t="str">
            <v>STOCKED</v>
          </cell>
        </row>
        <row r="30958">
          <cell r="D30958" t="str">
            <v>130550</v>
          </cell>
          <cell r="J30958" t="str">
            <v>STOCKED</v>
          </cell>
        </row>
        <row r="30959">
          <cell r="D30959" t="str">
            <v>130550</v>
          </cell>
          <cell r="J30959" t="str">
            <v>STOCKED</v>
          </cell>
        </row>
        <row r="30960">
          <cell r="D30960" t="str">
            <v>130550</v>
          </cell>
          <cell r="J30960" t="str">
            <v>STOCKED</v>
          </cell>
        </row>
        <row r="30961">
          <cell r="D30961" t="str">
            <v>130550</v>
          </cell>
          <cell r="J30961" t="str">
            <v>STOCKED</v>
          </cell>
        </row>
        <row r="30962">
          <cell r="D30962" t="str">
            <v>130550</v>
          </cell>
          <cell r="J30962" t="str">
            <v>STOCKED</v>
          </cell>
        </row>
        <row r="30963">
          <cell r="D30963" t="str">
            <v>130550</v>
          </cell>
          <cell r="J30963" t="str">
            <v>STOCKED</v>
          </cell>
        </row>
        <row r="30964">
          <cell r="D30964" t="str">
            <v>130550</v>
          </cell>
          <cell r="J30964" t="str">
            <v>STOCKED</v>
          </cell>
        </row>
        <row r="30965">
          <cell r="D30965" t="str">
            <v>130550</v>
          </cell>
          <cell r="J30965" t="str">
            <v>STOCKED</v>
          </cell>
        </row>
        <row r="30966">
          <cell r="D30966" t="str">
            <v>130550</v>
          </cell>
          <cell r="J30966" t="str">
            <v>STOCKED</v>
          </cell>
        </row>
        <row r="30967">
          <cell r="D30967" t="str">
            <v>130550</v>
          </cell>
          <cell r="J30967" t="str">
            <v>STOCKED</v>
          </cell>
        </row>
        <row r="30968">
          <cell r="D30968" t="str">
            <v>130550</v>
          </cell>
          <cell r="J30968" t="str">
            <v>STOCKED</v>
          </cell>
        </row>
        <row r="30969">
          <cell r="D30969" t="str">
            <v>130550</v>
          </cell>
          <cell r="J30969" t="str">
            <v>STOCKED</v>
          </cell>
        </row>
        <row r="30970">
          <cell r="D30970" t="str">
            <v>130550</v>
          </cell>
          <cell r="J30970" t="str">
            <v>STOCKED</v>
          </cell>
        </row>
        <row r="30971">
          <cell r="D30971" t="str">
            <v>130550</v>
          </cell>
          <cell r="J30971" t="str">
            <v>STOCKED</v>
          </cell>
        </row>
        <row r="30972">
          <cell r="D30972" t="str">
            <v>130550</v>
          </cell>
          <cell r="J30972" t="str">
            <v>STOCKED</v>
          </cell>
        </row>
        <row r="30973">
          <cell r="D30973" t="str">
            <v>130550</v>
          </cell>
          <cell r="J30973" t="str">
            <v>STOCKED</v>
          </cell>
        </row>
        <row r="30974">
          <cell r="D30974" t="str">
            <v>130550</v>
          </cell>
          <cell r="J30974" t="str">
            <v>STOCKED</v>
          </cell>
        </row>
        <row r="30975">
          <cell r="D30975" t="str">
            <v>130550</v>
          </cell>
          <cell r="J30975" t="str">
            <v>STOCKED</v>
          </cell>
        </row>
        <row r="30976">
          <cell r="D30976" t="str">
            <v>130550</v>
          </cell>
          <cell r="J30976" t="str">
            <v>STOCKED</v>
          </cell>
        </row>
        <row r="30977">
          <cell r="D30977" t="str">
            <v>130550</v>
          </cell>
          <cell r="J30977" t="str">
            <v>STOCKED</v>
          </cell>
        </row>
        <row r="30978">
          <cell r="D30978" t="str">
            <v>130550</v>
          </cell>
          <cell r="J30978" t="str">
            <v>STOCKED</v>
          </cell>
        </row>
        <row r="30979">
          <cell r="D30979" t="str">
            <v>130550</v>
          </cell>
          <cell r="J30979" t="str">
            <v>STOCKED</v>
          </cell>
        </row>
        <row r="30980">
          <cell r="D30980" t="str">
            <v>130550</v>
          </cell>
          <cell r="J30980" t="str">
            <v>STOCKED</v>
          </cell>
        </row>
        <row r="30981">
          <cell r="D30981" t="str">
            <v>130550</v>
          </cell>
          <cell r="J30981" t="str">
            <v>STOCKED</v>
          </cell>
        </row>
        <row r="30982">
          <cell r="D30982" t="str">
            <v>130550</v>
          </cell>
          <cell r="J30982" t="str">
            <v>STOCKED</v>
          </cell>
        </row>
        <row r="30983">
          <cell r="D30983" t="str">
            <v>130551</v>
          </cell>
          <cell r="J30983" t="str">
            <v>STOCKED</v>
          </cell>
        </row>
        <row r="30984">
          <cell r="D30984" t="str">
            <v>130551</v>
          </cell>
          <cell r="J30984" t="str">
            <v>STOCKED</v>
          </cell>
        </row>
        <row r="30985">
          <cell r="D30985" t="str">
            <v>130551</v>
          </cell>
          <cell r="J30985" t="str">
            <v>STOCKED</v>
          </cell>
        </row>
        <row r="30986">
          <cell r="D30986" t="str">
            <v>130551</v>
          </cell>
          <cell r="J30986" t="str">
            <v>STOCKED</v>
          </cell>
        </row>
        <row r="30987">
          <cell r="D30987" t="str">
            <v>130551</v>
          </cell>
          <cell r="J30987" t="str">
            <v>STOCKED</v>
          </cell>
        </row>
        <row r="30988">
          <cell r="D30988" t="str">
            <v>130551</v>
          </cell>
          <cell r="J30988" t="str">
            <v>STOCKED</v>
          </cell>
        </row>
        <row r="30989">
          <cell r="D30989" t="str">
            <v>130551</v>
          </cell>
          <cell r="J30989" t="str">
            <v>STOCKED</v>
          </cell>
        </row>
        <row r="30990">
          <cell r="D30990" t="str">
            <v>130551</v>
          </cell>
          <cell r="J30990" t="str">
            <v>STOCKED</v>
          </cell>
        </row>
        <row r="30991">
          <cell r="D30991" t="str">
            <v>130551</v>
          </cell>
          <cell r="J30991" t="str">
            <v>STOCKED</v>
          </cell>
        </row>
        <row r="30992">
          <cell r="D30992" t="str">
            <v>130551</v>
          </cell>
          <cell r="J30992" t="str">
            <v>STOCKED</v>
          </cell>
        </row>
        <row r="30993">
          <cell r="D30993" t="str">
            <v>130551</v>
          </cell>
          <cell r="J30993" t="str">
            <v>STOCKED</v>
          </cell>
        </row>
        <row r="30994">
          <cell r="D30994" t="str">
            <v>130551</v>
          </cell>
          <cell r="J30994" t="str">
            <v>STOCKED</v>
          </cell>
        </row>
        <row r="30995">
          <cell r="D30995" t="str">
            <v>130551</v>
          </cell>
          <cell r="J30995" t="str">
            <v>STOCKED</v>
          </cell>
        </row>
        <row r="30996">
          <cell r="D30996" t="str">
            <v>130551</v>
          </cell>
          <cell r="J30996" t="str">
            <v>STOCKED</v>
          </cell>
        </row>
        <row r="30997">
          <cell r="D30997" t="str">
            <v>130551</v>
          </cell>
          <cell r="J30997" t="str">
            <v>STOCKED</v>
          </cell>
        </row>
        <row r="30998">
          <cell r="D30998" t="str">
            <v>130551</v>
          </cell>
          <cell r="J30998" t="str">
            <v>STOCKED</v>
          </cell>
        </row>
        <row r="30999">
          <cell r="D30999" t="str">
            <v>130551</v>
          </cell>
          <cell r="J30999" t="str">
            <v>STOCKED</v>
          </cell>
        </row>
        <row r="31000">
          <cell r="D31000" t="str">
            <v>130551</v>
          </cell>
          <cell r="J31000" t="str">
            <v>STOCKED</v>
          </cell>
        </row>
        <row r="31001">
          <cell r="D31001" t="str">
            <v>130551</v>
          </cell>
          <cell r="J31001" t="str">
            <v>STOCKED</v>
          </cell>
        </row>
        <row r="31002">
          <cell r="D31002" t="str">
            <v>130551</v>
          </cell>
          <cell r="J31002" t="str">
            <v>STOCKED</v>
          </cell>
        </row>
        <row r="31003">
          <cell r="D31003" t="str">
            <v>130551</v>
          </cell>
          <cell r="J31003" t="str">
            <v>STOCKED</v>
          </cell>
        </row>
        <row r="31004">
          <cell r="D31004" t="str">
            <v>130551</v>
          </cell>
          <cell r="J31004" t="str">
            <v>STOCKED</v>
          </cell>
        </row>
        <row r="31005">
          <cell r="D31005" t="str">
            <v>130551</v>
          </cell>
          <cell r="J31005" t="str">
            <v>STOCKED</v>
          </cell>
        </row>
        <row r="31006">
          <cell r="D31006" t="str">
            <v>130551</v>
          </cell>
          <cell r="J31006" t="str">
            <v>STOCKED</v>
          </cell>
        </row>
        <row r="31007">
          <cell r="D31007" t="str">
            <v>130551</v>
          </cell>
          <cell r="J31007" t="str">
            <v>STOCKED</v>
          </cell>
        </row>
        <row r="31008">
          <cell r="D31008" t="str">
            <v>130551</v>
          </cell>
          <cell r="J31008" t="str">
            <v>(blank)</v>
          </cell>
        </row>
        <row r="31009">
          <cell r="D31009" t="str">
            <v>130551</v>
          </cell>
          <cell r="J31009" t="str">
            <v>(blank)</v>
          </cell>
        </row>
        <row r="31010">
          <cell r="D31010" t="str">
            <v>130551</v>
          </cell>
          <cell r="J31010" t="str">
            <v>(blank)</v>
          </cell>
        </row>
        <row r="31011">
          <cell r="D31011" t="str">
            <v>130551</v>
          </cell>
          <cell r="J31011" t="str">
            <v>(blank)</v>
          </cell>
        </row>
        <row r="31012">
          <cell r="D31012" t="str">
            <v>130551</v>
          </cell>
          <cell r="J31012" t="str">
            <v>(blank)</v>
          </cell>
        </row>
        <row r="31013">
          <cell r="D31013" t="str">
            <v>130551</v>
          </cell>
          <cell r="J31013" t="str">
            <v>N/A</v>
          </cell>
        </row>
        <row r="31014">
          <cell r="D31014" t="str">
            <v>130551</v>
          </cell>
          <cell r="J31014" t="str">
            <v>N/A</v>
          </cell>
        </row>
        <row r="31015">
          <cell r="D31015" t="str">
            <v>130551</v>
          </cell>
          <cell r="J31015" t="str">
            <v>STOCKED</v>
          </cell>
        </row>
        <row r="31016">
          <cell r="D31016" t="str">
            <v>130551</v>
          </cell>
          <cell r="J31016" t="str">
            <v>STOCKED</v>
          </cell>
        </row>
        <row r="31017">
          <cell r="D31017" t="str">
            <v>130551</v>
          </cell>
          <cell r="J31017" t="str">
            <v>STOCKED</v>
          </cell>
        </row>
        <row r="31018">
          <cell r="D31018" t="str">
            <v>130551</v>
          </cell>
          <cell r="J31018" t="str">
            <v>STOCKED</v>
          </cell>
        </row>
        <row r="31019">
          <cell r="D31019" t="str">
            <v>130551</v>
          </cell>
          <cell r="J31019" t="str">
            <v>STOCKED</v>
          </cell>
        </row>
        <row r="31020">
          <cell r="D31020" t="str">
            <v>130551</v>
          </cell>
          <cell r="J31020" t="str">
            <v>STOCKED</v>
          </cell>
        </row>
        <row r="31021">
          <cell r="D31021" t="str">
            <v>130551</v>
          </cell>
          <cell r="J31021" t="str">
            <v>STOCKED</v>
          </cell>
        </row>
        <row r="31022">
          <cell r="D31022" t="str">
            <v>130551</v>
          </cell>
          <cell r="J31022" t="str">
            <v>STOCKED</v>
          </cell>
        </row>
        <row r="31023">
          <cell r="D31023" t="str">
            <v>130551</v>
          </cell>
          <cell r="J31023" t="str">
            <v>STOCKED</v>
          </cell>
        </row>
        <row r="31024">
          <cell r="D31024" t="str">
            <v>130551</v>
          </cell>
          <cell r="J31024" t="str">
            <v>STOCKED</v>
          </cell>
        </row>
        <row r="31025">
          <cell r="D31025" t="str">
            <v>130551</v>
          </cell>
          <cell r="J31025" t="str">
            <v>STOCKED</v>
          </cell>
        </row>
        <row r="31026">
          <cell r="D31026" t="str">
            <v>130551</v>
          </cell>
          <cell r="J31026" t="str">
            <v>STOCKED</v>
          </cell>
        </row>
        <row r="31027">
          <cell r="D31027" t="str">
            <v>130551</v>
          </cell>
          <cell r="J31027" t="str">
            <v>STOCKED</v>
          </cell>
        </row>
        <row r="31028">
          <cell r="D31028" t="str">
            <v>130551</v>
          </cell>
          <cell r="J31028" t="str">
            <v>STOCKED</v>
          </cell>
        </row>
        <row r="31029">
          <cell r="D31029" t="str">
            <v>130551</v>
          </cell>
          <cell r="J31029" t="str">
            <v>STOCKED</v>
          </cell>
        </row>
        <row r="31030">
          <cell r="D31030" t="str">
            <v>130551</v>
          </cell>
          <cell r="J31030" t="str">
            <v>STOCKED</v>
          </cell>
        </row>
        <row r="31031">
          <cell r="D31031" t="str">
            <v>130551</v>
          </cell>
          <cell r="J31031" t="str">
            <v>STOCKED</v>
          </cell>
        </row>
        <row r="31032">
          <cell r="D31032" t="str">
            <v>130551</v>
          </cell>
          <cell r="J31032" t="str">
            <v>STOCKED</v>
          </cell>
        </row>
        <row r="31033">
          <cell r="D31033" t="str">
            <v>130551</v>
          </cell>
          <cell r="J31033" t="str">
            <v>STOCKED</v>
          </cell>
        </row>
        <row r="31034">
          <cell r="D31034" t="str">
            <v>130551</v>
          </cell>
          <cell r="J31034" t="str">
            <v>STOCKED</v>
          </cell>
        </row>
        <row r="31035">
          <cell r="D31035" t="str">
            <v>130551</v>
          </cell>
          <cell r="J31035" t="str">
            <v>STOCKED</v>
          </cell>
        </row>
        <row r="31036">
          <cell r="D31036" t="str">
            <v>130551</v>
          </cell>
          <cell r="J31036" t="str">
            <v>STOCKED</v>
          </cell>
        </row>
        <row r="31037">
          <cell r="D31037" t="str">
            <v>130551</v>
          </cell>
          <cell r="J31037" t="str">
            <v>STOCKED</v>
          </cell>
        </row>
        <row r="31038">
          <cell r="D31038" t="str">
            <v>130551</v>
          </cell>
          <cell r="J31038" t="str">
            <v>STOCKED</v>
          </cell>
        </row>
        <row r="31039">
          <cell r="D31039" t="str">
            <v>130551</v>
          </cell>
          <cell r="J31039" t="str">
            <v>STOCKED</v>
          </cell>
        </row>
        <row r="31040">
          <cell r="D31040" t="str">
            <v>130551</v>
          </cell>
          <cell r="J31040" t="str">
            <v>(blank)</v>
          </cell>
        </row>
        <row r="31041">
          <cell r="D31041" t="str">
            <v>130551</v>
          </cell>
          <cell r="J31041" t="str">
            <v>(blank)</v>
          </cell>
        </row>
        <row r="31042">
          <cell r="D31042" t="str">
            <v>130551</v>
          </cell>
          <cell r="J31042" t="str">
            <v>(blank)</v>
          </cell>
        </row>
        <row r="31043">
          <cell r="D31043" t="str">
            <v>130551</v>
          </cell>
          <cell r="J31043" t="str">
            <v>(blank)</v>
          </cell>
        </row>
        <row r="31044">
          <cell r="D31044" t="str">
            <v>130551</v>
          </cell>
          <cell r="J31044" t="str">
            <v>(blank)</v>
          </cell>
        </row>
        <row r="31045">
          <cell r="D31045" t="str">
            <v>130551</v>
          </cell>
          <cell r="J31045" t="str">
            <v>N/A</v>
          </cell>
        </row>
        <row r="31046">
          <cell r="D31046" t="str">
            <v>130551</v>
          </cell>
          <cell r="J31046" t="str">
            <v>N/A</v>
          </cell>
        </row>
        <row r="31047">
          <cell r="D31047" t="str">
            <v>130551</v>
          </cell>
          <cell r="J31047" t="str">
            <v>STOCKED</v>
          </cell>
        </row>
        <row r="31048">
          <cell r="D31048" t="str">
            <v>130551</v>
          </cell>
          <cell r="J31048" t="str">
            <v>STOCKED</v>
          </cell>
        </row>
        <row r="31049">
          <cell r="D31049" t="str">
            <v>130551</v>
          </cell>
          <cell r="J31049" t="str">
            <v>STOCKED</v>
          </cell>
        </row>
        <row r="31050">
          <cell r="D31050" t="str">
            <v>130551</v>
          </cell>
          <cell r="J31050" t="str">
            <v>STOCKED</v>
          </cell>
        </row>
        <row r="31051">
          <cell r="D31051" t="str">
            <v>130551</v>
          </cell>
          <cell r="J31051" t="str">
            <v>STOCKED</v>
          </cell>
        </row>
        <row r="31052">
          <cell r="D31052" t="str">
            <v>130551</v>
          </cell>
          <cell r="J31052" t="str">
            <v>STOCKED</v>
          </cell>
        </row>
        <row r="31053">
          <cell r="D31053" t="str">
            <v>130551</v>
          </cell>
          <cell r="J31053" t="str">
            <v>STOCKED</v>
          </cell>
        </row>
        <row r="31054">
          <cell r="D31054" t="str">
            <v>130551</v>
          </cell>
          <cell r="J31054" t="str">
            <v>STOCKED</v>
          </cell>
        </row>
        <row r="31055">
          <cell r="D31055" t="str">
            <v>130551</v>
          </cell>
          <cell r="J31055" t="str">
            <v>STOCKED</v>
          </cell>
        </row>
        <row r="31056">
          <cell r="D31056" t="str">
            <v>130551</v>
          </cell>
          <cell r="J31056" t="str">
            <v>STOCKED</v>
          </cell>
        </row>
        <row r="31057">
          <cell r="D31057" t="str">
            <v>130551</v>
          </cell>
          <cell r="J31057" t="str">
            <v>STOCKED</v>
          </cell>
        </row>
        <row r="31058">
          <cell r="D31058" t="str">
            <v>130551</v>
          </cell>
          <cell r="J31058" t="str">
            <v>STOCKED</v>
          </cell>
        </row>
        <row r="31059">
          <cell r="D31059" t="str">
            <v>130551</v>
          </cell>
          <cell r="J31059" t="str">
            <v>STOCKED</v>
          </cell>
        </row>
        <row r="31060">
          <cell r="D31060" t="str">
            <v>130551</v>
          </cell>
          <cell r="J31060" t="str">
            <v>STOCKED</v>
          </cell>
        </row>
        <row r="31061">
          <cell r="D31061" t="str">
            <v>130551</v>
          </cell>
          <cell r="J31061" t="str">
            <v>STOCKED</v>
          </cell>
        </row>
        <row r="31062">
          <cell r="D31062" t="str">
            <v>130551</v>
          </cell>
          <cell r="J31062" t="str">
            <v>STOCKED</v>
          </cell>
        </row>
        <row r="31063">
          <cell r="D31063" t="str">
            <v>130551</v>
          </cell>
          <cell r="J31063" t="str">
            <v>STOCKED</v>
          </cell>
        </row>
        <row r="31064">
          <cell r="D31064" t="str">
            <v>130551</v>
          </cell>
          <cell r="J31064" t="str">
            <v>STOCKED</v>
          </cell>
        </row>
        <row r="31065">
          <cell r="D31065" t="str">
            <v>130551</v>
          </cell>
          <cell r="J31065" t="str">
            <v>STOCKED</v>
          </cell>
        </row>
        <row r="31066">
          <cell r="D31066" t="str">
            <v>130551</v>
          </cell>
          <cell r="J31066" t="str">
            <v>STOCKED</v>
          </cell>
        </row>
        <row r="31067">
          <cell r="D31067" t="str">
            <v>130551</v>
          </cell>
          <cell r="J31067" t="str">
            <v>STOCKED</v>
          </cell>
        </row>
        <row r="31068">
          <cell r="D31068" t="str">
            <v>130551</v>
          </cell>
          <cell r="J31068" t="str">
            <v>STOCKED</v>
          </cell>
        </row>
        <row r="31069">
          <cell r="D31069" t="str">
            <v>130551</v>
          </cell>
          <cell r="J31069" t="str">
            <v>STOCKED</v>
          </cell>
        </row>
        <row r="31070">
          <cell r="D31070" t="str">
            <v>130551</v>
          </cell>
          <cell r="J31070" t="str">
            <v>STOCKED</v>
          </cell>
        </row>
        <row r="31071">
          <cell r="D31071" t="str">
            <v>130551</v>
          </cell>
          <cell r="J31071" t="str">
            <v>STOCKED</v>
          </cell>
        </row>
        <row r="31072">
          <cell r="D31072" t="str">
            <v>130551</v>
          </cell>
          <cell r="J31072" t="str">
            <v>(blank)</v>
          </cell>
        </row>
        <row r="31073">
          <cell r="D31073" t="str">
            <v>130551</v>
          </cell>
          <cell r="J31073" t="str">
            <v>(blank)</v>
          </cell>
        </row>
        <row r="31074">
          <cell r="D31074" t="str">
            <v>130551</v>
          </cell>
          <cell r="J31074" t="str">
            <v>(blank)</v>
          </cell>
        </row>
        <row r="31075">
          <cell r="D31075" t="str">
            <v>130551</v>
          </cell>
          <cell r="J31075" t="str">
            <v>(blank)</v>
          </cell>
        </row>
        <row r="31076">
          <cell r="D31076" t="str">
            <v>130551</v>
          </cell>
          <cell r="J31076" t="str">
            <v>(blank)</v>
          </cell>
        </row>
        <row r="31077">
          <cell r="D31077" t="str">
            <v>130551</v>
          </cell>
          <cell r="J31077" t="str">
            <v>N/A</v>
          </cell>
        </row>
        <row r="31078">
          <cell r="D31078" t="str">
            <v>130551</v>
          </cell>
          <cell r="J31078" t="str">
            <v>N/A</v>
          </cell>
        </row>
        <row r="31079">
          <cell r="D31079" t="str">
            <v>130551</v>
          </cell>
          <cell r="J31079" t="str">
            <v>STOCKED</v>
          </cell>
        </row>
        <row r="31080">
          <cell r="D31080" t="str">
            <v>130551</v>
          </cell>
          <cell r="J31080" t="str">
            <v>STOCKED</v>
          </cell>
        </row>
        <row r="31081">
          <cell r="D31081" t="str">
            <v>130551</v>
          </cell>
          <cell r="J31081" t="str">
            <v>STOCKED</v>
          </cell>
        </row>
        <row r="31082">
          <cell r="D31082" t="str">
            <v>130551</v>
          </cell>
          <cell r="J31082" t="str">
            <v>STOCKED</v>
          </cell>
        </row>
        <row r="31083">
          <cell r="D31083" t="str">
            <v>130551</v>
          </cell>
          <cell r="J31083" t="str">
            <v>STOCKED</v>
          </cell>
        </row>
        <row r="31084">
          <cell r="D31084" t="str">
            <v>130551</v>
          </cell>
          <cell r="J31084" t="str">
            <v>STOCKED</v>
          </cell>
        </row>
        <row r="31085">
          <cell r="D31085" t="str">
            <v>130551</v>
          </cell>
          <cell r="J31085" t="str">
            <v>STOCKED</v>
          </cell>
        </row>
        <row r="31086">
          <cell r="D31086" t="str">
            <v>130551</v>
          </cell>
          <cell r="J31086" t="str">
            <v>STOCKED</v>
          </cell>
        </row>
        <row r="31087">
          <cell r="D31087" t="str">
            <v>130551</v>
          </cell>
          <cell r="J31087" t="str">
            <v>STOCKED</v>
          </cell>
        </row>
        <row r="31088">
          <cell r="D31088" t="str">
            <v>130551</v>
          </cell>
          <cell r="J31088" t="str">
            <v>STOCKED</v>
          </cell>
        </row>
        <row r="31089">
          <cell r="D31089" t="str">
            <v>130551</v>
          </cell>
          <cell r="J31089" t="str">
            <v>STOCKED</v>
          </cell>
        </row>
        <row r="31090">
          <cell r="D31090" t="str">
            <v>130551</v>
          </cell>
          <cell r="J31090" t="str">
            <v>STOCKED</v>
          </cell>
        </row>
        <row r="31091">
          <cell r="D31091" t="str">
            <v>130551</v>
          </cell>
          <cell r="J31091" t="str">
            <v>STOCKED</v>
          </cell>
        </row>
        <row r="31092">
          <cell r="D31092" t="str">
            <v>130551</v>
          </cell>
          <cell r="J31092" t="str">
            <v>STOCKED</v>
          </cell>
        </row>
        <row r="31093">
          <cell r="D31093" t="str">
            <v>130551</v>
          </cell>
          <cell r="J31093" t="str">
            <v>STOCKED</v>
          </cell>
        </row>
        <row r="31094">
          <cell r="D31094" t="str">
            <v>130551</v>
          </cell>
          <cell r="J31094" t="str">
            <v>STOCKED</v>
          </cell>
        </row>
        <row r="31095">
          <cell r="D31095" t="str">
            <v>130551</v>
          </cell>
          <cell r="J31095" t="str">
            <v>STOCKED</v>
          </cell>
        </row>
        <row r="31096">
          <cell r="D31096" t="str">
            <v>130551</v>
          </cell>
          <cell r="J31096" t="str">
            <v>STOCKED</v>
          </cell>
        </row>
        <row r="31097">
          <cell r="D31097" t="str">
            <v>130551</v>
          </cell>
          <cell r="J31097" t="str">
            <v>STOCKED</v>
          </cell>
        </row>
        <row r="31098">
          <cell r="D31098" t="str">
            <v>130551</v>
          </cell>
          <cell r="J31098" t="str">
            <v>STOCKED</v>
          </cell>
        </row>
        <row r="31099">
          <cell r="D31099" t="str">
            <v>130551</v>
          </cell>
          <cell r="J31099" t="str">
            <v>STOCKED</v>
          </cell>
        </row>
        <row r="31100">
          <cell r="D31100" t="str">
            <v>130551</v>
          </cell>
          <cell r="J31100" t="str">
            <v>STOCKED</v>
          </cell>
        </row>
        <row r="31101">
          <cell r="D31101" t="str">
            <v>130551</v>
          </cell>
          <cell r="J31101" t="str">
            <v>STOCKED</v>
          </cell>
        </row>
        <row r="31102">
          <cell r="D31102" t="str">
            <v>130551</v>
          </cell>
          <cell r="J31102" t="str">
            <v>STOCKED</v>
          </cell>
        </row>
        <row r="31103">
          <cell r="D31103" t="str">
            <v>130551</v>
          </cell>
          <cell r="J31103" t="str">
            <v>STOCKED</v>
          </cell>
        </row>
        <row r="31104">
          <cell r="D31104" t="str">
            <v>130551</v>
          </cell>
          <cell r="J31104" t="str">
            <v>STOCKED</v>
          </cell>
        </row>
        <row r="31105">
          <cell r="D31105" t="str">
            <v>130551</v>
          </cell>
          <cell r="J31105" t="str">
            <v>STOCKED</v>
          </cell>
        </row>
        <row r="31106">
          <cell r="D31106" t="str">
            <v>130551</v>
          </cell>
          <cell r="J31106" t="str">
            <v>STOCKED</v>
          </cell>
        </row>
        <row r="31107">
          <cell r="D31107" t="str">
            <v>130551</v>
          </cell>
          <cell r="J31107" t="str">
            <v>STOCKED</v>
          </cell>
        </row>
        <row r="31108">
          <cell r="D31108" t="str">
            <v>130552</v>
          </cell>
          <cell r="J31108" t="str">
            <v>STOCKED</v>
          </cell>
        </row>
        <row r="31109">
          <cell r="D31109" t="str">
            <v>130552</v>
          </cell>
          <cell r="J31109" t="str">
            <v>STOCKED</v>
          </cell>
        </row>
        <row r="31110">
          <cell r="D31110" t="str">
            <v>130552</v>
          </cell>
          <cell r="J31110" t="str">
            <v>STOCKED</v>
          </cell>
        </row>
        <row r="31111">
          <cell r="D31111" t="str">
            <v>130552</v>
          </cell>
          <cell r="J31111" t="str">
            <v>STOCKED</v>
          </cell>
        </row>
        <row r="31112">
          <cell r="D31112" t="str">
            <v>130552</v>
          </cell>
          <cell r="J31112" t="str">
            <v>STOCKED</v>
          </cell>
        </row>
        <row r="31113">
          <cell r="D31113" t="str">
            <v>130552</v>
          </cell>
          <cell r="J31113" t="str">
            <v>STOCKED</v>
          </cell>
        </row>
        <row r="31114">
          <cell r="D31114" t="str">
            <v>130552</v>
          </cell>
          <cell r="J31114" t="str">
            <v>STOCKED</v>
          </cell>
        </row>
        <row r="31115">
          <cell r="D31115" t="str">
            <v>130552</v>
          </cell>
          <cell r="J31115" t="str">
            <v>STOCKED</v>
          </cell>
        </row>
        <row r="31116">
          <cell r="D31116" t="str">
            <v>130552</v>
          </cell>
          <cell r="J31116" t="str">
            <v>STOCKED</v>
          </cell>
        </row>
        <row r="31117">
          <cell r="D31117" t="str">
            <v>130552</v>
          </cell>
          <cell r="J31117" t="str">
            <v>STOCKED</v>
          </cell>
        </row>
        <row r="31118">
          <cell r="D31118" t="str">
            <v>130552</v>
          </cell>
          <cell r="J31118" t="str">
            <v>STOCKED</v>
          </cell>
        </row>
        <row r="31119">
          <cell r="D31119" t="str">
            <v>130552</v>
          </cell>
          <cell r="J31119" t="str">
            <v>STOCKED</v>
          </cell>
        </row>
        <row r="31120">
          <cell r="D31120" t="str">
            <v>130552</v>
          </cell>
          <cell r="J31120" t="str">
            <v>STOCKED</v>
          </cell>
        </row>
        <row r="31121">
          <cell r="D31121" t="str">
            <v>130552</v>
          </cell>
          <cell r="J31121" t="str">
            <v>STOCKED</v>
          </cell>
        </row>
        <row r="31122">
          <cell r="D31122" t="str">
            <v>130552</v>
          </cell>
          <cell r="J31122" t="str">
            <v>STOCKED</v>
          </cell>
        </row>
        <row r="31123">
          <cell r="D31123" t="str">
            <v>130552</v>
          </cell>
          <cell r="J31123" t="str">
            <v>STOCKED</v>
          </cell>
        </row>
        <row r="31124">
          <cell r="D31124" t="str">
            <v>130552</v>
          </cell>
          <cell r="J31124" t="str">
            <v>STOCKED</v>
          </cell>
        </row>
        <row r="31125">
          <cell r="D31125" t="str">
            <v>130552</v>
          </cell>
          <cell r="J31125" t="str">
            <v>STOCKED</v>
          </cell>
        </row>
        <row r="31126">
          <cell r="D31126" t="str">
            <v>130552</v>
          </cell>
          <cell r="J31126" t="str">
            <v>STOCKED</v>
          </cell>
        </row>
        <row r="31127">
          <cell r="D31127" t="str">
            <v>130552</v>
          </cell>
          <cell r="J31127" t="str">
            <v>STOCKED</v>
          </cell>
        </row>
        <row r="31128">
          <cell r="D31128" t="str">
            <v>130552</v>
          </cell>
          <cell r="J31128" t="str">
            <v>STOCKED</v>
          </cell>
        </row>
        <row r="31129">
          <cell r="D31129" t="str">
            <v>130552</v>
          </cell>
          <cell r="J31129" t="str">
            <v>STOCKED</v>
          </cell>
        </row>
        <row r="31130">
          <cell r="D31130" t="str">
            <v>130552</v>
          </cell>
          <cell r="J31130" t="str">
            <v>STOCKED</v>
          </cell>
        </row>
        <row r="31131">
          <cell r="D31131" t="str">
            <v>130552</v>
          </cell>
          <cell r="J31131" t="str">
            <v>STOCKED</v>
          </cell>
        </row>
        <row r="31132">
          <cell r="D31132" t="str">
            <v>130552</v>
          </cell>
          <cell r="J31132" t="str">
            <v>STOCKED</v>
          </cell>
        </row>
        <row r="31133">
          <cell r="D31133" t="str">
            <v>130552</v>
          </cell>
          <cell r="J31133" t="str">
            <v>(blank)</v>
          </cell>
        </row>
        <row r="31134">
          <cell r="D31134" t="str">
            <v>130552</v>
          </cell>
          <cell r="J31134" t="str">
            <v>(blank)</v>
          </cell>
        </row>
        <row r="31135">
          <cell r="D31135" t="str">
            <v>130552</v>
          </cell>
          <cell r="J31135" t="str">
            <v>(blank)</v>
          </cell>
        </row>
        <row r="31136">
          <cell r="D31136" t="str">
            <v>130552</v>
          </cell>
          <cell r="J31136" t="str">
            <v>(blank)</v>
          </cell>
        </row>
        <row r="31137">
          <cell r="D31137" t="str">
            <v>130552</v>
          </cell>
          <cell r="J31137" t="str">
            <v>(blank)</v>
          </cell>
        </row>
        <row r="31138">
          <cell r="D31138" t="str">
            <v>130552</v>
          </cell>
          <cell r="J31138" t="str">
            <v>N/A</v>
          </cell>
        </row>
        <row r="31139">
          <cell r="D31139" t="str">
            <v>130552</v>
          </cell>
          <cell r="J31139" t="str">
            <v>N/A</v>
          </cell>
        </row>
        <row r="31140">
          <cell r="D31140" t="str">
            <v>130552</v>
          </cell>
          <cell r="J31140" t="str">
            <v>STOCKED</v>
          </cell>
        </row>
        <row r="31141">
          <cell r="D31141" t="str">
            <v>130552</v>
          </cell>
          <cell r="J31141" t="str">
            <v>STOCKED</v>
          </cell>
        </row>
        <row r="31142">
          <cell r="D31142" t="str">
            <v>130552</v>
          </cell>
          <cell r="J31142" t="str">
            <v>STOCKED</v>
          </cell>
        </row>
        <row r="31143">
          <cell r="D31143" t="str">
            <v>130552</v>
          </cell>
          <cell r="J31143" t="str">
            <v>STOCKED</v>
          </cell>
        </row>
        <row r="31144">
          <cell r="D31144" t="str">
            <v>130552</v>
          </cell>
          <cell r="J31144" t="str">
            <v>STOCKED</v>
          </cell>
        </row>
        <row r="31145">
          <cell r="D31145" t="str">
            <v>130552</v>
          </cell>
          <cell r="J31145" t="str">
            <v>STOCKED</v>
          </cell>
        </row>
        <row r="31146">
          <cell r="D31146" t="str">
            <v>130552</v>
          </cell>
          <cell r="J31146" t="str">
            <v>STOCKED</v>
          </cell>
        </row>
        <row r="31147">
          <cell r="D31147" t="str">
            <v>130552</v>
          </cell>
          <cell r="J31147" t="str">
            <v>STOCKED</v>
          </cell>
        </row>
        <row r="31148">
          <cell r="D31148" t="str">
            <v>130552</v>
          </cell>
          <cell r="J31148" t="str">
            <v>STOCKED</v>
          </cell>
        </row>
        <row r="31149">
          <cell r="D31149" t="str">
            <v>130552</v>
          </cell>
          <cell r="J31149" t="str">
            <v>STOCKED</v>
          </cell>
        </row>
        <row r="31150">
          <cell r="D31150" t="str">
            <v>130552</v>
          </cell>
          <cell r="J31150" t="str">
            <v>STOCKED</v>
          </cell>
        </row>
        <row r="31151">
          <cell r="D31151" t="str">
            <v>130552</v>
          </cell>
          <cell r="J31151" t="str">
            <v>STOCKED</v>
          </cell>
        </row>
        <row r="31152">
          <cell r="D31152" t="str">
            <v>130552</v>
          </cell>
          <cell r="J31152" t="str">
            <v>STOCKED</v>
          </cell>
        </row>
        <row r="31153">
          <cell r="D31153" t="str">
            <v>130552</v>
          </cell>
          <cell r="J31153" t="str">
            <v>STOCKED</v>
          </cell>
        </row>
        <row r="31154">
          <cell r="D31154" t="str">
            <v>130552</v>
          </cell>
          <cell r="J31154" t="str">
            <v>STOCKED</v>
          </cell>
        </row>
        <row r="31155">
          <cell r="D31155" t="str">
            <v>130552</v>
          </cell>
          <cell r="J31155" t="str">
            <v>STOCKED</v>
          </cell>
        </row>
        <row r="31156">
          <cell r="D31156" t="str">
            <v>130552</v>
          </cell>
          <cell r="J31156" t="str">
            <v>STOCKED</v>
          </cell>
        </row>
        <row r="31157">
          <cell r="D31157" t="str">
            <v>130552</v>
          </cell>
          <cell r="J31157" t="str">
            <v>STOCKED</v>
          </cell>
        </row>
        <row r="31158">
          <cell r="D31158" t="str">
            <v>130552</v>
          </cell>
          <cell r="J31158" t="str">
            <v>STOCKED</v>
          </cell>
        </row>
        <row r="31159">
          <cell r="D31159" t="str">
            <v>130552</v>
          </cell>
          <cell r="J31159" t="str">
            <v>STOCKED</v>
          </cell>
        </row>
        <row r="31160">
          <cell r="D31160" t="str">
            <v>130552</v>
          </cell>
          <cell r="J31160" t="str">
            <v>STOCKED</v>
          </cell>
        </row>
        <row r="31161">
          <cell r="D31161" t="str">
            <v>130552</v>
          </cell>
          <cell r="J31161" t="str">
            <v>STOCKED</v>
          </cell>
        </row>
        <row r="31162">
          <cell r="D31162" t="str">
            <v>130552</v>
          </cell>
          <cell r="J31162" t="str">
            <v>STOCKED</v>
          </cell>
        </row>
        <row r="31163">
          <cell r="D31163" t="str">
            <v>130552</v>
          </cell>
          <cell r="J31163" t="str">
            <v>STOCKED</v>
          </cell>
        </row>
        <row r="31164">
          <cell r="D31164" t="str">
            <v>130552</v>
          </cell>
          <cell r="J31164" t="str">
            <v>STOCKED</v>
          </cell>
        </row>
        <row r="31165">
          <cell r="D31165" t="str">
            <v>130552</v>
          </cell>
          <cell r="J31165" t="str">
            <v>(blank)</v>
          </cell>
        </row>
        <row r="31166">
          <cell r="D31166" t="str">
            <v>130552</v>
          </cell>
          <cell r="J31166" t="str">
            <v>(blank)</v>
          </cell>
        </row>
        <row r="31167">
          <cell r="D31167" t="str">
            <v>130552</v>
          </cell>
          <cell r="J31167" t="str">
            <v>(blank)</v>
          </cell>
        </row>
        <row r="31168">
          <cell r="D31168" t="str">
            <v>130552</v>
          </cell>
          <cell r="J31168" t="str">
            <v>(blank)</v>
          </cell>
        </row>
        <row r="31169">
          <cell r="D31169" t="str">
            <v>130552</v>
          </cell>
          <cell r="J31169" t="str">
            <v>(blank)</v>
          </cell>
        </row>
        <row r="31170">
          <cell r="D31170" t="str">
            <v>130552</v>
          </cell>
          <cell r="J31170" t="str">
            <v>N/A</v>
          </cell>
        </row>
        <row r="31171">
          <cell r="D31171" t="str">
            <v>130552</v>
          </cell>
          <cell r="J31171" t="str">
            <v>N/A</v>
          </cell>
        </row>
        <row r="31172">
          <cell r="D31172" t="str">
            <v>130552</v>
          </cell>
          <cell r="J31172" t="str">
            <v>STOCKED</v>
          </cell>
        </row>
        <row r="31173">
          <cell r="D31173" t="str">
            <v>130552</v>
          </cell>
          <cell r="J31173" t="str">
            <v>STOCKED</v>
          </cell>
        </row>
        <row r="31174">
          <cell r="D31174" t="str">
            <v>130552</v>
          </cell>
          <cell r="J31174" t="str">
            <v>STOCKED</v>
          </cell>
        </row>
        <row r="31175">
          <cell r="D31175" t="str">
            <v>130552</v>
          </cell>
          <cell r="J31175" t="str">
            <v>STOCKED</v>
          </cell>
        </row>
        <row r="31176">
          <cell r="D31176" t="str">
            <v>130552</v>
          </cell>
          <cell r="J31176" t="str">
            <v>STOCKED</v>
          </cell>
        </row>
        <row r="31177">
          <cell r="D31177" t="str">
            <v>130552</v>
          </cell>
          <cell r="J31177" t="str">
            <v>STOCKED</v>
          </cell>
        </row>
        <row r="31178">
          <cell r="D31178" t="str">
            <v>130552</v>
          </cell>
          <cell r="J31178" t="str">
            <v>STOCKED</v>
          </cell>
        </row>
        <row r="31179">
          <cell r="D31179" t="str">
            <v>130552</v>
          </cell>
          <cell r="J31179" t="str">
            <v>STOCKED</v>
          </cell>
        </row>
        <row r="31180">
          <cell r="D31180" t="str">
            <v>130552</v>
          </cell>
          <cell r="J31180" t="str">
            <v>STOCKED</v>
          </cell>
        </row>
        <row r="31181">
          <cell r="D31181" t="str">
            <v>130552</v>
          </cell>
          <cell r="J31181" t="str">
            <v>STOCKED</v>
          </cell>
        </row>
        <row r="31182">
          <cell r="D31182" t="str">
            <v>130552</v>
          </cell>
          <cell r="J31182" t="str">
            <v>STOCKED</v>
          </cell>
        </row>
        <row r="31183">
          <cell r="D31183" t="str">
            <v>130552</v>
          </cell>
          <cell r="J31183" t="str">
            <v>STOCKED</v>
          </cell>
        </row>
        <row r="31184">
          <cell r="D31184" t="str">
            <v>130552</v>
          </cell>
          <cell r="J31184" t="str">
            <v>STOCKED</v>
          </cell>
        </row>
        <row r="31185">
          <cell r="D31185" t="str">
            <v>130552</v>
          </cell>
          <cell r="J31185" t="str">
            <v>STOCKED</v>
          </cell>
        </row>
        <row r="31186">
          <cell r="D31186" t="str">
            <v>130552</v>
          </cell>
          <cell r="J31186" t="str">
            <v>STOCKED</v>
          </cell>
        </row>
        <row r="31187">
          <cell r="D31187" t="str">
            <v>130552</v>
          </cell>
          <cell r="J31187" t="str">
            <v>STOCKED</v>
          </cell>
        </row>
        <row r="31188">
          <cell r="D31188" t="str">
            <v>130552</v>
          </cell>
          <cell r="J31188" t="str">
            <v>STOCKED</v>
          </cell>
        </row>
        <row r="31189">
          <cell r="D31189" t="str">
            <v>130552</v>
          </cell>
          <cell r="J31189" t="str">
            <v>STOCKED</v>
          </cell>
        </row>
        <row r="31190">
          <cell r="D31190" t="str">
            <v>130552</v>
          </cell>
          <cell r="J31190" t="str">
            <v>STOCKED</v>
          </cell>
        </row>
        <row r="31191">
          <cell r="D31191" t="str">
            <v>130552</v>
          </cell>
          <cell r="J31191" t="str">
            <v>STOCKED</v>
          </cell>
        </row>
        <row r="31192">
          <cell r="D31192" t="str">
            <v>130552</v>
          </cell>
          <cell r="J31192" t="str">
            <v>STOCKED</v>
          </cell>
        </row>
        <row r="31193">
          <cell r="D31193" t="str">
            <v>130552</v>
          </cell>
          <cell r="J31193" t="str">
            <v>STOCKED</v>
          </cell>
        </row>
        <row r="31194">
          <cell r="D31194" t="str">
            <v>130552</v>
          </cell>
          <cell r="J31194" t="str">
            <v>STOCKED</v>
          </cell>
        </row>
        <row r="31195">
          <cell r="D31195" t="str">
            <v>130552</v>
          </cell>
          <cell r="J31195" t="str">
            <v>STOCKED</v>
          </cell>
        </row>
        <row r="31196">
          <cell r="D31196" t="str">
            <v>130552</v>
          </cell>
          <cell r="J31196" t="str">
            <v>STOCKED</v>
          </cell>
        </row>
        <row r="31197">
          <cell r="D31197" t="str">
            <v>130552</v>
          </cell>
          <cell r="J31197" t="str">
            <v>(blank)</v>
          </cell>
        </row>
        <row r="31198">
          <cell r="D31198" t="str">
            <v>130552</v>
          </cell>
          <cell r="J31198" t="str">
            <v>(blank)</v>
          </cell>
        </row>
        <row r="31199">
          <cell r="D31199" t="str">
            <v>130552</v>
          </cell>
          <cell r="J31199" t="str">
            <v>(blank)</v>
          </cell>
        </row>
        <row r="31200">
          <cell r="D31200" t="str">
            <v>130552</v>
          </cell>
          <cell r="J31200" t="str">
            <v>(blank)</v>
          </cell>
        </row>
        <row r="31201">
          <cell r="D31201" t="str">
            <v>130552</v>
          </cell>
          <cell r="J31201" t="str">
            <v>(blank)</v>
          </cell>
        </row>
        <row r="31202">
          <cell r="D31202" t="str">
            <v>130552</v>
          </cell>
          <cell r="J31202" t="str">
            <v>N/A</v>
          </cell>
        </row>
        <row r="31203">
          <cell r="D31203" t="str">
            <v>130552</v>
          </cell>
          <cell r="J31203" t="str">
            <v>N/A</v>
          </cell>
        </row>
        <row r="31204">
          <cell r="D31204" t="str">
            <v>130552</v>
          </cell>
          <cell r="J31204" t="str">
            <v>STOCKED</v>
          </cell>
        </row>
        <row r="31205">
          <cell r="D31205" t="str">
            <v>130552</v>
          </cell>
          <cell r="J31205" t="str">
            <v>STOCKED</v>
          </cell>
        </row>
        <row r="31206">
          <cell r="D31206" t="str">
            <v>130552</v>
          </cell>
          <cell r="J31206" t="str">
            <v>STOCKED</v>
          </cell>
        </row>
        <row r="31207">
          <cell r="D31207" t="str">
            <v>130552</v>
          </cell>
          <cell r="J31207" t="str">
            <v>STOCKED</v>
          </cell>
        </row>
        <row r="31208">
          <cell r="D31208" t="str">
            <v>130552</v>
          </cell>
          <cell r="J31208" t="str">
            <v>STOCKED</v>
          </cell>
        </row>
        <row r="31209">
          <cell r="D31209" t="str">
            <v>130552</v>
          </cell>
          <cell r="J31209" t="str">
            <v>STOCKED</v>
          </cell>
        </row>
        <row r="31210">
          <cell r="D31210" t="str">
            <v>130552</v>
          </cell>
          <cell r="J31210" t="str">
            <v>STOCKED</v>
          </cell>
        </row>
        <row r="31211">
          <cell r="D31211" t="str">
            <v>130552</v>
          </cell>
          <cell r="J31211" t="str">
            <v>STOCKED</v>
          </cell>
        </row>
        <row r="31212">
          <cell r="D31212" t="str">
            <v>130552</v>
          </cell>
          <cell r="J31212" t="str">
            <v>STOCKED</v>
          </cell>
        </row>
        <row r="31213">
          <cell r="D31213" t="str">
            <v>130552</v>
          </cell>
          <cell r="J31213" t="str">
            <v>STOCKED</v>
          </cell>
        </row>
        <row r="31214">
          <cell r="D31214" t="str">
            <v>130552</v>
          </cell>
          <cell r="J31214" t="str">
            <v>STOCKED</v>
          </cell>
        </row>
        <row r="31215">
          <cell r="D31215" t="str">
            <v>130552</v>
          </cell>
          <cell r="J31215" t="str">
            <v>STOCKED</v>
          </cell>
        </row>
        <row r="31216">
          <cell r="D31216" t="str">
            <v>130552</v>
          </cell>
          <cell r="J31216" t="str">
            <v>STOCKED</v>
          </cell>
        </row>
        <row r="31217">
          <cell r="D31217" t="str">
            <v>130552</v>
          </cell>
          <cell r="J31217" t="str">
            <v>STOCKED</v>
          </cell>
        </row>
        <row r="31218">
          <cell r="D31218" t="str">
            <v>130552</v>
          </cell>
          <cell r="J31218" t="str">
            <v>STOCKED</v>
          </cell>
        </row>
        <row r="31219">
          <cell r="D31219" t="str">
            <v>130552</v>
          </cell>
          <cell r="J31219" t="str">
            <v>STOCKED</v>
          </cell>
        </row>
        <row r="31220">
          <cell r="D31220" t="str">
            <v>130552</v>
          </cell>
          <cell r="J31220" t="str">
            <v>STOCKED</v>
          </cell>
        </row>
        <row r="31221">
          <cell r="D31221" t="str">
            <v>130552</v>
          </cell>
          <cell r="J31221" t="str">
            <v>STOCKED</v>
          </cell>
        </row>
        <row r="31222">
          <cell r="D31222" t="str">
            <v>130552</v>
          </cell>
          <cell r="J31222" t="str">
            <v>STOCKED</v>
          </cell>
        </row>
        <row r="31223">
          <cell r="D31223" t="str">
            <v>130553</v>
          </cell>
          <cell r="J31223" t="str">
            <v>STOCKED</v>
          </cell>
        </row>
        <row r="31224">
          <cell r="D31224" t="str">
            <v>130553</v>
          </cell>
          <cell r="J31224" t="str">
            <v>STOCKED</v>
          </cell>
        </row>
        <row r="31225">
          <cell r="D31225" t="str">
            <v>130553</v>
          </cell>
          <cell r="J31225" t="str">
            <v>STOCKED</v>
          </cell>
        </row>
        <row r="31226">
          <cell r="D31226" t="str">
            <v>130553</v>
          </cell>
          <cell r="J31226" t="str">
            <v>STOCKED</v>
          </cell>
        </row>
        <row r="31227">
          <cell r="D31227" t="str">
            <v>130553</v>
          </cell>
          <cell r="J31227" t="str">
            <v>STOCKED</v>
          </cell>
        </row>
        <row r="31228">
          <cell r="D31228" t="str">
            <v>130553</v>
          </cell>
          <cell r="J31228" t="str">
            <v>STOCKED</v>
          </cell>
        </row>
        <row r="31229">
          <cell r="D31229" t="str">
            <v>130553</v>
          </cell>
          <cell r="J31229" t="str">
            <v>STOCKED</v>
          </cell>
        </row>
        <row r="31230">
          <cell r="D31230" t="str">
            <v>130553</v>
          </cell>
          <cell r="J31230" t="str">
            <v>STOCKED</v>
          </cell>
        </row>
        <row r="31231">
          <cell r="D31231" t="str">
            <v>130553</v>
          </cell>
          <cell r="J31231" t="str">
            <v>STOCKED</v>
          </cell>
        </row>
        <row r="31232">
          <cell r="D31232" t="str">
            <v>130553</v>
          </cell>
          <cell r="J31232" t="str">
            <v>STOCKED</v>
          </cell>
        </row>
        <row r="31233">
          <cell r="D31233" t="str">
            <v>130553</v>
          </cell>
          <cell r="J31233" t="str">
            <v>(blank)</v>
          </cell>
        </row>
        <row r="31234">
          <cell r="D31234" t="str">
            <v>130553</v>
          </cell>
          <cell r="J31234" t="str">
            <v>(blank)</v>
          </cell>
        </row>
        <row r="31235">
          <cell r="D31235" t="str">
            <v>130553</v>
          </cell>
          <cell r="J31235" t="str">
            <v>(blank)</v>
          </cell>
        </row>
        <row r="31236">
          <cell r="D31236" t="str">
            <v>130553</v>
          </cell>
          <cell r="J31236" t="str">
            <v>(blank)</v>
          </cell>
        </row>
        <row r="31237">
          <cell r="D31237" t="str">
            <v>130553</v>
          </cell>
          <cell r="J31237" t="str">
            <v>(blank)</v>
          </cell>
        </row>
        <row r="31238">
          <cell r="D31238" t="str">
            <v>130553</v>
          </cell>
          <cell r="J31238" t="str">
            <v>N/A</v>
          </cell>
        </row>
        <row r="31239">
          <cell r="D31239" t="str">
            <v>130553</v>
          </cell>
          <cell r="J31239" t="str">
            <v>N/A</v>
          </cell>
        </row>
        <row r="31240">
          <cell r="D31240" t="str">
            <v>130553</v>
          </cell>
          <cell r="J31240" t="str">
            <v>STOCKED</v>
          </cell>
        </row>
        <row r="31241">
          <cell r="D31241" t="str">
            <v>130553</v>
          </cell>
          <cell r="J31241" t="str">
            <v>STOCKED</v>
          </cell>
        </row>
        <row r="31242">
          <cell r="D31242" t="str">
            <v>130553</v>
          </cell>
          <cell r="J31242" t="str">
            <v>STOCKED</v>
          </cell>
        </row>
        <row r="31243">
          <cell r="D31243" t="str">
            <v>130553</v>
          </cell>
          <cell r="J31243" t="str">
            <v>STOCKED</v>
          </cell>
        </row>
        <row r="31244">
          <cell r="D31244" t="str">
            <v>130553</v>
          </cell>
          <cell r="J31244" t="str">
            <v>STOCKED</v>
          </cell>
        </row>
        <row r="31245">
          <cell r="D31245" t="str">
            <v>130553</v>
          </cell>
          <cell r="J31245" t="str">
            <v>STOCKED</v>
          </cell>
        </row>
        <row r="31246">
          <cell r="D31246" t="str">
            <v>130553</v>
          </cell>
          <cell r="J31246" t="str">
            <v>(blank)</v>
          </cell>
        </row>
        <row r="31247">
          <cell r="D31247" t="str">
            <v>130553</v>
          </cell>
          <cell r="J31247" t="str">
            <v>(blank)</v>
          </cell>
        </row>
        <row r="31248">
          <cell r="D31248" t="str">
            <v>130553</v>
          </cell>
          <cell r="J31248" t="str">
            <v>(blank)</v>
          </cell>
        </row>
        <row r="31249">
          <cell r="D31249" t="str">
            <v>130553</v>
          </cell>
          <cell r="J31249" t="str">
            <v>(blank)</v>
          </cell>
        </row>
        <row r="31250">
          <cell r="D31250" t="str">
            <v>130553</v>
          </cell>
          <cell r="J31250" t="str">
            <v>(blank)</v>
          </cell>
        </row>
        <row r="31251">
          <cell r="D31251" t="str">
            <v>130553</v>
          </cell>
          <cell r="J31251" t="str">
            <v>N/A</v>
          </cell>
        </row>
        <row r="31252">
          <cell r="D31252" t="str">
            <v>130553</v>
          </cell>
          <cell r="J31252" t="str">
            <v>N/A</v>
          </cell>
        </row>
        <row r="31253">
          <cell r="D31253" t="str">
            <v>130553</v>
          </cell>
          <cell r="J31253" t="str">
            <v>SPECIAL ORDER</v>
          </cell>
        </row>
        <row r="31254">
          <cell r="D31254" t="str">
            <v>130553</v>
          </cell>
          <cell r="J31254" t="str">
            <v>SPECIAL ORDER</v>
          </cell>
        </row>
        <row r="31255">
          <cell r="D31255" t="str">
            <v>130553</v>
          </cell>
          <cell r="J31255" t="str">
            <v>SPECIAL ORDER</v>
          </cell>
        </row>
        <row r="31256">
          <cell r="D31256" t="str">
            <v>130553</v>
          </cell>
          <cell r="J31256" t="str">
            <v>SPECIAL ORDER</v>
          </cell>
        </row>
        <row r="31257">
          <cell r="D31257" t="str">
            <v>130553</v>
          </cell>
          <cell r="J31257" t="str">
            <v>SPECIAL ORDER</v>
          </cell>
        </row>
        <row r="31258">
          <cell r="D31258" t="str">
            <v>130553</v>
          </cell>
          <cell r="J31258" t="str">
            <v>SPECIAL ORDER</v>
          </cell>
        </row>
        <row r="31259">
          <cell r="D31259" t="str">
            <v>130553</v>
          </cell>
          <cell r="J31259" t="str">
            <v>SPECIAL ORDER</v>
          </cell>
        </row>
        <row r="31260">
          <cell r="D31260" t="str">
            <v>130553</v>
          </cell>
          <cell r="J31260" t="str">
            <v>SPECIAL ORDER</v>
          </cell>
        </row>
        <row r="31261">
          <cell r="D31261" t="str">
            <v>130553</v>
          </cell>
          <cell r="J31261" t="str">
            <v>SPECIAL ORDER</v>
          </cell>
        </row>
        <row r="31262">
          <cell r="D31262" t="str">
            <v>130553</v>
          </cell>
          <cell r="J31262" t="str">
            <v>SPECIAL ORDER</v>
          </cell>
        </row>
        <row r="31263">
          <cell r="D31263" t="str">
            <v>130553</v>
          </cell>
          <cell r="J31263" t="str">
            <v>SPECIAL ORDER</v>
          </cell>
        </row>
        <row r="31264">
          <cell r="D31264" t="str">
            <v>130553</v>
          </cell>
          <cell r="J31264" t="str">
            <v>SPECIAL ORDER</v>
          </cell>
        </row>
        <row r="31265">
          <cell r="D31265" t="str">
            <v>130553</v>
          </cell>
          <cell r="J31265" t="str">
            <v>SPECIAL ORDER</v>
          </cell>
        </row>
        <row r="31266">
          <cell r="D31266" t="str">
            <v>130553</v>
          </cell>
          <cell r="J31266" t="str">
            <v>SPECIAL ORDER</v>
          </cell>
        </row>
        <row r="31267">
          <cell r="D31267" t="str">
            <v>130553</v>
          </cell>
          <cell r="J31267" t="str">
            <v>SPECIAL ORDER</v>
          </cell>
        </row>
        <row r="31268">
          <cell r="D31268" t="str">
            <v>130553</v>
          </cell>
          <cell r="J31268" t="str">
            <v>SPECIAL ORDER</v>
          </cell>
        </row>
        <row r="31269">
          <cell r="D31269" t="str">
            <v>130553</v>
          </cell>
          <cell r="J31269" t="str">
            <v>SPECIAL ORDER</v>
          </cell>
        </row>
        <row r="31270">
          <cell r="D31270" t="str">
            <v>130553</v>
          </cell>
          <cell r="J31270" t="str">
            <v>SPECIAL ORDER</v>
          </cell>
        </row>
        <row r="31271">
          <cell r="D31271" t="str">
            <v>130553</v>
          </cell>
          <cell r="J31271" t="str">
            <v>STOCKED</v>
          </cell>
        </row>
        <row r="31272">
          <cell r="D31272" t="str">
            <v>130553</v>
          </cell>
          <cell r="J31272" t="str">
            <v>STOCKED</v>
          </cell>
        </row>
        <row r="31273">
          <cell r="D31273" t="str">
            <v>130553</v>
          </cell>
          <cell r="J31273" t="str">
            <v>STOCKED</v>
          </cell>
        </row>
        <row r="31274">
          <cell r="D31274" t="str">
            <v>130553</v>
          </cell>
          <cell r="J31274" t="str">
            <v>STOCKED</v>
          </cell>
        </row>
        <row r="31275">
          <cell r="D31275" t="str">
            <v>130553</v>
          </cell>
          <cell r="J31275" t="str">
            <v>STOCKED</v>
          </cell>
        </row>
        <row r="31276">
          <cell r="D31276" t="str">
            <v>130553</v>
          </cell>
          <cell r="J31276" t="str">
            <v>STOCKED</v>
          </cell>
        </row>
        <row r="31277">
          <cell r="D31277" t="str">
            <v>130553</v>
          </cell>
          <cell r="J31277" t="str">
            <v>(blank)</v>
          </cell>
        </row>
        <row r="31278">
          <cell r="D31278" t="str">
            <v>130553</v>
          </cell>
          <cell r="J31278" t="str">
            <v>(blank)</v>
          </cell>
        </row>
        <row r="31279">
          <cell r="D31279" t="str">
            <v>130553</v>
          </cell>
          <cell r="J31279" t="str">
            <v>(blank)</v>
          </cell>
        </row>
        <row r="31280">
          <cell r="D31280" t="str">
            <v>130553</v>
          </cell>
          <cell r="J31280" t="str">
            <v>(blank)</v>
          </cell>
        </row>
        <row r="31281">
          <cell r="D31281" t="str">
            <v>130557</v>
          </cell>
          <cell r="J31281" t="str">
            <v>STOCKED</v>
          </cell>
        </row>
        <row r="31282">
          <cell r="D31282" t="str">
            <v>130557</v>
          </cell>
          <cell r="J31282" t="str">
            <v>STOCKED</v>
          </cell>
        </row>
        <row r="31283">
          <cell r="D31283" t="str">
            <v>130557</v>
          </cell>
          <cell r="J31283" t="str">
            <v>STOCKED</v>
          </cell>
        </row>
        <row r="31284">
          <cell r="D31284" t="str">
            <v>130557</v>
          </cell>
          <cell r="J31284" t="str">
            <v>STOCKED</v>
          </cell>
        </row>
        <row r="31285">
          <cell r="D31285" t="str">
            <v>130557</v>
          </cell>
          <cell r="J31285" t="str">
            <v>STOCKED</v>
          </cell>
        </row>
        <row r="31286">
          <cell r="D31286" t="str">
            <v>130557</v>
          </cell>
          <cell r="J31286" t="str">
            <v>STOCKED</v>
          </cell>
        </row>
        <row r="31287">
          <cell r="D31287" t="str">
            <v>130557</v>
          </cell>
          <cell r="J31287" t="str">
            <v>STOCKED</v>
          </cell>
        </row>
        <row r="31288">
          <cell r="D31288" t="str">
            <v>130557</v>
          </cell>
          <cell r="J31288" t="str">
            <v>SPECIAL ORDER</v>
          </cell>
        </row>
        <row r="31289">
          <cell r="D31289" t="str">
            <v>130557</v>
          </cell>
          <cell r="J31289" t="str">
            <v>SPECIAL ORDER</v>
          </cell>
        </row>
        <row r="31290">
          <cell r="D31290" t="str">
            <v>130557</v>
          </cell>
          <cell r="J31290" t="str">
            <v>SPECIAL ORDER</v>
          </cell>
        </row>
        <row r="31291">
          <cell r="D31291" t="str">
            <v>130557</v>
          </cell>
          <cell r="J31291" t="str">
            <v>SPECIAL ORDER</v>
          </cell>
        </row>
        <row r="31292">
          <cell r="D31292" t="str">
            <v>130557</v>
          </cell>
          <cell r="J31292" t="str">
            <v>SPECIAL ORDER</v>
          </cell>
        </row>
        <row r="31293">
          <cell r="D31293" t="str">
            <v>130557</v>
          </cell>
          <cell r="J31293" t="str">
            <v>SPECIAL ORDER</v>
          </cell>
        </row>
        <row r="31294">
          <cell r="D31294" t="str">
            <v>130557</v>
          </cell>
          <cell r="J31294" t="str">
            <v>STOCKED</v>
          </cell>
        </row>
        <row r="31295">
          <cell r="D31295" t="str">
            <v>130557</v>
          </cell>
          <cell r="J31295" t="str">
            <v>STOCKED</v>
          </cell>
        </row>
        <row r="31296">
          <cell r="D31296" t="str">
            <v>130557</v>
          </cell>
          <cell r="J31296" t="str">
            <v>STOCKED</v>
          </cell>
        </row>
        <row r="31297">
          <cell r="D31297" t="str">
            <v>130557</v>
          </cell>
          <cell r="J31297" t="str">
            <v>STOCKED</v>
          </cell>
        </row>
        <row r="31298">
          <cell r="D31298" t="str">
            <v>130557</v>
          </cell>
          <cell r="J31298" t="str">
            <v>(blank)</v>
          </cell>
        </row>
        <row r="31299">
          <cell r="D31299" t="str">
            <v>130557</v>
          </cell>
          <cell r="J31299" t="str">
            <v>(blank)</v>
          </cell>
        </row>
        <row r="31300">
          <cell r="D31300" t="str">
            <v>130557</v>
          </cell>
          <cell r="J31300" t="str">
            <v>(blank)</v>
          </cell>
        </row>
        <row r="31301">
          <cell r="D31301" t="str">
            <v>130557</v>
          </cell>
          <cell r="J31301" t="str">
            <v>(blank)</v>
          </cell>
        </row>
        <row r="31302">
          <cell r="D31302" t="str">
            <v>130557</v>
          </cell>
          <cell r="J31302" t="str">
            <v>STOCKED</v>
          </cell>
        </row>
        <row r="31303">
          <cell r="D31303" t="str">
            <v>130557</v>
          </cell>
          <cell r="J31303" t="str">
            <v>STOCKED</v>
          </cell>
        </row>
        <row r="31304">
          <cell r="D31304" t="str">
            <v>130557</v>
          </cell>
          <cell r="J31304" t="str">
            <v>STOCKED</v>
          </cell>
        </row>
        <row r="31305">
          <cell r="D31305" t="str">
            <v>130557</v>
          </cell>
          <cell r="J31305" t="str">
            <v>STOCKED</v>
          </cell>
        </row>
        <row r="31306">
          <cell r="D31306" t="str">
            <v>130557</v>
          </cell>
          <cell r="J31306" t="str">
            <v>STOCKED</v>
          </cell>
        </row>
        <row r="31307">
          <cell r="D31307" t="str">
            <v>130557</v>
          </cell>
          <cell r="J31307" t="str">
            <v>STOCKED</v>
          </cell>
        </row>
        <row r="31308">
          <cell r="D31308" t="str">
            <v>130557</v>
          </cell>
          <cell r="J31308" t="str">
            <v>STOCKED</v>
          </cell>
        </row>
        <row r="31309">
          <cell r="D31309" t="str">
            <v>130557</v>
          </cell>
          <cell r="J31309" t="str">
            <v>(blank)</v>
          </cell>
        </row>
        <row r="31310">
          <cell r="D31310" t="str">
            <v>130557</v>
          </cell>
          <cell r="J31310" t="str">
            <v>(blank)</v>
          </cell>
        </row>
        <row r="31311">
          <cell r="D31311" t="str">
            <v>130557</v>
          </cell>
          <cell r="J31311" t="str">
            <v>(blank)</v>
          </cell>
        </row>
        <row r="31312">
          <cell r="D31312" t="str">
            <v>130557</v>
          </cell>
          <cell r="J31312" t="str">
            <v>(blank)</v>
          </cell>
        </row>
        <row r="31313">
          <cell r="D31313" t="str">
            <v>130557</v>
          </cell>
          <cell r="J31313" t="str">
            <v>SPECIAL ORDER</v>
          </cell>
        </row>
        <row r="31314">
          <cell r="D31314" t="str">
            <v>130557</v>
          </cell>
          <cell r="J31314" t="str">
            <v>SPECIAL ORDER</v>
          </cell>
        </row>
        <row r="31315">
          <cell r="D31315" t="str">
            <v>130557</v>
          </cell>
          <cell r="J31315" t="str">
            <v>SPECIAL ORDER</v>
          </cell>
        </row>
        <row r="31316">
          <cell r="D31316" t="str">
            <v>130557</v>
          </cell>
          <cell r="J31316" t="str">
            <v>SPECIAL ORDER</v>
          </cell>
        </row>
        <row r="31317">
          <cell r="D31317" t="str">
            <v>130557</v>
          </cell>
          <cell r="J31317" t="str">
            <v>SPECIAL ORDER</v>
          </cell>
        </row>
        <row r="31318">
          <cell r="D31318" t="str">
            <v>130557</v>
          </cell>
          <cell r="J31318" t="str">
            <v>SPECIAL ORDER</v>
          </cell>
        </row>
        <row r="31319">
          <cell r="D31319" t="str">
            <v>130557</v>
          </cell>
          <cell r="J31319" t="str">
            <v>SPECIAL ORDER</v>
          </cell>
        </row>
        <row r="31320">
          <cell r="D31320" t="str">
            <v>130557</v>
          </cell>
          <cell r="J31320" t="str">
            <v>SPECIAL ORDER</v>
          </cell>
        </row>
        <row r="31321">
          <cell r="D31321" t="str">
            <v>130557</v>
          </cell>
          <cell r="J31321" t="str">
            <v>SPECIAL ORDER</v>
          </cell>
        </row>
        <row r="31322">
          <cell r="D31322" t="str">
            <v>130557</v>
          </cell>
          <cell r="J31322" t="str">
            <v>SPECIAL ORDER</v>
          </cell>
        </row>
        <row r="31323">
          <cell r="D31323" t="str">
            <v>130557</v>
          </cell>
          <cell r="J31323" t="str">
            <v>SPECIAL ORDER</v>
          </cell>
        </row>
        <row r="31324">
          <cell r="D31324" t="str">
            <v>130557</v>
          </cell>
          <cell r="J31324" t="str">
            <v>STOCKED</v>
          </cell>
        </row>
        <row r="31325">
          <cell r="D31325" t="str">
            <v>130557</v>
          </cell>
          <cell r="J31325" t="str">
            <v>STOCKED</v>
          </cell>
        </row>
        <row r="31326">
          <cell r="D31326" t="str">
            <v>130557</v>
          </cell>
          <cell r="J31326" t="str">
            <v>STOCKED</v>
          </cell>
        </row>
        <row r="31327">
          <cell r="D31327" t="str">
            <v>130557</v>
          </cell>
          <cell r="J31327" t="str">
            <v>STOCKED</v>
          </cell>
        </row>
        <row r="31328">
          <cell r="D31328" t="str">
            <v>130557</v>
          </cell>
          <cell r="J31328" t="str">
            <v>(blank)</v>
          </cell>
        </row>
        <row r="31329">
          <cell r="D31329" t="str">
            <v>130557</v>
          </cell>
          <cell r="J31329" t="str">
            <v>(blank)</v>
          </cell>
        </row>
        <row r="31330">
          <cell r="D31330" t="str">
            <v>130557</v>
          </cell>
          <cell r="J31330" t="str">
            <v>(blank)</v>
          </cell>
        </row>
        <row r="31331">
          <cell r="D31331" t="str">
            <v>130557</v>
          </cell>
          <cell r="J31331" t="str">
            <v>(blank)</v>
          </cell>
        </row>
        <row r="31332">
          <cell r="D31332" t="str">
            <v>130557</v>
          </cell>
          <cell r="J31332" t="str">
            <v>STOCKED</v>
          </cell>
        </row>
        <row r="31333">
          <cell r="D31333" t="str">
            <v>130557</v>
          </cell>
          <cell r="J31333" t="str">
            <v>STOCKED</v>
          </cell>
        </row>
        <row r="31334">
          <cell r="D31334" t="str">
            <v>130557</v>
          </cell>
          <cell r="J31334" t="str">
            <v>STOCKED</v>
          </cell>
        </row>
        <row r="31335">
          <cell r="D31335" t="str">
            <v>130557</v>
          </cell>
          <cell r="J31335" t="str">
            <v>STOCKED</v>
          </cell>
        </row>
        <row r="31336">
          <cell r="D31336" t="str">
            <v>130557</v>
          </cell>
          <cell r="J31336" t="str">
            <v>STOCKED</v>
          </cell>
        </row>
        <row r="31337">
          <cell r="D31337" t="str">
            <v>130557</v>
          </cell>
          <cell r="J31337" t="str">
            <v>STOCKED</v>
          </cell>
        </row>
        <row r="31338">
          <cell r="D31338" t="str">
            <v>130557</v>
          </cell>
          <cell r="J31338" t="str">
            <v>STOCKED</v>
          </cell>
        </row>
        <row r="31339">
          <cell r="D31339" t="str">
            <v>130557</v>
          </cell>
          <cell r="J31339" t="str">
            <v>STOCKED</v>
          </cell>
        </row>
        <row r="31340">
          <cell r="D31340" t="str">
            <v>130557</v>
          </cell>
          <cell r="J31340" t="str">
            <v>STOCKED</v>
          </cell>
        </row>
        <row r="31341">
          <cell r="D31341" t="str">
            <v>130570</v>
          </cell>
          <cell r="J31341" t="str">
            <v>STOCKED</v>
          </cell>
        </row>
        <row r="31342">
          <cell r="D31342" t="str">
            <v>130570</v>
          </cell>
          <cell r="J31342" t="str">
            <v>STOCKED</v>
          </cell>
        </row>
        <row r="31343">
          <cell r="D31343" t="str">
            <v>130570</v>
          </cell>
          <cell r="J31343" t="str">
            <v>(blank)</v>
          </cell>
        </row>
        <row r="31344">
          <cell r="D31344" t="str">
            <v>130570</v>
          </cell>
          <cell r="J31344" t="str">
            <v>(blank)</v>
          </cell>
        </row>
        <row r="31345">
          <cell r="D31345" t="str">
            <v>130570</v>
          </cell>
          <cell r="J31345" t="str">
            <v>(blank)</v>
          </cell>
        </row>
        <row r="31346">
          <cell r="D31346" t="str">
            <v>130570</v>
          </cell>
          <cell r="J31346" t="str">
            <v>(blank)</v>
          </cell>
        </row>
        <row r="31347">
          <cell r="D31347" t="str">
            <v>130570</v>
          </cell>
          <cell r="J31347" t="str">
            <v>(blank)</v>
          </cell>
        </row>
        <row r="31348">
          <cell r="D31348" t="str">
            <v>130570</v>
          </cell>
          <cell r="J31348" t="str">
            <v>N/A</v>
          </cell>
        </row>
        <row r="31349">
          <cell r="D31349" t="str">
            <v>130570</v>
          </cell>
          <cell r="J31349" t="str">
            <v>N/A</v>
          </cell>
        </row>
        <row r="31350">
          <cell r="D31350" t="str">
            <v>130572</v>
          </cell>
          <cell r="J31350" t="str">
            <v>STOCKED</v>
          </cell>
        </row>
        <row r="31351">
          <cell r="D31351" t="str">
            <v>130572</v>
          </cell>
          <cell r="J31351" t="str">
            <v>STOCKED</v>
          </cell>
        </row>
        <row r="31352">
          <cell r="D31352" t="str">
            <v>130572</v>
          </cell>
          <cell r="J31352" t="str">
            <v>STOCKED</v>
          </cell>
        </row>
        <row r="31353">
          <cell r="D31353" t="str">
            <v>130572</v>
          </cell>
          <cell r="J31353" t="str">
            <v>STOCKED</v>
          </cell>
        </row>
        <row r="31354">
          <cell r="D31354" t="str">
            <v>130572</v>
          </cell>
          <cell r="J31354" t="str">
            <v>STOCKED</v>
          </cell>
        </row>
        <row r="31355">
          <cell r="D31355" t="str">
            <v>130572</v>
          </cell>
          <cell r="J31355" t="str">
            <v>STOCKED</v>
          </cell>
        </row>
        <row r="31356">
          <cell r="D31356" t="str">
            <v>130572</v>
          </cell>
          <cell r="J31356" t="str">
            <v>STOCKED</v>
          </cell>
        </row>
        <row r="31357">
          <cell r="D31357" t="str">
            <v>130572</v>
          </cell>
          <cell r="J31357" t="str">
            <v>STOCKED</v>
          </cell>
        </row>
        <row r="31358">
          <cell r="D31358" t="str">
            <v>130572</v>
          </cell>
          <cell r="J31358" t="str">
            <v>STOCKED</v>
          </cell>
        </row>
        <row r="31359">
          <cell r="D31359" t="str">
            <v>130572</v>
          </cell>
          <cell r="J31359" t="str">
            <v>STOCKED</v>
          </cell>
        </row>
        <row r="31360">
          <cell r="D31360" t="str">
            <v>130572</v>
          </cell>
          <cell r="J31360" t="str">
            <v>STOCKED</v>
          </cell>
        </row>
        <row r="31361">
          <cell r="D31361" t="str">
            <v>130572</v>
          </cell>
          <cell r="J31361" t="str">
            <v>STOCKED</v>
          </cell>
        </row>
        <row r="31362">
          <cell r="D31362" t="str">
            <v>130572</v>
          </cell>
          <cell r="J31362" t="str">
            <v>STOCKED</v>
          </cell>
        </row>
        <row r="31363">
          <cell r="D31363" t="str">
            <v>130572</v>
          </cell>
          <cell r="J31363" t="str">
            <v>STOCKED</v>
          </cell>
        </row>
        <row r="31364">
          <cell r="D31364" t="str">
            <v>130572</v>
          </cell>
          <cell r="J31364" t="str">
            <v>STOCKED</v>
          </cell>
        </row>
        <row r="31365">
          <cell r="D31365" t="str">
            <v>130572</v>
          </cell>
          <cell r="J31365" t="str">
            <v>(blank)</v>
          </cell>
        </row>
        <row r="31366">
          <cell r="D31366" t="str">
            <v>130572</v>
          </cell>
          <cell r="J31366" t="str">
            <v>(blank)</v>
          </cell>
        </row>
        <row r="31367">
          <cell r="D31367" t="str">
            <v>130572</v>
          </cell>
          <cell r="J31367" t="str">
            <v>(blank)</v>
          </cell>
        </row>
        <row r="31368">
          <cell r="D31368" t="str">
            <v>130572</v>
          </cell>
          <cell r="J31368" t="str">
            <v>(blank)</v>
          </cell>
        </row>
        <row r="31369">
          <cell r="D31369" t="str">
            <v>130572</v>
          </cell>
          <cell r="J31369" t="str">
            <v>(blank)</v>
          </cell>
        </row>
        <row r="31370">
          <cell r="D31370" t="str">
            <v>130572</v>
          </cell>
          <cell r="J31370" t="str">
            <v>N/A</v>
          </cell>
        </row>
        <row r="31371">
          <cell r="D31371" t="str">
            <v>130572</v>
          </cell>
          <cell r="J31371" t="str">
            <v>N/A</v>
          </cell>
        </row>
        <row r="31372">
          <cell r="D31372" t="str">
            <v>130572</v>
          </cell>
          <cell r="J31372" t="str">
            <v>STOCKED</v>
          </cell>
        </row>
        <row r="31373">
          <cell r="D31373" t="str">
            <v>130572</v>
          </cell>
          <cell r="J31373" t="str">
            <v>STOCKED</v>
          </cell>
        </row>
        <row r="31374">
          <cell r="D31374" t="str">
            <v>130572</v>
          </cell>
          <cell r="J31374" t="str">
            <v>STOCKED</v>
          </cell>
        </row>
        <row r="31375">
          <cell r="D31375" t="str">
            <v>130572</v>
          </cell>
          <cell r="J31375" t="str">
            <v>STOCKED</v>
          </cell>
        </row>
        <row r="31376">
          <cell r="D31376" t="str">
            <v>130572</v>
          </cell>
          <cell r="J31376" t="str">
            <v>STOCKED</v>
          </cell>
        </row>
        <row r="31377">
          <cell r="D31377" t="str">
            <v>130572</v>
          </cell>
          <cell r="J31377" t="str">
            <v>STOCKED</v>
          </cell>
        </row>
        <row r="31378">
          <cell r="D31378" t="str">
            <v>130572</v>
          </cell>
          <cell r="J31378" t="str">
            <v>STOCKED</v>
          </cell>
        </row>
        <row r="31379">
          <cell r="D31379" t="str">
            <v>130572</v>
          </cell>
          <cell r="J31379" t="str">
            <v>(blank)</v>
          </cell>
        </row>
        <row r="31380">
          <cell r="D31380" t="str">
            <v>130572</v>
          </cell>
          <cell r="J31380" t="str">
            <v>(blank)</v>
          </cell>
        </row>
        <row r="31381">
          <cell r="D31381" t="str">
            <v>130572</v>
          </cell>
          <cell r="J31381" t="str">
            <v>(blank)</v>
          </cell>
        </row>
        <row r="31382">
          <cell r="D31382" t="str">
            <v>130572</v>
          </cell>
          <cell r="J31382" t="str">
            <v>(blank)</v>
          </cell>
        </row>
        <row r="31383">
          <cell r="D31383" t="str">
            <v>130572</v>
          </cell>
          <cell r="J31383" t="str">
            <v>(blank)</v>
          </cell>
        </row>
        <row r="31384">
          <cell r="D31384" t="str">
            <v>130572</v>
          </cell>
          <cell r="J31384" t="str">
            <v>N/A</v>
          </cell>
        </row>
        <row r="31385">
          <cell r="D31385" t="str">
            <v>130572</v>
          </cell>
          <cell r="J31385" t="str">
            <v>N/A</v>
          </cell>
        </row>
        <row r="31386">
          <cell r="D31386" t="str">
            <v>130572</v>
          </cell>
          <cell r="J31386" t="str">
            <v>STOCKED</v>
          </cell>
        </row>
        <row r="31387">
          <cell r="D31387" t="str">
            <v>130572</v>
          </cell>
          <cell r="J31387" t="str">
            <v>STOCKED</v>
          </cell>
        </row>
        <row r="31388">
          <cell r="D31388" t="str">
            <v>130572</v>
          </cell>
          <cell r="J31388" t="str">
            <v>STOCKED</v>
          </cell>
        </row>
        <row r="31389">
          <cell r="D31389" t="str">
            <v>130572</v>
          </cell>
          <cell r="J31389" t="str">
            <v>STOCKED</v>
          </cell>
        </row>
        <row r="31390">
          <cell r="D31390" t="str">
            <v>130572</v>
          </cell>
          <cell r="J31390" t="str">
            <v>STOCKED</v>
          </cell>
        </row>
        <row r="31391">
          <cell r="D31391" t="str">
            <v>130572</v>
          </cell>
          <cell r="J31391" t="str">
            <v>STOCKED</v>
          </cell>
        </row>
        <row r="31392">
          <cell r="D31392" t="str">
            <v>130572</v>
          </cell>
          <cell r="J31392" t="str">
            <v>STOCKED</v>
          </cell>
        </row>
        <row r="31393">
          <cell r="D31393" t="str">
            <v>130572</v>
          </cell>
          <cell r="J31393" t="str">
            <v>STOCKED</v>
          </cell>
        </row>
        <row r="31394">
          <cell r="D31394" t="str">
            <v>130572</v>
          </cell>
          <cell r="J31394" t="str">
            <v>STOCKED</v>
          </cell>
        </row>
        <row r="31395">
          <cell r="D31395" t="str">
            <v>130572</v>
          </cell>
          <cell r="J31395" t="str">
            <v>STOCKED</v>
          </cell>
        </row>
        <row r="31396">
          <cell r="D31396" t="str">
            <v>130572</v>
          </cell>
          <cell r="J31396" t="str">
            <v>STOCKED</v>
          </cell>
        </row>
        <row r="31397">
          <cell r="D31397" t="str">
            <v>130572</v>
          </cell>
          <cell r="J31397" t="str">
            <v>STOCKED</v>
          </cell>
        </row>
        <row r="31398">
          <cell r="D31398" t="str">
            <v>130572</v>
          </cell>
          <cell r="J31398" t="str">
            <v>STOCKED</v>
          </cell>
        </row>
        <row r="31399">
          <cell r="D31399" t="str">
            <v>130572</v>
          </cell>
          <cell r="J31399" t="str">
            <v>STOCKED</v>
          </cell>
        </row>
        <row r="31400">
          <cell r="D31400" t="str">
            <v>130572</v>
          </cell>
          <cell r="J31400" t="str">
            <v>STOCKED</v>
          </cell>
        </row>
        <row r="31401">
          <cell r="D31401" t="str">
            <v>130572</v>
          </cell>
          <cell r="J31401" t="str">
            <v>(blank)</v>
          </cell>
        </row>
        <row r="31402">
          <cell r="D31402" t="str">
            <v>130572</v>
          </cell>
          <cell r="J31402" t="str">
            <v>(blank)</v>
          </cell>
        </row>
        <row r="31403">
          <cell r="D31403" t="str">
            <v>130572</v>
          </cell>
          <cell r="J31403" t="str">
            <v>(blank)</v>
          </cell>
        </row>
        <row r="31404">
          <cell r="D31404" t="str">
            <v>130572</v>
          </cell>
          <cell r="J31404" t="str">
            <v>(blank)</v>
          </cell>
        </row>
        <row r="31405">
          <cell r="D31405" t="str">
            <v>130573</v>
          </cell>
          <cell r="J31405" t="str">
            <v>STOCKED</v>
          </cell>
        </row>
        <row r="31406">
          <cell r="D31406" t="str">
            <v>130573</v>
          </cell>
          <cell r="J31406" t="str">
            <v>STOCKED</v>
          </cell>
        </row>
        <row r="31407">
          <cell r="D31407" t="str">
            <v>130573</v>
          </cell>
          <cell r="J31407" t="str">
            <v>STOCKED</v>
          </cell>
        </row>
        <row r="31408">
          <cell r="D31408" t="str">
            <v>130573</v>
          </cell>
          <cell r="J31408" t="str">
            <v>STOCKED</v>
          </cell>
        </row>
        <row r="31409">
          <cell r="D31409" t="str">
            <v>130573</v>
          </cell>
          <cell r="J31409" t="str">
            <v>STOCKED</v>
          </cell>
        </row>
        <row r="31410">
          <cell r="D31410" t="str">
            <v>130573</v>
          </cell>
          <cell r="J31410" t="str">
            <v>STOCKED</v>
          </cell>
        </row>
        <row r="31411">
          <cell r="D31411" t="str">
            <v>130573</v>
          </cell>
          <cell r="J31411" t="str">
            <v>STOCKED</v>
          </cell>
        </row>
        <row r="31412">
          <cell r="D31412" t="str">
            <v>130573</v>
          </cell>
          <cell r="J31412" t="str">
            <v>STOCKED</v>
          </cell>
        </row>
        <row r="31413">
          <cell r="D31413" t="str">
            <v>130573</v>
          </cell>
          <cell r="J31413" t="str">
            <v>STOCKED</v>
          </cell>
        </row>
        <row r="31414">
          <cell r="D31414" t="str">
            <v>130573</v>
          </cell>
          <cell r="J31414" t="str">
            <v>STOCKED</v>
          </cell>
        </row>
        <row r="31415">
          <cell r="D31415" t="str">
            <v>130573</v>
          </cell>
          <cell r="J31415" t="str">
            <v>STOCKED</v>
          </cell>
        </row>
        <row r="31416">
          <cell r="D31416" t="str">
            <v>130573</v>
          </cell>
          <cell r="J31416" t="str">
            <v>STOCKED</v>
          </cell>
        </row>
        <row r="31417">
          <cell r="D31417" t="str">
            <v>130573</v>
          </cell>
          <cell r="J31417" t="str">
            <v>STOCKED</v>
          </cell>
        </row>
        <row r="31418">
          <cell r="D31418" t="str">
            <v>130573</v>
          </cell>
          <cell r="J31418" t="str">
            <v>STOCKED</v>
          </cell>
        </row>
        <row r="31419">
          <cell r="D31419" t="str">
            <v>130573</v>
          </cell>
          <cell r="J31419" t="str">
            <v>STOCKED</v>
          </cell>
        </row>
        <row r="31420">
          <cell r="D31420" t="str">
            <v>130573</v>
          </cell>
          <cell r="J31420" t="str">
            <v>STOCKED</v>
          </cell>
        </row>
        <row r="31421">
          <cell r="D31421" t="str">
            <v>130573</v>
          </cell>
          <cell r="J31421" t="str">
            <v>STOCKED</v>
          </cell>
        </row>
        <row r="31422">
          <cell r="D31422" t="str">
            <v>130573</v>
          </cell>
          <cell r="J31422" t="str">
            <v>STOCKED</v>
          </cell>
        </row>
        <row r="31423">
          <cell r="D31423" t="str">
            <v>130573</v>
          </cell>
          <cell r="J31423" t="str">
            <v>STOCKED</v>
          </cell>
        </row>
        <row r="31424">
          <cell r="D31424" t="str">
            <v>130573</v>
          </cell>
          <cell r="J31424" t="str">
            <v>STOCKED</v>
          </cell>
        </row>
        <row r="31425">
          <cell r="D31425" t="str">
            <v>130573</v>
          </cell>
          <cell r="J31425" t="str">
            <v>STOCKED</v>
          </cell>
        </row>
        <row r="31426">
          <cell r="D31426" t="str">
            <v>130573</v>
          </cell>
          <cell r="J31426" t="str">
            <v>STOCKED</v>
          </cell>
        </row>
        <row r="31427">
          <cell r="D31427" t="str">
            <v>130573</v>
          </cell>
          <cell r="J31427" t="str">
            <v>STOCKED</v>
          </cell>
        </row>
        <row r="31428">
          <cell r="D31428" t="str">
            <v>130573</v>
          </cell>
          <cell r="J31428" t="str">
            <v>STOCKED</v>
          </cell>
        </row>
        <row r="31429">
          <cell r="D31429" t="str">
            <v>130573</v>
          </cell>
          <cell r="J31429" t="str">
            <v>STOCKED</v>
          </cell>
        </row>
        <row r="31430">
          <cell r="D31430" t="str">
            <v>130573</v>
          </cell>
          <cell r="J31430" t="str">
            <v>(blank)</v>
          </cell>
        </row>
        <row r="31431">
          <cell r="D31431" t="str">
            <v>130573</v>
          </cell>
          <cell r="J31431" t="str">
            <v>(blank)</v>
          </cell>
        </row>
        <row r="31432">
          <cell r="D31432" t="str">
            <v>130573</v>
          </cell>
          <cell r="J31432" t="str">
            <v>(blank)</v>
          </cell>
        </row>
        <row r="31433">
          <cell r="D31433" t="str">
            <v>130573</v>
          </cell>
          <cell r="J31433" t="str">
            <v>(blank)</v>
          </cell>
        </row>
        <row r="31434">
          <cell r="D31434" t="str">
            <v>130573</v>
          </cell>
          <cell r="J31434" t="str">
            <v>(blank)</v>
          </cell>
        </row>
        <row r="31435">
          <cell r="D31435" t="str">
            <v>130573</v>
          </cell>
          <cell r="J31435" t="str">
            <v>N/A</v>
          </cell>
        </row>
        <row r="31436">
          <cell r="D31436" t="str">
            <v>130573</v>
          </cell>
          <cell r="J31436" t="str">
            <v>N/A</v>
          </cell>
        </row>
        <row r="31437">
          <cell r="D31437" t="str">
            <v>130573</v>
          </cell>
          <cell r="J31437" t="str">
            <v>STOCKED</v>
          </cell>
        </row>
        <row r="31438">
          <cell r="D31438" t="str">
            <v>130573</v>
          </cell>
          <cell r="J31438" t="str">
            <v>STOCKED</v>
          </cell>
        </row>
        <row r="31439">
          <cell r="D31439" t="str">
            <v>130573</v>
          </cell>
          <cell r="J31439" t="str">
            <v>(blank)</v>
          </cell>
        </row>
        <row r="31440">
          <cell r="D31440" t="str">
            <v>130573</v>
          </cell>
          <cell r="J31440" t="str">
            <v>(blank)</v>
          </cell>
        </row>
        <row r="31441">
          <cell r="D31441" t="str">
            <v>130573</v>
          </cell>
          <cell r="J31441" t="str">
            <v>(blank)</v>
          </cell>
        </row>
        <row r="31442">
          <cell r="D31442" t="str">
            <v>130573</v>
          </cell>
          <cell r="J31442" t="str">
            <v>(blank)</v>
          </cell>
        </row>
        <row r="31443">
          <cell r="D31443" t="str">
            <v>130573</v>
          </cell>
          <cell r="J31443" t="str">
            <v>STOCKED</v>
          </cell>
        </row>
        <row r="31444">
          <cell r="D31444" t="str">
            <v>130573</v>
          </cell>
          <cell r="J31444" t="str">
            <v>STOCKED</v>
          </cell>
        </row>
        <row r="31445">
          <cell r="D31445" t="str">
            <v>130573</v>
          </cell>
          <cell r="J31445" t="str">
            <v>STOCKED</v>
          </cell>
        </row>
        <row r="31446">
          <cell r="D31446" t="str">
            <v>130573</v>
          </cell>
          <cell r="J31446" t="str">
            <v>STOCKED</v>
          </cell>
        </row>
        <row r="31447">
          <cell r="D31447" t="str">
            <v>130573</v>
          </cell>
          <cell r="J31447" t="str">
            <v>STOCKED</v>
          </cell>
        </row>
        <row r="31448">
          <cell r="D31448" t="str">
            <v>130573</v>
          </cell>
          <cell r="J31448" t="str">
            <v>STOCKED</v>
          </cell>
        </row>
        <row r="31449">
          <cell r="D31449" t="str">
            <v>130573</v>
          </cell>
          <cell r="J31449" t="str">
            <v>STOCKED</v>
          </cell>
        </row>
        <row r="31450">
          <cell r="D31450" t="str">
            <v>130573</v>
          </cell>
          <cell r="J31450" t="str">
            <v>STOCKED</v>
          </cell>
        </row>
        <row r="31451">
          <cell r="D31451" t="str">
            <v>130573</v>
          </cell>
          <cell r="J31451" t="str">
            <v>STOCKED</v>
          </cell>
        </row>
        <row r="31452">
          <cell r="D31452" t="str">
            <v>130573</v>
          </cell>
          <cell r="J31452" t="str">
            <v>STOCKED</v>
          </cell>
        </row>
        <row r="31453">
          <cell r="D31453" t="str">
            <v>130573</v>
          </cell>
          <cell r="J31453" t="str">
            <v>STOCKED</v>
          </cell>
        </row>
        <row r="31454">
          <cell r="D31454" t="str">
            <v>130573</v>
          </cell>
          <cell r="J31454" t="str">
            <v>STOCKED</v>
          </cell>
        </row>
        <row r="31455">
          <cell r="D31455" t="str">
            <v>130573</v>
          </cell>
          <cell r="J31455" t="str">
            <v>STOCKED</v>
          </cell>
        </row>
        <row r="31456">
          <cell r="D31456" t="str">
            <v>130573</v>
          </cell>
          <cell r="J31456" t="str">
            <v>STOCKED</v>
          </cell>
        </row>
        <row r="31457">
          <cell r="D31457" t="str">
            <v>130573</v>
          </cell>
          <cell r="J31457" t="str">
            <v>STOCKED</v>
          </cell>
        </row>
        <row r="31458">
          <cell r="D31458" t="str">
            <v>130573</v>
          </cell>
          <cell r="J31458" t="str">
            <v>STOCKED</v>
          </cell>
        </row>
        <row r="31459">
          <cell r="D31459" t="str">
            <v>130573</v>
          </cell>
          <cell r="J31459" t="str">
            <v>STOCKED</v>
          </cell>
        </row>
        <row r="31460">
          <cell r="D31460" t="str">
            <v>130573</v>
          </cell>
          <cell r="J31460" t="str">
            <v>STOCKED</v>
          </cell>
        </row>
        <row r="31461">
          <cell r="D31461" t="str">
            <v>130573</v>
          </cell>
          <cell r="J31461" t="str">
            <v>STOCKED</v>
          </cell>
        </row>
        <row r="31462">
          <cell r="D31462" t="str">
            <v>130573</v>
          </cell>
          <cell r="J31462" t="str">
            <v>STOCKED</v>
          </cell>
        </row>
        <row r="31463">
          <cell r="D31463" t="str">
            <v>130573</v>
          </cell>
          <cell r="J31463" t="str">
            <v>STOCKED</v>
          </cell>
        </row>
        <row r="31464">
          <cell r="D31464" t="str">
            <v>130573</v>
          </cell>
          <cell r="J31464" t="str">
            <v>STOCKED</v>
          </cell>
        </row>
        <row r="31465">
          <cell r="D31465" t="str">
            <v>130573</v>
          </cell>
          <cell r="J31465" t="str">
            <v>STOCKED</v>
          </cell>
        </row>
        <row r="31466">
          <cell r="D31466" t="str">
            <v>130573</v>
          </cell>
          <cell r="J31466" t="str">
            <v>STOCKED</v>
          </cell>
        </row>
        <row r="31467">
          <cell r="D31467" t="str">
            <v>130573</v>
          </cell>
          <cell r="J31467" t="str">
            <v>STOCKED</v>
          </cell>
        </row>
        <row r="31468">
          <cell r="D31468" t="str">
            <v>130573</v>
          </cell>
          <cell r="J31468" t="str">
            <v>(blank)</v>
          </cell>
        </row>
        <row r="31469">
          <cell r="D31469" t="str">
            <v>130573</v>
          </cell>
          <cell r="J31469" t="str">
            <v>(blank)</v>
          </cell>
        </row>
        <row r="31470">
          <cell r="D31470" t="str">
            <v>130573</v>
          </cell>
          <cell r="J31470" t="str">
            <v>(blank)</v>
          </cell>
        </row>
        <row r="31471">
          <cell r="D31471" t="str">
            <v>130573</v>
          </cell>
          <cell r="J31471" t="str">
            <v>(blank)</v>
          </cell>
        </row>
        <row r="31472">
          <cell r="D31472" t="str">
            <v>130573</v>
          </cell>
          <cell r="J31472" t="str">
            <v>(blank)</v>
          </cell>
        </row>
        <row r="31473">
          <cell r="D31473" t="str">
            <v>130573</v>
          </cell>
          <cell r="J31473" t="str">
            <v>N/A</v>
          </cell>
        </row>
        <row r="31474">
          <cell r="D31474" t="str">
            <v>130573</v>
          </cell>
          <cell r="J31474" t="str">
            <v>N/A</v>
          </cell>
        </row>
        <row r="31475">
          <cell r="D31475" t="str">
            <v>130573</v>
          </cell>
          <cell r="J31475" t="str">
            <v>STOCKED</v>
          </cell>
        </row>
        <row r="31476">
          <cell r="D31476" t="str">
            <v>130573</v>
          </cell>
          <cell r="J31476" t="str">
            <v>STOCKED</v>
          </cell>
        </row>
        <row r="31477">
          <cell r="D31477" t="str">
            <v>130573</v>
          </cell>
          <cell r="J31477" t="str">
            <v>STOCKED</v>
          </cell>
        </row>
        <row r="31478">
          <cell r="D31478" t="str">
            <v>130573</v>
          </cell>
          <cell r="J31478" t="str">
            <v>STOCKED</v>
          </cell>
        </row>
        <row r="31479">
          <cell r="D31479" t="str">
            <v>130573</v>
          </cell>
          <cell r="J31479" t="str">
            <v>STOCKED</v>
          </cell>
        </row>
        <row r="31480">
          <cell r="D31480" t="str">
            <v>130573</v>
          </cell>
          <cell r="J31480" t="str">
            <v>STOCKED</v>
          </cell>
        </row>
        <row r="31481">
          <cell r="D31481" t="str">
            <v>130573</v>
          </cell>
          <cell r="J31481" t="str">
            <v>STOCKED</v>
          </cell>
        </row>
        <row r="31482">
          <cell r="D31482" t="str">
            <v>130573</v>
          </cell>
          <cell r="J31482" t="str">
            <v>STOCKED</v>
          </cell>
        </row>
        <row r="31483">
          <cell r="D31483" t="str">
            <v>130573</v>
          </cell>
          <cell r="J31483" t="str">
            <v>STOCKED</v>
          </cell>
        </row>
        <row r="31484">
          <cell r="D31484" t="str">
            <v>130573</v>
          </cell>
          <cell r="J31484" t="str">
            <v>STOCKED</v>
          </cell>
        </row>
        <row r="31485">
          <cell r="D31485" t="str">
            <v>130573</v>
          </cell>
          <cell r="J31485" t="str">
            <v>STOCKED</v>
          </cell>
        </row>
        <row r="31486">
          <cell r="D31486" t="str">
            <v>130573</v>
          </cell>
          <cell r="J31486" t="str">
            <v>STOCKED</v>
          </cell>
        </row>
        <row r="31487">
          <cell r="D31487" t="str">
            <v>130573</v>
          </cell>
          <cell r="J31487" t="str">
            <v>STOCKED</v>
          </cell>
        </row>
        <row r="31488">
          <cell r="D31488" t="str">
            <v>130573</v>
          </cell>
          <cell r="J31488" t="str">
            <v>STOCKED</v>
          </cell>
        </row>
        <row r="31489">
          <cell r="D31489" t="str">
            <v>130573</v>
          </cell>
          <cell r="J31489" t="str">
            <v>STOCKED</v>
          </cell>
        </row>
        <row r="31490">
          <cell r="D31490" t="str">
            <v>130573</v>
          </cell>
          <cell r="J31490" t="str">
            <v>STOCKED</v>
          </cell>
        </row>
        <row r="31491">
          <cell r="D31491" t="str">
            <v>130573</v>
          </cell>
          <cell r="J31491" t="str">
            <v>STOCKED</v>
          </cell>
        </row>
        <row r="31492">
          <cell r="D31492" t="str">
            <v>130573</v>
          </cell>
          <cell r="J31492" t="str">
            <v>STOCKED</v>
          </cell>
        </row>
        <row r="31493">
          <cell r="D31493" t="str">
            <v>130573</v>
          </cell>
          <cell r="J31493" t="str">
            <v>STOCKED</v>
          </cell>
        </row>
        <row r="31494">
          <cell r="D31494" t="str">
            <v>130573</v>
          </cell>
          <cell r="J31494" t="str">
            <v>STOCKED</v>
          </cell>
        </row>
        <row r="31495">
          <cell r="D31495" t="str">
            <v>130573</v>
          </cell>
          <cell r="J31495" t="str">
            <v>STOCKED</v>
          </cell>
        </row>
        <row r="31496">
          <cell r="D31496" t="str">
            <v>130573</v>
          </cell>
          <cell r="J31496" t="str">
            <v>STOCKED</v>
          </cell>
        </row>
        <row r="31497">
          <cell r="D31497" t="str">
            <v>130573</v>
          </cell>
          <cell r="J31497" t="str">
            <v>STOCKED</v>
          </cell>
        </row>
        <row r="31498">
          <cell r="D31498" t="str">
            <v>130573</v>
          </cell>
          <cell r="J31498" t="str">
            <v>STOCKED</v>
          </cell>
        </row>
        <row r="31499">
          <cell r="D31499" t="str">
            <v>130573</v>
          </cell>
          <cell r="J31499" t="str">
            <v>STOCKED</v>
          </cell>
        </row>
        <row r="31500">
          <cell r="D31500" t="str">
            <v>130573</v>
          </cell>
          <cell r="J31500" t="str">
            <v>(blank)</v>
          </cell>
        </row>
        <row r="31501">
          <cell r="D31501" t="str">
            <v>130573</v>
          </cell>
          <cell r="J31501" t="str">
            <v>(blank)</v>
          </cell>
        </row>
        <row r="31502">
          <cell r="D31502" t="str">
            <v>130573</v>
          </cell>
          <cell r="J31502" t="str">
            <v>(blank)</v>
          </cell>
        </row>
        <row r="31503">
          <cell r="D31503" t="str">
            <v>130573</v>
          </cell>
          <cell r="J31503" t="str">
            <v>(blank)</v>
          </cell>
        </row>
        <row r="31504">
          <cell r="D31504" t="str">
            <v>130573</v>
          </cell>
          <cell r="J31504" t="str">
            <v>(blank)</v>
          </cell>
        </row>
        <row r="31505">
          <cell r="D31505" t="str">
            <v>130573</v>
          </cell>
          <cell r="J31505" t="str">
            <v>N/A</v>
          </cell>
        </row>
        <row r="31506">
          <cell r="D31506" t="str">
            <v>130573</v>
          </cell>
          <cell r="J31506" t="str">
            <v>N/A</v>
          </cell>
        </row>
        <row r="31507">
          <cell r="D31507" t="str">
            <v>130573</v>
          </cell>
          <cell r="J31507" t="str">
            <v>STOCKED</v>
          </cell>
        </row>
        <row r="31508">
          <cell r="D31508" t="str">
            <v>130573</v>
          </cell>
          <cell r="J31508" t="str">
            <v>STOCKED</v>
          </cell>
        </row>
        <row r="31509">
          <cell r="D31509" t="str">
            <v>130573</v>
          </cell>
          <cell r="J31509" t="str">
            <v>STOCKED</v>
          </cell>
        </row>
        <row r="31510">
          <cell r="D31510" t="str">
            <v>130573</v>
          </cell>
          <cell r="J31510" t="str">
            <v>STOCKED</v>
          </cell>
        </row>
        <row r="31511">
          <cell r="D31511" t="str">
            <v>130573</v>
          </cell>
          <cell r="J31511" t="str">
            <v>STOCKED</v>
          </cell>
        </row>
        <row r="31512">
          <cell r="D31512" t="str">
            <v>130573</v>
          </cell>
          <cell r="J31512" t="str">
            <v>STOCKED</v>
          </cell>
        </row>
        <row r="31513">
          <cell r="D31513" t="str">
            <v>130573</v>
          </cell>
          <cell r="J31513" t="str">
            <v>STOCKED</v>
          </cell>
        </row>
        <row r="31514">
          <cell r="D31514" t="str">
            <v>130573</v>
          </cell>
          <cell r="J31514" t="str">
            <v>STOCKED</v>
          </cell>
        </row>
        <row r="31515">
          <cell r="D31515" t="str">
            <v>130573</v>
          </cell>
          <cell r="J31515" t="str">
            <v>STOCKED</v>
          </cell>
        </row>
        <row r="31516">
          <cell r="D31516" t="str">
            <v>130573</v>
          </cell>
          <cell r="J31516" t="str">
            <v>STOCKED</v>
          </cell>
        </row>
        <row r="31517">
          <cell r="D31517" t="str">
            <v>130573</v>
          </cell>
          <cell r="J31517" t="str">
            <v>STOCKED</v>
          </cell>
        </row>
        <row r="31518">
          <cell r="D31518" t="str">
            <v>130573</v>
          </cell>
          <cell r="J31518" t="str">
            <v>STOCKED</v>
          </cell>
        </row>
        <row r="31519">
          <cell r="D31519" t="str">
            <v>130573</v>
          </cell>
          <cell r="J31519" t="str">
            <v>STOCKED</v>
          </cell>
        </row>
        <row r="31520">
          <cell r="D31520" t="str">
            <v>130573</v>
          </cell>
          <cell r="J31520" t="str">
            <v>STOCKED</v>
          </cell>
        </row>
        <row r="31521">
          <cell r="D31521" t="str">
            <v>130573</v>
          </cell>
          <cell r="J31521" t="str">
            <v>STOCKED</v>
          </cell>
        </row>
        <row r="31522">
          <cell r="D31522" t="str">
            <v>130573</v>
          </cell>
          <cell r="J31522" t="str">
            <v>STOCKED</v>
          </cell>
        </row>
        <row r="31523">
          <cell r="D31523" t="str">
            <v>130573</v>
          </cell>
          <cell r="J31523" t="str">
            <v>STOCKED</v>
          </cell>
        </row>
        <row r="31524">
          <cell r="D31524" t="str">
            <v>130573</v>
          </cell>
          <cell r="J31524" t="str">
            <v>STOCKED</v>
          </cell>
        </row>
        <row r="31525">
          <cell r="D31525" t="str">
            <v>130573</v>
          </cell>
          <cell r="J31525" t="str">
            <v>STOCKED</v>
          </cell>
        </row>
        <row r="31526">
          <cell r="D31526" t="str">
            <v>130573</v>
          </cell>
          <cell r="J31526" t="str">
            <v>STOCKED</v>
          </cell>
        </row>
        <row r="31527">
          <cell r="D31527" t="str">
            <v>130573</v>
          </cell>
          <cell r="J31527" t="str">
            <v>STOCKED</v>
          </cell>
        </row>
        <row r="31528">
          <cell r="D31528" t="str">
            <v>130573</v>
          </cell>
          <cell r="J31528" t="str">
            <v>STOCKED</v>
          </cell>
        </row>
        <row r="31529">
          <cell r="D31529" t="str">
            <v>130573</v>
          </cell>
          <cell r="J31529" t="str">
            <v>STOCKED</v>
          </cell>
        </row>
        <row r="31530">
          <cell r="D31530" t="str">
            <v>130573</v>
          </cell>
          <cell r="J31530" t="str">
            <v>STOCKED</v>
          </cell>
        </row>
        <row r="31531">
          <cell r="D31531" t="str">
            <v>130573</v>
          </cell>
          <cell r="J31531" t="str">
            <v>STOCKED</v>
          </cell>
        </row>
        <row r="31532">
          <cell r="D31532" t="str">
            <v>130573</v>
          </cell>
          <cell r="J31532" t="str">
            <v>STOCKED</v>
          </cell>
        </row>
        <row r="31533">
          <cell r="D31533" t="str">
            <v>130573</v>
          </cell>
          <cell r="J31533" t="str">
            <v>STOCKED</v>
          </cell>
        </row>
        <row r="31534">
          <cell r="D31534" t="str">
            <v>130573</v>
          </cell>
          <cell r="J31534" t="str">
            <v>STOCKED</v>
          </cell>
        </row>
        <row r="31535">
          <cell r="D31535" t="str">
            <v>130573</v>
          </cell>
          <cell r="J31535" t="str">
            <v>STOCKED</v>
          </cell>
        </row>
        <row r="31536">
          <cell r="D31536" t="str">
            <v>130574</v>
          </cell>
          <cell r="J31536" t="str">
            <v>STOCKED</v>
          </cell>
        </row>
        <row r="31537">
          <cell r="D31537" t="str">
            <v>130574</v>
          </cell>
          <cell r="J31537" t="str">
            <v>STOCKED</v>
          </cell>
        </row>
        <row r="31538">
          <cell r="D31538" t="str">
            <v>130574</v>
          </cell>
          <cell r="J31538" t="str">
            <v>STOCKED</v>
          </cell>
        </row>
        <row r="31539">
          <cell r="D31539" t="str">
            <v>130574</v>
          </cell>
          <cell r="J31539" t="str">
            <v>STOCKED</v>
          </cell>
        </row>
        <row r="31540">
          <cell r="D31540" t="str">
            <v>130574</v>
          </cell>
          <cell r="J31540" t="str">
            <v>STOCKED</v>
          </cell>
        </row>
        <row r="31541">
          <cell r="D31541" t="str">
            <v>130574</v>
          </cell>
          <cell r="J31541" t="str">
            <v>STOCKED</v>
          </cell>
        </row>
        <row r="31542">
          <cell r="D31542" t="str">
            <v>130574</v>
          </cell>
          <cell r="J31542" t="str">
            <v>STOCKED</v>
          </cell>
        </row>
        <row r="31543">
          <cell r="D31543" t="str">
            <v>130574</v>
          </cell>
          <cell r="J31543" t="str">
            <v>STOCKED</v>
          </cell>
        </row>
        <row r="31544">
          <cell r="D31544" t="str">
            <v>130574</v>
          </cell>
          <cell r="J31544" t="str">
            <v>STOCKED</v>
          </cell>
        </row>
        <row r="31545">
          <cell r="D31545" t="str">
            <v>130574</v>
          </cell>
          <cell r="J31545" t="str">
            <v>STOCKED</v>
          </cell>
        </row>
        <row r="31546">
          <cell r="D31546" t="str">
            <v>130574</v>
          </cell>
          <cell r="J31546" t="str">
            <v>STOCKED</v>
          </cell>
        </row>
        <row r="31547">
          <cell r="D31547" t="str">
            <v>130574</v>
          </cell>
          <cell r="J31547" t="str">
            <v>STOCKED</v>
          </cell>
        </row>
        <row r="31548">
          <cell r="D31548" t="str">
            <v>130574</v>
          </cell>
          <cell r="J31548" t="str">
            <v>STOCKED</v>
          </cell>
        </row>
        <row r="31549">
          <cell r="D31549" t="str">
            <v>130574</v>
          </cell>
          <cell r="J31549" t="str">
            <v>STOCKED</v>
          </cell>
        </row>
        <row r="31550">
          <cell r="D31550" t="str">
            <v>130574</v>
          </cell>
          <cell r="J31550" t="str">
            <v>STOCKED</v>
          </cell>
        </row>
        <row r="31551">
          <cell r="D31551" t="str">
            <v>130574</v>
          </cell>
          <cell r="J31551" t="str">
            <v>STOCKED</v>
          </cell>
        </row>
        <row r="31552">
          <cell r="D31552" t="str">
            <v>130574</v>
          </cell>
          <cell r="J31552" t="str">
            <v>STOCKED</v>
          </cell>
        </row>
        <row r="31553">
          <cell r="D31553" t="str">
            <v>130574</v>
          </cell>
          <cell r="J31553" t="str">
            <v>STOCKED</v>
          </cell>
        </row>
        <row r="31554">
          <cell r="D31554" t="str">
            <v>130574</v>
          </cell>
          <cell r="J31554" t="str">
            <v>STOCKED</v>
          </cell>
        </row>
        <row r="31555">
          <cell r="D31555" t="str">
            <v>130574</v>
          </cell>
          <cell r="J31555" t="str">
            <v>STOCKED</v>
          </cell>
        </row>
        <row r="31556">
          <cell r="D31556" t="str">
            <v>130574</v>
          </cell>
          <cell r="J31556" t="str">
            <v>STOCKED</v>
          </cell>
        </row>
        <row r="31557">
          <cell r="D31557" t="str">
            <v>130574</v>
          </cell>
          <cell r="J31557" t="str">
            <v>STOCKED</v>
          </cell>
        </row>
        <row r="31558">
          <cell r="D31558" t="str">
            <v>130574</v>
          </cell>
          <cell r="J31558" t="str">
            <v>STOCKED</v>
          </cell>
        </row>
        <row r="31559">
          <cell r="D31559" t="str">
            <v>130574</v>
          </cell>
          <cell r="J31559" t="str">
            <v>STOCKED</v>
          </cell>
        </row>
        <row r="31560">
          <cell r="D31560" t="str">
            <v>130574</v>
          </cell>
          <cell r="J31560" t="str">
            <v>STOCKED</v>
          </cell>
        </row>
        <row r="31561">
          <cell r="D31561" t="str">
            <v>130574</v>
          </cell>
          <cell r="J31561" t="str">
            <v>(blank)</v>
          </cell>
        </row>
        <row r="31562">
          <cell r="D31562" t="str">
            <v>130574</v>
          </cell>
          <cell r="J31562" t="str">
            <v>(blank)</v>
          </cell>
        </row>
        <row r="31563">
          <cell r="D31563" t="str">
            <v>130574</v>
          </cell>
          <cell r="J31563" t="str">
            <v>(blank)</v>
          </cell>
        </row>
        <row r="31564">
          <cell r="D31564" t="str">
            <v>130574</v>
          </cell>
          <cell r="J31564" t="str">
            <v>(blank)</v>
          </cell>
        </row>
        <row r="31565">
          <cell r="D31565" t="str">
            <v>130574</v>
          </cell>
          <cell r="J31565" t="str">
            <v>(blank)</v>
          </cell>
        </row>
        <row r="31566">
          <cell r="D31566" t="str">
            <v>130574</v>
          </cell>
          <cell r="J31566" t="str">
            <v>N/A</v>
          </cell>
        </row>
        <row r="31567">
          <cell r="D31567" t="str">
            <v>130574</v>
          </cell>
          <cell r="J31567" t="str">
            <v>N/A</v>
          </cell>
        </row>
        <row r="31568">
          <cell r="D31568" t="str">
            <v>130574</v>
          </cell>
          <cell r="J31568" t="str">
            <v>STOCKED</v>
          </cell>
        </row>
        <row r="31569">
          <cell r="D31569" t="str">
            <v>130574</v>
          </cell>
          <cell r="J31569" t="str">
            <v>STOCKED</v>
          </cell>
        </row>
        <row r="31570">
          <cell r="D31570" t="str">
            <v>130574</v>
          </cell>
          <cell r="J31570" t="str">
            <v>STOCKED</v>
          </cell>
        </row>
        <row r="31571">
          <cell r="D31571" t="str">
            <v>130574</v>
          </cell>
          <cell r="J31571" t="str">
            <v>STOCKED</v>
          </cell>
        </row>
        <row r="31572">
          <cell r="D31572" t="str">
            <v>130574</v>
          </cell>
          <cell r="J31572" t="str">
            <v>STOCKED</v>
          </cell>
        </row>
        <row r="31573">
          <cell r="D31573" t="str">
            <v>130574</v>
          </cell>
          <cell r="J31573" t="str">
            <v>STOCKED</v>
          </cell>
        </row>
        <row r="31574">
          <cell r="D31574" t="str">
            <v>130574</v>
          </cell>
          <cell r="J31574" t="str">
            <v>STOCKED</v>
          </cell>
        </row>
        <row r="31575">
          <cell r="D31575" t="str">
            <v>130574</v>
          </cell>
          <cell r="J31575" t="str">
            <v>STOCKED</v>
          </cell>
        </row>
        <row r="31576">
          <cell r="D31576" t="str">
            <v>130574</v>
          </cell>
          <cell r="J31576" t="str">
            <v>STOCKED</v>
          </cell>
        </row>
        <row r="31577">
          <cell r="D31577" t="str">
            <v>130574</v>
          </cell>
          <cell r="J31577" t="str">
            <v>STOCKED</v>
          </cell>
        </row>
        <row r="31578">
          <cell r="D31578" t="str">
            <v>130574</v>
          </cell>
          <cell r="J31578" t="str">
            <v>STOCKED</v>
          </cell>
        </row>
        <row r="31579">
          <cell r="D31579" t="str">
            <v>130574</v>
          </cell>
          <cell r="J31579" t="str">
            <v>STOCKED</v>
          </cell>
        </row>
        <row r="31580">
          <cell r="D31580" t="str">
            <v>130574</v>
          </cell>
          <cell r="J31580" t="str">
            <v>STOCKED</v>
          </cell>
        </row>
        <row r="31581">
          <cell r="D31581" t="str">
            <v>130574</v>
          </cell>
          <cell r="J31581" t="str">
            <v>STOCKED</v>
          </cell>
        </row>
        <row r="31582">
          <cell r="D31582" t="str">
            <v>130574</v>
          </cell>
          <cell r="J31582" t="str">
            <v>STOCKED</v>
          </cell>
        </row>
        <row r="31583">
          <cell r="D31583" t="str">
            <v>130574</v>
          </cell>
          <cell r="J31583" t="str">
            <v>STOCKED</v>
          </cell>
        </row>
        <row r="31584">
          <cell r="D31584" t="str">
            <v>130574</v>
          </cell>
          <cell r="J31584" t="str">
            <v>STOCKED</v>
          </cell>
        </row>
        <row r="31585">
          <cell r="D31585" t="str">
            <v>130574</v>
          </cell>
          <cell r="J31585" t="str">
            <v>STOCKED</v>
          </cell>
        </row>
        <row r="31586">
          <cell r="D31586" t="str">
            <v>130574</v>
          </cell>
          <cell r="J31586" t="str">
            <v>STOCKED</v>
          </cell>
        </row>
        <row r="31587">
          <cell r="D31587" t="str">
            <v>130574</v>
          </cell>
          <cell r="J31587" t="str">
            <v>STOCKED</v>
          </cell>
        </row>
        <row r="31588">
          <cell r="D31588" t="str">
            <v>130574</v>
          </cell>
          <cell r="J31588" t="str">
            <v>STOCKED</v>
          </cell>
        </row>
        <row r="31589">
          <cell r="D31589" t="str">
            <v>130574</v>
          </cell>
          <cell r="J31589" t="str">
            <v>STOCKED</v>
          </cell>
        </row>
        <row r="31590">
          <cell r="D31590" t="str">
            <v>130574</v>
          </cell>
          <cell r="J31590" t="str">
            <v>STOCKED</v>
          </cell>
        </row>
        <row r="31591">
          <cell r="D31591" t="str">
            <v>130574</v>
          </cell>
          <cell r="J31591" t="str">
            <v>STOCKED</v>
          </cell>
        </row>
        <row r="31592">
          <cell r="D31592" t="str">
            <v>130574</v>
          </cell>
          <cell r="J31592" t="str">
            <v>STOCKED</v>
          </cell>
        </row>
        <row r="31593">
          <cell r="D31593" t="str">
            <v>130574</v>
          </cell>
          <cell r="J31593" t="str">
            <v>(blank)</v>
          </cell>
        </row>
        <row r="31594">
          <cell r="D31594" t="str">
            <v>130574</v>
          </cell>
          <cell r="J31594" t="str">
            <v>(blank)</v>
          </cell>
        </row>
        <row r="31595">
          <cell r="D31595" t="str">
            <v>130574</v>
          </cell>
          <cell r="J31595" t="str">
            <v>(blank)</v>
          </cell>
        </row>
        <row r="31596">
          <cell r="D31596" t="str">
            <v>130574</v>
          </cell>
          <cell r="J31596" t="str">
            <v>(blank)</v>
          </cell>
        </row>
        <row r="31597">
          <cell r="D31597" t="str">
            <v>130574</v>
          </cell>
          <cell r="J31597" t="str">
            <v>(blank)</v>
          </cell>
        </row>
        <row r="31598">
          <cell r="D31598" t="str">
            <v>130574</v>
          </cell>
          <cell r="J31598" t="str">
            <v>N/A</v>
          </cell>
        </row>
        <row r="31599">
          <cell r="D31599" t="str">
            <v>130574</v>
          </cell>
          <cell r="J31599" t="str">
            <v>N/A</v>
          </cell>
        </row>
        <row r="31600">
          <cell r="D31600" t="str">
            <v>130574</v>
          </cell>
          <cell r="J31600" t="str">
            <v>STOCKED</v>
          </cell>
        </row>
        <row r="31601">
          <cell r="D31601" t="str">
            <v>130574</v>
          </cell>
          <cell r="J31601" t="str">
            <v>STOCKED</v>
          </cell>
        </row>
        <row r="31602">
          <cell r="D31602" t="str">
            <v>130574</v>
          </cell>
          <cell r="J31602" t="str">
            <v>STOCKED</v>
          </cell>
        </row>
        <row r="31603">
          <cell r="D31603" t="str">
            <v>130574</v>
          </cell>
          <cell r="J31603" t="str">
            <v>STOCKED</v>
          </cell>
        </row>
        <row r="31604">
          <cell r="D31604" t="str">
            <v>130574</v>
          </cell>
          <cell r="J31604" t="str">
            <v>STOCKED</v>
          </cell>
        </row>
        <row r="31605">
          <cell r="D31605" t="str">
            <v>130574</v>
          </cell>
          <cell r="J31605" t="str">
            <v>STOCKED</v>
          </cell>
        </row>
        <row r="31606">
          <cell r="D31606" t="str">
            <v>130574</v>
          </cell>
          <cell r="J31606" t="str">
            <v>STOCKED</v>
          </cell>
        </row>
        <row r="31607">
          <cell r="D31607" t="str">
            <v>130574</v>
          </cell>
          <cell r="J31607" t="str">
            <v>STOCKED</v>
          </cell>
        </row>
        <row r="31608">
          <cell r="D31608" t="str">
            <v>130574</v>
          </cell>
          <cell r="J31608" t="str">
            <v>STOCKED</v>
          </cell>
        </row>
        <row r="31609">
          <cell r="D31609" t="str">
            <v>130574</v>
          </cell>
          <cell r="J31609" t="str">
            <v>STOCKED</v>
          </cell>
        </row>
        <row r="31610">
          <cell r="D31610" t="str">
            <v>130574</v>
          </cell>
          <cell r="J31610" t="str">
            <v>STOCKED</v>
          </cell>
        </row>
        <row r="31611">
          <cell r="D31611" t="str">
            <v>130574</v>
          </cell>
          <cell r="J31611" t="str">
            <v>STOCKED</v>
          </cell>
        </row>
        <row r="31612">
          <cell r="D31612" t="str">
            <v>130574</v>
          </cell>
          <cell r="J31612" t="str">
            <v>STOCKED</v>
          </cell>
        </row>
        <row r="31613">
          <cell r="D31613" t="str">
            <v>130574</v>
          </cell>
          <cell r="J31613" t="str">
            <v>STOCKED</v>
          </cell>
        </row>
        <row r="31614">
          <cell r="D31614" t="str">
            <v>130574</v>
          </cell>
          <cell r="J31614" t="str">
            <v>STOCKED</v>
          </cell>
        </row>
        <row r="31615">
          <cell r="D31615" t="str">
            <v>130574</v>
          </cell>
          <cell r="J31615" t="str">
            <v>STOCKED</v>
          </cell>
        </row>
        <row r="31616">
          <cell r="D31616" t="str">
            <v>130574</v>
          </cell>
          <cell r="J31616" t="str">
            <v>STOCKED</v>
          </cell>
        </row>
        <row r="31617">
          <cell r="D31617" t="str">
            <v>130574</v>
          </cell>
          <cell r="J31617" t="str">
            <v>STOCKED</v>
          </cell>
        </row>
        <row r="31618">
          <cell r="D31618" t="str">
            <v>130574</v>
          </cell>
          <cell r="J31618" t="str">
            <v>STOCKED</v>
          </cell>
        </row>
        <row r="31619">
          <cell r="D31619" t="str">
            <v>130574</v>
          </cell>
          <cell r="J31619" t="str">
            <v>STOCKED</v>
          </cell>
        </row>
        <row r="31620">
          <cell r="D31620" t="str">
            <v>130574</v>
          </cell>
          <cell r="J31620" t="str">
            <v>STOCKED</v>
          </cell>
        </row>
        <row r="31621">
          <cell r="D31621" t="str">
            <v>130574</v>
          </cell>
          <cell r="J31621" t="str">
            <v>STOCKED</v>
          </cell>
        </row>
        <row r="31622">
          <cell r="D31622" t="str">
            <v>130574</v>
          </cell>
          <cell r="J31622" t="str">
            <v>STOCKED</v>
          </cell>
        </row>
        <row r="31623">
          <cell r="D31623" t="str">
            <v>130574</v>
          </cell>
          <cell r="J31623" t="str">
            <v>STOCKED</v>
          </cell>
        </row>
        <row r="31624">
          <cell r="D31624" t="str">
            <v>130574</v>
          </cell>
          <cell r="J31624" t="str">
            <v>STOCKED</v>
          </cell>
        </row>
        <row r="31625">
          <cell r="D31625" t="str">
            <v>130574</v>
          </cell>
          <cell r="J31625" t="str">
            <v>(blank)</v>
          </cell>
        </row>
        <row r="31626">
          <cell r="D31626" t="str">
            <v>130574</v>
          </cell>
          <cell r="J31626" t="str">
            <v>(blank)</v>
          </cell>
        </row>
        <row r="31627">
          <cell r="D31627" t="str">
            <v>130574</v>
          </cell>
          <cell r="J31627" t="str">
            <v>(blank)</v>
          </cell>
        </row>
        <row r="31628">
          <cell r="D31628" t="str">
            <v>130574</v>
          </cell>
          <cell r="J31628" t="str">
            <v>(blank)</v>
          </cell>
        </row>
        <row r="31629">
          <cell r="D31629" t="str">
            <v>130574</v>
          </cell>
          <cell r="J31629" t="str">
            <v>(blank)</v>
          </cell>
        </row>
        <row r="31630">
          <cell r="D31630" t="str">
            <v>130574</v>
          </cell>
          <cell r="J31630" t="str">
            <v>N/A</v>
          </cell>
        </row>
        <row r="31631">
          <cell r="D31631" t="str">
            <v>130574</v>
          </cell>
          <cell r="J31631" t="str">
            <v>N/A</v>
          </cell>
        </row>
        <row r="31632">
          <cell r="D31632" t="str">
            <v>130574</v>
          </cell>
          <cell r="J31632" t="str">
            <v>STOCKED</v>
          </cell>
        </row>
        <row r="31633">
          <cell r="D31633" t="str">
            <v>130574</v>
          </cell>
          <cell r="J31633" t="str">
            <v>STOCKED</v>
          </cell>
        </row>
        <row r="31634">
          <cell r="D31634" t="str">
            <v>130574</v>
          </cell>
          <cell r="J31634" t="str">
            <v>STOCKED</v>
          </cell>
        </row>
        <row r="31635">
          <cell r="D31635" t="str">
            <v>130574</v>
          </cell>
          <cell r="J31635" t="str">
            <v>STOCKED</v>
          </cell>
        </row>
        <row r="31636">
          <cell r="D31636" t="str">
            <v>130574</v>
          </cell>
          <cell r="J31636" t="str">
            <v>STOCKED</v>
          </cell>
        </row>
        <row r="31637">
          <cell r="D31637" t="str">
            <v>130574</v>
          </cell>
          <cell r="J31637" t="str">
            <v>STOCKED</v>
          </cell>
        </row>
        <row r="31638">
          <cell r="D31638" t="str">
            <v>130574</v>
          </cell>
          <cell r="J31638" t="str">
            <v>STOCKED</v>
          </cell>
        </row>
        <row r="31639">
          <cell r="D31639" t="str">
            <v>130574</v>
          </cell>
          <cell r="J31639" t="str">
            <v>STOCKED</v>
          </cell>
        </row>
        <row r="31640">
          <cell r="D31640" t="str">
            <v>130574</v>
          </cell>
          <cell r="J31640" t="str">
            <v>STOCKED</v>
          </cell>
        </row>
        <row r="31641">
          <cell r="D31641" t="str">
            <v>130574</v>
          </cell>
          <cell r="J31641" t="str">
            <v>STOCKED</v>
          </cell>
        </row>
        <row r="31642">
          <cell r="D31642" t="str">
            <v>130574</v>
          </cell>
          <cell r="J31642" t="str">
            <v>STOCKED</v>
          </cell>
        </row>
        <row r="31643">
          <cell r="D31643" t="str">
            <v>130574</v>
          </cell>
          <cell r="J31643" t="str">
            <v>STOCKED</v>
          </cell>
        </row>
        <row r="31644">
          <cell r="D31644" t="str">
            <v>130574</v>
          </cell>
          <cell r="J31644" t="str">
            <v>STOCKED</v>
          </cell>
        </row>
        <row r="31645">
          <cell r="D31645" t="str">
            <v>130574</v>
          </cell>
          <cell r="J31645" t="str">
            <v>STOCKED</v>
          </cell>
        </row>
        <row r="31646">
          <cell r="D31646" t="str">
            <v>130574</v>
          </cell>
          <cell r="J31646" t="str">
            <v>STOCKED</v>
          </cell>
        </row>
        <row r="31647">
          <cell r="D31647" t="str">
            <v>130574</v>
          </cell>
          <cell r="J31647" t="str">
            <v>STOCKED</v>
          </cell>
        </row>
        <row r="31648">
          <cell r="D31648" t="str">
            <v>130574</v>
          </cell>
          <cell r="J31648" t="str">
            <v>STOCKED</v>
          </cell>
        </row>
        <row r="31649">
          <cell r="D31649" t="str">
            <v>130574</v>
          </cell>
          <cell r="J31649" t="str">
            <v>STOCKED</v>
          </cell>
        </row>
        <row r="31650">
          <cell r="D31650" t="str">
            <v>130574</v>
          </cell>
          <cell r="J31650" t="str">
            <v>STOCKED</v>
          </cell>
        </row>
        <row r="31651">
          <cell r="D31651" t="str">
            <v>130574</v>
          </cell>
          <cell r="J31651" t="str">
            <v>STOCKED</v>
          </cell>
        </row>
        <row r="31652">
          <cell r="D31652" t="str">
            <v>130574</v>
          </cell>
          <cell r="J31652" t="str">
            <v>STOCKED</v>
          </cell>
        </row>
        <row r="31653">
          <cell r="D31653" t="str">
            <v>130574</v>
          </cell>
          <cell r="J31653" t="str">
            <v>STOCKED</v>
          </cell>
        </row>
        <row r="31654">
          <cell r="D31654" t="str">
            <v>130574</v>
          </cell>
          <cell r="J31654" t="str">
            <v>STOCKED</v>
          </cell>
        </row>
        <row r="31655">
          <cell r="D31655" t="str">
            <v>130574</v>
          </cell>
          <cell r="J31655" t="str">
            <v>STOCKED</v>
          </cell>
        </row>
        <row r="31656">
          <cell r="D31656" t="str">
            <v>130574</v>
          </cell>
          <cell r="J31656" t="str">
            <v>STOCKED</v>
          </cell>
        </row>
        <row r="31657">
          <cell r="D31657" t="str">
            <v>130574</v>
          </cell>
          <cell r="J31657" t="str">
            <v>STOCKED</v>
          </cell>
        </row>
        <row r="31658">
          <cell r="D31658" t="str">
            <v>130574</v>
          </cell>
          <cell r="J31658" t="str">
            <v>STOCKED</v>
          </cell>
        </row>
        <row r="31659">
          <cell r="D31659" t="str">
            <v>130574</v>
          </cell>
          <cell r="J31659" t="str">
            <v>STOCKED</v>
          </cell>
        </row>
        <row r="31660">
          <cell r="D31660" t="str">
            <v>130574</v>
          </cell>
          <cell r="J31660" t="str">
            <v>STOCKED</v>
          </cell>
        </row>
        <row r="31661">
          <cell r="D31661" t="str">
            <v>130575</v>
          </cell>
          <cell r="J31661" t="str">
            <v>STOCKED</v>
          </cell>
        </row>
        <row r="31662">
          <cell r="D31662" t="str">
            <v>130575</v>
          </cell>
          <cell r="J31662" t="str">
            <v>STOCKED</v>
          </cell>
        </row>
        <row r="31663">
          <cell r="D31663" t="str">
            <v>130575</v>
          </cell>
          <cell r="J31663" t="str">
            <v>STOCKED</v>
          </cell>
        </row>
        <row r="31664">
          <cell r="D31664" t="str">
            <v>130575</v>
          </cell>
          <cell r="J31664" t="str">
            <v>STOCKED</v>
          </cell>
        </row>
        <row r="31665">
          <cell r="D31665" t="str">
            <v>130575</v>
          </cell>
          <cell r="J31665" t="str">
            <v>STOCKED</v>
          </cell>
        </row>
        <row r="31666">
          <cell r="D31666" t="str">
            <v>130575</v>
          </cell>
          <cell r="J31666" t="str">
            <v>STOCKED</v>
          </cell>
        </row>
        <row r="31667">
          <cell r="D31667" t="str">
            <v>130575</v>
          </cell>
          <cell r="J31667" t="str">
            <v>STOCKED</v>
          </cell>
        </row>
        <row r="31668">
          <cell r="D31668" t="str">
            <v>130575</v>
          </cell>
          <cell r="J31668" t="str">
            <v>STOCKED</v>
          </cell>
        </row>
        <row r="31669">
          <cell r="D31669" t="str">
            <v>130575</v>
          </cell>
          <cell r="J31669" t="str">
            <v>STOCKED</v>
          </cell>
        </row>
        <row r="31670">
          <cell r="D31670" t="str">
            <v>130575</v>
          </cell>
          <cell r="J31670" t="str">
            <v>STOCKED</v>
          </cell>
        </row>
        <row r="31671">
          <cell r="D31671" t="str">
            <v>130575</v>
          </cell>
          <cell r="J31671" t="str">
            <v>STOCKED</v>
          </cell>
        </row>
        <row r="31672">
          <cell r="D31672" t="str">
            <v>130575</v>
          </cell>
          <cell r="J31672" t="str">
            <v>STOCKED</v>
          </cell>
        </row>
        <row r="31673">
          <cell r="D31673" t="str">
            <v>130575</v>
          </cell>
          <cell r="J31673" t="str">
            <v>STOCKED</v>
          </cell>
        </row>
        <row r="31674">
          <cell r="D31674" t="str">
            <v>130575</v>
          </cell>
          <cell r="J31674" t="str">
            <v>STOCKED</v>
          </cell>
        </row>
        <row r="31675">
          <cell r="D31675" t="str">
            <v>130575</v>
          </cell>
          <cell r="J31675" t="str">
            <v>STOCKED</v>
          </cell>
        </row>
        <row r="31676">
          <cell r="D31676" t="str">
            <v>130575</v>
          </cell>
          <cell r="J31676" t="str">
            <v>STOCKED</v>
          </cell>
        </row>
        <row r="31677">
          <cell r="D31677" t="str">
            <v>130575</v>
          </cell>
          <cell r="J31677" t="str">
            <v>STOCKED</v>
          </cell>
        </row>
        <row r="31678">
          <cell r="D31678" t="str">
            <v>130575</v>
          </cell>
          <cell r="J31678" t="str">
            <v>STOCKED</v>
          </cell>
        </row>
        <row r="31679">
          <cell r="D31679" t="str">
            <v>130575</v>
          </cell>
          <cell r="J31679" t="str">
            <v>STOCKED</v>
          </cell>
        </row>
        <row r="31680">
          <cell r="D31680" t="str">
            <v>130575</v>
          </cell>
          <cell r="J31680" t="str">
            <v>STOCKED</v>
          </cell>
        </row>
        <row r="31681">
          <cell r="D31681" t="str">
            <v>130575</v>
          </cell>
          <cell r="J31681" t="str">
            <v>STOCKED</v>
          </cell>
        </row>
        <row r="31682">
          <cell r="D31682" t="str">
            <v>130575</v>
          </cell>
          <cell r="J31682" t="str">
            <v>STOCKED</v>
          </cell>
        </row>
        <row r="31683">
          <cell r="D31683" t="str">
            <v>130575</v>
          </cell>
          <cell r="J31683" t="str">
            <v>STOCKED</v>
          </cell>
        </row>
        <row r="31684">
          <cell r="D31684" t="str">
            <v>130575</v>
          </cell>
          <cell r="J31684" t="str">
            <v>STOCKED</v>
          </cell>
        </row>
        <row r="31685">
          <cell r="D31685" t="str">
            <v>130575</v>
          </cell>
          <cell r="J31685" t="str">
            <v>STOCKED</v>
          </cell>
        </row>
        <row r="31686">
          <cell r="D31686" t="str">
            <v>130575</v>
          </cell>
          <cell r="J31686" t="str">
            <v>(blank)</v>
          </cell>
        </row>
        <row r="31687">
          <cell r="D31687" t="str">
            <v>130575</v>
          </cell>
          <cell r="J31687" t="str">
            <v>(blank)</v>
          </cell>
        </row>
        <row r="31688">
          <cell r="D31688" t="str">
            <v>130575</v>
          </cell>
          <cell r="J31688" t="str">
            <v>(blank)</v>
          </cell>
        </row>
        <row r="31689">
          <cell r="D31689" t="str">
            <v>130575</v>
          </cell>
          <cell r="J31689" t="str">
            <v>(blank)</v>
          </cell>
        </row>
        <row r="31690">
          <cell r="D31690" t="str">
            <v>130575</v>
          </cell>
          <cell r="J31690" t="str">
            <v>(blank)</v>
          </cell>
        </row>
        <row r="31691">
          <cell r="D31691" t="str">
            <v>130575</v>
          </cell>
          <cell r="J31691" t="str">
            <v>N/A</v>
          </cell>
        </row>
        <row r="31692">
          <cell r="D31692" t="str">
            <v>130575</v>
          </cell>
          <cell r="J31692" t="str">
            <v>N/A</v>
          </cell>
        </row>
        <row r="31693">
          <cell r="D31693" t="str">
            <v>130575</v>
          </cell>
          <cell r="J31693" t="str">
            <v>STOCKED</v>
          </cell>
        </row>
        <row r="31694">
          <cell r="D31694" t="str">
            <v>130575</v>
          </cell>
          <cell r="J31694" t="str">
            <v>STOCKED</v>
          </cell>
        </row>
        <row r="31695">
          <cell r="D31695" t="str">
            <v>130575</v>
          </cell>
          <cell r="J31695" t="str">
            <v>STOCKED</v>
          </cell>
        </row>
        <row r="31696">
          <cell r="D31696" t="str">
            <v>130575</v>
          </cell>
          <cell r="J31696" t="str">
            <v>STOCKED</v>
          </cell>
        </row>
        <row r="31697">
          <cell r="D31697" t="str">
            <v>130575</v>
          </cell>
          <cell r="J31697" t="str">
            <v>STOCKED</v>
          </cell>
        </row>
        <row r="31698">
          <cell r="D31698" t="str">
            <v>130575</v>
          </cell>
          <cell r="J31698" t="str">
            <v>STOCKED</v>
          </cell>
        </row>
        <row r="31699">
          <cell r="D31699" t="str">
            <v>130575</v>
          </cell>
          <cell r="J31699" t="str">
            <v>STOCKED</v>
          </cell>
        </row>
        <row r="31700">
          <cell r="D31700" t="str">
            <v>130575</v>
          </cell>
          <cell r="J31700" t="str">
            <v>STOCKED</v>
          </cell>
        </row>
        <row r="31701">
          <cell r="D31701" t="str">
            <v>130575</v>
          </cell>
          <cell r="J31701" t="str">
            <v>STOCKED</v>
          </cell>
        </row>
        <row r="31702">
          <cell r="D31702" t="str">
            <v>130575</v>
          </cell>
          <cell r="J31702" t="str">
            <v>STOCKED</v>
          </cell>
        </row>
        <row r="31703">
          <cell r="D31703" t="str">
            <v>130575</v>
          </cell>
          <cell r="J31703" t="str">
            <v>STOCKED</v>
          </cell>
        </row>
        <row r="31704">
          <cell r="D31704" t="str">
            <v>130575</v>
          </cell>
          <cell r="J31704" t="str">
            <v>STOCKED</v>
          </cell>
        </row>
        <row r="31705">
          <cell r="D31705" t="str">
            <v>130575</v>
          </cell>
          <cell r="J31705" t="str">
            <v>STOCKED</v>
          </cell>
        </row>
        <row r="31706">
          <cell r="D31706" t="str">
            <v>130575</v>
          </cell>
          <cell r="J31706" t="str">
            <v>STOCKED</v>
          </cell>
        </row>
        <row r="31707">
          <cell r="D31707" t="str">
            <v>130575</v>
          </cell>
          <cell r="J31707" t="str">
            <v>STOCKED</v>
          </cell>
        </row>
        <row r="31708">
          <cell r="D31708" t="str">
            <v>130575</v>
          </cell>
          <cell r="J31708" t="str">
            <v>STOCKED</v>
          </cell>
        </row>
        <row r="31709">
          <cell r="D31709" t="str">
            <v>130575</v>
          </cell>
          <cell r="J31709" t="str">
            <v>STOCKED</v>
          </cell>
        </row>
        <row r="31710">
          <cell r="D31710" t="str">
            <v>130575</v>
          </cell>
          <cell r="J31710" t="str">
            <v>STOCKED</v>
          </cell>
        </row>
        <row r="31711">
          <cell r="D31711" t="str">
            <v>130575</v>
          </cell>
          <cell r="J31711" t="str">
            <v>STOCKED</v>
          </cell>
        </row>
        <row r="31712">
          <cell r="D31712" t="str">
            <v>130575</v>
          </cell>
          <cell r="J31712" t="str">
            <v>STOCKED</v>
          </cell>
        </row>
        <row r="31713">
          <cell r="D31713" t="str">
            <v>130575</v>
          </cell>
          <cell r="J31713" t="str">
            <v>STOCKED</v>
          </cell>
        </row>
        <row r="31714">
          <cell r="D31714" t="str">
            <v>130575</v>
          </cell>
          <cell r="J31714" t="str">
            <v>STOCKED</v>
          </cell>
        </row>
        <row r="31715">
          <cell r="D31715" t="str">
            <v>130575</v>
          </cell>
          <cell r="J31715" t="str">
            <v>STOCKED</v>
          </cell>
        </row>
        <row r="31716">
          <cell r="D31716" t="str">
            <v>130575</v>
          </cell>
          <cell r="J31716" t="str">
            <v>STOCKED</v>
          </cell>
        </row>
        <row r="31717">
          <cell r="D31717" t="str">
            <v>130575</v>
          </cell>
          <cell r="J31717" t="str">
            <v>STOCKED</v>
          </cell>
        </row>
        <row r="31718">
          <cell r="D31718" t="str">
            <v>130575</v>
          </cell>
          <cell r="J31718" t="str">
            <v>(blank)</v>
          </cell>
        </row>
        <row r="31719">
          <cell r="D31719" t="str">
            <v>130575</v>
          </cell>
          <cell r="J31719" t="str">
            <v>(blank)</v>
          </cell>
        </row>
        <row r="31720">
          <cell r="D31720" t="str">
            <v>130575</v>
          </cell>
          <cell r="J31720" t="str">
            <v>(blank)</v>
          </cell>
        </row>
        <row r="31721">
          <cell r="D31721" t="str">
            <v>130575</v>
          </cell>
          <cell r="J31721" t="str">
            <v>(blank)</v>
          </cell>
        </row>
        <row r="31722">
          <cell r="D31722" t="str">
            <v>130575</v>
          </cell>
          <cell r="J31722" t="str">
            <v>(blank)</v>
          </cell>
        </row>
        <row r="31723">
          <cell r="D31723" t="str">
            <v>130575</v>
          </cell>
          <cell r="J31723" t="str">
            <v>N/A</v>
          </cell>
        </row>
        <row r="31724">
          <cell r="D31724" t="str">
            <v>130575</v>
          </cell>
          <cell r="J31724" t="str">
            <v>N/A</v>
          </cell>
        </row>
        <row r="31725">
          <cell r="D31725" t="str">
            <v>130575</v>
          </cell>
          <cell r="J31725" t="str">
            <v>SPECIAL ORDER</v>
          </cell>
        </row>
        <row r="31726">
          <cell r="D31726" t="str">
            <v>130575</v>
          </cell>
          <cell r="J31726" t="str">
            <v>SPECIAL ORDER</v>
          </cell>
        </row>
        <row r="31727">
          <cell r="D31727" t="str">
            <v>130575</v>
          </cell>
          <cell r="J31727" t="str">
            <v>SPECIAL ORDER</v>
          </cell>
        </row>
        <row r="31728">
          <cell r="D31728" t="str">
            <v>130575</v>
          </cell>
          <cell r="J31728" t="str">
            <v>SPECIAL ORDER</v>
          </cell>
        </row>
        <row r="31729">
          <cell r="D31729" t="str">
            <v>130575</v>
          </cell>
          <cell r="J31729" t="str">
            <v>SPECIAL ORDER</v>
          </cell>
        </row>
        <row r="31730">
          <cell r="D31730" t="str">
            <v>130575</v>
          </cell>
          <cell r="J31730" t="str">
            <v>SPECIAL ORDER</v>
          </cell>
        </row>
        <row r="31731">
          <cell r="D31731" t="str">
            <v>130575</v>
          </cell>
          <cell r="J31731" t="str">
            <v>SPECIAL ORDER</v>
          </cell>
        </row>
        <row r="31732">
          <cell r="D31732" t="str">
            <v>130575</v>
          </cell>
          <cell r="J31732" t="str">
            <v>SPECIAL ORDER</v>
          </cell>
        </row>
        <row r="31733">
          <cell r="D31733" t="str">
            <v>130575</v>
          </cell>
          <cell r="J31733" t="str">
            <v>SPECIAL ORDER</v>
          </cell>
        </row>
        <row r="31734">
          <cell r="D31734" t="str">
            <v>130575</v>
          </cell>
          <cell r="J31734" t="str">
            <v>SPECIAL ORDER</v>
          </cell>
        </row>
        <row r="31735">
          <cell r="D31735" t="str">
            <v>130575</v>
          </cell>
          <cell r="J31735" t="str">
            <v>SPECIAL ORDER</v>
          </cell>
        </row>
        <row r="31736">
          <cell r="D31736" t="str">
            <v>130575</v>
          </cell>
          <cell r="J31736" t="str">
            <v>SPECIAL ORDER</v>
          </cell>
        </row>
        <row r="31737">
          <cell r="D31737" t="str">
            <v>130575</v>
          </cell>
          <cell r="J31737" t="str">
            <v>SPECIAL ORDER</v>
          </cell>
        </row>
        <row r="31738">
          <cell r="D31738" t="str">
            <v>130575</v>
          </cell>
          <cell r="J31738" t="str">
            <v>SPECIAL ORDER</v>
          </cell>
        </row>
        <row r="31739">
          <cell r="D31739" t="str">
            <v>130575</v>
          </cell>
          <cell r="J31739" t="str">
            <v>SPECIAL ORDER</v>
          </cell>
        </row>
        <row r="31740">
          <cell r="D31740" t="str">
            <v>130575</v>
          </cell>
          <cell r="J31740" t="str">
            <v>SPECIAL ORDER</v>
          </cell>
        </row>
        <row r="31741">
          <cell r="D31741" t="str">
            <v>130575</v>
          </cell>
          <cell r="J31741" t="str">
            <v>SPECIAL ORDER</v>
          </cell>
        </row>
        <row r="31742">
          <cell r="D31742" t="str">
            <v>130575</v>
          </cell>
          <cell r="J31742" t="str">
            <v>SPECIAL ORDER</v>
          </cell>
        </row>
        <row r="31743">
          <cell r="D31743" t="str">
            <v>130575</v>
          </cell>
          <cell r="J31743" t="str">
            <v>SPECIAL ORDER</v>
          </cell>
        </row>
        <row r="31744">
          <cell r="D31744" t="str">
            <v>130575</v>
          </cell>
          <cell r="J31744" t="str">
            <v>SPECIAL ORDER</v>
          </cell>
        </row>
        <row r="31745">
          <cell r="D31745" t="str">
            <v>130575</v>
          </cell>
          <cell r="J31745" t="str">
            <v>SPECIAL ORDER</v>
          </cell>
        </row>
        <row r="31746">
          <cell r="D31746" t="str">
            <v>130575</v>
          </cell>
          <cell r="J31746" t="str">
            <v>SPECIAL ORDER</v>
          </cell>
        </row>
        <row r="31747">
          <cell r="D31747" t="str">
            <v>130575</v>
          </cell>
          <cell r="J31747" t="str">
            <v>SPECIAL ORDER</v>
          </cell>
        </row>
        <row r="31748">
          <cell r="D31748" t="str">
            <v>130575</v>
          </cell>
          <cell r="J31748" t="str">
            <v>SPECIAL ORDER</v>
          </cell>
        </row>
        <row r="31749">
          <cell r="D31749" t="str">
            <v>130575</v>
          </cell>
          <cell r="J31749" t="str">
            <v>SPECIAL ORDER</v>
          </cell>
        </row>
        <row r="31750">
          <cell r="D31750" t="str">
            <v>130575</v>
          </cell>
          <cell r="J31750" t="str">
            <v>(blank)</v>
          </cell>
        </row>
        <row r="31751">
          <cell r="D31751" t="str">
            <v>130575</v>
          </cell>
          <cell r="J31751" t="str">
            <v>(blank)</v>
          </cell>
        </row>
        <row r="31752">
          <cell r="D31752" t="str">
            <v>130575</v>
          </cell>
          <cell r="J31752" t="str">
            <v>(blank)</v>
          </cell>
        </row>
        <row r="31753">
          <cell r="D31753" t="str">
            <v>130575</v>
          </cell>
          <cell r="J31753" t="str">
            <v>(blank)</v>
          </cell>
        </row>
        <row r="31754">
          <cell r="D31754" t="str">
            <v>130575</v>
          </cell>
          <cell r="J31754" t="str">
            <v>(blank)</v>
          </cell>
        </row>
        <row r="31755">
          <cell r="D31755" t="str">
            <v>130575</v>
          </cell>
          <cell r="J31755" t="str">
            <v>N/A</v>
          </cell>
        </row>
        <row r="31756">
          <cell r="D31756" t="str">
            <v>130575</v>
          </cell>
          <cell r="J31756" t="str">
            <v>N/A</v>
          </cell>
        </row>
        <row r="31757">
          <cell r="D31757" t="str">
            <v>130575</v>
          </cell>
          <cell r="J31757" t="str">
            <v>STOCKED</v>
          </cell>
        </row>
        <row r="31758">
          <cell r="D31758" t="str">
            <v>130575</v>
          </cell>
          <cell r="J31758" t="str">
            <v>STOCKED</v>
          </cell>
        </row>
        <row r="31759">
          <cell r="D31759" t="str">
            <v>130575</v>
          </cell>
          <cell r="J31759" t="str">
            <v>STOCKED</v>
          </cell>
        </row>
        <row r="31760">
          <cell r="D31760" t="str">
            <v>130575</v>
          </cell>
          <cell r="J31760" t="str">
            <v>STOCKED</v>
          </cell>
        </row>
        <row r="31761">
          <cell r="D31761" t="str">
            <v>130575</v>
          </cell>
          <cell r="J31761" t="str">
            <v>STOCKED</v>
          </cell>
        </row>
        <row r="31762">
          <cell r="D31762" t="str">
            <v>130575</v>
          </cell>
          <cell r="J31762" t="str">
            <v>STOCKED</v>
          </cell>
        </row>
        <row r="31763">
          <cell r="D31763" t="str">
            <v>130575</v>
          </cell>
          <cell r="J31763" t="str">
            <v>STOCKED</v>
          </cell>
        </row>
        <row r="31764">
          <cell r="D31764" t="str">
            <v>130575</v>
          </cell>
          <cell r="J31764" t="str">
            <v>STOCKED</v>
          </cell>
        </row>
        <row r="31765">
          <cell r="D31765" t="str">
            <v>130575</v>
          </cell>
          <cell r="J31765" t="str">
            <v>STOCKED</v>
          </cell>
        </row>
        <row r="31766">
          <cell r="D31766" t="str">
            <v>130575</v>
          </cell>
          <cell r="J31766" t="str">
            <v>STOCKED</v>
          </cell>
        </row>
        <row r="31767">
          <cell r="D31767" t="str">
            <v>130575</v>
          </cell>
          <cell r="J31767" t="str">
            <v>STOCKED</v>
          </cell>
        </row>
        <row r="31768">
          <cell r="D31768" t="str">
            <v>130575</v>
          </cell>
          <cell r="J31768" t="str">
            <v>STOCKED</v>
          </cell>
        </row>
        <row r="31769">
          <cell r="D31769" t="str">
            <v>130575</v>
          </cell>
          <cell r="J31769" t="str">
            <v>STOCKED</v>
          </cell>
        </row>
        <row r="31770">
          <cell r="D31770" t="str">
            <v>130575</v>
          </cell>
          <cell r="J31770" t="str">
            <v>STOCKED</v>
          </cell>
        </row>
        <row r="31771">
          <cell r="D31771" t="str">
            <v>130575</v>
          </cell>
          <cell r="J31771" t="str">
            <v>STOCKED</v>
          </cell>
        </row>
        <row r="31772">
          <cell r="D31772" t="str">
            <v>130575</v>
          </cell>
          <cell r="J31772" t="str">
            <v>SPECIAL ORDER</v>
          </cell>
        </row>
        <row r="31773">
          <cell r="D31773" t="str">
            <v>130575</v>
          </cell>
          <cell r="J31773" t="str">
            <v>SPECIAL ORDER</v>
          </cell>
        </row>
        <row r="31774">
          <cell r="D31774" t="str">
            <v>130575</v>
          </cell>
          <cell r="J31774" t="str">
            <v>SPECIAL ORDER</v>
          </cell>
        </row>
        <row r="31775">
          <cell r="D31775" t="str">
            <v>130575</v>
          </cell>
          <cell r="J31775" t="str">
            <v>SPECIAL ORDER</v>
          </cell>
        </row>
        <row r="31776">
          <cell r="D31776" t="str">
            <v>130575</v>
          </cell>
          <cell r="J31776" t="str">
            <v>SPECIAL ORDER</v>
          </cell>
        </row>
        <row r="31777">
          <cell r="D31777" t="str">
            <v>130575</v>
          </cell>
          <cell r="J31777" t="str">
            <v>SPECIAL ORDER</v>
          </cell>
        </row>
        <row r="31778">
          <cell r="D31778" t="str">
            <v>130575</v>
          </cell>
          <cell r="J31778" t="str">
            <v>SPECIAL ORDER</v>
          </cell>
        </row>
        <row r="31779">
          <cell r="D31779" t="str">
            <v>130575</v>
          </cell>
          <cell r="J31779" t="str">
            <v>SPECIAL ORDER</v>
          </cell>
        </row>
        <row r="31780">
          <cell r="D31780" t="str">
            <v>130575</v>
          </cell>
          <cell r="J31780" t="str">
            <v>SPECIAL ORDER</v>
          </cell>
        </row>
        <row r="31781">
          <cell r="D31781" t="str">
            <v>130575</v>
          </cell>
          <cell r="J31781" t="str">
            <v>SPECIAL ORDER</v>
          </cell>
        </row>
        <row r="31782">
          <cell r="D31782" t="str">
            <v>130575</v>
          </cell>
          <cell r="J31782" t="str">
            <v>SPECIAL ORDER</v>
          </cell>
        </row>
        <row r="31783">
          <cell r="D31783" t="str">
            <v>130575</v>
          </cell>
          <cell r="J31783" t="str">
            <v>SPECIAL ORDER</v>
          </cell>
        </row>
        <row r="31784">
          <cell r="D31784" t="str">
            <v>130575</v>
          </cell>
          <cell r="J31784" t="str">
            <v>SPECIAL ORDER</v>
          </cell>
        </row>
        <row r="31785">
          <cell r="D31785" t="str">
            <v>130575</v>
          </cell>
          <cell r="J31785" t="str">
            <v>SPECIAL ORDER</v>
          </cell>
        </row>
        <row r="31786">
          <cell r="D31786" t="str">
            <v>130576</v>
          </cell>
          <cell r="J31786" t="str">
            <v>STOCKED</v>
          </cell>
        </row>
        <row r="31787">
          <cell r="D31787" t="str">
            <v>130576</v>
          </cell>
          <cell r="J31787" t="str">
            <v>STOCKED</v>
          </cell>
        </row>
        <row r="31788">
          <cell r="D31788" t="str">
            <v>130576</v>
          </cell>
          <cell r="J31788" t="str">
            <v>STOCKED</v>
          </cell>
        </row>
        <row r="31789">
          <cell r="D31789" t="str">
            <v>130576</v>
          </cell>
          <cell r="J31789" t="str">
            <v>STOCKED</v>
          </cell>
        </row>
        <row r="31790">
          <cell r="D31790" t="str">
            <v>130576</v>
          </cell>
          <cell r="J31790" t="str">
            <v>STOCKED</v>
          </cell>
        </row>
        <row r="31791">
          <cell r="D31791" t="str">
            <v>130576</v>
          </cell>
          <cell r="J31791" t="str">
            <v>STOCKED</v>
          </cell>
        </row>
        <row r="31792">
          <cell r="D31792" t="str">
            <v>130576</v>
          </cell>
          <cell r="J31792" t="str">
            <v>STOCKED</v>
          </cell>
        </row>
        <row r="31793">
          <cell r="D31793" t="str">
            <v>130576</v>
          </cell>
          <cell r="J31793" t="str">
            <v>SPECIAL ORDER</v>
          </cell>
        </row>
        <row r="31794">
          <cell r="D31794" t="str">
            <v>130576</v>
          </cell>
          <cell r="J31794" t="str">
            <v>SPECIAL ORDER</v>
          </cell>
        </row>
        <row r="31795">
          <cell r="D31795" t="str">
            <v>130576</v>
          </cell>
          <cell r="J31795" t="str">
            <v>SPECIAL ORDER</v>
          </cell>
        </row>
        <row r="31796">
          <cell r="D31796" t="str">
            <v>130576</v>
          </cell>
          <cell r="J31796" t="str">
            <v>SPECIAL ORDER</v>
          </cell>
        </row>
        <row r="31797">
          <cell r="D31797" t="str">
            <v>130576</v>
          </cell>
          <cell r="J31797" t="str">
            <v>SPECIAL ORDER</v>
          </cell>
        </row>
        <row r="31798">
          <cell r="D31798" t="str">
            <v>130576</v>
          </cell>
          <cell r="J31798" t="str">
            <v>SPECIAL ORDER</v>
          </cell>
        </row>
        <row r="31799">
          <cell r="D31799" t="str">
            <v>130576</v>
          </cell>
          <cell r="J31799" t="str">
            <v>SPECIAL ORDER</v>
          </cell>
        </row>
        <row r="31800">
          <cell r="D31800" t="str">
            <v>130576</v>
          </cell>
          <cell r="J31800" t="str">
            <v>SPECIAL ORDER</v>
          </cell>
        </row>
        <row r="31801">
          <cell r="D31801" t="str">
            <v>130576</v>
          </cell>
          <cell r="J31801" t="str">
            <v>SPECIAL ORDER</v>
          </cell>
        </row>
        <row r="31802">
          <cell r="D31802" t="str">
            <v>130576</v>
          </cell>
          <cell r="J31802" t="str">
            <v>SPECIAL ORDER</v>
          </cell>
        </row>
        <row r="31803">
          <cell r="D31803" t="str">
            <v>130576</v>
          </cell>
          <cell r="J31803" t="str">
            <v>(blank)</v>
          </cell>
        </row>
        <row r="31804">
          <cell r="D31804" t="str">
            <v>130576</v>
          </cell>
          <cell r="J31804" t="str">
            <v>(blank)</v>
          </cell>
        </row>
        <row r="31805">
          <cell r="D31805" t="str">
            <v>130576</v>
          </cell>
          <cell r="J31805" t="str">
            <v>(blank)</v>
          </cell>
        </row>
        <row r="31806">
          <cell r="D31806" t="str">
            <v>130576</v>
          </cell>
          <cell r="J31806" t="str">
            <v>(blank)</v>
          </cell>
        </row>
        <row r="31807">
          <cell r="D31807" t="str">
            <v>130576</v>
          </cell>
          <cell r="J31807" t="str">
            <v>SPECIAL ORDER</v>
          </cell>
        </row>
        <row r="31808">
          <cell r="D31808" t="str">
            <v>130576</v>
          </cell>
          <cell r="J31808" t="str">
            <v>SPECIAL ORDER</v>
          </cell>
        </row>
        <row r="31809">
          <cell r="D31809" t="str">
            <v>130576</v>
          </cell>
          <cell r="J31809" t="str">
            <v>SPECIAL ORDER</v>
          </cell>
        </row>
        <row r="31810">
          <cell r="D31810" t="str">
            <v>130576</v>
          </cell>
          <cell r="J31810" t="str">
            <v>SPECIAL ORDER</v>
          </cell>
        </row>
        <row r="31811">
          <cell r="D31811" t="str">
            <v>130576</v>
          </cell>
          <cell r="J31811" t="str">
            <v>SPECIAL ORDER</v>
          </cell>
        </row>
        <row r="31812">
          <cell r="D31812" t="str">
            <v>130576</v>
          </cell>
          <cell r="J31812" t="str">
            <v>SPECIAL ORDER</v>
          </cell>
        </row>
        <row r="31813">
          <cell r="D31813" t="str">
            <v>130576</v>
          </cell>
          <cell r="J31813" t="str">
            <v>SPECIAL ORDER</v>
          </cell>
        </row>
        <row r="31814">
          <cell r="D31814" t="str">
            <v>130576</v>
          </cell>
          <cell r="J31814" t="str">
            <v>(blank)</v>
          </cell>
        </row>
        <row r="31815">
          <cell r="D31815" t="str">
            <v>130576</v>
          </cell>
          <cell r="J31815" t="str">
            <v>(blank)</v>
          </cell>
        </row>
        <row r="31816">
          <cell r="D31816" t="str">
            <v>130576</v>
          </cell>
          <cell r="J31816" t="str">
            <v>(blank)</v>
          </cell>
        </row>
        <row r="31817">
          <cell r="D31817" t="str">
            <v>130576</v>
          </cell>
          <cell r="J31817" t="str">
            <v>(blank)</v>
          </cell>
        </row>
        <row r="31818">
          <cell r="D31818" t="str">
            <v>130576</v>
          </cell>
          <cell r="J31818" t="str">
            <v>SPECIAL ORDER</v>
          </cell>
        </row>
        <row r="31819">
          <cell r="D31819" t="str">
            <v>130576</v>
          </cell>
          <cell r="J31819" t="str">
            <v>SPECIAL ORDER</v>
          </cell>
        </row>
        <row r="31820">
          <cell r="D31820" t="str">
            <v>130576</v>
          </cell>
          <cell r="J31820" t="str">
            <v>SPECIAL ORDER</v>
          </cell>
        </row>
        <row r="31821">
          <cell r="D31821" t="str">
            <v>130576</v>
          </cell>
          <cell r="J31821" t="str">
            <v>SPECIAL ORDER</v>
          </cell>
        </row>
        <row r="31822">
          <cell r="D31822" t="str">
            <v>130576</v>
          </cell>
          <cell r="J31822" t="str">
            <v>SPECIAL ORDER</v>
          </cell>
        </row>
        <row r="31823">
          <cell r="D31823" t="str">
            <v>130576</v>
          </cell>
          <cell r="J31823" t="str">
            <v>SPECIAL ORDER</v>
          </cell>
        </row>
        <row r="31824">
          <cell r="D31824" t="str">
            <v>130576</v>
          </cell>
          <cell r="J31824" t="str">
            <v>SPECIAL ORDER</v>
          </cell>
        </row>
        <row r="31825">
          <cell r="D31825" t="str">
            <v>130576</v>
          </cell>
          <cell r="J31825" t="str">
            <v>SPECIAL ORDER</v>
          </cell>
        </row>
        <row r="31826">
          <cell r="D31826" t="str">
            <v>130576</v>
          </cell>
          <cell r="J31826" t="str">
            <v>SPECIAL ORDER</v>
          </cell>
        </row>
        <row r="31827">
          <cell r="D31827" t="str">
            <v>130576</v>
          </cell>
          <cell r="J31827" t="str">
            <v>SPECIAL ORDER</v>
          </cell>
        </row>
        <row r="31828">
          <cell r="D31828" t="str">
            <v>130576</v>
          </cell>
          <cell r="J31828" t="str">
            <v>SPECIAL ORDER</v>
          </cell>
        </row>
        <row r="31829">
          <cell r="D31829" t="str">
            <v>130576</v>
          </cell>
          <cell r="J31829" t="str">
            <v>SPECIAL ORDER</v>
          </cell>
        </row>
        <row r="31830">
          <cell r="D31830" t="str">
            <v>130576</v>
          </cell>
          <cell r="J31830" t="str">
            <v>SPECIAL ORDER</v>
          </cell>
        </row>
        <row r="31831">
          <cell r="D31831" t="str">
            <v>130576</v>
          </cell>
          <cell r="J31831" t="str">
            <v>SPECIAL ORDER</v>
          </cell>
        </row>
        <row r="31832">
          <cell r="D31832" t="str">
            <v>130576</v>
          </cell>
          <cell r="J31832" t="str">
            <v>SPECIAL ORDER</v>
          </cell>
        </row>
        <row r="31833">
          <cell r="D31833" t="str">
            <v>130576</v>
          </cell>
          <cell r="J31833" t="str">
            <v>(blank)</v>
          </cell>
        </row>
        <row r="31834">
          <cell r="D31834" t="str">
            <v>130576</v>
          </cell>
          <cell r="J31834" t="str">
            <v>(blank)</v>
          </cell>
        </row>
        <row r="31835">
          <cell r="D31835" t="str">
            <v>130576</v>
          </cell>
          <cell r="J31835" t="str">
            <v>(blank)</v>
          </cell>
        </row>
        <row r="31836">
          <cell r="D31836" t="str">
            <v>130576</v>
          </cell>
          <cell r="J31836" t="str">
            <v>(blank)</v>
          </cell>
        </row>
        <row r="31837">
          <cell r="D31837" t="str">
            <v>130576</v>
          </cell>
          <cell r="J31837" t="str">
            <v>STOCKED</v>
          </cell>
        </row>
        <row r="31838">
          <cell r="D31838" t="str">
            <v>130576</v>
          </cell>
          <cell r="J31838" t="str">
            <v>STOCKED</v>
          </cell>
        </row>
        <row r="31839">
          <cell r="D31839" t="str">
            <v>130576</v>
          </cell>
          <cell r="J31839" t="str">
            <v>STOCKED</v>
          </cell>
        </row>
        <row r="31840">
          <cell r="D31840" t="str">
            <v>130576</v>
          </cell>
          <cell r="J31840" t="str">
            <v>STOCKED</v>
          </cell>
        </row>
        <row r="31841">
          <cell r="D31841" t="str">
            <v>130576</v>
          </cell>
          <cell r="J31841" t="str">
            <v>STOCKED</v>
          </cell>
        </row>
        <row r="31842">
          <cell r="D31842" t="str">
            <v>130576</v>
          </cell>
          <cell r="J31842" t="str">
            <v>STOCKED</v>
          </cell>
        </row>
        <row r="31843">
          <cell r="D31843" t="str">
            <v>130576</v>
          </cell>
          <cell r="J31843" t="str">
            <v>STOCKED</v>
          </cell>
        </row>
        <row r="31844">
          <cell r="D31844" t="str">
            <v>130576</v>
          </cell>
          <cell r="J31844" t="str">
            <v>STOCKED</v>
          </cell>
        </row>
        <row r="31845">
          <cell r="D31845" t="str">
            <v>130576</v>
          </cell>
          <cell r="J31845" t="str">
            <v>STOCKED</v>
          </cell>
        </row>
        <row r="31846">
          <cell r="D31846" t="str">
            <v>130600</v>
          </cell>
          <cell r="J31846" t="str">
            <v>(blank)</v>
          </cell>
        </row>
        <row r="31847">
          <cell r="D31847" t="str">
            <v>130600</v>
          </cell>
          <cell r="J31847" t="str">
            <v>N/A</v>
          </cell>
        </row>
        <row r="31848">
          <cell r="D31848" t="str">
            <v>130600</v>
          </cell>
          <cell r="J31848" t="str">
            <v>N/A</v>
          </cell>
        </row>
        <row r="31849">
          <cell r="D31849" t="str">
            <v>130600</v>
          </cell>
          <cell r="J31849" t="str">
            <v>(blank)</v>
          </cell>
        </row>
        <row r="31850">
          <cell r="D31850" t="str">
            <v>130600</v>
          </cell>
          <cell r="J31850" t="str">
            <v>N/A</v>
          </cell>
        </row>
        <row r="31851">
          <cell r="D31851" t="str">
            <v>130600</v>
          </cell>
          <cell r="J31851" t="str">
            <v>N/A</v>
          </cell>
        </row>
        <row r="31852">
          <cell r="D31852" t="str">
            <v>130601</v>
          </cell>
          <cell r="J31852" t="str">
            <v>STOCKED</v>
          </cell>
        </row>
        <row r="31853">
          <cell r="D31853" t="str">
            <v>130601</v>
          </cell>
          <cell r="J31853" t="str">
            <v>STOCKED</v>
          </cell>
        </row>
        <row r="31854">
          <cell r="D31854" t="str">
            <v>130601</v>
          </cell>
          <cell r="J31854" t="str">
            <v>STOCKED</v>
          </cell>
        </row>
        <row r="31855">
          <cell r="D31855" t="str">
            <v>130601</v>
          </cell>
          <cell r="J31855" t="str">
            <v>STOCKED</v>
          </cell>
        </row>
        <row r="31856">
          <cell r="D31856" t="str">
            <v>130601</v>
          </cell>
          <cell r="J31856" t="str">
            <v>STOCKED</v>
          </cell>
        </row>
        <row r="31857">
          <cell r="D31857" t="str">
            <v>130601</v>
          </cell>
          <cell r="J31857" t="str">
            <v>STOCKED</v>
          </cell>
        </row>
        <row r="31858">
          <cell r="D31858" t="str">
            <v>130601</v>
          </cell>
          <cell r="J31858" t="str">
            <v>STOCKED</v>
          </cell>
        </row>
        <row r="31859">
          <cell r="D31859" t="str">
            <v>130601</v>
          </cell>
          <cell r="J31859" t="str">
            <v>STOCKED</v>
          </cell>
        </row>
        <row r="31860">
          <cell r="D31860" t="str">
            <v>130601</v>
          </cell>
          <cell r="J31860" t="str">
            <v>STOCKED</v>
          </cell>
        </row>
        <row r="31861">
          <cell r="D31861" t="str">
            <v>130601</v>
          </cell>
          <cell r="J31861" t="str">
            <v>STOCKED</v>
          </cell>
        </row>
        <row r="31862">
          <cell r="D31862" t="str">
            <v>130601</v>
          </cell>
          <cell r="J31862" t="str">
            <v>STOCKED</v>
          </cell>
        </row>
        <row r="31863">
          <cell r="D31863" t="str">
            <v>130601</v>
          </cell>
          <cell r="J31863" t="str">
            <v>STOCKED</v>
          </cell>
        </row>
        <row r="31864">
          <cell r="D31864" t="str">
            <v>130601</v>
          </cell>
          <cell r="J31864" t="str">
            <v>STOCKED</v>
          </cell>
        </row>
        <row r="31865">
          <cell r="D31865" t="str">
            <v>130601</v>
          </cell>
          <cell r="J31865" t="str">
            <v>STOCKED</v>
          </cell>
        </row>
        <row r="31866">
          <cell r="D31866" t="str">
            <v>130601</v>
          </cell>
          <cell r="J31866" t="str">
            <v>STOCKED</v>
          </cell>
        </row>
        <row r="31867">
          <cell r="D31867" t="str">
            <v>130601</v>
          </cell>
          <cell r="J31867" t="str">
            <v>STOCKED</v>
          </cell>
        </row>
        <row r="31868">
          <cell r="D31868" t="str">
            <v>130601</v>
          </cell>
          <cell r="J31868" t="str">
            <v>STOCKED</v>
          </cell>
        </row>
        <row r="31869">
          <cell r="D31869" t="str">
            <v>130601</v>
          </cell>
          <cell r="J31869" t="str">
            <v>STOCKED</v>
          </cell>
        </row>
        <row r="31870">
          <cell r="D31870" t="str">
            <v>130601</v>
          </cell>
          <cell r="J31870" t="str">
            <v>STOCKED</v>
          </cell>
        </row>
        <row r="31871">
          <cell r="D31871" t="str">
            <v>130601</v>
          </cell>
          <cell r="J31871" t="str">
            <v>STOCKED</v>
          </cell>
        </row>
        <row r="31872">
          <cell r="D31872" t="str">
            <v>130601</v>
          </cell>
          <cell r="J31872" t="str">
            <v>STOCKED</v>
          </cell>
        </row>
        <row r="31873">
          <cell r="D31873" t="str">
            <v>130601</v>
          </cell>
          <cell r="J31873" t="str">
            <v>STOCKED</v>
          </cell>
        </row>
        <row r="31874">
          <cell r="D31874" t="str">
            <v>130601</v>
          </cell>
          <cell r="J31874" t="str">
            <v>STOCKED</v>
          </cell>
        </row>
        <row r="31875">
          <cell r="D31875" t="str">
            <v>130601</v>
          </cell>
          <cell r="J31875" t="str">
            <v>STOCKED</v>
          </cell>
        </row>
        <row r="31876">
          <cell r="D31876" t="str">
            <v>130601</v>
          </cell>
          <cell r="J31876" t="str">
            <v>STOCKED</v>
          </cell>
        </row>
        <row r="31877">
          <cell r="D31877" t="str">
            <v>130601</v>
          </cell>
          <cell r="J31877" t="str">
            <v>(blank)</v>
          </cell>
        </row>
        <row r="31878">
          <cell r="D31878" t="str">
            <v>130601</v>
          </cell>
          <cell r="J31878" t="str">
            <v>(blank)</v>
          </cell>
        </row>
        <row r="31879">
          <cell r="D31879" t="str">
            <v>130601</v>
          </cell>
          <cell r="J31879" t="str">
            <v>(blank)</v>
          </cell>
        </row>
        <row r="31880">
          <cell r="D31880" t="str">
            <v>130601</v>
          </cell>
          <cell r="J31880" t="str">
            <v>(blank)</v>
          </cell>
        </row>
        <row r="31881">
          <cell r="D31881" t="str">
            <v>130601</v>
          </cell>
          <cell r="J31881" t="str">
            <v>(blank)</v>
          </cell>
        </row>
        <row r="31882">
          <cell r="D31882" t="str">
            <v>130601</v>
          </cell>
          <cell r="J31882" t="str">
            <v>N/A</v>
          </cell>
        </row>
        <row r="31883">
          <cell r="D31883" t="str">
            <v>130601</v>
          </cell>
          <cell r="J31883" t="str">
            <v>N/A</v>
          </cell>
        </row>
        <row r="31884">
          <cell r="D31884" t="str">
            <v>130601</v>
          </cell>
          <cell r="J31884" t="str">
            <v>STOCKED</v>
          </cell>
        </row>
        <row r="31885">
          <cell r="D31885" t="str">
            <v>130601</v>
          </cell>
          <cell r="J31885" t="str">
            <v>STOCKED</v>
          </cell>
        </row>
        <row r="31886">
          <cell r="D31886" t="str">
            <v>130601</v>
          </cell>
          <cell r="J31886" t="str">
            <v>STOCKED</v>
          </cell>
        </row>
        <row r="31887">
          <cell r="D31887" t="str">
            <v>130601</v>
          </cell>
          <cell r="J31887" t="str">
            <v>STOCKED</v>
          </cell>
        </row>
        <row r="31888">
          <cell r="D31888" t="str">
            <v>130601</v>
          </cell>
          <cell r="J31888" t="str">
            <v>STOCKED</v>
          </cell>
        </row>
        <row r="31889">
          <cell r="D31889" t="str">
            <v>130601</v>
          </cell>
          <cell r="J31889" t="str">
            <v>STOCKED</v>
          </cell>
        </row>
        <row r="31890">
          <cell r="D31890" t="str">
            <v>130601</v>
          </cell>
          <cell r="J31890" t="str">
            <v>STOCKED</v>
          </cell>
        </row>
        <row r="31891">
          <cell r="D31891" t="str">
            <v>130601</v>
          </cell>
          <cell r="J31891" t="str">
            <v>STOCKED</v>
          </cell>
        </row>
        <row r="31892">
          <cell r="D31892" t="str">
            <v>130601</v>
          </cell>
          <cell r="J31892" t="str">
            <v>STOCKED</v>
          </cell>
        </row>
        <row r="31893">
          <cell r="D31893" t="str">
            <v>130601</v>
          </cell>
          <cell r="J31893" t="str">
            <v>STOCKED</v>
          </cell>
        </row>
        <row r="31894">
          <cell r="D31894" t="str">
            <v>130601</v>
          </cell>
          <cell r="J31894" t="str">
            <v>STOCKED</v>
          </cell>
        </row>
        <row r="31895">
          <cell r="D31895" t="str">
            <v>130601</v>
          </cell>
          <cell r="J31895" t="str">
            <v>STOCKED</v>
          </cell>
        </row>
        <row r="31896">
          <cell r="D31896" t="str">
            <v>130601</v>
          </cell>
          <cell r="J31896" t="str">
            <v>STOCKED</v>
          </cell>
        </row>
        <row r="31897">
          <cell r="D31897" t="str">
            <v>130601</v>
          </cell>
          <cell r="J31897" t="str">
            <v>STOCKED</v>
          </cell>
        </row>
        <row r="31898">
          <cell r="D31898" t="str">
            <v>130601</v>
          </cell>
          <cell r="J31898" t="str">
            <v>STOCKED</v>
          </cell>
        </row>
        <row r="31899">
          <cell r="D31899" t="str">
            <v>130601</v>
          </cell>
          <cell r="J31899" t="str">
            <v>STOCKED</v>
          </cell>
        </row>
        <row r="31900">
          <cell r="D31900" t="str">
            <v>130601</v>
          </cell>
          <cell r="J31900" t="str">
            <v>STOCKED</v>
          </cell>
        </row>
        <row r="31901">
          <cell r="D31901" t="str">
            <v>130601</v>
          </cell>
          <cell r="J31901" t="str">
            <v>STOCKED</v>
          </cell>
        </row>
        <row r="31902">
          <cell r="D31902" t="str">
            <v>130601</v>
          </cell>
          <cell r="J31902" t="str">
            <v>STOCKED</v>
          </cell>
        </row>
        <row r="31903">
          <cell r="D31903" t="str">
            <v>130601</v>
          </cell>
          <cell r="J31903" t="str">
            <v>STOCKED</v>
          </cell>
        </row>
        <row r="31904">
          <cell r="D31904" t="str">
            <v>130601</v>
          </cell>
          <cell r="J31904" t="str">
            <v>STOCKED</v>
          </cell>
        </row>
        <row r="31905">
          <cell r="D31905" t="str">
            <v>130601</v>
          </cell>
          <cell r="J31905" t="str">
            <v>STOCKED</v>
          </cell>
        </row>
        <row r="31906">
          <cell r="D31906" t="str">
            <v>130601</v>
          </cell>
          <cell r="J31906" t="str">
            <v>STOCKED</v>
          </cell>
        </row>
        <row r="31907">
          <cell r="D31907" t="str">
            <v>130601</v>
          </cell>
          <cell r="J31907" t="str">
            <v>STOCKED</v>
          </cell>
        </row>
        <row r="31908">
          <cell r="D31908" t="str">
            <v>130601</v>
          </cell>
          <cell r="J31908" t="str">
            <v>STOCKED</v>
          </cell>
        </row>
        <row r="31909">
          <cell r="D31909" t="str">
            <v>130601</v>
          </cell>
          <cell r="J31909" t="str">
            <v>(blank)</v>
          </cell>
        </row>
        <row r="31910">
          <cell r="D31910" t="str">
            <v>130601</v>
          </cell>
          <cell r="J31910" t="str">
            <v>(blank)</v>
          </cell>
        </row>
        <row r="31911">
          <cell r="D31911" t="str">
            <v>130601</v>
          </cell>
          <cell r="J31911" t="str">
            <v>(blank)</v>
          </cell>
        </row>
        <row r="31912">
          <cell r="D31912" t="str">
            <v>130601</v>
          </cell>
          <cell r="J31912" t="str">
            <v>(blank)</v>
          </cell>
        </row>
        <row r="31913">
          <cell r="D31913" t="str">
            <v>130601</v>
          </cell>
          <cell r="J31913" t="str">
            <v>STOCKED</v>
          </cell>
        </row>
        <row r="31914">
          <cell r="D31914" t="str">
            <v>130601</v>
          </cell>
          <cell r="J31914" t="str">
            <v>STOCKED</v>
          </cell>
        </row>
        <row r="31915">
          <cell r="D31915" t="str">
            <v>130601</v>
          </cell>
          <cell r="J31915" t="str">
            <v>STOCKED</v>
          </cell>
        </row>
        <row r="31916">
          <cell r="D31916" t="str">
            <v>130601</v>
          </cell>
          <cell r="J31916" t="str">
            <v>STOCKED</v>
          </cell>
        </row>
        <row r="31917">
          <cell r="D31917" t="str">
            <v>130601</v>
          </cell>
          <cell r="J31917" t="str">
            <v>STOCKED</v>
          </cell>
        </row>
        <row r="31918">
          <cell r="D31918" t="str">
            <v>130601</v>
          </cell>
          <cell r="J31918" t="str">
            <v>STOCKED</v>
          </cell>
        </row>
        <row r="31919">
          <cell r="D31919" t="str">
            <v>130601</v>
          </cell>
          <cell r="J31919" t="str">
            <v>STOCKED</v>
          </cell>
        </row>
        <row r="31920">
          <cell r="D31920" t="str">
            <v>130601</v>
          </cell>
          <cell r="J31920" t="str">
            <v>STOCKED</v>
          </cell>
        </row>
        <row r="31921">
          <cell r="D31921" t="str">
            <v>130601</v>
          </cell>
          <cell r="J31921" t="str">
            <v>STOCKED</v>
          </cell>
        </row>
        <row r="31922">
          <cell r="D31922" t="str">
            <v>130601</v>
          </cell>
          <cell r="J31922" t="str">
            <v>STOCKED</v>
          </cell>
        </row>
        <row r="31923">
          <cell r="D31923" t="str">
            <v>130601</v>
          </cell>
          <cell r="J31923" t="str">
            <v>STOCKED</v>
          </cell>
        </row>
        <row r="31924">
          <cell r="D31924" t="str">
            <v>130601</v>
          </cell>
          <cell r="J31924" t="str">
            <v>STOCKED</v>
          </cell>
        </row>
        <row r="31925">
          <cell r="D31925" t="str">
            <v>130601</v>
          </cell>
          <cell r="J31925" t="str">
            <v>STOCKED</v>
          </cell>
        </row>
        <row r="31926">
          <cell r="D31926" t="str">
            <v>130601</v>
          </cell>
          <cell r="J31926" t="str">
            <v>STOCKED</v>
          </cell>
        </row>
        <row r="31927">
          <cell r="D31927" t="str">
            <v>130601</v>
          </cell>
          <cell r="J31927" t="str">
            <v>STOCKED</v>
          </cell>
        </row>
        <row r="31928">
          <cell r="D31928" t="str">
            <v>130601</v>
          </cell>
          <cell r="J31928" t="str">
            <v>STOCKED</v>
          </cell>
        </row>
        <row r="31929">
          <cell r="D31929" t="str">
            <v>130601</v>
          </cell>
          <cell r="J31929" t="str">
            <v>STOCKED</v>
          </cell>
        </row>
        <row r="31930">
          <cell r="D31930" t="str">
            <v>130601</v>
          </cell>
          <cell r="J31930" t="str">
            <v>STOCKED</v>
          </cell>
        </row>
        <row r="31931">
          <cell r="D31931" t="str">
            <v>130601</v>
          </cell>
          <cell r="J31931" t="str">
            <v>STOCKED</v>
          </cell>
        </row>
        <row r="31932">
          <cell r="D31932" t="str">
            <v>130601</v>
          </cell>
          <cell r="J31932" t="str">
            <v>STOCKED</v>
          </cell>
        </row>
        <row r="31933">
          <cell r="D31933" t="str">
            <v>130601</v>
          </cell>
          <cell r="J31933" t="str">
            <v>STOCKED</v>
          </cell>
        </row>
        <row r="31934">
          <cell r="D31934" t="str">
            <v>130601</v>
          </cell>
          <cell r="J31934" t="str">
            <v>STOCKED</v>
          </cell>
        </row>
        <row r="31935">
          <cell r="D31935" t="str">
            <v>130601</v>
          </cell>
          <cell r="J31935" t="str">
            <v>STOCKED</v>
          </cell>
        </row>
        <row r="31936">
          <cell r="D31936" t="str">
            <v>130601</v>
          </cell>
          <cell r="J31936" t="str">
            <v>STOCKED</v>
          </cell>
        </row>
        <row r="31937">
          <cell r="D31937" t="str">
            <v>130601</v>
          </cell>
          <cell r="J31937" t="str">
            <v>STOCKED</v>
          </cell>
        </row>
        <row r="31938">
          <cell r="D31938" t="str">
            <v>130601</v>
          </cell>
          <cell r="J31938" t="str">
            <v>(blank)</v>
          </cell>
        </row>
        <row r="31939">
          <cell r="D31939" t="str">
            <v>130601</v>
          </cell>
          <cell r="J31939" t="str">
            <v>(blank)</v>
          </cell>
        </row>
        <row r="31940">
          <cell r="D31940" t="str">
            <v>130601</v>
          </cell>
          <cell r="J31940" t="str">
            <v>(blank)</v>
          </cell>
        </row>
        <row r="31941">
          <cell r="D31941" t="str">
            <v>130601</v>
          </cell>
          <cell r="J31941" t="str">
            <v>(blank)</v>
          </cell>
        </row>
        <row r="31942">
          <cell r="D31942" t="str">
            <v>130601</v>
          </cell>
          <cell r="J31942" t="str">
            <v>STOCKED</v>
          </cell>
        </row>
        <row r="31943">
          <cell r="D31943" t="str">
            <v>130601</v>
          </cell>
          <cell r="J31943" t="str">
            <v>STOCKED</v>
          </cell>
        </row>
        <row r="31944">
          <cell r="D31944" t="str">
            <v>130601</v>
          </cell>
          <cell r="J31944" t="str">
            <v>STOCKED</v>
          </cell>
        </row>
        <row r="31945">
          <cell r="D31945" t="str">
            <v>130601</v>
          </cell>
          <cell r="J31945" t="str">
            <v>STOCKED</v>
          </cell>
        </row>
        <row r="31946">
          <cell r="D31946" t="str">
            <v>130601</v>
          </cell>
          <cell r="J31946" t="str">
            <v>STOCKED</v>
          </cell>
        </row>
        <row r="31947">
          <cell r="D31947" t="str">
            <v>130601</v>
          </cell>
          <cell r="J31947" t="str">
            <v>STOCKED</v>
          </cell>
        </row>
        <row r="31948">
          <cell r="D31948" t="str">
            <v>130601</v>
          </cell>
          <cell r="J31948" t="str">
            <v>STOCKED</v>
          </cell>
        </row>
        <row r="31949">
          <cell r="D31949" t="str">
            <v>130601</v>
          </cell>
          <cell r="J31949" t="str">
            <v>STOCKED</v>
          </cell>
        </row>
        <row r="31950">
          <cell r="D31950" t="str">
            <v>130601</v>
          </cell>
          <cell r="J31950" t="str">
            <v>STOCKED</v>
          </cell>
        </row>
        <row r="31951">
          <cell r="D31951" t="str">
            <v>130601</v>
          </cell>
          <cell r="J31951" t="str">
            <v>STOCKED</v>
          </cell>
        </row>
        <row r="31952">
          <cell r="D31952" t="str">
            <v>130601</v>
          </cell>
          <cell r="J31952" t="str">
            <v>STOCKED</v>
          </cell>
        </row>
        <row r="31953">
          <cell r="D31953" t="str">
            <v>130601</v>
          </cell>
          <cell r="J31953" t="str">
            <v>STOCKED</v>
          </cell>
        </row>
        <row r="31954">
          <cell r="D31954" t="str">
            <v>130601</v>
          </cell>
          <cell r="J31954" t="str">
            <v>STOCKED</v>
          </cell>
        </row>
        <row r="31955">
          <cell r="D31955" t="str">
            <v>130601</v>
          </cell>
          <cell r="J31955" t="str">
            <v>STOCKED</v>
          </cell>
        </row>
        <row r="31956">
          <cell r="D31956" t="str">
            <v>130601</v>
          </cell>
          <cell r="J31956" t="str">
            <v>STOCKED</v>
          </cell>
        </row>
        <row r="31957">
          <cell r="D31957" t="str">
            <v>130601</v>
          </cell>
          <cell r="J31957" t="str">
            <v>STOCKED</v>
          </cell>
        </row>
        <row r="31958">
          <cell r="D31958" t="str">
            <v>130601</v>
          </cell>
          <cell r="J31958" t="str">
            <v>STOCKED</v>
          </cell>
        </row>
        <row r="31959">
          <cell r="D31959" t="str">
            <v>130601</v>
          </cell>
          <cell r="J31959" t="str">
            <v>STOCKED</v>
          </cell>
        </row>
        <row r="31960">
          <cell r="D31960" t="str">
            <v>130601</v>
          </cell>
          <cell r="J31960" t="str">
            <v>STOCKED</v>
          </cell>
        </row>
        <row r="31961">
          <cell r="D31961" t="str">
            <v>130601</v>
          </cell>
          <cell r="J31961" t="str">
            <v>STOCKED</v>
          </cell>
        </row>
        <row r="31962">
          <cell r="D31962" t="str">
            <v>130601</v>
          </cell>
          <cell r="J31962" t="str">
            <v>STOCKED</v>
          </cell>
        </row>
        <row r="31963">
          <cell r="D31963" t="str">
            <v>130601</v>
          </cell>
          <cell r="J31963" t="str">
            <v>STOCKED</v>
          </cell>
        </row>
        <row r="31964">
          <cell r="D31964" t="str">
            <v>130601</v>
          </cell>
          <cell r="J31964" t="str">
            <v>STOCKED</v>
          </cell>
        </row>
        <row r="31965">
          <cell r="D31965" t="str">
            <v>130601</v>
          </cell>
          <cell r="J31965" t="str">
            <v>STOCKED</v>
          </cell>
        </row>
        <row r="31966">
          <cell r="D31966" t="str">
            <v>130601</v>
          </cell>
          <cell r="J31966" t="str">
            <v>STOCKED</v>
          </cell>
        </row>
        <row r="31967">
          <cell r="D31967" t="str">
            <v>130601</v>
          </cell>
          <cell r="J31967" t="str">
            <v>STOCKED</v>
          </cell>
        </row>
        <row r="31968">
          <cell r="D31968" t="str">
            <v>130601</v>
          </cell>
          <cell r="J31968" t="str">
            <v>STOCKED</v>
          </cell>
        </row>
        <row r="31969">
          <cell r="D31969" t="str">
            <v>130601</v>
          </cell>
          <cell r="J31969" t="str">
            <v>STOCKED</v>
          </cell>
        </row>
        <row r="31970">
          <cell r="D31970" t="str">
            <v>130601</v>
          </cell>
          <cell r="J31970" t="str">
            <v>STOCKED</v>
          </cell>
        </row>
        <row r="31971">
          <cell r="D31971" t="str">
            <v>130602</v>
          </cell>
          <cell r="J31971" t="str">
            <v>STOCKED</v>
          </cell>
        </row>
        <row r="31972">
          <cell r="D31972" t="str">
            <v>130602</v>
          </cell>
          <cell r="J31972" t="str">
            <v>STOCKED</v>
          </cell>
        </row>
        <row r="31973">
          <cell r="D31973" t="str">
            <v>130602</v>
          </cell>
          <cell r="J31973" t="str">
            <v>STOCKED</v>
          </cell>
        </row>
        <row r="31974">
          <cell r="D31974" t="str">
            <v>130602</v>
          </cell>
          <cell r="J31974" t="str">
            <v>STOCKED</v>
          </cell>
        </row>
        <row r="31975">
          <cell r="D31975" t="str">
            <v>130602</v>
          </cell>
          <cell r="J31975" t="str">
            <v>STOCKED</v>
          </cell>
        </row>
        <row r="31976">
          <cell r="D31976" t="str">
            <v>130602</v>
          </cell>
          <cell r="J31976" t="str">
            <v>STOCKED</v>
          </cell>
        </row>
        <row r="31977">
          <cell r="D31977" t="str">
            <v>130602</v>
          </cell>
          <cell r="J31977" t="str">
            <v>STOCKED</v>
          </cell>
        </row>
        <row r="31978">
          <cell r="D31978" t="str">
            <v>130602</v>
          </cell>
          <cell r="J31978" t="str">
            <v>STOCKED</v>
          </cell>
        </row>
        <row r="31979">
          <cell r="D31979" t="str">
            <v>130602</v>
          </cell>
          <cell r="J31979" t="str">
            <v>STOCKED</v>
          </cell>
        </row>
        <row r="31980">
          <cell r="D31980" t="str">
            <v>130602</v>
          </cell>
          <cell r="J31980" t="str">
            <v>STOCKED</v>
          </cell>
        </row>
        <row r="31981">
          <cell r="D31981" t="str">
            <v>130602</v>
          </cell>
          <cell r="J31981" t="str">
            <v>STOCKED</v>
          </cell>
        </row>
        <row r="31982">
          <cell r="D31982" t="str">
            <v>130602</v>
          </cell>
          <cell r="J31982" t="str">
            <v>STOCKED</v>
          </cell>
        </row>
        <row r="31983">
          <cell r="D31983" t="str">
            <v>130602</v>
          </cell>
          <cell r="J31983" t="str">
            <v>STOCKED</v>
          </cell>
        </row>
        <row r="31984">
          <cell r="D31984" t="str">
            <v>130602</v>
          </cell>
          <cell r="J31984" t="str">
            <v>STOCKED</v>
          </cell>
        </row>
        <row r="31985">
          <cell r="D31985" t="str">
            <v>130602</v>
          </cell>
          <cell r="J31985" t="str">
            <v>STOCKED</v>
          </cell>
        </row>
        <row r="31986">
          <cell r="D31986" t="str">
            <v>130602</v>
          </cell>
          <cell r="J31986" t="str">
            <v>STOCKED</v>
          </cell>
        </row>
        <row r="31987">
          <cell r="D31987" t="str">
            <v>130602</v>
          </cell>
          <cell r="J31987" t="str">
            <v>STOCKED</v>
          </cell>
        </row>
        <row r="31988">
          <cell r="D31988" t="str">
            <v>130602</v>
          </cell>
          <cell r="J31988" t="str">
            <v>STOCKED</v>
          </cell>
        </row>
        <row r="31989">
          <cell r="D31989" t="str">
            <v>130602</v>
          </cell>
          <cell r="J31989" t="str">
            <v>STOCKED</v>
          </cell>
        </row>
        <row r="31990">
          <cell r="D31990" t="str">
            <v>130602</v>
          </cell>
          <cell r="J31990" t="str">
            <v>STOCKED</v>
          </cell>
        </row>
        <row r="31991">
          <cell r="D31991" t="str">
            <v>130602</v>
          </cell>
          <cell r="J31991" t="str">
            <v>STOCKED</v>
          </cell>
        </row>
        <row r="31992">
          <cell r="D31992" t="str">
            <v>130602</v>
          </cell>
          <cell r="J31992" t="str">
            <v>STOCKED</v>
          </cell>
        </row>
        <row r="31993">
          <cell r="D31993" t="str">
            <v>130602</v>
          </cell>
          <cell r="J31993" t="str">
            <v>STOCKED</v>
          </cell>
        </row>
        <row r="31994">
          <cell r="D31994" t="str">
            <v>130602</v>
          </cell>
          <cell r="J31994" t="str">
            <v>STOCKED</v>
          </cell>
        </row>
        <row r="31995">
          <cell r="D31995" t="str">
            <v>130602</v>
          </cell>
          <cell r="J31995" t="str">
            <v>STOCKED</v>
          </cell>
        </row>
        <row r="31996">
          <cell r="D31996" t="str">
            <v>130602</v>
          </cell>
          <cell r="J31996" t="str">
            <v>(blank)</v>
          </cell>
        </row>
        <row r="31997">
          <cell r="D31997" t="str">
            <v>130602</v>
          </cell>
          <cell r="J31997" t="str">
            <v>(blank)</v>
          </cell>
        </row>
        <row r="31998">
          <cell r="D31998" t="str">
            <v>130602</v>
          </cell>
          <cell r="J31998" t="str">
            <v>(blank)</v>
          </cell>
        </row>
        <row r="31999">
          <cell r="D31999" t="str">
            <v>130602</v>
          </cell>
          <cell r="J31999" t="str">
            <v>(blank)</v>
          </cell>
        </row>
        <row r="32000">
          <cell r="D32000" t="str">
            <v>130602</v>
          </cell>
          <cell r="J32000" t="str">
            <v>(blank)</v>
          </cell>
        </row>
        <row r="32001">
          <cell r="D32001" t="str">
            <v>130602</v>
          </cell>
          <cell r="J32001" t="str">
            <v>N/A</v>
          </cell>
        </row>
        <row r="32002">
          <cell r="D32002" t="str">
            <v>130602</v>
          </cell>
          <cell r="J32002" t="str">
            <v>N/A</v>
          </cell>
        </row>
        <row r="32003">
          <cell r="D32003" t="str">
            <v>130602</v>
          </cell>
          <cell r="J32003" t="str">
            <v>STOCKED</v>
          </cell>
        </row>
        <row r="32004">
          <cell r="D32004" t="str">
            <v>130602</v>
          </cell>
          <cell r="J32004" t="str">
            <v>STOCKED</v>
          </cell>
        </row>
        <row r="32005">
          <cell r="D32005" t="str">
            <v>130602</v>
          </cell>
          <cell r="J32005" t="str">
            <v>STOCKED</v>
          </cell>
        </row>
        <row r="32006">
          <cell r="D32006" t="str">
            <v>130602</v>
          </cell>
          <cell r="J32006" t="str">
            <v>STOCKED</v>
          </cell>
        </row>
        <row r="32007">
          <cell r="D32007" t="str">
            <v>130602</v>
          </cell>
          <cell r="J32007" t="str">
            <v>STOCKED</v>
          </cell>
        </row>
        <row r="32008">
          <cell r="D32008" t="str">
            <v>130602</v>
          </cell>
          <cell r="J32008" t="str">
            <v>STOCKED</v>
          </cell>
        </row>
        <row r="32009">
          <cell r="D32009" t="str">
            <v>130602</v>
          </cell>
          <cell r="J32009" t="str">
            <v>STOCKED</v>
          </cell>
        </row>
        <row r="32010">
          <cell r="D32010" t="str">
            <v>130602</v>
          </cell>
          <cell r="J32010" t="str">
            <v>STOCKED</v>
          </cell>
        </row>
        <row r="32011">
          <cell r="D32011" t="str">
            <v>130602</v>
          </cell>
          <cell r="J32011" t="str">
            <v>STOCKED</v>
          </cell>
        </row>
        <row r="32012">
          <cell r="D32012" t="str">
            <v>130602</v>
          </cell>
          <cell r="J32012" t="str">
            <v>STOCKED</v>
          </cell>
        </row>
        <row r="32013">
          <cell r="D32013" t="str">
            <v>130602</v>
          </cell>
          <cell r="J32013" t="str">
            <v>STOCKED</v>
          </cell>
        </row>
        <row r="32014">
          <cell r="D32014" t="str">
            <v>130602</v>
          </cell>
          <cell r="J32014" t="str">
            <v>STOCKED</v>
          </cell>
        </row>
        <row r="32015">
          <cell r="D32015" t="str">
            <v>130602</v>
          </cell>
          <cell r="J32015" t="str">
            <v>STOCKED</v>
          </cell>
        </row>
        <row r="32016">
          <cell r="D32016" t="str">
            <v>130602</v>
          </cell>
          <cell r="J32016" t="str">
            <v>STOCKED</v>
          </cell>
        </row>
        <row r="32017">
          <cell r="D32017" t="str">
            <v>130602</v>
          </cell>
          <cell r="J32017" t="str">
            <v>STOCKED</v>
          </cell>
        </row>
        <row r="32018">
          <cell r="D32018" t="str">
            <v>130602</v>
          </cell>
          <cell r="J32018" t="str">
            <v>STOCKED</v>
          </cell>
        </row>
        <row r="32019">
          <cell r="D32019" t="str">
            <v>130602</v>
          </cell>
          <cell r="J32019" t="str">
            <v>STOCKED</v>
          </cell>
        </row>
        <row r="32020">
          <cell r="D32020" t="str">
            <v>130602</v>
          </cell>
          <cell r="J32020" t="str">
            <v>STOCKED</v>
          </cell>
        </row>
        <row r="32021">
          <cell r="D32021" t="str">
            <v>130602</v>
          </cell>
          <cell r="J32021" t="str">
            <v>STOCKED</v>
          </cell>
        </row>
        <row r="32022">
          <cell r="D32022" t="str">
            <v>130602</v>
          </cell>
          <cell r="J32022" t="str">
            <v>STOCKED</v>
          </cell>
        </row>
        <row r="32023">
          <cell r="D32023" t="str">
            <v>130602</v>
          </cell>
          <cell r="J32023" t="str">
            <v>STOCKED</v>
          </cell>
        </row>
        <row r="32024">
          <cell r="D32024" t="str">
            <v>130602</v>
          </cell>
          <cell r="J32024" t="str">
            <v>STOCKED</v>
          </cell>
        </row>
        <row r="32025">
          <cell r="D32025" t="str">
            <v>130602</v>
          </cell>
          <cell r="J32025" t="str">
            <v>STOCKED</v>
          </cell>
        </row>
        <row r="32026">
          <cell r="D32026" t="str">
            <v>130602</v>
          </cell>
          <cell r="J32026" t="str">
            <v>STOCKED</v>
          </cell>
        </row>
        <row r="32027">
          <cell r="D32027" t="str">
            <v>130602</v>
          </cell>
          <cell r="J32027" t="str">
            <v>STOCKED</v>
          </cell>
        </row>
        <row r="32028">
          <cell r="D32028" t="str">
            <v>130602</v>
          </cell>
          <cell r="J32028" t="str">
            <v>(blank)</v>
          </cell>
        </row>
        <row r="32029">
          <cell r="D32029" t="str">
            <v>130602</v>
          </cell>
          <cell r="J32029" t="str">
            <v>(blank)</v>
          </cell>
        </row>
        <row r="32030">
          <cell r="D32030" t="str">
            <v>130602</v>
          </cell>
          <cell r="J32030" t="str">
            <v>(blank)</v>
          </cell>
        </row>
        <row r="32031">
          <cell r="D32031" t="str">
            <v>130602</v>
          </cell>
          <cell r="J32031" t="str">
            <v>(blank)</v>
          </cell>
        </row>
        <row r="32032">
          <cell r="D32032" t="str">
            <v>130602</v>
          </cell>
          <cell r="J32032" t="str">
            <v>(blank)</v>
          </cell>
        </row>
        <row r="32033">
          <cell r="D32033" t="str">
            <v>130602</v>
          </cell>
          <cell r="J32033" t="str">
            <v>N/A</v>
          </cell>
        </row>
        <row r="32034">
          <cell r="D32034" t="str">
            <v>130602</v>
          </cell>
          <cell r="J32034" t="str">
            <v>N/A</v>
          </cell>
        </row>
        <row r="32035">
          <cell r="D32035" t="str">
            <v>130602</v>
          </cell>
          <cell r="J32035" t="str">
            <v>STOCKED</v>
          </cell>
        </row>
        <row r="32036">
          <cell r="D32036" t="str">
            <v>130602</v>
          </cell>
          <cell r="J32036" t="str">
            <v>STOCKED</v>
          </cell>
        </row>
        <row r="32037">
          <cell r="D32037" t="str">
            <v>130602</v>
          </cell>
          <cell r="J32037" t="str">
            <v>STOCKED</v>
          </cell>
        </row>
        <row r="32038">
          <cell r="D32038" t="str">
            <v>130602</v>
          </cell>
          <cell r="J32038" t="str">
            <v>STOCKED</v>
          </cell>
        </row>
        <row r="32039">
          <cell r="D32039" t="str">
            <v>130602</v>
          </cell>
          <cell r="J32039" t="str">
            <v>STOCKED</v>
          </cell>
        </row>
        <row r="32040">
          <cell r="D32040" t="str">
            <v>130602</v>
          </cell>
          <cell r="J32040" t="str">
            <v>STOCKED</v>
          </cell>
        </row>
        <row r="32041">
          <cell r="D32041" t="str">
            <v>130602</v>
          </cell>
          <cell r="J32041" t="str">
            <v>STOCKED</v>
          </cell>
        </row>
        <row r="32042">
          <cell r="D32042" t="str">
            <v>130602</v>
          </cell>
          <cell r="J32042" t="str">
            <v>STOCKED</v>
          </cell>
        </row>
        <row r="32043">
          <cell r="D32043" t="str">
            <v>130602</v>
          </cell>
          <cell r="J32043" t="str">
            <v>STOCKED</v>
          </cell>
        </row>
        <row r="32044">
          <cell r="D32044" t="str">
            <v>130602</v>
          </cell>
          <cell r="J32044" t="str">
            <v>STOCKED</v>
          </cell>
        </row>
        <row r="32045">
          <cell r="D32045" t="str">
            <v>130602</v>
          </cell>
          <cell r="J32045" t="str">
            <v>STOCKED</v>
          </cell>
        </row>
        <row r="32046">
          <cell r="D32046" t="str">
            <v>130602</v>
          </cell>
          <cell r="J32046" t="str">
            <v>STOCKED</v>
          </cell>
        </row>
        <row r="32047">
          <cell r="D32047" t="str">
            <v>130602</v>
          </cell>
          <cell r="J32047" t="str">
            <v>STOCKED</v>
          </cell>
        </row>
        <row r="32048">
          <cell r="D32048" t="str">
            <v>130602</v>
          </cell>
          <cell r="J32048" t="str">
            <v>STOCKED</v>
          </cell>
        </row>
        <row r="32049">
          <cell r="D32049" t="str">
            <v>130602</v>
          </cell>
          <cell r="J32049" t="str">
            <v>STOCKED</v>
          </cell>
        </row>
        <row r="32050">
          <cell r="D32050" t="str">
            <v>130602</v>
          </cell>
          <cell r="J32050" t="str">
            <v>STOCKED</v>
          </cell>
        </row>
        <row r="32051">
          <cell r="D32051" t="str">
            <v>130602</v>
          </cell>
          <cell r="J32051" t="str">
            <v>STOCKED</v>
          </cell>
        </row>
        <row r="32052">
          <cell r="D32052" t="str">
            <v>130602</v>
          </cell>
          <cell r="J32052" t="str">
            <v>STOCKED</v>
          </cell>
        </row>
        <row r="32053">
          <cell r="D32053" t="str">
            <v>130602</v>
          </cell>
          <cell r="J32053" t="str">
            <v>STOCKED</v>
          </cell>
        </row>
        <row r="32054">
          <cell r="D32054" t="str">
            <v>130602</v>
          </cell>
          <cell r="J32054" t="str">
            <v>STOCKED</v>
          </cell>
        </row>
        <row r="32055">
          <cell r="D32055" t="str">
            <v>130602</v>
          </cell>
          <cell r="J32055" t="str">
            <v>STOCKED</v>
          </cell>
        </row>
        <row r="32056">
          <cell r="D32056" t="str">
            <v>130602</v>
          </cell>
          <cell r="J32056" t="str">
            <v>STOCKED</v>
          </cell>
        </row>
        <row r="32057">
          <cell r="D32057" t="str">
            <v>130602</v>
          </cell>
          <cell r="J32057" t="str">
            <v>STOCKED</v>
          </cell>
        </row>
        <row r="32058">
          <cell r="D32058" t="str">
            <v>130602</v>
          </cell>
          <cell r="J32058" t="str">
            <v>STOCKED</v>
          </cell>
        </row>
        <row r="32059">
          <cell r="D32059" t="str">
            <v>130602</v>
          </cell>
          <cell r="J32059" t="str">
            <v>STOCKED</v>
          </cell>
        </row>
        <row r="32060">
          <cell r="D32060" t="str">
            <v>130602</v>
          </cell>
          <cell r="J32060" t="str">
            <v>(blank)</v>
          </cell>
        </row>
        <row r="32061">
          <cell r="D32061" t="str">
            <v>130602</v>
          </cell>
          <cell r="J32061" t="str">
            <v>(blank)</v>
          </cell>
        </row>
        <row r="32062">
          <cell r="D32062" t="str">
            <v>130602</v>
          </cell>
          <cell r="J32062" t="str">
            <v>(blank)</v>
          </cell>
        </row>
        <row r="32063">
          <cell r="D32063" t="str">
            <v>130602</v>
          </cell>
          <cell r="J32063" t="str">
            <v>(blank)</v>
          </cell>
        </row>
        <row r="32064">
          <cell r="D32064" t="str">
            <v>130602</v>
          </cell>
          <cell r="J32064" t="str">
            <v>(blank)</v>
          </cell>
        </row>
        <row r="32065">
          <cell r="D32065" t="str">
            <v>130602</v>
          </cell>
          <cell r="J32065" t="str">
            <v>N/A</v>
          </cell>
        </row>
        <row r="32066">
          <cell r="D32066" t="str">
            <v>130602</v>
          </cell>
          <cell r="J32066" t="str">
            <v>N/A</v>
          </cell>
        </row>
        <row r="32067">
          <cell r="D32067" t="str">
            <v>130602</v>
          </cell>
          <cell r="J32067" t="str">
            <v>STOCKED</v>
          </cell>
        </row>
        <row r="32068">
          <cell r="D32068" t="str">
            <v>130602</v>
          </cell>
          <cell r="J32068" t="str">
            <v>STOCKED</v>
          </cell>
        </row>
        <row r="32069">
          <cell r="D32069" t="str">
            <v>130602</v>
          </cell>
          <cell r="J32069" t="str">
            <v>STOCKED</v>
          </cell>
        </row>
        <row r="32070">
          <cell r="D32070" t="str">
            <v>130602</v>
          </cell>
          <cell r="J32070" t="str">
            <v>STOCKED</v>
          </cell>
        </row>
        <row r="32071">
          <cell r="D32071" t="str">
            <v>130602</v>
          </cell>
          <cell r="J32071" t="str">
            <v>STOCKED</v>
          </cell>
        </row>
        <row r="32072">
          <cell r="D32072" t="str">
            <v>130602</v>
          </cell>
          <cell r="J32072" t="str">
            <v>STOCKED</v>
          </cell>
        </row>
        <row r="32073">
          <cell r="D32073" t="str">
            <v>130602</v>
          </cell>
          <cell r="J32073" t="str">
            <v>STOCKED</v>
          </cell>
        </row>
        <row r="32074">
          <cell r="D32074" t="str">
            <v>130602</v>
          </cell>
          <cell r="J32074" t="str">
            <v>STOCKED</v>
          </cell>
        </row>
        <row r="32075">
          <cell r="D32075" t="str">
            <v>130602</v>
          </cell>
          <cell r="J32075" t="str">
            <v>STOCKED</v>
          </cell>
        </row>
        <row r="32076">
          <cell r="D32076" t="str">
            <v>130602</v>
          </cell>
          <cell r="J32076" t="str">
            <v>STOCKED</v>
          </cell>
        </row>
        <row r="32077">
          <cell r="D32077" t="str">
            <v>130602</v>
          </cell>
          <cell r="J32077" t="str">
            <v>STOCKED</v>
          </cell>
        </row>
        <row r="32078">
          <cell r="D32078" t="str">
            <v>130602</v>
          </cell>
          <cell r="J32078" t="str">
            <v>STOCKED</v>
          </cell>
        </row>
        <row r="32079">
          <cell r="D32079" t="str">
            <v>130602</v>
          </cell>
          <cell r="J32079" t="str">
            <v>STOCKED</v>
          </cell>
        </row>
        <row r="32080">
          <cell r="D32080" t="str">
            <v>130602</v>
          </cell>
          <cell r="J32080" t="str">
            <v>STOCKED</v>
          </cell>
        </row>
        <row r="32081">
          <cell r="D32081" t="str">
            <v>130602</v>
          </cell>
          <cell r="J32081" t="str">
            <v>STOCKED</v>
          </cell>
        </row>
        <row r="32082">
          <cell r="D32082" t="str">
            <v>130602</v>
          </cell>
          <cell r="J32082" t="str">
            <v>STOCKED</v>
          </cell>
        </row>
        <row r="32083">
          <cell r="D32083" t="str">
            <v>130602</v>
          </cell>
          <cell r="J32083" t="str">
            <v>STOCKED</v>
          </cell>
        </row>
        <row r="32084">
          <cell r="D32084" t="str">
            <v>130602</v>
          </cell>
          <cell r="J32084" t="str">
            <v>STOCKED</v>
          </cell>
        </row>
        <row r="32085">
          <cell r="D32085" t="str">
            <v>130602</v>
          </cell>
          <cell r="J32085" t="str">
            <v>STOCKED</v>
          </cell>
        </row>
        <row r="32086">
          <cell r="D32086" t="str">
            <v>130602</v>
          </cell>
          <cell r="J32086" t="str">
            <v>STOCKED</v>
          </cell>
        </row>
        <row r="32087">
          <cell r="D32087" t="str">
            <v>130602</v>
          </cell>
          <cell r="J32087" t="str">
            <v>STOCKED</v>
          </cell>
        </row>
        <row r="32088">
          <cell r="D32088" t="str">
            <v>130602</v>
          </cell>
          <cell r="J32088" t="str">
            <v>STOCKED</v>
          </cell>
        </row>
        <row r="32089">
          <cell r="D32089" t="str">
            <v>130602</v>
          </cell>
          <cell r="J32089" t="str">
            <v>STOCKED</v>
          </cell>
        </row>
        <row r="32090">
          <cell r="D32090" t="str">
            <v>130602</v>
          </cell>
          <cell r="J32090" t="str">
            <v>STOCKED</v>
          </cell>
        </row>
        <row r="32091">
          <cell r="D32091" t="str">
            <v>130602</v>
          </cell>
          <cell r="J32091" t="str">
            <v>STOCKED</v>
          </cell>
        </row>
        <row r="32092">
          <cell r="D32092" t="str">
            <v>130602</v>
          </cell>
          <cell r="J32092" t="str">
            <v>STOCKED</v>
          </cell>
        </row>
        <row r="32093">
          <cell r="D32093" t="str">
            <v>130602</v>
          </cell>
          <cell r="J32093" t="str">
            <v>STOCKED</v>
          </cell>
        </row>
        <row r="32094">
          <cell r="D32094" t="str">
            <v>130602</v>
          </cell>
          <cell r="J32094" t="str">
            <v>STOCKED</v>
          </cell>
        </row>
        <row r="32095">
          <cell r="D32095" t="str">
            <v>130602</v>
          </cell>
          <cell r="J32095" t="str">
            <v>STOCKED</v>
          </cell>
        </row>
        <row r="32096">
          <cell r="D32096" t="str">
            <v>130603</v>
          </cell>
          <cell r="J32096" t="str">
            <v>STOCKED</v>
          </cell>
        </row>
        <row r="32097">
          <cell r="D32097" t="str">
            <v>130603</v>
          </cell>
          <cell r="J32097" t="str">
            <v>STOCKED</v>
          </cell>
        </row>
        <row r="32098">
          <cell r="D32098" t="str">
            <v>130603</v>
          </cell>
          <cell r="J32098" t="str">
            <v>STOCKED</v>
          </cell>
        </row>
        <row r="32099">
          <cell r="D32099" t="str">
            <v>130603</v>
          </cell>
          <cell r="J32099" t="str">
            <v>STOCKED</v>
          </cell>
        </row>
        <row r="32100">
          <cell r="D32100" t="str">
            <v>130603</v>
          </cell>
          <cell r="J32100" t="str">
            <v>STOCKED</v>
          </cell>
        </row>
        <row r="32101">
          <cell r="D32101" t="str">
            <v>130603</v>
          </cell>
          <cell r="J32101" t="str">
            <v>STOCKED</v>
          </cell>
        </row>
        <row r="32102">
          <cell r="D32102" t="str">
            <v>130603</v>
          </cell>
          <cell r="J32102" t="str">
            <v>STOCKED</v>
          </cell>
        </row>
        <row r="32103">
          <cell r="D32103" t="str">
            <v>130603</v>
          </cell>
          <cell r="J32103" t="str">
            <v>STOCKED</v>
          </cell>
        </row>
        <row r="32104">
          <cell r="D32104" t="str">
            <v>130603</v>
          </cell>
          <cell r="J32104" t="str">
            <v>STOCKED</v>
          </cell>
        </row>
        <row r="32105">
          <cell r="D32105" t="str">
            <v>130603</v>
          </cell>
          <cell r="J32105" t="str">
            <v>STOCKED</v>
          </cell>
        </row>
        <row r="32106">
          <cell r="D32106" t="str">
            <v>130603</v>
          </cell>
          <cell r="J32106" t="str">
            <v>STOCKED</v>
          </cell>
        </row>
        <row r="32107">
          <cell r="D32107" t="str">
            <v>130603</v>
          </cell>
          <cell r="J32107" t="str">
            <v>STOCKED</v>
          </cell>
        </row>
        <row r="32108">
          <cell r="D32108" t="str">
            <v>130603</v>
          </cell>
          <cell r="J32108" t="str">
            <v>STOCKED</v>
          </cell>
        </row>
        <row r="32109">
          <cell r="D32109" t="str">
            <v>130603</v>
          </cell>
          <cell r="J32109" t="str">
            <v>STOCKED</v>
          </cell>
        </row>
        <row r="32110">
          <cell r="D32110" t="str">
            <v>130603</v>
          </cell>
          <cell r="J32110" t="str">
            <v>STOCKED</v>
          </cell>
        </row>
        <row r="32111">
          <cell r="D32111" t="str">
            <v>130603</v>
          </cell>
          <cell r="J32111" t="str">
            <v>STOCKED</v>
          </cell>
        </row>
        <row r="32112">
          <cell r="D32112" t="str">
            <v>130603</v>
          </cell>
          <cell r="J32112" t="str">
            <v>STOCKED</v>
          </cell>
        </row>
        <row r="32113">
          <cell r="D32113" t="str">
            <v>130603</v>
          </cell>
          <cell r="J32113" t="str">
            <v>STOCKED</v>
          </cell>
        </row>
        <row r="32114">
          <cell r="D32114" t="str">
            <v>130603</v>
          </cell>
          <cell r="J32114" t="str">
            <v>STOCKED</v>
          </cell>
        </row>
        <row r="32115">
          <cell r="D32115" t="str">
            <v>130603</v>
          </cell>
          <cell r="J32115" t="str">
            <v>STOCKED</v>
          </cell>
        </row>
        <row r="32116">
          <cell r="D32116" t="str">
            <v>130603</v>
          </cell>
          <cell r="J32116" t="str">
            <v>STOCKED</v>
          </cell>
        </row>
        <row r="32117">
          <cell r="D32117" t="str">
            <v>130603</v>
          </cell>
          <cell r="J32117" t="str">
            <v>STOCKED</v>
          </cell>
        </row>
        <row r="32118">
          <cell r="D32118" t="str">
            <v>130603</v>
          </cell>
          <cell r="J32118" t="str">
            <v>STOCKED</v>
          </cell>
        </row>
        <row r="32119">
          <cell r="D32119" t="str">
            <v>130603</v>
          </cell>
          <cell r="J32119" t="str">
            <v>STOCKED</v>
          </cell>
        </row>
        <row r="32120">
          <cell r="D32120" t="str">
            <v>130603</v>
          </cell>
          <cell r="J32120" t="str">
            <v>STOCKED</v>
          </cell>
        </row>
        <row r="32121">
          <cell r="D32121" t="str">
            <v>130603</v>
          </cell>
          <cell r="J32121" t="str">
            <v>(blank)</v>
          </cell>
        </row>
        <row r="32122">
          <cell r="D32122" t="str">
            <v>130603</v>
          </cell>
          <cell r="J32122" t="str">
            <v>(blank)</v>
          </cell>
        </row>
        <row r="32123">
          <cell r="D32123" t="str">
            <v>130603</v>
          </cell>
          <cell r="J32123" t="str">
            <v>(blank)</v>
          </cell>
        </row>
        <row r="32124">
          <cell r="D32124" t="str">
            <v>130603</v>
          </cell>
          <cell r="J32124" t="str">
            <v>(blank)</v>
          </cell>
        </row>
        <row r="32125">
          <cell r="D32125" t="str">
            <v>130603</v>
          </cell>
          <cell r="J32125" t="str">
            <v>(blank)</v>
          </cell>
        </row>
        <row r="32126">
          <cell r="D32126" t="str">
            <v>130603</v>
          </cell>
          <cell r="J32126" t="str">
            <v>N/A</v>
          </cell>
        </row>
        <row r="32127">
          <cell r="D32127" t="str">
            <v>130603</v>
          </cell>
          <cell r="J32127" t="str">
            <v>N/A</v>
          </cell>
        </row>
        <row r="32128">
          <cell r="D32128" t="str">
            <v>130603</v>
          </cell>
          <cell r="J32128" t="str">
            <v>STOCKED</v>
          </cell>
        </row>
        <row r="32129">
          <cell r="D32129" t="str">
            <v>130603</v>
          </cell>
          <cell r="J32129" t="str">
            <v>STOCKED</v>
          </cell>
        </row>
        <row r="32130">
          <cell r="D32130" t="str">
            <v>130603</v>
          </cell>
          <cell r="J32130" t="str">
            <v>STOCKED</v>
          </cell>
        </row>
        <row r="32131">
          <cell r="D32131" t="str">
            <v>130603</v>
          </cell>
          <cell r="J32131" t="str">
            <v>STOCKED</v>
          </cell>
        </row>
        <row r="32132">
          <cell r="D32132" t="str">
            <v>130603</v>
          </cell>
          <cell r="J32132" t="str">
            <v>STOCKED</v>
          </cell>
        </row>
        <row r="32133">
          <cell r="D32133" t="str">
            <v>130603</v>
          </cell>
          <cell r="J32133" t="str">
            <v>STOCKED</v>
          </cell>
        </row>
        <row r="32134">
          <cell r="D32134" t="str">
            <v>130603</v>
          </cell>
          <cell r="J32134" t="str">
            <v>STOCKED</v>
          </cell>
        </row>
        <row r="32135">
          <cell r="D32135" t="str">
            <v>130603</v>
          </cell>
          <cell r="J32135" t="str">
            <v>STOCKED</v>
          </cell>
        </row>
        <row r="32136">
          <cell r="D32136" t="str">
            <v>130603</v>
          </cell>
          <cell r="J32136" t="str">
            <v>STOCKED</v>
          </cell>
        </row>
        <row r="32137">
          <cell r="D32137" t="str">
            <v>130603</v>
          </cell>
          <cell r="J32137" t="str">
            <v>STOCKED</v>
          </cell>
        </row>
        <row r="32138">
          <cell r="D32138" t="str">
            <v>130603</v>
          </cell>
          <cell r="J32138" t="str">
            <v>STOCKED</v>
          </cell>
        </row>
        <row r="32139">
          <cell r="D32139" t="str">
            <v>130603</v>
          </cell>
          <cell r="J32139" t="str">
            <v>STOCKED</v>
          </cell>
        </row>
        <row r="32140">
          <cell r="D32140" t="str">
            <v>130603</v>
          </cell>
          <cell r="J32140" t="str">
            <v>STOCKED</v>
          </cell>
        </row>
        <row r="32141">
          <cell r="D32141" t="str">
            <v>130603</v>
          </cell>
          <cell r="J32141" t="str">
            <v>STOCKED</v>
          </cell>
        </row>
        <row r="32142">
          <cell r="D32142" t="str">
            <v>130603</v>
          </cell>
          <cell r="J32142" t="str">
            <v>STOCKED</v>
          </cell>
        </row>
        <row r="32143">
          <cell r="D32143" t="str">
            <v>130603</v>
          </cell>
          <cell r="J32143" t="str">
            <v>STOCKED</v>
          </cell>
        </row>
        <row r="32144">
          <cell r="D32144" t="str">
            <v>130603</v>
          </cell>
          <cell r="J32144" t="str">
            <v>STOCKED</v>
          </cell>
        </row>
        <row r="32145">
          <cell r="D32145" t="str">
            <v>130603</v>
          </cell>
          <cell r="J32145" t="str">
            <v>STOCKED</v>
          </cell>
        </row>
        <row r="32146">
          <cell r="D32146" t="str">
            <v>130603</v>
          </cell>
          <cell r="J32146" t="str">
            <v>STOCKED</v>
          </cell>
        </row>
        <row r="32147">
          <cell r="D32147" t="str">
            <v>130603</v>
          </cell>
          <cell r="J32147" t="str">
            <v>STOCKED</v>
          </cell>
        </row>
        <row r="32148">
          <cell r="D32148" t="str">
            <v>130603</v>
          </cell>
          <cell r="J32148" t="str">
            <v>STOCKED</v>
          </cell>
        </row>
        <row r="32149">
          <cell r="D32149" t="str">
            <v>130603</v>
          </cell>
          <cell r="J32149" t="str">
            <v>STOCKED</v>
          </cell>
        </row>
        <row r="32150">
          <cell r="D32150" t="str">
            <v>130603</v>
          </cell>
          <cell r="J32150" t="str">
            <v>STOCKED</v>
          </cell>
        </row>
        <row r="32151">
          <cell r="D32151" t="str">
            <v>130603</v>
          </cell>
          <cell r="J32151" t="str">
            <v>STOCKED</v>
          </cell>
        </row>
        <row r="32152">
          <cell r="D32152" t="str">
            <v>130603</v>
          </cell>
          <cell r="J32152" t="str">
            <v>STOCKED</v>
          </cell>
        </row>
        <row r="32153">
          <cell r="D32153" t="str">
            <v>130603</v>
          </cell>
          <cell r="J32153" t="str">
            <v>(blank)</v>
          </cell>
        </row>
        <row r="32154">
          <cell r="D32154" t="str">
            <v>130603</v>
          </cell>
          <cell r="J32154" t="str">
            <v>(blank)</v>
          </cell>
        </row>
        <row r="32155">
          <cell r="D32155" t="str">
            <v>130603</v>
          </cell>
          <cell r="J32155" t="str">
            <v>(blank)</v>
          </cell>
        </row>
        <row r="32156">
          <cell r="D32156" t="str">
            <v>130603</v>
          </cell>
          <cell r="J32156" t="str">
            <v>(blank)</v>
          </cell>
        </row>
        <row r="32157">
          <cell r="D32157" t="str">
            <v>130603</v>
          </cell>
          <cell r="J32157" t="str">
            <v>(blank)</v>
          </cell>
        </row>
        <row r="32158">
          <cell r="D32158" t="str">
            <v>130603</v>
          </cell>
          <cell r="J32158" t="str">
            <v>N/A</v>
          </cell>
        </row>
        <row r="32159">
          <cell r="D32159" t="str">
            <v>130603</v>
          </cell>
          <cell r="J32159" t="str">
            <v>N/A</v>
          </cell>
        </row>
        <row r="32160">
          <cell r="D32160" t="str">
            <v>130603</v>
          </cell>
          <cell r="J32160" t="str">
            <v>STOCKED</v>
          </cell>
        </row>
        <row r="32161">
          <cell r="D32161" t="str">
            <v>130603</v>
          </cell>
          <cell r="J32161" t="str">
            <v>STOCKED</v>
          </cell>
        </row>
        <row r="32162">
          <cell r="D32162" t="str">
            <v>130603</v>
          </cell>
          <cell r="J32162" t="str">
            <v>STOCKED</v>
          </cell>
        </row>
        <row r="32163">
          <cell r="D32163" t="str">
            <v>130603</v>
          </cell>
          <cell r="J32163" t="str">
            <v>STOCKED</v>
          </cell>
        </row>
        <row r="32164">
          <cell r="D32164" t="str">
            <v>130603</v>
          </cell>
          <cell r="J32164" t="str">
            <v>STOCKED</v>
          </cell>
        </row>
        <row r="32165">
          <cell r="D32165" t="str">
            <v>130603</v>
          </cell>
          <cell r="J32165" t="str">
            <v>STOCKED</v>
          </cell>
        </row>
        <row r="32166">
          <cell r="D32166" t="str">
            <v>130603</v>
          </cell>
          <cell r="J32166" t="str">
            <v>STOCKED</v>
          </cell>
        </row>
        <row r="32167">
          <cell r="D32167" t="str">
            <v>130603</v>
          </cell>
          <cell r="J32167" t="str">
            <v>STOCKED</v>
          </cell>
        </row>
        <row r="32168">
          <cell r="D32168" t="str">
            <v>130603</v>
          </cell>
          <cell r="J32168" t="str">
            <v>STOCKED</v>
          </cell>
        </row>
        <row r="32169">
          <cell r="D32169" t="str">
            <v>130603</v>
          </cell>
          <cell r="J32169" t="str">
            <v>STOCKED</v>
          </cell>
        </row>
        <row r="32170">
          <cell r="D32170" t="str">
            <v>130603</v>
          </cell>
          <cell r="J32170" t="str">
            <v>STOCKED</v>
          </cell>
        </row>
        <row r="32171">
          <cell r="D32171" t="str">
            <v>130603</v>
          </cell>
          <cell r="J32171" t="str">
            <v>STOCKED</v>
          </cell>
        </row>
        <row r="32172">
          <cell r="D32172" t="str">
            <v>130603</v>
          </cell>
          <cell r="J32172" t="str">
            <v>STOCKED</v>
          </cell>
        </row>
        <row r="32173">
          <cell r="D32173" t="str">
            <v>130603</v>
          </cell>
          <cell r="J32173" t="str">
            <v>STOCKED</v>
          </cell>
        </row>
        <row r="32174">
          <cell r="D32174" t="str">
            <v>130603</v>
          </cell>
          <cell r="J32174" t="str">
            <v>STOCKED</v>
          </cell>
        </row>
        <row r="32175">
          <cell r="D32175" t="str">
            <v>130603</v>
          </cell>
          <cell r="J32175" t="str">
            <v>STOCKED</v>
          </cell>
        </row>
        <row r="32176">
          <cell r="D32176" t="str">
            <v>130603</v>
          </cell>
          <cell r="J32176" t="str">
            <v>STOCKED</v>
          </cell>
        </row>
        <row r="32177">
          <cell r="D32177" t="str">
            <v>130603</v>
          </cell>
          <cell r="J32177" t="str">
            <v>STOCKED</v>
          </cell>
        </row>
        <row r="32178">
          <cell r="D32178" t="str">
            <v>130603</v>
          </cell>
          <cell r="J32178" t="str">
            <v>STOCKED</v>
          </cell>
        </row>
        <row r="32179">
          <cell r="D32179" t="str">
            <v>130603</v>
          </cell>
          <cell r="J32179" t="str">
            <v>STOCKED</v>
          </cell>
        </row>
        <row r="32180">
          <cell r="D32180" t="str">
            <v>130603</v>
          </cell>
          <cell r="J32180" t="str">
            <v>STOCKED</v>
          </cell>
        </row>
        <row r="32181">
          <cell r="D32181" t="str">
            <v>130603</v>
          </cell>
          <cell r="J32181" t="str">
            <v>STOCKED</v>
          </cell>
        </row>
        <row r="32182">
          <cell r="D32182" t="str">
            <v>130603</v>
          </cell>
          <cell r="J32182" t="str">
            <v>STOCKED</v>
          </cell>
        </row>
        <row r="32183">
          <cell r="D32183" t="str">
            <v>130603</v>
          </cell>
          <cell r="J32183" t="str">
            <v>STOCKED</v>
          </cell>
        </row>
        <row r="32184">
          <cell r="D32184" t="str">
            <v>130603</v>
          </cell>
          <cell r="J32184" t="str">
            <v>STOCKED</v>
          </cell>
        </row>
        <row r="32185">
          <cell r="D32185" t="str">
            <v>130603</v>
          </cell>
          <cell r="J32185" t="str">
            <v>(blank)</v>
          </cell>
        </row>
        <row r="32186">
          <cell r="D32186" t="str">
            <v>130603</v>
          </cell>
          <cell r="J32186" t="str">
            <v>(blank)</v>
          </cell>
        </row>
        <row r="32187">
          <cell r="D32187" t="str">
            <v>130603</v>
          </cell>
          <cell r="J32187" t="str">
            <v>(blank)</v>
          </cell>
        </row>
        <row r="32188">
          <cell r="D32188" t="str">
            <v>130603</v>
          </cell>
          <cell r="J32188" t="str">
            <v>(blank)</v>
          </cell>
        </row>
        <row r="32189">
          <cell r="D32189" t="str">
            <v>130603</v>
          </cell>
          <cell r="J32189" t="str">
            <v>(blank)</v>
          </cell>
        </row>
        <row r="32190">
          <cell r="D32190" t="str">
            <v>130603</v>
          </cell>
          <cell r="J32190" t="str">
            <v>N/A</v>
          </cell>
        </row>
        <row r="32191">
          <cell r="D32191" t="str">
            <v>130603</v>
          </cell>
          <cell r="J32191" t="str">
            <v>N/A</v>
          </cell>
        </row>
        <row r="32192">
          <cell r="D32192" t="str">
            <v>130603</v>
          </cell>
          <cell r="J32192" t="str">
            <v>STOCKED</v>
          </cell>
        </row>
        <row r="32193">
          <cell r="D32193" t="str">
            <v>130603</v>
          </cell>
          <cell r="J32193" t="str">
            <v>STOCKED</v>
          </cell>
        </row>
        <row r="32194">
          <cell r="D32194" t="str">
            <v>130603</v>
          </cell>
          <cell r="J32194" t="str">
            <v>STOCKED</v>
          </cell>
        </row>
        <row r="32195">
          <cell r="D32195" t="str">
            <v>130603</v>
          </cell>
          <cell r="J32195" t="str">
            <v>STOCKED</v>
          </cell>
        </row>
        <row r="32196">
          <cell r="D32196" t="str">
            <v>130603</v>
          </cell>
          <cell r="J32196" t="str">
            <v>STOCKED</v>
          </cell>
        </row>
        <row r="32197">
          <cell r="D32197" t="str">
            <v>130603</v>
          </cell>
          <cell r="J32197" t="str">
            <v>STOCKED</v>
          </cell>
        </row>
        <row r="32198">
          <cell r="D32198" t="str">
            <v>130603</v>
          </cell>
          <cell r="J32198" t="str">
            <v>STOCKED</v>
          </cell>
        </row>
        <row r="32199">
          <cell r="D32199" t="str">
            <v>130603</v>
          </cell>
          <cell r="J32199" t="str">
            <v>STOCKED</v>
          </cell>
        </row>
        <row r="32200">
          <cell r="D32200" t="str">
            <v>130603</v>
          </cell>
          <cell r="J32200" t="str">
            <v>STOCKED</v>
          </cell>
        </row>
        <row r="32201">
          <cell r="D32201" t="str">
            <v>130603</v>
          </cell>
          <cell r="J32201" t="str">
            <v>STOCKED</v>
          </cell>
        </row>
        <row r="32202">
          <cell r="D32202" t="str">
            <v>130603</v>
          </cell>
          <cell r="J32202" t="str">
            <v>STOCKED</v>
          </cell>
        </row>
        <row r="32203">
          <cell r="D32203" t="str">
            <v>130603</v>
          </cell>
          <cell r="J32203" t="str">
            <v>STOCKED</v>
          </cell>
        </row>
        <row r="32204">
          <cell r="D32204" t="str">
            <v>130603</v>
          </cell>
          <cell r="J32204" t="str">
            <v>STOCKED</v>
          </cell>
        </row>
        <row r="32205">
          <cell r="D32205" t="str">
            <v>130603</v>
          </cell>
          <cell r="J32205" t="str">
            <v>STOCKED</v>
          </cell>
        </row>
        <row r="32206">
          <cell r="D32206" t="str">
            <v>130603</v>
          </cell>
          <cell r="J32206" t="str">
            <v>STOCKED</v>
          </cell>
        </row>
        <row r="32207">
          <cell r="D32207" t="str">
            <v>130603</v>
          </cell>
          <cell r="J32207" t="str">
            <v>STOCKED</v>
          </cell>
        </row>
        <row r="32208">
          <cell r="D32208" t="str">
            <v>130603</v>
          </cell>
          <cell r="J32208" t="str">
            <v>STOCKED</v>
          </cell>
        </row>
        <row r="32209">
          <cell r="D32209" t="str">
            <v>130603</v>
          </cell>
          <cell r="J32209" t="str">
            <v>STOCKED</v>
          </cell>
        </row>
        <row r="32210">
          <cell r="D32210" t="str">
            <v>130603</v>
          </cell>
          <cell r="J32210" t="str">
            <v>STOCKED</v>
          </cell>
        </row>
        <row r="32211">
          <cell r="D32211" t="str">
            <v>130603</v>
          </cell>
          <cell r="J32211" t="str">
            <v>STOCKED</v>
          </cell>
        </row>
        <row r="32212">
          <cell r="D32212" t="str">
            <v>130603</v>
          </cell>
          <cell r="J32212" t="str">
            <v>STOCKED</v>
          </cell>
        </row>
        <row r="32213">
          <cell r="D32213" t="str">
            <v>130603</v>
          </cell>
          <cell r="J32213" t="str">
            <v>STOCKED</v>
          </cell>
        </row>
        <row r="32214">
          <cell r="D32214" t="str">
            <v>130603</v>
          </cell>
          <cell r="J32214" t="str">
            <v>STOCKED</v>
          </cell>
        </row>
        <row r="32215">
          <cell r="D32215" t="str">
            <v>130603</v>
          </cell>
          <cell r="J32215" t="str">
            <v>STOCKED</v>
          </cell>
        </row>
        <row r="32216">
          <cell r="D32216" t="str">
            <v>130603</v>
          </cell>
          <cell r="J32216" t="str">
            <v>STOCKED</v>
          </cell>
        </row>
        <row r="32217">
          <cell r="D32217" t="str">
            <v>130603</v>
          </cell>
          <cell r="J32217" t="str">
            <v>STOCKED</v>
          </cell>
        </row>
        <row r="32218">
          <cell r="D32218" t="str">
            <v>130603</v>
          </cell>
          <cell r="J32218" t="str">
            <v>STOCKED</v>
          </cell>
        </row>
        <row r="32219">
          <cell r="D32219" t="str">
            <v>130603</v>
          </cell>
          <cell r="J32219" t="str">
            <v>STOCKED</v>
          </cell>
        </row>
        <row r="32220">
          <cell r="D32220" t="str">
            <v>130603</v>
          </cell>
          <cell r="J32220" t="str">
            <v>STOCKED</v>
          </cell>
        </row>
        <row r="32221">
          <cell r="D32221" t="str">
            <v>130620</v>
          </cell>
          <cell r="J32221" t="str">
            <v>(blank)</v>
          </cell>
        </row>
        <row r="32222">
          <cell r="D32222" t="str">
            <v>130620</v>
          </cell>
          <cell r="J32222" t="str">
            <v>N/A</v>
          </cell>
        </row>
        <row r="32223">
          <cell r="D32223" t="str">
            <v>130620</v>
          </cell>
          <cell r="J32223" t="str">
            <v>N/A</v>
          </cell>
        </row>
        <row r="32224">
          <cell r="D32224" t="str">
            <v>130620</v>
          </cell>
          <cell r="J32224" t="str">
            <v>(blank)</v>
          </cell>
        </row>
        <row r="32225">
          <cell r="D32225" t="str">
            <v>130620</v>
          </cell>
          <cell r="J32225" t="str">
            <v>N/A</v>
          </cell>
        </row>
        <row r="32226">
          <cell r="D32226" t="str">
            <v>130620</v>
          </cell>
          <cell r="J32226" t="str">
            <v>N/A</v>
          </cell>
        </row>
        <row r="32227">
          <cell r="D32227" t="str">
            <v>130621</v>
          </cell>
          <cell r="J32227" t="str">
            <v>(blank)</v>
          </cell>
        </row>
        <row r="32228">
          <cell r="D32228" t="str">
            <v>130621</v>
          </cell>
          <cell r="J32228" t="str">
            <v>N/A</v>
          </cell>
        </row>
        <row r="32229">
          <cell r="D32229" t="str">
            <v>130621</v>
          </cell>
          <cell r="J32229" t="str">
            <v>N/A</v>
          </cell>
        </row>
        <row r="32230">
          <cell r="D32230" t="str">
            <v>130621</v>
          </cell>
          <cell r="J32230" t="str">
            <v>(blank)</v>
          </cell>
        </row>
        <row r="32231">
          <cell r="D32231" t="str">
            <v>130621</v>
          </cell>
          <cell r="J32231" t="str">
            <v>N/A</v>
          </cell>
        </row>
        <row r="32232">
          <cell r="D32232" t="str">
            <v>130621</v>
          </cell>
          <cell r="J32232" t="str">
            <v>N/A</v>
          </cell>
        </row>
        <row r="32233">
          <cell r="D32233" t="str">
            <v>130621</v>
          </cell>
          <cell r="J32233" t="str">
            <v>(blank)</v>
          </cell>
        </row>
        <row r="32234">
          <cell r="D32234" t="str">
            <v>130621</v>
          </cell>
          <cell r="J32234" t="str">
            <v>N/A</v>
          </cell>
        </row>
        <row r="32235">
          <cell r="D32235" t="str">
            <v>130621</v>
          </cell>
          <cell r="J32235" t="str">
            <v>N/A</v>
          </cell>
        </row>
        <row r="32236">
          <cell r="D32236" t="str">
            <v>130622</v>
          </cell>
          <cell r="J32236" t="str">
            <v>STOCKED</v>
          </cell>
        </row>
        <row r="32237">
          <cell r="D32237" t="str">
            <v>130622</v>
          </cell>
          <cell r="J32237" t="str">
            <v>STOCKED</v>
          </cell>
        </row>
        <row r="32238">
          <cell r="D32238" t="str">
            <v>130622</v>
          </cell>
          <cell r="J32238" t="str">
            <v>STOCKED</v>
          </cell>
        </row>
        <row r="32239">
          <cell r="D32239" t="str">
            <v>130622</v>
          </cell>
          <cell r="J32239" t="str">
            <v>STOCKED</v>
          </cell>
        </row>
        <row r="32240">
          <cell r="D32240" t="str">
            <v>130622</v>
          </cell>
          <cell r="J32240" t="str">
            <v>STOCKED</v>
          </cell>
        </row>
        <row r="32241">
          <cell r="D32241" t="str">
            <v>130622</v>
          </cell>
          <cell r="J32241" t="str">
            <v>STOCKED</v>
          </cell>
        </row>
        <row r="32242">
          <cell r="D32242" t="str">
            <v>130622</v>
          </cell>
          <cell r="J32242" t="str">
            <v>STOCKED</v>
          </cell>
        </row>
        <row r="32243">
          <cell r="D32243" t="str">
            <v>130622</v>
          </cell>
          <cell r="J32243" t="str">
            <v>STOCKED</v>
          </cell>
        </row>
        <row r="32244">
          <cell r="D32244" t="str">
            <v>130622</v>
          </cell>
          <cell r="J32244" t="str">
            <v>STOCKED</v>
          </cell>
        </row>
        <row r="32245">
          <cell r="D32245" t="str">
            <v>130622</v>
          </cell>
          <cell r="J32245" t="str">
            <v>STOCKED</v>
          </cell>
        </row>
        <row r="32246">
          <cell r="D32246" t="str">
            <v>130622</v>
          </cell>
          <cell r="J32246" t="str">
            <v>STOCKED</v>
          </cell>
        </row>
        <row r="32247">
          <cell r="D32247" t="str">
            <v>130622</v>
          </cell>
          <cell r="J32247" t="str">
            <v>STOCKED</v>
          </cell>
        </row>
        <row r="32248">
          <cell r="D32248" t="str">
            <v>130622</v>
          </cell>
          <cell r="J32248" t="str">
            <v>STOCKED</v>
          </cell>
        </row>
        <row r="32249">
          <cell r="D32249" t="str">
            <v>130622</v>
          </cell>
          <cell r="J32249" t="str">
            <v>STOCKED</v>
          </cell>
        </row>
        <row r="32250">
          <cell r="D32250" t="str">
            <v>130622</v>
          </cell>
          <cell r="J32250" t="str">
            <v>STOCKED</v>
          </cell>
        </row>
        <row r="32251">
          <cell r="D32251" t="str">
            <v>130622</v>
          </cell>
          <cell r="J32251" t="str">
            <v>STOCKED</v>
          </cell>
        </row>
        <row r="32252">
          <cell r="D32252" t="str">
            <v>130622</v>
          </cell>
          <cell r="J32252" t="str">
            <v>STOCKED</v>
          </cell>
        </row>
        <row r="32253">
          <cell r="D32253" t="str">
            <v>130622</v>
          </cell>
          <cell r="J32253" t="str">
            <v>STOCKED</v>
          </cell>
        </row>
        <row r="32254">
          <cell r="D32254" t="str">
            <v>130622</v>
          </cell>
          <cell r="J32254" t="str">
            <v>STOCKED</v>
          </cell>
        </row>
        <row r="32255">
          <cell r="D32255" t="str">
            <v>130622</v>
          </cell>
          <cell r="J32255" t="str">
            <v>STOCKED</v>
          </cell>
        </row>
        <row r="32256">
          <cell r="D32256" t="str">
            <v>130622</v>
          </cell>
          <cell r="J32256" t="str">
            <v>STOCKED</v>
          </cell>
        </row>
        <row r="32257">
          <cell r="D32257" t="str">
            <v>130622</v>
          </cell>
          <cell r="J32257" t="str">
            <v>STOCKED</v>
          </cell>
        </row>
        <row r="32258">
          <cell r="D32258" t="str">
            <v>130622</v>
          </cell>
          <cell r="J32258" t="str">
            <v>STOCKED</v>
          </cell>
        </row>
        <row r="32259">
          <cell r="D32259" t="str">
            <v>130622</v>
          </cell>
          <cell r="J32259" t="str">
            <v>STOCKED</v>
          </cell>
        </row>
        <row r="32260">
          <cell r="D32260" t="str">
            <v>130622</v>
          </cell>
          <cell r="J32260" t="str">
            <v>STOCKED</v>
          </cell>
        </row>
        <row r="32261">
          <cell r="D32261" t="str">
            <v>130622</v>
          </cell>
          <cell r="J32261" t="str">
            <v>(blank)</v>
          </cell>
        </row>
        <row r="32262">
          <cell r="D32262" t="str">
            <v>130622</v>
          </cell>
          <cell r="J32262" t="str">
            <v>(blank)</v>
          </cell>
        </row>
        <row r="32263">
          <cell r="D32263" t="str">
            <v>130622</v>
          </cell>
          <cell r="J32263" t="str">
            <v>(blank)</v>
          </cell>
        </row>
        <row r="32264">
          <cell r="D32264" t="str">
            <v>130622</v>
          </cell>
          <cell r="J32264" t="str">
            <v>(blank)</v>
          </cell>
        </row>
        <row r="32265">
          <cell r="D32265" t="str">
            <v>130622</v>
          </cell>
          <cell r="J32265" t="str">
            <v>(blank)</v>
          </cell>
        </row>
        <row r="32266">
          <cell r="D32266" t="str">
            <v>130622</v>
          </cell>
          <cell r="J32266" t="str">
            <v>N/A</v>
          </cell>
        </row>
        <row r="32267">
          <cell r="D32267" t="str">
            <v>130622</v>
          </cell>
          <cell r="J32267" t="str">
            <v>N/A</v>
          </cell>
        </row>
        <row r="32268">
          <cell r="D32268" t="str">
            <v>130622</v>
          </cell>
          <cell r="J32268" t="str">
            <v>STOCKED</v>
          </cell>
        </row>
        <row r="32269">
          <cell r="D32269" t="str">
            <v>130622</v>
          </cell>
          <cell r="J32269" t="str">
            <v>STOCKED</v>
          </cell>
        </row>
        <row r="32270">
          <cell r="D32270" t="str">
            <v>130622</v>
          </cell>
          <cell r="J32270" t="str">
            <v>STOCKED</v>
          </cell>
        </row>
        <row r="32271">
          <cell r="D32271" t="str">
            <v>130622</v>
          </cell>
          <cell r="J32271" t="str">
            <v>STOCKED</v>
          </cell>
        </row>
        <row r="32272">
          <cell r="D32272" t="str">
            <v>130622</v>
          </cell>
          <cell r="J32272" t="str">
            <v>STOCKED</v>
          </cell>
        </row>
        <row r="32273">
          <cell r="D32273" t="str">
            <v>130622</v>
          </cell>
          <cell r="J32273" t="str">
            <v>STOCKED</v>
          </cell>
        </row>
        <row r="32274">
          <cell r="D32274" t="str">
            <v>130622</v>
          </cell>
          <cell r="J32274" t="str">
            <v>STOCKED</v>
          </cell>
        </row>
        <row r="32275">
          <cell r="D32275" t="str">
            <v>130622</v>
          </cell>
          <cell r="J32275" t="str">
            <v>STOCKED</v>
          </cell>
        </row>
        <row r="32276">
          <cell r="D32276" t="str">
            <v>130622</v>
          </cell>
          <cell r="J32276" t="str">
            <v>STOCKED</v>
          </cell>
        </row>
        <row r="32277">
          <cell r="D32277" t="str">
            <v>130622</v>
          </cell>
          <cell r="J32277" t="str">
            <v>STOCKED</v>
          </cell>
        </row>
        <row r="32278">
          <cell r="D32278" t="str">
            <v>130622</v>
          </cell>
          <cell r="J32278" t="str">
            <v>STOCKED</v>
          </cell>
        </row>
        <row r="32279">
          <cell r="D32279" t="str">
            <v>130622</v>
          </cell>
          <cell r="J32279" t="str">
            <v>STOCKED</v>
          </cell>
        </row>
        <row r="32280">
          <cell r="D32280" t="str">
            <v>130622</v>
          </cell>
          <cell r="J32280" t="str">
            <v>STOCKED</v>
          </cell>
        </row>
        <row r="32281">
          <cell r="D32281" t="str">
            <v>130622</v>
          </cell>
          <cell r="J32281" t="str">
            <v>STOCKED</v>
          </cell>
        </row>
        <row r="32282">
          <cell r="D32282" t="str">
            <v>130622</v>
          </cell>
          <cell r="J32282" t="str">
            <v>STOCKED</v>
          </cell>
        </row>
        <row r="32283">
          <cell r="D32283" t="str">
            <v>130622</v>
          </cell>
          <cell r="J32283" t="str">
            <v>STOCKED</v>
          </cell>
        </row>
        <row r="32284">
          <cell r="D32284" t="str">
            <v>130622</v>
          </cell>
          <cell r="J32284" t="str">
            <v>STOCKED</v>
          </cell>
        </row>
        <row r="32285">
          <cell r="D32285" t="str">
            <v>130622</v>
          </cell>
          <cell r="J32285" t="str">
            <v>STOCKED</v>
          </cell>
        </row>
        <row r="32286">
          <cell r="D32286" t="str">
            <v>130622</v>
          </cell>
          <cell r="J32286" t="str">
            <v>STOCKED</v>
          </cell>
        </row>
        <row r="32287">
          <cell r="D32287" t="str">
            <v>130622</v>
          </cell>
          <cell r="J32287" t="str">
            <v>STOCKED</v>
          </cell>
        </row>
        <row r="32288">
          <cell r="D32288" t="str">
            <v>130622</v>
          </cell>
          <cell r="J32288" t="str">
            <v>STOCKED</v>
          </cell>
        </row>
        <row r="32289">
          <cell r="D32289" t="str">
            <v>130622</v>
          </cell>
          <cell r="J32289" t="str">
            <v>STOCKED</v>
          </cell>
        </row>
        <row r="32290">
          <cell r="D32290" t="str">
            <v>130622</v>
          </cell>
          <cell r="J32290" t="str">
            <v>STOCKED</v>
          </cell>
        </row>
        <row r="32291">
          <cell r="D32291" t="str">
            <v>130622</v>
          </cell>
          <cell r="J32291" t="str">
            <v>STOCKED</v>
          </cell>
        </row>
        <row r="32292">
          <cell r="D32292" t="str">
            <v>130622</v>
          </cell>
          <cell r="J32292" t="str">
            <v>STOCKED</v>
          </cell>
        </row>
        <row r="32293">
          <cell r="D32293" t="str">
            <v>130622</v>
          </cell>
          <cell r="J32293" t="str">
            <v>(blank)</v>
          </cell>
        </row>
        <row r="32294">
          <cell r="D32294" t="str">
            <v>130622</v>
          </cell>
          <cell r="J32294" t="str">
            <v>(blank)</v>
          </cell>
        </row>
        <row r="32295">
          <cell r="D32295" t="str">
            <v>130622</v>
          </cell>
          <cell r="J32295" t="str">
            <v>(blank)</v>
          </cell>
        </row>
        <row r="32296">
          <cell r="D32296" t="str">
            <v>130622</v>
          </cell>
          <cell r="J32296" t="str">
            <v>(blank)</v>
          </cell>
        </row>
        <row r="32297">
          <cell r="D32297" t="str">
            <v>130622</v>
          </cell>
          <cell r="J32297" t="str">
            <v>(blank)</v>
          </cell>
        </row>
        <row r="32298">
          <cell r="D32298" t="str">
            <v>130622</v>
          </cell>
          <cell r="J32298" t="str">
            <v>N/A</v>
          </cell>
        </row>
        <row r="32299">
          <cell r="D32299" t="str">
            <v>130622</v>
          </cell>
          <cell r="J32299" t="str">
            <v>N/A</v>
          </cell>
        </row>
        <row r="32300">
          <cell r="D32300" t="str">
            <v>130622</v>
          </cell>
          <cell r="J32300" t="str">
            <v>STOCKED</v>
          </cell>
        </row>
        <row r="32301">
          <cell r="D32301" t="str">
            <v>130622</v>
          </cell>
          <cell r="J32301" t="str">
            <v>STOCKED</v>
          </cell>
        </row>
        <row r="32302">
          <cell r="D32302" t="str">
            <v>130622</v>
          </cell>
          <cell r="J32302" t="str">
            <v>STOCKED</v>
          </cell>
        </row>
        <row r="32303">
          <cell r="D32303" t="str">
            <v>130622</v>
          </cell>
          <cell r="J32303" t="str">
            <v>STOCKED</v>
          </cell>
        </row>
        <row r="32304">
          <cell r="D32304" t="str">
            <v>130622</v>
          </cell>
          <cell r="J32304" t="str">
            <v>STOCKED</v>
          </cell>
        </row>
        <row r="32305">
          <cell r="D32305" t="str">
            <v>130622</v>
          </cell>
          <cell r="J32305" t="str">
            <v>STOCKED</v>
          </cell>
        </row>
        <row r="32306">
          <cell r="D32306" t="str">
            <v>130622</v>
          </cell>
          <cell r="J32306" t="str">
            <v>STOCKED</v>
          </cell>
        </row>
        <row r="32307">
          <cell r="D32307" t="str">
            <v>130622</v>
          </cell>
          <cell r="J32307" t="str">
            <v>STOCKED</v>
          </cell>
        </row>
        <row r="32308">
          <cell r="D32308" t="str">
            <v>130622</v>
          </cell>
          <cell r="J32308" t="str">
            <v>STOCKED</v>
          </cell>
        </row>
        <row r="32309">
          <cell r="D32309" t="str">
            <v>130622</v>
          </cell>
          <cell r="J32309" t="str">
            <v>STOCKED</v>
          </cell>
        </row>
        <row r="32310">
          <cell r="D32310" t="str">
            <v>130622</v>
          </cell>
          <cell r="J32310" t="str">
            <v>STOCKED</v>
          </cell>
        </row>
        <row r="32311">
          <cell r="D32311" t="str">
            <v>130622</v>
          </cell>
          <cell r="J32311" t="str">
            <v>STOCKED</v>
          </cell>
        </row>
        <row r="32312">
          <cell r="D32312" t="str">
            <v>130622</v>
          </cell>
          <cell r="J32312" t="str">
            <v>STOCKED</v>
          </cell>
        </row>
        <row r="32313">
          <cell r="D32313" t="str">
            <v>130622</v>
          </cell>
          <cell r="J32313" t="str">
            <v>STOCKED</v>
          </cell>
        </row>
        <row r="32314">
          <cell r="D32314" t="str">
            <v>130622</v>
          </cell>
          <cell r="J32314" t="str">
            <v>STOCKED</v>
          </cell>
        </row>
        <row r="32315">
          <cell r="D32315" t="str">
            <v>130622</v>
          </cell>
          <cell r="J32315" t="str">
            <v>STOCKED</v>
          </cell>
        </row>
        <row r="32316">
          <cell r="D32316" t="str">
            <v>130622</v>
          </cell>
          <cell r="J32316" t="str">
            <v>STOCKED</v>
          </cell>
        </row>
        <row r="32317">
          <cell r="D32317" t="str">
            <v>130622</v>
          </cell>
          <cell r="J32317" t="str">
            <v>STOCKED</v>
          </cell>
        </row>
        <row r="32318">
          <cell r="D32318" t="str">
            <v>130622</v>
          </cell>
          <cell r="J32318" t="str">
            <v>STOCKED</v>
          </cell>
        </row>
        <row r="32319">
          <cell r="D32319" t="str">
            <v>130622</v>
          </cell>
          <cell r="J32319" t="str">
            <v>STOCKED</v>
          </cell>
        </row>
        <row r="32320">
          <cell r="D32320" t="str">
            <v>130622</v>
          </cell>
          <cell r="J32320" t="str">
            <v>STOCKED</v>
          </cell>
        </row>
        <row r="32321">
          <cell r="D32321" t="str">
            <v>130622</v>
          </cell>
          <cell r="J32321" t="str">
            <v>STOCKED</v>
          </cell>
        </row>
        <row r="32322">
          <cell r="D32322" t="str">
            <v>130622</v>
          </cell>
          <cell r="J32322" t="str">
            <v>STOCKED</v>
          </cell>
        </row>
        <row r="32323">
          <cell r="D32323" t="str">
            <v>130622</v>
          </cell>
          <cell r="J32323" t="str">
            <v>STOCKED</v>
          </cell>
        </row>
        <row r="32324">
          <cell r="D32324" t="str">
            <v>130622</v>
          </cell>
          <cell r="J32324" t="str">
            <v>STOCKED</v>
          </cell>
        </row>
        <row r="32325">
          <cell r="D32325" t="str">
            <v>130622</v>
          </cell>
          <cell r="J32325" t="str">
            <v>(blank)</v>
          </cell>
        </row>
        <row r="32326">
          <cell r="D32326" t="str">
            <v>130622</v>
          </cell>
          <cell r="J32326" t="str">
            <v>(blank)</v>
          </cell>
        </row>
        <row r="32327">
          <cell r="D32327" t="str">
            <v>130622</v>
          </cell>
          <cell r="J32327" t="str">
            <v>(blank)</v>
          </cell>
        </row>
        <row r="32328">
          <cell r="D32328" t="str">
            <v>130622</v>
          </cell>
          <cell r="J32328" t="str">
            <v>(blank)</v>
          </cell>
        </row>
        <row r="32329">
          <cell r="D32329" t="str">
            <v>130622</v>
          </cell>
          <cell r="J32329" t="str">
            <v>(blank)</v>
          </cell>
        </row>
        <row r="32330">
          <cell r="D32330" t="str">
            <v>130622</v>
          </cell>
          <cell r="J32330" t="str">
            <v>N/A</v>
          </cell>
        </row>
        <row r="32331">
          <cell r="D32331" t="str">
            <v>130622</v>
          </cell>
          <cell r="J32331" t="str">
            <v>N/A</v>
          </cell>
        </row>
        <row r="32332">
          <cell r="D32332" t="str">
            <v>130622</v>
          </cell>
          <cell r="J32332" t="str">
            <v>STOCKED</v>
          </cell>
        </row>
        <row r="32333">
          <cell r="D32333" t="str">
            <v>130622</v>
          </cell>
          <cell r="J32333" t="str">
            <v>STOCKED</v>
          </cell>
        </row>
        <row r="32334">
          <cell r="D32334" t="str">
            <v>130622</v>
          </cell>
          <cell r="J32334" t="str">
            <v>STOCKED</v>
          </cell>
        </row>
        <row r="32335">
          <cell r="D32335" t="str">
            <v>130622</v>
          </cell>
          <cell r="J32335" t="str">
            <v>STOCKED</v>
          </cell>
        </row>
        <row r="32336">
          <cell r="D32336" t="str">
            <v>130622</v>
          </cell>
          <cell r="J32336" t="str">
            <v>STOCKED</v>
          </cell>
        </row>
        <row r="32337">
          <cell r="D32337" t="str">
            <v>130622</v>
          </cell>
          <cell r="J32337" t="str">
            <v>STOCKED</v>
          </cell>
        </row>
        <row r="32338">
          <cell r="D32338" t="str">
            <v>130622</v>
          </cell>
          <cell r="J32338" t="str">
            <v>STOCKED</v>
          </cell>
        </row>
        <row r="32339">
          <cell r="D32339" t="str">
            <v>130622</v>
          </cell>
          <cell r="J32339" t="str">
            <v>STOCKED</v>
          </cell>
        </row>
        <row r="32340">
          <cell r="D32340" t="str">
            <v>130622</v>
          </cell>
          <cell r="J32340" t="str">
            <v>STOCKED</v>
          </cell>
        </row>
        <row r="32341">
          <cell r="D32341" t="str">
            <v>130622</v>
          </cell>
          <cell r="J32341" t="str">
            <v>STOCKED</v>
          </cell>
        </row>
        <row r="32342">
          <cell r="D32342" t="str">
            <v>130622</v>
          </cell>
          <cell r="J32342" t="str">
            <v>STOCKED</v>
          </cell>
        </row>
        <row r="32343">
          <cell r="D32343" t="str">
            <v>130622</v>
          </cell>
          <cell r="J32343" t="str">
            <v>STOCKED</v>
          </cell>
        </row>
        <row r="32344">
          <cell r="D32344" t="str">
            <v>130622</v>
          </cell>
          <cell r="J32344" t="str">
            <v>STOCKED</v>
          </cell>
        </row>
        <row r="32345">
          <cell r="D32345" t="str">
            <v>130622</v>
          </cell>
          <cell r="J32345" t="str">
            <v>STOCKED</v>
          </cell>
        </row>
        <row r="32346">
          <cell r="D32346" t="str">
            <v>130622</v>
          </cell>
          <cell r="J32346" t="str">
            <v>STOCKED</v>
          </cell>
        </row>
        <row r="32347">
          <cell r="D32347" t="str">
            <v>130622</v>
          </cell>
          <cell r="J32347" t="str">
            <v>STOCKED</v>
          </cell>
        </row>
        <row r="32348">
          <cell r="D32348" t="str">
            <v>130622</v>
          </cell>
          <cell r="J32348" t="str">
            <v>STOCKED</v>
          </cell>
        </row>
        <row r="32349">
          <cell r="D32349" t="str">
            <v>130622</v>
          </cell>
          <cell r="J32349" t="str">
            <v>STOCKED</v>
          </cell>
        </row>
        <row r="32350">
          <cell r="D32350" t="str">
            <v>130622</v>
          </cell>
          <cell r="J32350" t="str">
            <v>STOCKED</v>
          </cell>
        </row>
        <row r="32351">
          <cell r="D32351" t="str">
            <v>130622</v>
          </cell>
          <cell r="J32351" t="str">
            <v>STOCKED</v>
          </cell>
        </row>
        <row r="32352">
          <cell r="D32352" t="str">
            <v>130622</v>
          </cell>
          <cell r="J32352" t="str">
            <v>STOCKED</v>
          </cell>
        </row>
        <row r="32353">
          <cell r="D32353" t="str">
            <v>130622</v>
          </cell>
          <cell r="J32353" t="str">
            <v>STOCKED</v>
          </cell>
        </row>
        <row r="32354">
          <cell r="D32354" t="str">
            <v>130622</v>
          </cell>
          <cell r="J32354" t="str">
            <v>STOCKED</v>
          </cell>
        </row>
        <row r="32355">
          <cell r="D32355" t="str">
            <v>130622</v>
          </cell>
          <cell r="J32355" t="str">
            <v>STOCKED</v>
          </cell>
        </row>
        <row r="32356">
          <cell r="D32356" t="str">
            <v>130622</v>
          </cell>
          <cell r="J32356" t="str">
            <v>STOCKED</v>
          </cell>
        </row>
        <row r="32357">
          <cell r="D32357" t="str">
            <v>130622</v>
          </cell>
          <cell r="J32357" t="str">
            <v>STOCKED</v>
          </cell>
        </row>
        <row r="32358">
          <cell r="D32358" t="str">
            <v>130622</v>
          </cell>
          <cell r="J32358" t="str">
            <v>STOCKED</v>
          </cell>
        </row>
        <row r="32359">
          <cell r="D32359" t="str">
            <v>130622</v>
          </cell>
          <cell r="J32359" t="str">
            <v>STOCKED</v>
          </cell>
        </row>
        <row r="32360">
          <cell r="D32360" t="str">
            <v>130622</v>
          </cell>
          <cell r="J32360" t="str">
            <v>STOCKED</v>
          </cell>
        </row>
        <row r="32361">
          <cell r="D32361" t="str">
            <v>130650</v>
          </cell>
          <cell r="J32361" t="str">
            <v>(blank)</v>
          </cell>
        </row>
        <row r="32362">
          <cell r="D32362" t="str">
            <v>130650</v>
          </cell>
          <cell r="J32362" t="str">
            <v>N/A</v>
          </cell>
        </row>
        <row r="32363">
          <cell r="D32363" t="str">
            <v>130650</v>
          </cell>
          <cell r="J32363" t="str">
            <v>N/A</v>
          </cell>
        </row>
        <row r="32364">
          <cell r="D32364" t="str">
            <v>130651</v>
          </cell>
          <cell r="J32364" t="str">
            <v>(blank)</v>
          </cell>
        </row>
        <row r="32365">
          <cell r="D32365" t="str">
            <v>130651</v>
          </cell>
          <cell r="J32365" t="str">
            <v>N/A</v>
          </cell>
        </row>
        <row r="32366">
          <cell r="D32366" t="str">
            <v>130651</v>
          </cell>
          <cell r="J32366" t="str">
            <v>N/A</v>
          </cell>
        </row>
        <row r="32367">
          <cell r="D32367" t="str">
            <v>130651S</v>
          </cell>
          <cell r="J32367" t="str">
            <v>(blank)</v>
          </cell>
        </row>
        <row r="32368">
          <cell r="D32368" t="str">
            <v>130651S</v>
          </cell>
          <cell r="J32368" t="str">
            <v>N/A</v>
          </cell>
        </row>
        <row r="32369">
          <cell r="D32369" t="str">
            <v>130651S</v>
          </cell>
          <cell r="J32369" t="str">
            <v>N/A</v>
          </cell>
        </row>
        <row r="32370">
          <cell r="D32370" t="str">
            <v>130652</v>
          </cell>
          <cell r="J32370" t="str">
            <v>STOCKED</v>
          </cell>
        </row>
        <row r="32371">
          <cell r="D32371" t="str">
            <v>130652</v>
          </cell>
          <cell r="J32371" t="str">
            <v>STOCKED</v>
          </cell>
        </row>
        <row r="32372">
          <cell r="D32372" t="str">
            <v>130652</v>
          </cell>
          <cell r="J32372" t="str">
            <v>STOCKED</v>
          </cell>
        </row>
        <row r="32373">
          <cell r="D32373" t="str">
            <v>130652</v>
          </cell>
          <cell r="J32373" t="str">
            <v>STOCKED</v>
          </cell>
        </row>
        <row r="32374">
          <cell r="D32374" t="str">
            <v>130652</v>
          </cell>
          <cell r="J32374" t="str">
            <v>STOCKED</v>
          </cell>
        </row>
        <row r="32375">
          <cell r="D32375" t="str">
            <v>130652</v>
          </cell>
          <cell r="J32375" t="str">
            <v>STOCKED</v>
          </cell>
        </row>
        <row r="32376">
          <cell r="D32376" t="str">
            <v>130652</v>
          </cell>
          <cell r="J32376" t="str">
            <v>STOCKED</v>
          </cell>
        </row>
        <row r="32377">
          <cell r="D32377" t="str">
            <v>130652</v>
          </cell>
          <cell r="J32377" t="str">
            <v>STOCKED</v>
          </cell>
        </row>
        <row r="32378">
          <cell r="D32378" t="str">
            <v>130652</v>
          </cell>
          <cell r="J32378" t="str">
            <v>STOCKED</v>
          </cell>
        </row>
        <row r="32379">
          <cell r="D32379" t="str">
            <v>130652</v>
          </cell>
          <cell r="J32379" t="str">
            <v>STOCKED</v>
          </cell>
        </row>
        <row r="32380">
          <cell r="D32380" t="str">
            <v>130652</v>
          </cell>
          <cell r="J32380" t="str">
            <v>STOCKED</v>
          </cell>
        </row>
        <row r="32381">
          <cell r="D32381" t="str">
            <v>130652</v>
          </cell>
          <cell r="J32381" t="str">
            <v>STOCKED</v>
          </cell>
        </row>
        <row r="32382">
          <cell r="D32382" t="str">
            <v>130652</v>
          </cell>
          <cell r="J32382" t="str">
            <v>STOCKED</v>
          </cell>
        </row>
        <row r="32383">
          <cell r="D32383" t="str">
            <v>130652</v>
          </cell>
          <cell r="J32383" t="str">
            <v>STOCKED</v>
          </cell>
        </row>
        <row r="32384">
          <cell r="D32384" t="str">
            <v>130652</v>
          </cell>
          <cell r="J32384" t="str">
            <v>STOCKED</v>
          </cell>
        </row>
        <row r="32385">
          <cell r="D32385" t="str">
            <v>130652</v>
          </cell>
          <cell r="J32385" t="str">
            <v>STOCKED</v>
          </cell>
        </row>
        <row r="32386">
          <cell r="D32386" t="str">
            <v>130652</v>
          </cell>
          <cell r="J32386" t="str">
            <v>STOCKED</v>
          </cell>
        </row>
        <row r="32387">
          <cell r="D32387" t="str">
            <v>130652</v>
          </cell>
          <cell r="J32387" t="str">
            <v>STOCKED</v>
          </cell>
        </row>
        <row r="32388">
          <cell r="D32388" t="str">
            <v>130652</v>
          </cell>
          <cell r="J32388" t="str">
            <v>STOCKED</v>
          </cell>
        </row>
        <row r="32389">
          <cell r="D32389" t="str">
            <v>130652</v>
          </cell>
          <cell r="J32389" t="str">
            <v>STOCKED</v>
          </cell>
        </row>
        <row r="32390">
          <cell r="D32390" t="str">
            <v>130652</v>
          </cell>
          <cell r="J32390" t="str">
            <v>STOCKED</v>
          </cell>
        </row>
        <row r="32391">
          <cell r="D32391" t="str">
            <v>130652</v>
          </cell>
          <cell r="J32391" t="str">
            <v>STOCKED</v>
          </cell>
        </row>
        <row r="32392">
          <cell r="D32392" t="str">
            <v>130652</v>
          </cell>
          <cell r="J32392" t="str">
            <v>STOCKED</v>
          </cell>
        </row>
        <row r="32393">
          <cell r="D32393" t="str">
            <v>130652</v>
          </cell>
          <cell r="J32393" t="str">
            <v>STOCKED</v>
          </cell>
        </row>
        <row r="32394">
          <cell r="D32394" t="str">
            <v>130652</v>
          </cell>
          <cell r="J32394" t="str">
            <v>STOCKED</v>
          </cell>
        </row>
        <row r="32395">
          <cell r="D32395" t="str">
            <v>130652</v>
          </cell>
          <cell r="J32395" t="str">
            <v>(blank)</v>
          </cell>
        </row>
        <row r="32396">
          <cell r="D32396" t="str">
            <v>130652</v>
          </cell>
          <cell r="J32396" t="str">
            <v>(blank)</v>
          </cell>
        </row>
        <row r="32397">
          <cell r="D32397" t="str">
            <v>130652</v>
          </cell>
          <cell r="J32397" t="str">
            <v>(blank)</v>
          </cell>
        </row>
        <row r="32398">
          <cell r="D32398" t="str">
            <v>130652</v>
          </cell>
          <cell r="J32398" t="str">
            <v>(blank)</v>
          </cell>
        </row>
        <row r="32399">
          <cell r="D32399" t="str">
            <v>130652</v>
          </cell>
          <cell r="J32399" t="str">
            <v>(blank)</v>
          </cell>
        </row>
        <row r="32400">
          <cell r="D32400" t="str">
            <v>130652</v>
          </cell>
          <cell r="J32400" t="str">
            <v>N/A</v>
          </cell>
        </row>
        <row r="32401">
          <cell r="D32401" t="str">
            <v>130652</v>
          </cell>
          <cell r="J32401" t="str">
            <v>N/A</v>
          </cell>
        </row>
        <row r="32402">
          <cell r="D32402" t="str">
            <v>130652</v>
          </cell>
          <cell r="J32402" t="str">
            <v>STOCKED</v>
          </cell>
        </row>
        <row r="32403">
          <cell r="D32403" t="str">
            <v>130652</v>
          </cell>
          <cell r="J32403" t="str">
            <v>STOCKED</v>
          </cell>
        </row>
        <row r="32404">
          <cell r="D32404" t="str">
            <v>130652</v>
          </cell>
          <cell r="J32404" t="str">
            <v>(blank)</v>
          </cell>
        </row>
        <row r="32405">
          <cell r="D32405" t="str">
            <v>130652</v>
          </cell>
          <cell r="J32405" t="str">
            <v>(blank)</v>
          </cell>
        </row>
        <row r="32406">
          <cell r="D32406" t="str">
            <v>130652S</v>
          </cell>
          <cell r="J32406" t="str">
            <v>(blank)</v>
          </cell>
        </row>
        <row r="32407">
          <cell r="D32407" t="str">
            <v>130652S</v>
          </cell>
          <cell r="J32407" t="str">
            <v>N/A</v>
          </cell>
        </row>
        <row r="32408">
          <cell r="D32408" t="str">
            <v>130652S</v>
          </cell>
          <cell r="J32408" t="str">
            <v>N/A</v>
          </cell>
        </row>
        <row r="32409">
          <cell r="D32409" t="str">
            <v>130653</v>
          </cell>
          <cell r="J32409" t="str">
            <v>STOCKED</v>
          </cell>
        </row>
        <row r="32410">
          <cell r="D32410" t="str">
            <v>130653</v>
          </cell>
          <cell r="J32410" t="str">
            <v>STOCKED</v>
          </cell>
        </row>
        <row r="32411">
          <cell r="D32411" t="str">
            <v>130653</v>
          </cell>
          <cell r="J32411" t="str">
            <v>STOCKED</v>
          </cell>
        </row>
        <row r="32412">
          <cell r="D32412" t="str">
            <v>130653</v>
          </cell>
          <cell r="J32412" t="str">
            <v>STOCKED</v>
          </cell>
        </row>
        <row r="32413">
          <cell r="D32413" t="str">
            <v>130653</v>
          </cell>
          <cell r="J32413" t="str">
            <v>STOCKED</v>
          </cell>
        </row>
        <row r="32414">
          <cell r="D32414" t="str">
            <v>130653</v>
          </cell>
          <cell r="J32414" t="str">
            <v>STOCKED</v>
          </cell>
        </row>
        <row r="32415">
          <cell r="D32415" t="str">
            <v>130653</v>
          </cell>
          <cell r="J32415" t="str">
            <v>STOCKED</v>
          </cell>
        </row>
        <row r="32416">
          <cell r="D32416" t="str">
            <v>130653</v>
          </cell>
          <cell r="J32416" t="str">
            <v>STOCKED</v>
          </cell>
        </row>
        <row r="32417">
          <cell r="D32417" t="str">
            <v>130653</v>
          </cell>
          <cell r="J32417" t="str">
            <v>STOCKED</v>
          </cell>
        </row>
        <row r="32418">
          <cell r="D32418" t="str">
            <v>130653</v>
          </cell>
          <cell r="J32418" t="str">
            <v>STOCKED</v>
          </cell>
        </row>
        <row r="32419">
          <cell r="D32419" t="str">
            <v>130653</v>
          </cell>
          <cell r="J32419" t="str">
            <v>STOCKED</v>
          </cell>
        </row>
        <row r="32420">
          <cell r="D32420" t="str">
            <v>130653</v>
          </cell>
          <cell r="J32420" t="str">
            <v>STOCKED</v>
          </cell>
        </row>
        <row r="32421">
          <cell r="D32421" t="str">
            <v>130653</v>
          </cell>
          <cell r="J32421" t="str">
            <v>STOCKED</v>
          </cell>
        </row>
        <row r="32422">
          <cell r="D32422" t="str">
            <v>130653</v>
          </cell>
          <cell r="J32422" t="str">
            <v>STOCKED</v>
          </cell>
        </row>
        <row r="32423">
          <cell r="D32423" t="str">
            <v>130653</v>
          </cell>
          <cell r="J32423" t="str">
            <v>STOCKED</v>
          </cell>
        </row>
        <row r="32424">
          <cell r="D32424" t="str">
            <v>130653</v>
          </cell>
          <cell r="J32424" t="str">
            <v>STOCKED</v>
          </cell>
        </row>
        <row r="32425">
          <cell r="D32425" t="str">
            <v>130653</v>
          </cell>
          <cell r="J32425" t="str">
            <v>STOCKED</v>
          </cell>
        </row>
        <row r="32426">
          <cell r="D32426" t="str">
            <v>130653</v>
          </cell>
          <cell r="J32426" t="str">
            <v>STOCKED</v>
          </cell>
        </row>
        <row r="32427">
          <cell r="D32427" t="str">
            <v>130653</v>
          </cell>
          <cell r="J32427" t="str">
            <v>STOCKED</v>
          </cell>
        </row>
        <row r="32428">
          <cell r="D32428" t="str">
            <v>130653</v>
          </cell>
          <cell r="J32428" t="str">
            <v>STOCKED</v>
          </cell>
        </row>
        <row r="32429">
          <cell r="D32429" t="str">
            <v>130653</v>
          </cell>
          <cell r="J32429" t="str">
            <v>STOCKED</v>
          </cell>
        </row>
        <row r="32430">
          <cell r="D32430" t="str">
            <v>130653</v>
          </cell>
          <cell r="J32430" t="str">
            <v>STOCKED</v>
          </cell>
        </row>
        <row r="32431">
          <cell r="D32431" t="str">
            <v>130653</v>
          </cell>
          <cell r="J32431" t="str">
            <v>STOCKED</v>
          </cell>
        </row>
        <row r="32432">
          <cell r="D32432" t="str">
            <v>130653</v>
          </cell>
          <cell r="J32432" t="str">
            <v>STOCKED</v>
          </cell>
        </row>
        <row r="32433">
          <cell r="D32433" t="str">
            <v>130653</v>
          </cell>
          <cell r="J32433" t="str">
            <v>STOCKED</v>
          </cell>
        </row>
        <row r="32434">
          <cell r="D32434" t="str">
            <v>130653</v>
          </cell>
          <cell r="J32434" t="str">
            <v>(blank)</v>
          </cell>
        </row>
        <row r="32435">
          <cell r="D32435" t="str">
            <v>130653</v>
          </cell>
          <cell r="J32435" t="str">
            <v>(blank)</v>
          </cell>
        </row>
        <row r="32436">
          <cell r="D32436" t="str">
            <v>130653</v>
          </cell>
          <cell r="J32436" t="str">
            <v>(blank)</v>
          </cell>
        </row>
        <row r="32437">
          <cell r="D32437" t="str">
            <v>130653</v>
          </cell>
          <cell r="J32437" t="str">
            <v>(blank)</v>
          </cell>
        </row>
        <row r="32438">
          <cell r="D32438" t="str">
            <v>130653</v>
          </cell>
          <cell r="J32438" t="str">
            <v>(blank)</v>
          </cell>
        </row>
        <row r="32439">
          <cell r="D32439" t="str">
            <v>130653</v>
          </cell>
          <cell r="J32439" t="str">
            <v>N/A</v>
          </cell>
        </row>
        <row r="32440">
          <cell r="D32440" t="str">
            <v>130653</v>
          </cell>
          <cell r="J32440" t="str">
            <v>N/A</v>
          </cell>
        </row>
        <row r="32441">
          <cell r="D32441" t="str">
            <v>130653</v>
          </cell>
          <cell r="J32441" t="str">
            <v>STOCKED</v>
          </cell>
        </row>
        <row r="32442">
          <cell r="D32442" t="str">
            <v>130653</v>
          </cell>
          <cell r="J32442" t="str">
            <v>STOCKED</v>
          </cell>
        </row>
        <row r="32443">
          <cell r="D32443" t="str">
            <v>130653</v>
          </cell>
          <cell r="J32443" t="str">
            <v>(blank)</v>
          </cell>
        </row>
        <row r="32444">
          <cell r="D32444" t="str">
            <v>130653s</v>
          </cell>
          <cell r="J32444" t="str">
            <v>STOCKED</v>
          </cell>
        </row>
        <row r="32445">
          <cell r="D32445" t="str">
            <v>130653s</v>
          </cell>
          <cell r="J32445" t="str">
            <v>STOCKED</v>
          </cell>
        </row>
        <row r="32446">
          <cell r="D32446" t="str">
            <v>130654</v>
          </cell>
          <cell r="J32446" t="str">
            <v>SPECIAL ORDER</v>
          </cell>
        </row>
        <row r="32447">
          <cell r="D32447" t="str">
            <v>130654</v>
          </cell>
          <cell r="J32447" t="str">
            <v>SPECIAL ORDER</v>
          </cell>
        </row>
        <row r="32448">
          <cell r="D32448" t="str">
            <v>130654</v>
          </cell>
          <cell r="J32448" t="str">
            <v>SPECIAL ORDER</v>
          </cell>
        </row>
        <row r="32449">
          <cell r="D32449" t="str">
            <v>130654</v>
          </cell>
          <cell r="J32449" t="str">
            <v>SPECIAL ORDER</v>
          </cell>
        </row>
        <row r="32450">
          <cell r="D32450" t="str">
            <v>130654</v>
          </cell>
          <cell r="J32450" t="str">
            <v>SPECIAL ORDER</v>
          </cell>
        </row>
        <row r="32451">
          <cell r="D32451" t="str">
            <v>130654</v>
          </cell>
          <cell r="J32451" t="str">
            <v>SPECIAL ORDER</v>
          </cell>
        </row>
        <row r="32452">
          <cell r="D32452" t="str">
            <v>130654</v>
          </cell>
          <cell r="J32452" t="str">
            <v>SPECIAL ORDER</v>
          </cell>
        </row>
        <row r="32453">
          <cell r="D32453" t="str">
            <v>130654</v>
          </cell>
          <cell r="J32453" t="str">
            <v>(blank)</v>
          </cell>
        </row>
        <row r="32454">
          <cell r="D32454" t="str">
            <v>130654</v>
          </cell>
          <cell r="J32454" t="str">
            <v>(blank)</v>
          </cell>
        </row>
        <row r="32455">
          <cell r="D32455" t="str">
            <v>130654</v>
          </cell>
          <cell r="J32455" t="str">
            <v>(blank)</v>
          </cell>
        </row>
        <row r="32456">
          <cell r="D32456" t="str">
            <v>130654</v>
          </cell>
          <cell r="J32456" t="str">
            <v>STOCKED</v>
          </cell>
        </row>
        <row r="32457">
          <cell r="D32457" t="str">
            <v>130654</v>
          </cell>
          <cell r="J32457" t="str">
            <v>STOCKED</v>
          </cell>
        </row>
        <row r="32458">
          <cell r="D32458" t="str">
            <v>130654</v>
          </cell>
          <cell r="J32458" t="str">
            <v>(blank)</v>
          </cell>
        </row>
        <row r="32459">
          <cell r="D32459" t="str">
            <v>130654</v>
          </cell>
          <cell r="J32459" t="str">
            <v>(blank)</v>
          </cell>
        </row>
        <row r="32460">
          <cell r="D32460" t="str">
            <v>130655</v>
          </cell>
          <cell r="J32460" t="str">
            <v>SPECIAL ORDER</v>
          </cell>
        </row>
        <row r="32461">
          <cell r="D32461" t="str">
            <v>130655</v>
          </cell>
          <cell r="J32461" t="str">
            <v>SPECIAL ORDER</v>
          </cell>
        </row>
        <row r="32462">
          <cell r="D32462" t="str">
            <v>130655</v>
          </cell>
          <cell r="J32462" t="str">
            <v>SPECIAL ORDER</v>
          </cell>
        </row>
        <row r="32463">
          <cell r="D32463" t="str">
            <v>130655</v>
          </cell>
          <cell r="J32463" t="str">
            <v>SPECIAL ORDER</v>
          </cell>
        </row>
        <row r="32464">
          <cell r="D32464" t="str">
            <v>130655</v>
          </cell>
          <cell r="J32464" t="str">
            <v>SPECIAL ORDER</v>
          </cell>
        </row>
        <row r="32465">
          <cell r="D32465" t="str">
            <v>130655</v>
          </cell>
          <cell r="J32465" t="str">
            <v>SPECIAL ORDER</v>
          </cell>
        </row>
        <row r="32466">
          <cell r="D32466" t="str">
            <v>130655</v>
          </cell>
          <cell r="J32466" t="str">
            <v>SPECIAL ORDER</v>
          </cell>
        </row>
        <row r="32467">
          <cell r="D32467" t="str">
            <v>130655</v>
          </cell>
          <cell r="J32467" t="str">
            <v>SPECIAL ORDER</v>
          </cell>
        </row>
        <row r="32468">
          <cell r="D32468" t="str">
            <v>130655</v>
          </cell>
          <cell r="J32468" t="str">
            <v>SPECIAL ORDER</v>
          </cell>
        </row>
        <row r="32469">
          <cell r="D32469" t="str">
            <v>130655</v>
          </cell>
          <cell r="J32469" t="str">
            <v>SPECIAL ORDER</v>
          </cell>
        </row>
        <row r="32470">
          <cell r="D32470" t="str">
            <v>130655</v>
          </cell>
          <cell r="J32470" t="str">
            <v>SPECIAL ORDER</v>
          </cell>
        </row>
        <row r="32471">
          <cell r="D32471" t="str">
            <v>130655</v>
          </cell>
          <cell r="J32471" t="str">
            <v>SPECIAL ORDER</v>
          </cell>
        </row>
        <row r="32472">
          <cell r="D32472" t="str">
            <v>130655</v>
          </cell>
          <cell r="J32472" t="str">
            <v>SPECIAL ORDER</v>
          </cell>
        </row>
        <row r="32473">
          <cell r="D32473" t="str">
            <v>130655</v>
          </cell>
          <cell r="J32473" t="str">
            <v>SPECIAL ORDER</v>
          </cell>
        </row>
        <row r="32474">
          <cell r="D32474" t="str">
            <v>130655</v>
          </cell>
          <cell r="J32474" t="str">
            <v>SPECIAL ORDER</v>
          </cell>
        </row>
        <row r="32475">
          <cell r="D32475" t="str">
            <v>130655</v>
          </cell>
          <cell r="J32475" t="str">
            <v>SPECIAL ORDER</v>
          </cell>
        </row>
        <row r="32476">
          <cell r="D32476" t="str">
            <v>130655</v>
          </cell>
          <cell r="J32476" t="str">
            <v>SPECIAL ORDER</v>
          </cell>
        </row>
        <row r="32477">
          <cell r="D32477" t="str">
            <v>130655</v>
          </cell>
          <cell r="J32477" t="str">
            <v>SPECIAL ORDER</v>
          </cell>
        </row>
        <row r="32478">
          <cell r="D32478" t="str">
            <v>130655</v>
          </cell>
          <cell r="J32478" t="str">
            <v>SPECIAL ORDER</v>
          </cell>
        </row>
        <row r="32479">
          <cell r="D32479" t="str">
            <v>130655</v>
          </cell>
          <cell r="J32479" t="str">
            <v>SPECIAL ORDER</v>
          </cell>
        </row>
        <row r="32480">
          <cell r="D32480" t="str">
            <v>130655</v>
          </cell>
          <cell r="J32480" t="str">
            <v>SPECIAL ORDER</v>
          </cell>
        </row>
        <row r="32481">
          <cell r="D32481" t="str">
            <v>130655</v>
          </cell>
          <cell r="J32481" t="str">
            <v>(blank)</v>
          </cell>
        </row>
        <row r="32482">
          <cell r="D32482" t="str">
            <v>130655</v>
          </cell>
          <cell r="J32482" t="str">
            <v>(blank)</v>
          </cell>
        </row>
        <row r="32483">
          <cell r="D32483" t="str">
            <v>130655</v>
          </cell>
          <cell r="J32483" t="str">
            <v>(blank)</v>
          </cell>
        </row>
        <row r="32484">
          <cell r="D32484" t="str">
            <v>130655</v>
          </cell>
          <cell r="J32484" t="str">
            <v>SPECIAL ORDER</v>
          </cell>
        </row>
        <row r="32485">
          <cell r="D32485" t="str">
            <v>130655</v>
          </cell>
          <cell r="J32485" t="str">
            <v>SPECIAL ORDER</v>
          </cell>
        </row>
        <row r="32486">
          <cell r="D32486" t="str">
            <v>130655</v>
          </cell>
          <cell r="J32486" t="str">
            <v>SPECIAL ORDER</v>
          </cell>
        </row>
        <row r="32487">
          <cell r="D32487" t="str">
            <v>130656</v>
          </cell>
          <cell r="J32487" t="str">
            <v>SPECIAL ORDER</v>
          </cell>
        </row>
        <row r="32488">
          <cell r="D32488" t="str">
            <v>130656</v>
          </cell>
          <cell r="J32488" t="str">
            <v>SPECIAL ORDER</v>
          </cell>
        </row>
        <row r="32489">
          <cell r="D32489" t="str">
            <v>130656</v>
          </cell>
          <cell r="J32489" t="str">
            <v>SPECIAL ORDER</v>
          </cell>
        </row>
        <row r="32490">
          <cell r="D32490" t="str">
            <v>130656</v>
          </cell>
          <cell r="J32490" t="str">
            <v>SPECIAL ORDER</v>
          </cell>
        </row>
        <row r="32491">
          <cell r="D32491" t="str">
            <v>130656</v>
          </cell>
          <cell r="J32491" t="str">
            <v>SPECIAL ORDER</v>
          </cell>
        </row>
        <row r="32492">
          <cell r="D32492" t="str">
            <v>130656</v>
          </cell>
          <cell r="J32492" t="str">
            <v>SPECIAL ORDER</v>
          </cell>
        </row>
        <row r="32493">
          <cell r="D32493" t="str">
            <v>130656</v>
          </cell>
          <cell r="J32493" t="str">
            <v>SPECIAL ORDER</v>
          </cell>
        </row>
        <row r="32494">
          <cell r="D32494" t="str">
            <v>130656</v>
          </cell>
          <cell r="J32494" t="str">
            <v>SPECIAL ORDER</v>
          </cell>
        </row>
        <row r="32495">
          <cell r="D32495" t="str">
            <v>130656</v>
          </cell>
          <cell r="J32495" t="str">
            <v>SPECIAL ORDER</v>
          </cell>
        </row>
        <row r="32496">
          <cell r="D32496" t="str">
            <v>130656</v>
          </cell>
          <cell r="J32496" t="str">
            <v>SPECIAL ORDER</v>
          </cell>
        </row>
        <row r="32497">
          <cell r="D32497" t="str">
            <v>130656</v>
          </cell>
          <cell r="J32497" t="str">
            <v>SPECIAL ORDER</v>
          </cell>
        </row>
        <row r="32498">
          <cell r="D32498" t="str">
            <v>130656</v>
          </cell>
          <cell r="J32498" t="str">
            <v>SPECIAL ORDER</v>
          </cell>
        </row>
        <row r="32499">
          <cell r="D32499" t="str">
            <v>130656</v>
          </cell>
          <cell r="J32499" t="str">
            <v>SPECIAL ORDER</v>
          </cell>
        </row>
        <row r="32500">
          <cell r="D32500" t="str">
            <v>130656</v>
          </cell>
          <cell r="J32500" t="str">
            <v>SPECIAL ORDER</v>
          </cell>
        </row>
        <row r="32501">
          <cell r="D32501" t="str">
            <v>130656</v>
          </cell>
          <cell r="J32501" t="str">
            <v>SPECIAL ORDER</v>
          </cell>
        </row>
        <row r="32502">
          <cell r="D32502" t="str">
            <v>130656</v>
          </cell>
          <cell r="J32502" t="str">
            <v>SPECIAL ORDER</v>
          </cell>
        </row>
        <row r="32503">
          <cell r="D32503" t="str">
            <v>130656</v>
          </cell>
          <cell r="J32503" t="str">
            <v>SPECIAL ORDER</v>
          </cell>
        </row>
        <row r="32504">
          <cell r="D32504" t="str">
            <v>130656</v>
          </cell>
          <cell r="J32504" t="str">
            <v>SPECIAL ORDER</v>
          </cell>
        </row>
        <row r="32505">
          <cell r="D32505" t="str">
            <v>130656</v>
          </cell>
          <cell r="J32505" t="str">
            <v>SPECIAL ORDER</v>
          </cell>
        </row>
        <row r="32506">
          <cell r="D32506" t="str">
            <v>130656</v>
          </cell>
          <cell r="J32506" t="str">
            <v>SPECIAL ORDER</v>
          </cell>
        </row>
        <row r="32507">
          <cell r="D32507" t="str">
            <v>130656</v>
          </cell>
          <cell r="J32507" t="str">
            <v>SPECIAL ORDER</v>
          </cell>
        </row>
        <row r="32508">
          <cell r="D32508" t="str">
            <v>130656</v>
          </cell>
          <cell r="J32508" t="str">
            <v>(blank)</v>
          </cell>
        </row>
        <row r="32509">
          <cell r="D32509" t="str">
            <v>130656</v>
          </cell>
          <cell r="J32509" t="str">
            <v>(blank)</v>
          </cell>
        </row>
        <row r="32510">
          <cell r="D32510" t="str">
            <v>130656</v>
          </cell>
          <cell r="J32510" t="str">
            <v>(blank)</v>
          </cell>
        </row>
        <row r="32511">
          <cell r="D32511" t="str">
            <v>130656</v>
          </cell>
          <cell r="J32511" t="str">
            <v>SPECIAL ORDER</v>
          </cell>
        </row>
        <row r="32512">
          <cell r="D32512" t="str">
            <v>130656</v>
          </cell>
          <cell r="J32512" t="str">
            <v>SPECIAL ORDER</v>
          </cell>
        </row>
        <row r="32513">
          <cell r="D32513" t="str">
            <v>130656</v>
          </cell>
          <cell r="J32513" t="str">
            <v>SPECIAL ORDER</v>
          </cell>
        </row>
        <row r="32514">
          <cell r="D32514" t="str">
            <v>130657</v>
          </cell>
          <cell r="J32514" t="str">
            <v>SPECIAL ORDER</v>
          </cell>
        </row>
        <row r="32515">
          <cell r="D32515" t="str">
            <v>130657</v>
          </cell>
          <cell r="J32515" t="str">
            <v>SPECIAL ORDER</v>
          </cell>
        </row>
        <row r="32516">
          <cell r="D32516" t="str">
            <v>130657</v>
          </cell>
          <cell r="J32516" t="str">
            <v>SPECIAL ORDER</v>
          </cell>
        </row>
        <row r="32517">
          <cell r="D32517" t="str">
            <v>130657</v>
          </cell>
          <cell r="J32517" t="str">
            <v>SPECIAL ORDER</v>
          </cell>
        </row>
        <row r="32518">
          <cell r="D32518" t="str">
            <v>130657</v>
          </cell>
          <cell r="J32518" t="str">
            <v>SPECIAL ORDER</v>
          </cell>
        </row>
        <row r="32519">
          <cell r="D32519" t="str">
            <v>130657</v>
          </cell>
          <cell r="J32519" t="str">
            <v>SPECIAL ORDER</v>
          </cell>
        </row>
        <row r="32520">
          <cell r="D32520" t="str">
            <v>130657</v>
          </cell>
          <cell r="J32520" t="str">
            <v>SPECIAL ORDER</v>
          </cell>
        </row>
        <row r="32521">
          <cell r="D32521" t="str">
            <v>130657</v>
          </cell>
          <cell r="J32521" t="str">
            <v>SPECIAL ORDER</v>
          </cell>
        </row>
        <row r="32522">
          <cell r="D32522" t="str">
            <v>130658</v>
          </cell>
          <cell r="J32522" t="str">
            <v>SPECIAL ORDER</v>
          </cell>
        </row>
        <row r="32523">
          <cell r="D32523" t="str">
            <v>130658</v>
          </cell>
          <cell r="J32523" t="str">
            <v>SPECIAL ORDER</v>
          </cell>
        </row>
        <row r="32524">
          <cell r="D32524" t="str">
            <v>130658</v>
          </cell>
          <cell r="J32524" t="str">
            <v>SPECIAL ORDER</v>
          </cell>
        </row>
        <row r="32525">
          <cell r="D32525" t="str">
            <v>130658</v>
          </cell>
          <cell r="J32525" t="str">
            <v>SPECIAL ORDER</v>
          </cell>
        </row>
        <row r="32526">
          <cell r="D32526" t="str">
            <v>130658</v>
          </cell>
          <cell r="J32526" t="str">
            <v>SPECIAL ORDER</v>
          </cell>
        </row>
        <row r="32527">
          <cell r="D32527" t="str">
            <v>130658</v>
          </cell>
          <cell r="J32527" t="str">
            <v>SPECIAL ORDER</v>
          </cell>
        </row>
        <row r="32528">
          <cell r="D32528" t="str">
            <v>130658</v>
          </cell>
          <cell r="J32528" t="str">
            <v>SPECIAL ORDER</v>
          </cell>
        </row>
        <row r="32529">
          <cell r="D32529" t="str">
            <v>130658</v>
          </cell>
          <cell r="J32529" t="str">
            <v>SPECIAL ORDER</v>
          </cell>
        </row>
        <row r="32530">
          <cell r="D32530" t="str">
            <v>130670</v>
          </cell>
          <cell r="J32530" t="str">
            <v>SPECIAL ORDER</v>
          </cell>
        </row>
        <row r="32531">
          <cell r="D32531" t="str">
            <v>130670</v>
          </cell>
          <cell r="J32531" t="str">
            <v>STOCKED</v>
          </cell>
        </row>
        <row r="32532">
          <cell r="D32532" t="str">
            <v>130670</v>
          </cell>
          <cell r="J32532" t="str">
            <v>STOCKED</v>
          </cell>
        </row>
        <row r="32533">
          <cell r="D32533" t="str">
            <v>130670</v>
          </cell>
          <cell r="J32533" t="str">
            <v>STOCKED</v>
          </cell>
        </row>
        <row r="32534">
          <cell r="D32534" t="str">
            <v>130670</v>
          </cell>
          <cell r="J32534" t="str">
            <v>STOCKED</v>
          </cell>
        </row>
        <row r="32535">
          <cell r="D32535" t="str">
            <v>130670</v>
          </cell>
          <cell r="J32535" t="str">
            <v>(blank)</v>
          </cell>
        </row>
        <row r="32536">
          <cell r="D32536" t="str">
            <v>130670</v>
          </cell>
          <cell r="J32536" t="str">
            <v>(blank)</v>
          </cell>
        </row>
        <row r="32537">
          <cell r="D32537" t="str">
            <v>130670</v>
          </cell>
          <cell r="J32537" t="str">
            <v>N/A</v>
          </cell>
        </row>
        <row r="32538">
          <cell r="D32538" t="str">
            <v>130670</v>
          </cell>
          <cell r="J32538" t="str">
            <v>N/A</v>
          </cell>
        </row>
        <row r="32539">
          <cell r="D32539" t="str">
            <v>130670S</v>
          </cell>
          <cell r="J32539" t="str">
            <v>(blank)</v>
          </cell>
        </row>
        <row r="32540">
          <cell r="D32540" t="str">
            <v>130670S</v>
          </cell>
          <cell r="J32540" t="str">
            <v>N/A</v>
          </cell>
        </row>
        <row r="32541">
          <cell r="D32541" t="str">
            <v>130670S</v>
          </cell>
          <cell r="J32541" t="str">
            <v>N/A</v>
          </cell>
        </row>
        <row r="32542">
          <cell r="D32542" t="str">
            <v>130671</v>
          </cell>
          <cell r="J32542" t="str">
            <v>SPECIAL ORDER</v>
          </cell>
        </row>
        <row r="32543">
          <cell r="D32543" t="str">
            <v>130671</v>
          </cell>
          <cell r="J32543" t="str">
            <v>SPECIAL ORDER</v>
          </cell>
        </row>
        <row r="32544">
          <cell r="D32544" t="str">
            <v>130671</v>
          </cell>
          <cell r="J32544" t="str">
            <v>SPECIAL ORDER</v>
          </cell>
        </row>
        <row r="32545">
          <cell r="D32545" t="str">
            <v>130671</v>
          </cell>
          <cell r="J32545" t="str">
            <v>SPECIAL ORDER</v>
          </cell>
        </row>
        <row r="32546">
          <cell r="D32546" t="str">
            <v>130671</v>
          </cell>
          <cell r="J32546" t="str">
            <v>SPECIAL ORDER</v>
          </cell>
        </row>
        <row r="32547">
          <cell r="D32547" t="str">
            <v>130671</v>
          </cell>
          <cell r="J32547" t="str">
            <v>SPECIAL ORDER</v>
          </cell>
        </row>
        <row r="32548">
          <cell r="D32548" t="str">
            <v>130671</v>
          </cell>
          <cell r="J32548" t="str">
            <v>SPECIAL ORDER</v>
          </cell>
        </row>
        <row r="32549">
          <cell r="D32549" t="str">
            <v>130671</v>
          </cell>
          <cell r="J32549" t="str">
            <v>SPECIAL ORDER</v>
          </cell>
        </row>
        <row r="32550">
          <cell r="D32550" t="str">
            <v>130671</v>
          </cell>
          <cell r="J32550" t="str">
            <v>SPECIAL ORDER</v>
          </cell>
        </row>
        <row r="32551">
          <cell r="D32551" t="str">
            <v>130671</v>
          </cell>
          <cell r="J32551" t="str">
            <v>SPECIAL ORDER</v>
          </cell>
        </row>
        <row r="32552">
          <cell r="D32552" t="str">
            <v>130671</v>
          </cell>
          <cell r="J32552" t="str">
            <v>SPECIAL ORDER</v>
          </cell>
        </row>
        <row r="32553">
          <cell r="D32553" t="str">
            <v>130671</v>
          </cell>
          <cell r="J32553" t="str">
            <v>SPECIAL ORDER</v>
          </cell>
        </row>
        <row r="32554">
          <cell r="D32554" t="str">
            <v>130671</v>
          </cell>
          <cell r="J32554" t="str">
            <v>SPECIAL ORDER</v>
          </cell>
        </row>
        <row r="32555">
          <cell r="D32555" t="str">
            <v>130671</v>
          </cell>
          <cell r="J32555" t="str">
            <v>SPECIAL ORDER</v>
          </cell>
        </row>
        <row r="32556">
          <cell r="D32556" t="str">
            <v>130671</v>
          </cell>
          <cell r="J32556" t="str">
            <v>SPECIAL ORDER</v>
          </cell>
        </row>
        <row r="32557">
          <cell r="D32557" t="str">
            <v>130671</v>
          </cell>
          <cell r="J32557" t="str">
            <v>SPECIAL ORDER</v>
          </cell>
        </row>
        <row r="32558">
          <cell r="D32558" t="str">
            <v>130671</v>
          </cell>
          <cell r="J32558" t="str">
            <v>SPECIAL ORDER</v>
          </cell>
        </row>
        <row r="32559">
          <cell r="D32559" t="str">
            <v>130700</v>
          </cell>
          <cell r="J32559" t="str">
            <v>SPECIAL ORDER</v>
          </cell>
        </row>
        <row r="32560">
          <cell r="D32560" t="str">
            <v>130700</v>
          </cell>
          <cell r="J32560" t="str">
            <v>STOCKED</v>
          </cell>
        </row>
        <row r="32561">
          <cell r="D32561" t="str">
            <v>130700</v>
          </cell>
          <cell r="J32561" t="str">
            <v>SPECIAL ORDER</v>
          </cell>
        </row>
        <row r="32562">
          <cell r="D32562" t="str">
            <v>130700</v>
          </cell>
          <cell r="J32562" t="str">
            <v>SPECIAL ORDER</v>
          </cell>
        </row>
        <row r="32563">
          <cell r="D32563" t="str">
            <v>130700</v>
          </cell>
          <cell r="J32563" t="str">
            <v>SPECIAL ORDER</v>
          </cell>
        </row>
        <row r="32564">
          <cell r="D32564" t="str">
            <v>130700</v>
          </cell>
          <cell r="J32564" t="str">
            <v>SPECIAL ORDER</v>
          </cell>
        </row>
        <row r="32565">
          <cell r="D32565" t="str">
            <v>130700</v>
          </cell>
          <cell r="J32565" t="str">
            <v>SPECIAL ORDER</v>
          </cell>
        </row>
        <row r="32566">
          <cell r="D32566" t="str">
            <v>130700</v>
          </cell>
          <cell r="J32566" t="str">
            <v>SPECIAL ORDER</v>
          </cell>
        </row>
        <row r="32567">
          <cell r="D32567" t="str">
            <v>130700</v>
          </cell>
          <cell r="J32567" t="str">
            <v>SPECIAL ORDER</v>
          </cell>
        </row>
        <row r="32568">
          <cell r="D32568" t="str">
            <v>130700</v>
          </cell>
          <cell r="J32568" t="str">
            <v>SPECIAL ORDER</v>
          </cell>
        </row>
        <row r="32569">
          <cell r="D32569" t="str">
            <v>130700</v>
          </cell>
          <cell r="J32569" t="str">
            <v>SPECIAL ORDER</v>
          </cell>
        </row>
        <row r="32570">
          <cell r="D32570" t="str">
            <v>130700</v>
          </cell>
          <cell r="J32570" t="str">
            <v>(blank)</v>
          </cell>
        </row>
        <row r="32571">
          <cell r="D32571" t="str">
            <v>130700</v>
          </cell>
          <cell r="J32571" t="str">
            <v>(blank)</v>
          </cell>
        </row>
        <row r="32572">
          <cell r="D32572" t="str">
            <v>130700</v>
          </cell>
          <cell r="J32572" t="str">
            <v>(blank)</v>
          </cell>
        </row>
        <row r="32573">
          <cell r="D32573" t="str">
            <v>130700</v>
          </cell>
          <cell r="J32573" t="str">
            <v>(blank)</v>
          </cell>
        </row>
        <row r="32574">
          <cell r="D32574" t="str">
            <v>130700</v>
          </cell>
          <cell r="J32574" t="str">
            <v>SPECIAL ORDER</v>
          </cell>
        </row>
        <row r="32575">
          <cell r="D32575" t="str">
            <v>130700</v>
          </cell>
          <cell r="J32575" t="str">
            <v>SPECIAL ORDER</v>
          </cell>
        </row>
        <row r="32576">
          <cell r="D32576" t="str">
            <v>130700</v>
          </cell>
          <cell r="J32576" t="str">
            <v>(blank)</v>
          </cell>
        </row>
        <row r="32577">
          <cell r="D32577" t="str">
            <v>130700</v>
          </cell>
          <cell r="J32577" t="str">
            <v>(blank)</v>
          </cell>
        </row>
        <row r="32578">
          <cell r="D32578" t="str">
            <v>130700</v>
          </cell>
          <cell r="J32578" t="str">
            <v>(blank)</v>
          </cell>
        </row>
        <row r="32579">
          <cell r="D32579" t="str">
            <v>130700</v>
          </cell>
          <cell r="J32579" t="str">
            <v>(blank)</v>
          </cell>
        </row>
        <row r="32580">
          <cell r="D32580" t="str">
            <v>130700</v>
          </cell>
          <cell r="J32580" t="str">
            <v>STOCKED</v>
          </cell>
        </row>
        <row r="32581">
          <cell r="D32581" t="str">
            <v>130700</v>
          </cell>
          <cell r="J32581" t="str">
            <v>SPECIAL ORDER</v>
          </cell>
        </row>
        <row r="32582">
          <cell r="D32582" t="str">
            <v>130700</v>
          </cell>
          <cell r="J32582" t="str">
            <v>SPECIAL ORDER</v>
          </cell>
        </row>
        <row r="32583">
          <cell r="D32583" t="str">
            <v>130700</v>
          </cell>
          <cell r="J32583" t="str">
            <v>SPECIAL ORDER</v>
          </cell>
        </row>
        <row r="32584">
          <cell r="D32584" t="str">
            <v>130700</v>
          </cell>
          <cell r="J32584" t="str">
            <v>SPECIAL ORDER</v>
          </cell>
        </row>
        <row r="32585">
          <cell r="D32585" t="str">
            <v>130700</v>
          </cell>
          <cell r="J32585" t="str">
            <v>SPECIAL ORDER</v>
          </cell>
        </row>
        <row r="32586">
          <cell r="D32586" t="str">
            <v>130700</v>
          </cell>
          <cell r="J32586" t="str">
            <v>SPECIAL ORDER</v>
          </cell>
        </row>
        <row r="32587">
          <cell r="D32587" t="str">
            <v>130700</v>
          </cell>
          <cell r="J32587" t="str">
            <v>SPECIAL ORDER</v>
          </cell>
        </row>
        <row r="32588">
          <cell r="D32588" t="str">
            <v>130700</v>
          </cell>
          <cell r="J32588" t="str">
            <v>SPECIAL ORDER</v>
          </cell>
        </row>
        <row r="32589">
          <cell r="D32589" t="str">
            <v>130700</v>
          </cell>
          <cell r="J32589" t="str">
            <v>SPECIAL ORDER</v>
          </cell>
        </row>
        <row r="32590">
          <cell r="D32590" t="str">
            <v>130700</v>
          </cell>
          <cell r="J32590" t="str">
            <v>(blank)</v>
          </cell>
        </row>
        <row r="32591">
          <cell r="D32591" t="str">
            <v>130700</v>
          </cell>
          <cell r="J32591" t="str">
            <v>(blank)</v>
          </cell>
        </row>
        <row r="32592">
          <cell r="D32592" t="str">
            <v>130700</v>
          </cell>
          <cell r="J32592" t="str">
            <v>(blank)</v>
          </cell>
        </row>
        <row r="32593">
          <cell r="D32593" t="str">
            <v>130700</v>
          </cell>
          <cell r="J32593" t="str">
            <v>(blank)</v>
          </cell>
        </row>
        <row r="32594">
          <cell r="D32594" t="str">
            <v>130700</v>
          </cell>
          <cell r="J32594" t="str">
            <v>STOCKED</v>
          </cell>
        </row>
        <row r="32595">
          <cell r="D32595" t="str">
            <v>130700</v>
          </cell>
          <cell r="J32595" t="str">
            <v>STOCKED</v>
          </cell>
        </row>
        <row r="32596">
          <cell r="D32596" t="str">
            <v>130700</v>
          </cell>
          <cell r="J32596" t="str">
            <v>STOCKED</v>
          </cell>
        </row>
        <row r="32597">
          <cell r="D32597" t="str">
            <v>130700</v>
          </cell>
          <cell r="J32597" t="str">
            <v>SPECIAL ORDER</v>
          </cell>
        </row>
        <row r="32598">
          <cell r="D32598" t="str">
            <v>130700</v>
          </cell>
          <cell r="J32598" t="str">
            <v>SPECIAL ORDER</v>
          </cell>
        </row>
        <row r="32599">
          <cell r="D32599" t="str">
            <v>130700</v>
          </cell>
          <cell r="J32599" t="str">
            <v>SPECIAL ORDER</v>
          </cell>
        </row>
        <row r="32600">
          <cell r="D32600" t="str">
            <v>130700</v>
          </cell>
          <cell r="J32600" t="str">
            <v>SPECIAL ORDER</v>
          </cell>
        </row>
        <row r="32601">
          <cell r="D32601" t="str">
            <v>130700</v>
          </cell>
          <cell r="J32601" t="str">
            <v>SPECIAL ORDER</v>
          </cell>
        </row>
        <row r="32602">
          <cell r="D32602" t="str">
            <v>130701</v>
          </cell>
          <cell r="J32602" t="str">
            <v>SPECIAL ORDER</v>
          </cell>
        </row>
        <row r="32603">
          <cell r="D32603" t="str">
            <v>130701</v>
          </cell>
          <cell r="J32603" t="str">
            <v>STOCKED</v>
          </cell>
        </row>
        <row r="32604">
          <cell r="D32604" t="str">
            <v>130701</v>
          </cell>
          <cell r="J32604" t="str">
            <v>STOCKED</v>
          </cell>
        </row>
        <row r="32605">
          <cell r="D32605" t="str">
            <v>130701</v>
          </cell>
          <cell r="J32605" t="str">
            <v>STOCKED</v>
          </cell>
        </row>
        <row r="32606">
          <cell r="D32606" t="str">
            <v>130701</v>
          </cell>
          <cell r="J32606" t="str">
            <v>STOCKED</v>
          </cell>
        </row>
        <row r="32607">
          <cell r="D32607" t="str">
            <v>130701</v>
          </cell>
          <cell r="J32607" t="str">
            <v>STOCKED</v>
          </cell>
        </row>
        <row r="32608">
          <cell r="D32608" t="str">
            <v>130701</v>
          </cell>
          <cell r="J32608" t="str">
            <v>STOCKED</v>
          </cell>
        </row>
        <row r="32609">
          <cell r="D32609" t="str">
            <v>130701</v>
          </cell>
          <cell r="J32609" t="str">
            <v>STOCKED</v>
          </cell>
        </row>
        <row r="32610">
          <cell r="D32610" t="str">
            <v>130701</v>
          </cell>
          <cell r="J32610" t="str">
            <v>STOCKED</v>
          </cell>
        </row>
        <row r="32611">
          <cell r="D32611" t="str">
            <v>130701</v>
          </cell>
          <cell r="J32611" t="str">
            <v>STOCKED</v>
          </cell>
        </row>
        <row r="32612">
          <cell r="D32612" t="str">
            <v>130701</v>
          </cell>
          <cell r="J32612" t="str">
            <v>STOCKED</v>
          </cell>
        </row>
        <row r="32613">
          <cell r="D32613" t="str">
            <v>130701</v>
          </cell>
          <cell r="J32613" t="str">
            <v>STOCKED</v>
          </cell>
        </row>
        <row r="32614">
          <cell r="D32614" t="str">
            <v>130701</v>
          </cell>
          <cell r="J32614" t="str">
            <v>STOCKED</v>
          </cell>
        </row>
        <row r="32615">
          <cell r="D32615" t="str">
            <v>130702</v>
          </cell>
          <cell r="J32615" t="str">
            <v>SPECIAL ORDER</v>
          </cell>
        </row>
        <row r="32616">
          <cell r="D32616" t="str">
            <v>130702</v>
          </cell>
          <cell r="J32616" t="str">
            <v>SPECIAL ORDER</v>
          </cell>
        </row>
        <row r="32617">
          <cell r="D32617" t="str">
            <v>130702</v>
          </cell>
          <cell r="J32617" t="str">
            <v>SPECIAL ORDER</v>
          </cell>
        </row>
        <row r="32618">
          <cell r="D32618" t="str">
            <v>130702</v>
          </cell>
          <cell r="J32618" t="str">
            <v>SPECIAL ORDER</v>
          </cell>
        </row>
        <row r="32619">
          <cell r="D32619" t="str">
            <v>130702</v>
          </cell>
          <cell r="J32619" t="str">
            <v>SPECIAL ORDER</v>
          </cell>
        </row>
        <row r="32620">
          <cell r="D32620" t="str">
            <v>130702</v>
          </cell>
          <cell r="J32620" t="str">
            <v>SPECIAL ORDER</v>
          </cell>
        </row>
        <row r="32621">
          <cell r="D32621" t="str">
            <v>130710</v>
          </cell>
          <cell r="J32621" t="str">
            <v>SPECIAL ORDER</v>
          </cell>
        </row>
        <row r="32622">
          <cell r="D32622" t="str">
            <v>130710</v>
          </cell>
          <cell r="J32622" t="str">
            <v>SPECIAL ORDER</v>
          </cell>
        </row>
        <row r="32623">
          <cell r="D32623" t="str">
            <v>130710</v>
          </cell>
          <cell r="J32623" t="str">
            <v>SPECIAL ORDER</v>
          </cell>
        </row>
        <row r="32624">
          <cell r="D32624" t="str">
            <v>130710</v>
          </cell>
          <cell r="J32624" t="str">
            <v>SPECIAL ORDER</v>
          </cell>
        </row>
        <row r="32625">
          <cell r="D32625" t="str">
            <v>130710</v>
          </cell>
          <cell r="J32625" t="str">
            <v>SPECIAL ORDER</v>
          </cell>
        </row>
        <row r="32626">
          <cell r="D32626" t="str">
            <v>130710</v>
          </cell>
          <cell r="J32626" t="str">
            <v>SPECIAL ORDER</v>
          </cell>
        </row>
        <row r="32627">
          <cell r="D32627" t="str">
            <v>130710</v>
          </cell>
          <cell r="J32627" t="str">
            <v>SPECIAL ORDER</v>
          </cell>
        </row>
        <row r="32628">
          <cell r="D32628" t="str">
            <v>130710</v>
          </cell>
          <cell r="J32628" t="str">
            <v>SPECIAL ORDER</v>
          </cell>
        </row>
        <row r="32629">
          <cell r="D32629" t="str">
            <v>130710</v>
          </cell>
          <cell r="J32629" t="str">
            <v>SPECIAL ORDER</v>
          </cell>
        </row>
        <row r="32630">
          <cell r="D32630" t="str">
            <v>130710</v>
          </cell>
          <cell r="J32630" t="str">
            <v>SPECIAL ORDER</v>
          </cell>
        </row>
        <row r="32631">
          <cell r="D32631" t="str">
            <v>130710</v>
          </cell>
          <cell r="J32631" t="str">
            <v>SPECIAL ORDER</v>
          </cell>
        </row>
        <row r="32632">
          <cell r="D32632" t="str">
            <v>130711</v>
          </cell>
          <cell r="J32632" t="str">
            <v>SPECIAL ORDER</v>
          </cell>
        </row>
        <row r="32633">
          <cell r="D32633" t="str">
            <v>130711</v>
          </cell>
          <cell r="J32633" t="str">
            <v>SPECIAL ORDER</v>
          </cell>
        </row>
        <row r="32634">
          <cell r="D32634" t="str">
            <v>130711</v>
          </cell>
          <cell r="J32634" t="str">
            <v>SPECIAL ORDER</v>
          </cell>
        </row>
        <row r="32635">
          <cell r="D32635" t="str">
            <v>130711</v>
          </cell>
          <cell r="J32635" t="str">
            <v>SPECIAL ORDER</v>
          </cell>
        </row>
        <row r="32636">
          <cell r="D32636" t="str">
            <v>130711</v>
          </cell>
          <cell r="J32636" t="str">
            <v>SPECIAL ORDER</v>
          </cell>
        </row>
        <row r="32637">
          <cell r="D32637" t="str">
            <v>130711</v>
          </cell>
          <cell r="J32637" t="str">
            <v>SPECIAL ORDER</v>
          </cell>
        </row>
        <row r="32638">
          <cell r="D32638" t="str">
            <v>130711</v>
          </cell>
          <cell r="J32638" t="str">
            <v>SPECIAL ORDER</v>
          </cell>
        </row>
        <row r="32639">
          <cell r="D32639" t="str">
            <v>130711</v>
          </cell>
          <cell r="J32639" t="str">
            <v>SPECIAL ORDER</v>
          </cell>
        </row>
        <row r="32640">
          <cell r="D32640" t="str">
            <v>130711</v>
          </cell>
          <cell r="J32640" t="str">
            <v>SPECIAL ORDER</v>
          </cell>
        </row>
        <row r="32641">
          <cell r="D32641" t="str">
            <v>130712</v>
          </cell>
          <cell r="J32641" t="str">
            <v>SPECIAL ORDER</v>
          </cell>
        </row>
        <row r="32642">
          <cell r="D32642" t="str">
            <v>130712</v>
          </cell>
          <cell r="J32642" t="str">
            <v>SPECIAL ORDER</v>
          </cell>
        </row>
        <row r="32643">
          <cell r="D32643" t="str">
            <v>130712</v>
          </cell>
          <cell r="J32643" t="str">
            <v>SPECIAL ORDER</v>
          </cell>
        </row>
        <row r="32644">
          <cell r="D32644" t="str">
            <v>130712</v>
          </cell>
          <cell r="J32644" t="str">
            <v>SPECIAL ORDER</v>
          </cell>
        </row>
        <row r="32645">
          <cell r="D32645" t="str">
            <v>130712</v>
          </cell>
          <cell r="J32645" t="str">
            <v>SPECIAL ORDER</v>
          </cell>
        </row>
        <row r="32646">
          <cell r="D32646" t="str">
            <v>130712</v>
          </cell>
          <cell r="J32646" t="str">
            <v>SPECIAL ORDER</v>
          </cell>
        </row>
        <row r="32647">
          <cell r="D32647" t="str">
            <v>130712</v>
          </cell>
          <cell r="J32647" t="str">
            <v>SPECIAL ORDER</v>
          </cell>
        </row>
        <row r="32648">
          <cell r="D32648" t="str">
            <v>130712</v>
          </cell>
          <cell r="J32648" t="str">
            <v>SPECIAL ORDER</v>
          </cell>
        </row>
        <row r="32649">
          <cell r="D32649" t="str">
            <v>130712</v>
          </cell>
          <cell r="J32649" t="str">
            <v>SPECIAL ORDER</v>
          </cell>
        </row>
        <row r="32650">
          <cell r="D32650" t="str">
            <v>130712</v>
          </cell>
          <cell r="J32650" t="str">
            <v>SPECIAL ORDER</v>
          </cell>
        </row>
        <row r="32651">
          <cell r="D32651" t="str">
            <v>130712</v>
          </cell>
          <cell r="J32651" t="str">
            <v>SPECIAL ORDER</v>
          </cell>
        </row>
        <row r="32652">
          <cell r="D32652" t="str">
            <v>130713</v>
          </cell>
          <cell r="J32652" t="str">
            <v>SPECIAL ORDER</v>
          </cell>
        </row>
        <row r="32653">
          <cell r="D32653" t="str">
            <v>130713</v>
          </cell>
          <cell r="J32653" t="str">
            <v>TEMP OUT OF STOCK</v>
          </cell>
        </row>
        <row r="32654">
          <cell r="D32654" t="str">
            <v>130713</v>
          </cell>
          <cell r="J32654" t="str">
            <v>TEMP OUT OF STOCK</v>
          </cell>
        </row>
        <row r="32655">
          <cell r="D32655" t="str">
            <v>130713</v>
          </cell>
          <cell r="J32655" t="str">
            <v>TEMP OUT OF STOCK</v>
          </cell>
        </row>
        <row r="32656">
          <cell r="D32656" t="str">
            <v>130713</v>
          </cell>
          <cell r="J32656" t="str">
            <v>TEMP OUT OF STOCK</v>
          </cell>
        </row>
        <row r="32657">
          <cell r="D32657" t="str">
            <v>130713</v>
          </cell>
          <cell r="J32657" t="str">
            <v>SPECIAL ORDER</v>
          </cell>
        </row>
        <row r="32658">
          <cell r="D32658" t="str">
            <v>130713</v>
          </cell>
          <cell r="J32658" t="str">
            <v>SPECIAL ORDER</v>
          </cell>
        </row>
        <row r="32659">
          <cell r="D32659" t="str">
            <v>130713</v>
          </cell>
          <cell r="J32659" t="str">
            <v>SPECIAL ORDER</v>
          </cell>
        </row>
        <row r="32660">
          <cell r="D32660" t="str">
            <v>130713</v>
          </cell>
          <cell r="J32660" t="str">
            <v>SPECIAL ORDER</v>
          </cell>
        </row>
        <row r="32661">
          <cell r="D32661" t="str">
            <v>130713</v>
          </cell>
          <cell r="J32661" t="str">
            <v>SPECIAL ORDER</v>
          </cell>
        </row>
        <row r="32662">
          <cell r="D32662" t="str">
            <v>130714</v>
          </cell>
          <cell r="J32662" t="str">
            <v>SPECIAL ORDER</v>
          </cell>
        </row>
        <row r="32663">
          <cell r="D32663" t="str">
            <v>130714</v>
          </cell>
          <cell r="J32663" t="str">
            <v>SPECIAL ORDER</v>
          </cell>
        </row>
        <row r="32664">
          <cell r="D32664" t="str">
            <v>130714</v>
          </cell>
          <cell r="J32664" t="str">
            <v>SPECIAL ORDER</v>
          </cell>
        </row>
        <row r="32665">
          <cell r="D32665" t="str">
            <v>130714</v>
          </cell>
          <cell r="J32665" t="str">
            <v>SPECIAL ORDER</v>
          </cell>
        </row>
        <row r="32666">
          <cell r="D32666" t="str">
            <v>130714</v>
          </cell>
          <cell r="J32666" t="str">
            <v>SPECIAL ORDER</v>
          </cell>
        </row>
        <row r="32667">
          <cell r="D32667" t="str">
            <v>130714</v>
          </cell>
          <cell r="J32667" t="str">
            <v>SPECIAL ORDER</v>
          </cell>
        </row>
        <row r="32668">
          <cell r="D32668" t="str">
            <v>130714</v>
          </cell>
          <cell r="J32668" t="str">
            <v>SPECIAL ORDER</v>
          </cell>
        </row>
        <row r="32669">
          <cell r="D32669" t="str">
            <v>130714</v>
          </cell>
          <cell r="J32669" t="str">
            <v>SPECIAL ORDER</v>
          </cell>
        </row>
        <row r="32670">
          <cell r="D32670" t="str">
            <v>130714</v>
          </cell>
          <cell r="J32670" t="str">
            <v>SPECIAL ORDER</v>
          </cell>
        </row>
        <row r="32671">
          <cell r="D32671" t="str">
            <v>130715</v>
          </cell>
          <cell r="J32671" t="str">
            <v>SPECIAL ORDER</v>
          </cell>
        </row>
        <row r="32672">
          <cell r="D32672" t="str">
            <v>130715</v>
          </cell>
          <cell r="J32672" t="str">
            <v>SPECIAL ORDER</v>
          </cell>
        </row>
        <row r="32673">
          <cell r="D32673" t="str">
            <v>130715</v>
          </cell>
          <cell r="J32673" t="str">
            <v>SPECIAL ORDER</v>
          </cell>
        </row>
        <row r="32674">
          <cell r="D32674" t="str">
            <v>130715</v>
          </cell>
          <cell r="J32674" t="str">
            <v>SPECIAL ORDER</v>
          </cell>
        </row>
        <row r="32675">
          <cell r="D32675" t="str">
            <v>130715</v>
          </cell>
          <cell r="J32675" t="str">
            <v>SPECIAL ORDER</v>
          </cell>
        </row>
        <row r="32676">
          <cell r="D32676" t="str">
            <v>130715</v>
          </cell>
          <cell r="J32676" t="str">
            <v>SPECIAL ORDER</v>
          </cell>
        </row>
        <row r="32677">
          <cell r="D32677" t="str">
            <v>130715</v>
          </cell>
          <cell r="J32677" t="str">
            <v>SPECIAL ORDER</v>
          </cell>
        </row>
        <row r="32678">
          <cell r="D32678" t="str">
            <v>130715</v>
          </cell>
          <cell r="J32678" t="str">
            <v>SPECIAL ORDER</v>
          </cell>
        </row>
        <row r="32679">
          <cell r="D32679" t="str">
            <v>130715</v>
          </cell>
          <cell r="J32679" t="str">
            <v>SPECIAL ORDER</v>
          </cell>
        </row>
        <row r="32680">
          <cell r="D32680" t="str">
            <v>130716</v>
          </cell>
          <cell r="J32680" t="str">
            <v>SPECIAL ORDER</v>
          </cell>
        </row>
        <row r="32681">
          <cell r="D32681" t="str">
            <v>130716</v>
          </cell>
          <cell r="J32681" t="str">
            <v>SPECIAL ORDER</v>
          </cell>
        </row>
        <row r="32682">
          <cell r="D32682" t="str">
            <v>130716</v>
          </cell>
          <cell r="J32682" t="str">
            <v>SPECIAL ORDER</v>
          </cell>
        </row>
        <row r="32683">
          <cell r="D32683" t="str">
            <v>130716</v>
          </cell>
          <cell r="J32683" t="str">
            <v>SPECIAL ORDER</v>
          </cell>
        </row>
        <row r="32684">
          <cell r="D32684" t="str">
            <v>130716</v>
          </cell>
          <cell r="J32684" t="str">
            <v>SPECIAL ORDER</v>
          </cell>
        </row>
        <row r="32685">
          <cell r="D32685" t="str">
            <v>130716</v>
          </cell>
          <cell r="J32685" t="str">
            <v>SPECIAL ORDER</v>
          </cell>
        </row>
        <row r="32686">
          <cell r="D32686" t="str">
            <v>130716</v>
          </cell>
          <cell r="J32686" t="str">
            <v>SPECIAL ORDER</v>
          </cell>
        </row>
        <row r="32687">
          <cell r="D32687" t="str">
            <v>130716</v>
          </cell>
          <cell r="J32687" t="str">
            <v>SPECIAL ORDER</v>
          </cell>
        </row>
        <row r="32688">
          <cell r="D32688" t="str">
            <v>130716</v>
          </cell>
          <cell r="J32688" t="str">
            <v>SPECIAL ORDER</v>
          </cell>
        </row>
        <row r="32689">
          <cell r="D32689" t="str">
            <v>130718</v>
          </cell>
          <cell r="J32689" t="str">
            <v>SPECIAL ORDER</v>
          </cell>
        </row>
        <row r="32690">
          <cell r="D32690" t="str">
            <v>130718</v>
          </cell>
          <cell r="J32690" t="str">
            <v>SPECIAL ORDER</v>
          </cell>
        </row>
        <row r="32691">
          <cell r="D32691" t="str">
            <v>130718</v>
          </cell>
          <cell r="J32691" t="str">
            <v>SPECIAL ORDER</v>
          </cell>
        </row>
        <row r="32692">
          <cell r="D32692" t="str">
            <v>130718</v>
          </cell>
          <cell r="J32692" t="str">
            <v>SPECIAL ORDER</v>
          </cell>
        </row>
        <row r="32693">
          <cell r="D32693" t="str">
            <v>130718</v>
          </cell>
          <cell r="J32693" t="str">
            <v>SPECIAL ORDER</v>
          </cell>
        </row>
        <row r="32694">
          <cell r="D32694" t="str">
            <v>130718</v>
          </cell>
          <cell r="J32694" t="str">
            <v>SPECIAL ORDER</v>
          </cell>
        </row>
        <row r="32695">
          <cell r="D32695" t="str">
            <v>130718</v>
          </cell>
          <cell r="J32695" t="str">
            <v>SPECIAL ORDER</v>
          </cell>
        </row>
        <row r="32696">
          <cell r="D32696" t="str">
            <v>130718</v>
          </cell>
          <cell r="J32696" t="str">
            <v>SPECIAL ORDER</v>
          </cell>
        </row>
        <row r="32697">
          <cell r="D32697" t="str">
            <v>130718</v>
          </cell>
          <cell r="J32697" t="str">
            <v>SPECIAL ORDER</v>
          </cell>
        </row>
        <row r="32698">
          <cell r="D32698" t="str">
            <v>130719</v>
          </cell>
          <cell r="J32698" t="str">
            <v>SPECIAL ORDER</v>
          </cell>
        </row>
        <row r="32699">
          <cell r="D32699" t="str">
            <v>130719</v>
          </cell>
          <cell r="J32699" t="str">
            <v>SPECIAL ORDER</v>
          </cell>
        </row>
        <row r="32700">
          <cell r="D32700" t="str">
            <v>130719</v>
          </cell>
          <cell r="J32700" t="str">
            <v>SPECIAL ORDER</v>
          </cell>
        </row>
        <row r="32701">
          <cell r="D32701" t="str">
            <v>130719</v>
          </cell>
          <cell r="J32701" t="str">
            <v>SPECIAL ORDER</v>
          </cell>
        </row>
        <row r="32702">
          <cell r="D32702" t="str">
            <v>130719</v>
          </cell>
          <cell r="J32702" t="str">
            <v>SPECIAL ORDER</v>
          </cell>
        </row>
        <row r="32703">
          <cell r="D32703" t="str">
            <v>130719</v>
          </cell>
          <cell r="J32703" t="str">
            <v>SPECIAL ORDER</v>
          </cell>
        </row>
        <row r="32704">
          <cell r="D32704" t="str">
            <v>130719</v>
          </cell>
          <cell r="J32704" t="str">
            <v>SPECIAL ORDER</v>
          </cell>
        </row>
        <row r="32705">
          <cell r="D32705" t="str">
            <v>130719</v>
          </cell>
          <cell r="J32705" t="str">
            <v>SPECIAL ORDER</v>
          </cell>
        </row>
        <row r="32706">
          <cell r="D32706" t="str">
            <v>130719</v>
          </cell>
          <cell r="J32706" t="str">
            <v>SPECIAL ORDER</v>
          </cell>
        </row>
        <row r="32707">
          <cell r="D32707" t="str">
            <v>130721</v>
          </cell>
          <cell r="J32707" t="str">
            <v>SPECIAL ORDER</v>
          </cell>
        </row>
        <row r="32708">
          <cell r="D32708" t="str">
            <v>130721</v>
          </cell>
          <cell r="J32708" t="str">
            <v>SPECIAL ORDER</v>
          </cell>
        </row>
        <row r="32709">
          <cell r="D32709" t="str">
            <v>130721</v>
          </cell>
          <cell r="J32709" t="str">
            <v>SPECIAL ORDER</v>
          </cell>
        </row>
        <row r="32710">
          <cell r="D32710" t="str">
            <v>130721</v>
          </cell>
          <cell r="J32710" t="str">
            <v>SPECIAL ORDER</v>
          </cell>
        </row>
        <row r="32711">
          <cell r="D32711" t="str">
            <v>130721</v>
          </cell>
          <cell r="J32711" t="str">
            <v>SPECIAL ORDER</v>
          </cell>
        </row>
        <row r="32712">
          <cell r="D32712" t="str">
            <v>130721</v>
          </cell>
          <cell r="J32712" t="str">
            <v>SPECIAL ORDER</v>
          </cell>
        </row>
        <row r="32713">
          <cell r="D32713" t="str">
            <v>130721</v>
          </cell>
          <cell r="J32713" t="str">
            <v>SPECIAL ORDER</v>
          </cell>
        </row>
        <row r="32714">
          <cell r="D32714" t="str">
            <v>130721</v>
          </cell>
          <cell r="J32714" t="str">
            <v>SPECIAL ORDER</v>
          </cell>
        </row>
        <row r="32715">
          <cell r="D32715" t="str">
            <v>130721</v>
          </cell>
          <cell r="J32715" t="str">
            <v>SPECIAL ORDER</v>
          </cell>
        </row>
        <row r="32716">
          <cell r="D32716" t="str">
            <v>130722</v>
          </cell>
          <cell r="J32716" t="str">
            <v>STOCKED</v>
          </cell>
        </row>
        <row r="32717">
          <cell r="D32717" t="str">
            <v>130722</v>
          </cell>
          <cell r="J32717" t="str">
            <v>STOCKED</v>
          </cell>
        </row>
        <row r="32718">
          <cell r="D32718" t="str">
            <v>130722</v>
          </cell>
          <cell r="J32718" t="str">
            <v>STOCKED</v>
          </cell>
        </row>
        <row r="32719">
          <cell r="D32719" t="str">
            <v>130722</v>
          </cell>
          <cell r="J32719" t="str">
            <v>STOCKED</v>
          </cell>
        </row>
        <row r="32720">
          <cell r="D32720" t="str">
            <v>130722</v>
          </cell>
          <cell r="J32720" t="str">
            <v>STOCKED</v>
          </cell>
        </row>
        <row r="32721">
          <cell r="D32721" t="str">
            <v>130722</v>
          </cell>
          <cell r="J32721" t="str">
            <v>STOCKED</v>
          </cell>
        </row>
        <row r="32722">
          <cell r="D32722" t="str">
            <v>130722</v>
          </cell>
          <cell r="J32722" t="str">
            <v>STOCKED</v>
          </cell>
        </row>
        <row r="32723">
          <cell r="D32723" t="str">
            <v>130722</v>
          </cell>
          <cell r="J32723" t="str">
            <v>STOCKED</v>
          </cell>
        </row>
        <row r="32724">
          <cell r="D32724" t="str">
            <v>130722</v>
          </cell>
          <cell r="J32724" t="str">
            <v>STOCKED</v>
          </cell>
        </row>
        <row r="32725">
          <cell r="D32725" t="str">
            <v>130722</v>
          </cell>
          <cell r="J32725" t="str">
            <v>STOCKED</v>
          </cell>
        </row>
        <row r="32726">
          <cell r="D32726" t="str">
            <v>130722</v>
          </cell>
          <cell r="J32726" t="str">
            <v>STOCKED</v>
          </cell>
        </row>
        <row r="32727">
          <cell r="D32727" t="str">
            <v>130722</v>
          </cell>
          <cell r="J32727" t="str">
            <v>STOCKED</v>
          </cell>
        </row>
        <row r="32728">
          <cell r="D32728" t="str">
            <v>130722</v>
          </cell>
          <cell r="J32728" t="str">
            <v>STOCKED</v>
          </cell>
        </row>
        <row r="32729">
          <cell r="D32729" t="str">
            <v>130722</v>
          </cell>
          <cell r="J32729" t="str">
            <v>STOCKED</v>
          </cell>
        </row>
        <row r="32730">
          <cell r="D32730" t="str">
            <v>130722</v>
          </cell>
          <cell r="J32730" t="str">
            <v>STOCKED</v>
          </cell>
        </row>
        <row r="32731">
          <cell r="D32731" t="str">
            <v>130722</v>
          </cell>
          <cell r="J32731" t="str">
            <v>STOCKED</v>
          </cell>
        </row>
        <row r="32732">
          <cell r="D32732" t="str">
            <v>130722</v>
          </cell>
          <cell r="J32732" t="str">
            <v>STOCKED</v>
          </cell>
        </row>
        <row r="32733">
          <cell r="D32733" t="str">
            <v>130722</v>
          </cell>
          <cell r="J32733" t="str">
            <v>STOCKED</v>
          </cell>
        </row>
        <row r="32734">
          <cell r="D32734" t="str">
            <v>130722</v>
          </cell>
          <cell r="J32734" t="str">
            <v>STOCKED</v>
          </cell>
        </row>
        <row r="32735">
          <cell r="D32735" t="str">
            <v>130722</v>
          </cell>
          <cell r="J32735" t="str">
            <v>STOCKED</v>
          </cell>
        </row>
        <row r="32736">
          <cell r="D32736" t="str">
            <v>130722</v>
          </cell>
          <cell r="J32736" t="str">
            <v>STOCKED</v>
          </cell>
        </row>
        <row r="32737">
          <cell r="D32737" t="str">
            <v>130722</v>
          </cell>
          <cell r="J32737" t="str">
            <v>STOCKED</v>
          </cell>
        </row>
        <row r="32738">
          <cell r="D32738" t="str">
            <v>130722</v>
          </cell>
          <cell r="J32738" t="str">
            <v>STOCKED</v>
          </cell>
        </row>
        <row r="32739">
          <cell r="D32739" t="str">
            <v>130722</v>
          </cell>
          <cell r="J32739" t="str">
            <v>STOCKED</v>
          </cell>
        </row>
        <row r="32740">
          <cell r="D32740" t="str">
            <v>130722</v>
          </cell>
          <cell r="J32740" t="str">
            <v>STOCKED</v>
          </cell>
        </row>
        <row r="32741">
          <cell r="D32741" t="str">
            <v>130722</v>
          </cell>
          <cell r="J32741" t="str">
            <v>STOCKED</v>
          </cell>
        </row>
        <row r="32742">
          <cell r="D32742" t="str">
            <v>130722</v>
          </cell>
          <cell r="J32742" t="str">
            <v>STOCKED</v>
          </cell>
        </row>
        <row r="32743">
          <cell r="D32743" t="str">
            <v>130723</v>
          </cell>
          <cell r="J32743" t="str">
            <v>STOCKED</v>
          </cell>
        </row>
        <row r="32744">
          <cell r="D32744" t="str">
            <v>130723</v>
          </cell>
          <cell r="J32744" t="str">
            <v>STOCKED</v>
          </cell>
        </row>
        <row r="32745">
          <cell r="D32745" t="str">
            <v>130723</v>
          </cell>
          <cell r="J32745" t="str">
            <v>STOCKED</v>
          </cell>
        </row>
        <row r="32746">
          <cell r="D32746" t="str">
            <v>130723</v>
          </cell>
          <cell r="J32746" t="str">
            <v>STOCKED</v>
          </cell>
        </row>
        <row r="32747">
          <cell r="D32747" t="str">
            <v>130723</v>
          </cell>
          <cell r="J32747" t="str">
            <v>STOCKED</v>
          </cell>
        </row>
        <row r="32748">
          <cell r="D32748" t="str">
            <v>130723</v>
          </cell>
          <cell r="J32748" t="str">
            <v>STOCKED</v>
          </cell>
        </row>
        <row r="32749">
          <cell r="D32749" t="str">
            <v>130723</v>
          </cell>
          <cell r="J32749" t="str">
            <v>STOCKED</v>
          </cell>
        </row>
        <row r="32750">
          <cell r="D32750" t="str">
            <v>130723</v>
          </cell>
          <cell r="J32750" t="str">
            <v>STOCKED</v>
          </cell>
        </row>
        <row r="32751">
          <cell r="D32751" t="str">
            <v>130723</v>
          </cell>
          <cell r="J32751" t="str">
            <v>STOCKED</v>
          </cell>
        </row>
        <row r="32752">
          <cell r="D32752" t="str">
            <v>130723</v>
          </cell>
          <cell r="J32752" t="str">
            <v>STOCKED</v>
          </cell>
        </row>
        <row r="32753">
          <cell r="D32753" t="str">
            <v>130723</v>
          </cell>
          <cell r="J32753" t="str">
            <v>STOCKED</v>
          </cell>
        </row>
        <row r="32754">
          <cell r="D32754" t="str">
            <v>130723</v>
          </cell>
          <cell r="J32754" t="str">
            <v>STOCKED</v>
          </cell>
        </row>
        <row r="32755">
          <cell r="D32755" t="str">
            <v>130723</v>
          </cell>
          <cell r="J32755" t="str">
            <v>STOCKED</v>
          </cell>
        </row>
        <row r="32756">
          <cell r="D32756" t="str">
            <v>130723</v>
          </cell>
          <cell r="J32756" t="str">
            <v>STOCKED</v>
          </cell>
        </row>
        <row r="32757">
          <cell r="D32757" t="str">
            <v>130723</v>
          </cell>
          <cell r="J32757" t="str">
            <v>STOCKED</v>
          </cell>
        </row>
        <row r="32758">
          <cell r="D32758" t="str">
            <v>130723</v>
          </cell>
          <cell r="J32758" t="str">
            <v>STOCKED</v>
          </cell>
        </row>
        <row r="32759">
          <cell r="D32759" t="str">
            <v>130723</v>
          </cell>
          <cell r="J32759" t="str">
            <v>STOCKED</v>
          </cell>
        </row>
        <row r="32760">
          <cell r="D32760" t="str">
            <v>130723</v>
          </cell>
          <cell r="J32760" t="str">
            <v>STOCKED</v>
          </cell>
        </row>
        <row r="32761">
          <cell r="D32761" t="str">
            <v>130723</v>
          </cell>
          <cell r="J32761" t="str">
            <v>STOCKED</v>
          </cell>
        </row>
        <row r="32762">
          <cell r="D32762" t="str">
            <v>130723</v>
          </cell>
          <cell r="J32762" t="str">
            <v>STOCKED</v>
          </cell>
        </row>
        <row r="32763">
          <cell r="D32763" t="str">
            <v>130723</v>
          </cell>
          <cell r="J32763" t="str">
            <v>STOCKED</v>
          </cell>
        </row>
        <row r="32764">
          <cell r="D32764" t="str">
            <v>130723</v>
          </cell>
          <cell r="J32764" t="str">
            <v>STOCKED</v>
          </cell>
        </row>
        <row r="32765">
          <cell r="D32765" t="str">
            <v>130723</v>
          </cell>
          <cell r="J32765" t="str">
            <v>STOCKED</v>
          </cell>
        </row>
        <row r="32766">
          <cell r="D32766" t="str">
            <v>130723</v>
          </cell>
          <cell r="J32766" t="str">
            <v>STOCKED</v>
          </cell>
        </row>
        <row r="32767">
          <cell r="D32767" t="str">
            <v>130723</v>
          </cell>
          <cell r="J32767" t="str">
            <v>STOCKED</v>
          </cell>
        </row>
        <row r="32768">
          <cell r="D32768" t="str">
            <v>130723</v>
          </cell>
          <cell r="J32768" t="str">
            <v>STOCKED</v>
          </cell>
        </row>
        <row r="32769">
          <cell r="D32769" t="str">
            <v>130724</v>
          </cell>
          <cell r="J32769" t="str">
            <v>SPECIAL ORDER</v>
          </cell>
        </row>
        <row r="32770">
          <cell r="D32770" t="str">
            <v>130724</v>
          </cell>
          <cell r="J32770" t="str">
            <v>SPECIAL ORDER</v>
          </cell>
        </row>
        <row r="32771">
          <cell r="D32771" t="str">
            <v>130724</v>
          </cell>
          <cell r="J32771" t="str">
            <v>SPECIAL ORDER</v>
          </cell>
        </row>
        <row r="32772">
          <cell r="D32772" t="str">
            <v>130724</v>
          </cell>
          <cell r="J32772" t="str">
            <v>SPECIAL ORDER</v>
          </cell>
        </row>
        <row r="32773">
          <cell r="D32773" t="str">
            <v>130724</v>
          </cell>
          <cell r="J32773" t="str">
            <v>SPECIAL ORDER</v>
          </cell>
        </row>
        <row r="32774">
          <cell r="D32774" t="str">
            <v>130724</v>
          </cell>
          <cell r="J32774" t="str">
            <v>SPECIAL ORDER</v>
          </cell>
        </row>
        <row r="32775">
          <cell r="D32775" t="str">
            <v>130724</v>
          </cell>
          <cell r="J32775" t="str">
            <v>SPECIAL ORDER</v>
          </cell>
        </row>
        <row r="32776">
          <cell r="D32776" t="str">
            <v>130724</v>
          </cell>
          <cell r="J32776" t="str">
            <v>SPECIAL ORDER</v>
          </cell>
        </row>
        <row r="32777">
          <cell r="D32777" t="str">
            <v>130724</v>
          </cell>
          <cell r="J32777" t="str">
            <v>SPECIAL ORDER</v>
          </cell>
        </row>
        <row r="32778">
          <cell r="D32778" t="str">
            <v>130725</v>
          </cell>
          <cell r="J32778" t="str">
            <v>SPECIAL ORDER</v>
          </cell>
        </row>
        <row r="32779">
          <cell r="D32779" t="str">
            <v>130725</v>
          </cell>
          <cell r="J32779" t="str">
            <v>SPECIAL ORDER</v>
          </cell>
        </row>
        <row r="32780">
          <cell r="D32780" t="str">
            <v>130725</v>
          </cell>
          <cell r="J32780" t="str">
            <v>SPECIAL ORDER</v>
          </cell>
        </row>
        <row r="32781">
          <cell r="D32781" t="str">
            <v>130725</v>
          </cell>
          <cell r="J32781" t="str">
            <v>SPECIAL ORDER</v>
          </cell>
        </row>
        <row r="32782">
          <cell r="D32782" t="str">
            <v>130725</v>
          </cell>
          <cell r="J32782" t="str">
            <v>SPECIAL ORDER</v>
          </cell>
        </row>
        <row r="32783">
          <cell r="D32783" t="str">
            <v>130725</v>
          </cell>
          <cell r="J32783" t="str">
            <v>SPECIAL ORDER</v>
          </cell>
        </row>
        <row r="32784">
          <cell r="D32784" t="str">
            <v>130725</v>
          </cell>
          <cell r="J32784" t="str">
            <v>SPECIAL ORDER</v>
          </cell>
        </row>
        <row r="32785">
          <cell r="D32785" t="str">
            <v>130725</v>
          </cell>
          <cell r="J32785" t="str">
            <v>SPECIAL ORDER</v>
          </cell>
        </row>
        <row r="32786">
          <cell r="D32786" t="str">
            <v>130725</v>
          </cell>
          <cell r="J32786" t="str">
            <v>SPECIAL ORDER</v>
          </cell>
        </row>
        <row r="32787">
          <cell r="D32787" t="str">
            <v>131100</v>
          </cell>
          <cell r="J32787" t="str">
            <v>(blank)</v>
          </cell>
        </row>
        <row r="32788">
          <cell r="D32788" t="str">
            <v>131100</v>
          </cell>
          <cell r="J32788" t="str">
            <v>N/A</v>
          </cell>
        </row>
        <row r="32789">
          <cell r="D32789" t="str">
            <v>131100</v>
          </cell>
          <cell r="J32789" t="str">
            <v>N/A</v>
          </cell>
        </row>
        <row r="32790">
          <cell r="D32790" t="str">
            <v>131100</v>
          </cell>
          <cell r="J32790" t="str">
            <v>SPECIAL ORDER</v>
          </cell>
        </row>
        <row r="32791">
          <cell r="D32791" t="str">
            <v>131100</v>
          </cell>
          <cell r="J32791" t="str">
            <v>SPECIAL ORDER</v>
          </cell>
        </row>
        <row r="32792">
          <cell r="D32792" t="str">
            <v>131100</v>
          </cell>
          <cell r="J32792" t="str">
            <v>(blank)</v>
          </cell>
        </row>
        <row r="32793">
          <cell r="D32793" t="str">
            <v>131100</v>
          </cell>
          <cell r="J32793" t="str">
            <v>(blank)</v>
          </cell>
        </row>
        <row r="32794">
          <cell r="D32794" t="str">
            <v>131100</v>
          </cell>
          <cell r="J32794" t="str">
            <v>(blank)</v>
          </cell>
        </row>
        <row r="32795">
          <cell r="D32795" t="str">
            <v>131100</v>
          </cell>
          <cell r="J32795" t="str">
            <v>(blank)</v>
          </cell>
        </row>
        <row r="32796">
          <cell r="D32796" t="str">
            <v>131100</v>
          </cell>
          <cell r="J32796" t="str">
            <v>(blank)</v>
          </cell>
        </row>
        <row r="32797">
          <cell r="D32797" t="str">
            <v>131100</v>
          </cell>
          <cell r="J32797" t="str">
            <v>N/A</v>
          </cell>
        </row>
        <row r="32798">
          <cell r="D32798" t="str">
            <v>131100</v>
          </cell>
          <cell r="J32798" t="str">
            <v>N/A</v>
          </cell>
        </row>
        <row r="32799">
          <cell r="D32799" t="str">
            <v>131101</v>
          </cell>
          <cell r="J32799" t="str">
            <v>(blank)</v>
          </cell>
        </row>
        <row r="32800">
          <cell r="D32800" t="str">
            <v>131101</v>
          </cell>
          <cell r="J32800" t="str">
            <v>N/A</v>
          </cell>
        </row>
        <row r="32801">
          <cell r="D32801" t="str">
            <v>131101</v>
          </cell>
          <cell r="J32801" t="str">
            <v>N/A</v>
          </cell>
        </row>
        <row r="32802">
          <cell r="D32802" t="str">
            <v>131101</v>
          </cell>
          <cell r="J32802" t="str">
            <v>SPECIAL ORDER</v>
          </cell>
        </row>
        <row r="32803">
          <cell r="D32803" t="str">
            <v>131101</v>
          </cell>
          <cell r="J32803" t="str">
            <v>SPECIAL ORDER</v>
          </cell>
        </row>
        <row r="32804">
          <cell r="D32804" t="str">
            <v>131101</v>
          </cell>
          <cell r="J32804" t="str">
            <v>(blank)</v>
          </cell>
        </row>
        <row r="32805">
          <cell r="D32805" t="str">
            <v>131101</v>
          </cell>
          <cell r="J32805" t="str">
            <v>(blank)</v>
          </cell>
        </row>
        <row r="32806">
          <cell r="D32806" t="str">
            <v>131101</v>
          </cell>
          <cell r="J32806" t="str">
            <v>(blank)</v>
          </cell>
        </row>
        <row r="32807">
          <cell r="D32807" t="str">
            <v>131101</v>
          </cell>
          <cell r="J32807" t="str">
            <v>(blank)</v>
          </cell>
        </row>
        <row r="32808">
          <cell r="D32808" t="str">
            <v>131101</v>
          </cell>
          <cell r="J32808" t="str">
            <v>(blank)</v>
          </cell>
        </row>
        <row r="32809">
          <cell r="D32809" t="str">
            <v>131101</v>
          </cell>
          <cell r="J32809" t="str">
            <v>N/A</v>
          </cell>
        </row>
        <row r="32810">
          <cell r="D32810" t="str">
            <v>131101</v>
          </cell>
          <cell r="J32810" t="str">
            <v>N/A</v>
          </cell>
        </row>
        <row r="32811">
          <cell r="D32811" t="str">
            <v>131103</v>
          </cell>
          <cell r="J32811" t="str">
            <v>SPECIAL ORDER</v>
          </cell>
        </row>
        <row r="32812">
          <cell r="D32812" t="str">
            <v>131103</v>
          </cell>
          <cell r="J32812" t="str">
            <v>SPECIAL ORDER</v>
          </cell>
        </row>
        <row r="32813">
          <cell r="D32813" t="str">
            <v>131103</v>
          </cell>
          <cell r="J32813" t="str">
            <v>(blank)</v>
          </cell>
        </row>
        <row r="32814">
          <cell r="D32814" t="str">
            <v>131103</v>
          </cell>
          <cell r="J32814" t="str">
            <v>(blank)</v>
          </cell>
        </row>
        <row r="32815">
          <cell r="D32815" t="str">
            <v>131103</v>
          </cell>
          <cell r="J32815" t="str">
            <v>(blank)</v>
          </cell>
        </row>
        <row r="32816">
          <cell r="D32816" t="str">
            <v>131103</v>
          </cell>
          <cell r="J32816" t="str">
            <v>(blank)</v>
          </cell>
        </row>
        <row r="32817">
          <cell r="D32817" t="str">
            <v>131104</v>
          </cell>
          <cell r="J32817" t="str">
            <v>(blank)</v>
          </cell>
        </row>
        <row r="32818">
          <cell r="D32818" t="str">
            <v>131104</v>
          </cell>
          <cell r="J32818" t="str">
            <v>(blank)</v>
          </cell>
        </row>
        <row r="32819">
          <cell r="D32819" t="str">
            <v>131104</v>
          </cell>
          <cell r="J32819" t="str">
            <v>N/A</v>
          </cell>
        </row>
        <row r="32820">
          <cell r="D32820" t="str">
            <v>131104</v>
          </cell>
          <cell r="J32820" t="str">
            <v>N/A</v>
          </cell>
        </row>
        <row r="32821">
          <cell r="D32821" t="str">
            <v>131104</v>
          </cell>
          <cell r="J32821" t="str">
            <v>(blank)</v>
          </cell>
        </row>
        <row r="32822">
          <cell r="D32822" t="str">
            <v>131104</v>
          </cell>
          <cell r="J32822" t="str">
            <v>(blank)</v>
          </cell>
        </row>
        <row r="32823">
          <cell r="D32823" t="str">
            <v>131104</v>
          </cell>
          <cell r="J32823" t="str">
            <v>(blank)</v>
          </cell>
        </row>
        <row r="32824">
          <cell r="D32824" t="str">
            <v>131104</v>
          </cell>
          <cell r="J32824" t="str">
            <v>(blank)</v>
          </cell>
        </row>
        <row r="32825">
          <cell r="D32825" t="str">
            <v>131104</v>
          </cell>
          <cell r="J32825" t="str">
            <v>N/A</v>
          </cell>
        </row>
        <row r="32826">
          <cell r="D32826" t="str">
            <v>131104</v>
          </cell>
          <cell r="J32826" t="str">
            <v>N/A</v>
          </cell>
        </row>
        <row r="32827">
          <cell r="D32827" t="str">
            <v>131104</v>
          </cell>
          <cell r="J32827" t="str">
            <v>(blank)</v>
          </cell>
        </row>
        <row r="32828">
          <cell r="D32828" t="str">
            <v>131104</v>
          </cell>
          <cell r="J32828" t="str">
            <v>(blank)</v>
          </cell>
        </row>
        <row r="32829">
          <cell r="D32829" t="str">
            <v>131104</v>
          </cell>
          <cell r="J32829" t="str">
            <v>(blank)</v>
          </cell>
        </row>
        <row r="32830">
          <cell r="D32830" t="str">
            <v>131104</v>
          </cell>
          <cell r="J32830" t="str">
            <v>(blank)</v>
          </cell>
        </row>
        <row r="32831">
          <cell r="D32831" t="str">
            <v>131104</v>
          </cell>
          <cell r="J32831" t="str">
            <v>(blank)</v>
          </cell>
        </row>
        <row r="32832">
          <cell r="D32832" t="str">
            <v>131104</v>
          </cell>
          <cell r="J32832" t="str">
            <v>(blank)</v>
          </cell>
        </row>
        <row r="32833">
          <cell r="D32833" t="str">
            <v>131104</v>
          </cell>
          <cell r="J32833" t="str">
            <v>(blank)</v>
          </cell>
        </row>
        <row r="32834">
          <cell r="D32834" t="str">
            <v>131104</v>
          </cell>
          <cell r="J32834" t="str">
            <v>(blank)</v>
          </cell>
        </row>
        <row r="32835">
          <cell r="D32835" t="str">
            <v>131105</v>
          </cell>
          <cell r="J32835" t="str">
            <v>STOCKED</v>
          </cell>
        </row>
        <row r="32836">
          <cell r="D32836" t="str">
            <v>131105</v>
          </cell>
          <cell r="J32836" t="str">
            <v>STOCKED</v>
          </cell>
        </row>
        <row r="32837">
          <cell r="D32837" t="str">
            <v>131105</v>
          </cell>
          <cell r="J32837" t="str">
            <v>STOCKED</v>
          </cell>
        </row>
        <row r="32838">
          <cell r="D32838" t="str">
            <v>131105</v>
          </cell>
          <cell r="J32838" t="str">
            <v>STOCKED</v>
          </cell>
        </row>
        <row r="32839">
          <cell r="D32839" t="str">
            <v>131105</v>
          </cell>
          <cell r="J32839" t="str">
            <v>STOCKED</v>
          </cell>
        </row>
        <row r="32840">
          <cell r="D32840" t="str">
            <v>131105</v>
          </cell>
          <cell r="J32840" t="str">
            <v>STOCKED</v>
          </cell>
        </row>
        <row r="32841">
          <cell r="D32841" t="str">
            <v>131105</v>
          </cell>
          <cell r="J32841" t="str">
            <v>STOCKED</v>
          </cell>
        </row>
        <row r="32842">
          <cell r="D32842" t="str">
            <v>131105</v>
          </cell>
          <cell r="J32842" t="str">
            <v>STOCKED</v>
          </cell>
        </row>
        <row r="32843">
          <cell r="D32843" t="str">
            <v>131105</v>
          </cell>
          <cell r="J32843" t="str">
            <v>STOCKED</v>
          </cell>
        </row>
        <row r="32844">
          <cell r="D32844" t="str">
            <v>131105</v>
          </cell>
          <cell r="J32844" t="str">
            <v>STOCKED</v>
          </cell>
        </row>
        <row r="32845">
          <cell r="D32845" t="str">
            <v>131105</v>
          </cell>
          <cell r="J32845" t="str">
            <v>STOCKED</v>
          </cell>
        </row>
        <row r="32846">
          <cell r="D32846" t="str">
            <v>131105</v>
          </cell>
          <cell r="J32846" t="str">
            <v>STOCKED</v>
          </cell>
        </row>
        <row r="32847">
          <cell r="D32847" t="str">
            <v>131105</v>
          </cell>
          <cell r="J32847" t="str">
            <v>STOCKED</v>
          </cell>
        </row>
        <row r="32848">
          <cell r="D32848" t="str">
            <v>131105</v>
          </cell>
          <cell r="J32848" t="str">
            <v>STOCKED</v>
          </cell>
        </row>
        <row r="32849">
          <cell r="D32849" t="str">
            <v>131105</v>
          </cell>
          <cell r="J32849" t="str">
            <v>STOCKED</v>
          </cell>
        </row>
        <row r="32850">
          <cell r="D32850" t="str">
            <v>131105</v>
          </cell>
          <cell r="J32850" t="str">
            <v>(blank)</v>
          </cell>
        </row>
        <row r="32851">
          <cell r="D32851" t="str">
            <v>131105</v>
          </cell>
          <cell r="J32851" t="str">
            <v>(blank)</v>
          </cell>
        </row>
        <row r="32852">
          <cell r="D32852" t="str">
            <v>131105</v>
          </cell>
          <cell r="J32852" t="str">
            <v>(blank)</v>
          </cell>
        </row>
        <row r="32853">
          <cell r="D32853" t="str">
            <v>131105</v>
          </cell>
          <cell r="J32853" t="str">
            <v>(blank)</v>
          </cell>
        </row>
        <row r="32854">
          <cell r="D32854" t="str">
            <v>131105</v>
          </cell>
          <cell r="J32854" t="str">
            <v>(blank)</v>
          </cell>
        </row>
        <row r="32855">
          <cell r="D32855" t="str">
            <v>131105</v>
          </cell>
          <cell r="J32855" t="str">
            <v>N/A</v>
          </cell>
        </row>
        <row r="32856">
          <cell r="D32856" t="str">
            <v>131105</v>
          </cell>
          <cell r="J32856" t="str">
            <v>N/A</v>
          </cell>
        </row>
        <row r="32857">
          <cell r="D32857" t="str">
            <v>131105</v>
          </cell>
          <cell r="J32857" t="str">
            <v>STOCKED</v>
          </cell>
        </row>
        <row r="32858">
          <cell r="D32858" t="str">
            <v>131105</v>
          </cell>
          <cell r="J32858" t="str">
            <v>STOCKED</v>
          </cell>
        </row>
        <row r="32859">
          <cell r="D32859" t="str">
            <v>131105</v>
          </cell>
          <cell r="J32859" t="str">
            <v>(blank)</v>
          </cell>
        </row>
        <row r="32860">
          <cell r="D32860" t="str">
            <v>131105</v>
          </cell>
          <cell r="J32860" t="str">
            <v>(blank)</v>
          </cell>
        </row>
        <row r="32861">
          <cell r="D32861" t="str">
            <v>131105</v>
          </cell>
          <cell r="J32861" t="str">
            <v>(blank)</v>
          </cell>
        </row>
        <row r="32862">
          <cell r="D32862" t="str">
            <v>131105</v>
          </cell>
          <cell r="J32862" t="str">
            <v>(blank)</v>
          </cell>
        </row>
        <row r="32863">
          <cell r="D32863" t="str">
            <v>131105</v>
          </cell>
          <cell r="J32863" t="str">
            <v>(blank)</v>
          </cell>
        </row>
        <row r="32864">
          <cell r="D32864" t="str">
            <v>131105</v>
          </cell>
          <cell r="J32864" t="str">
            <v>N/A</v>
          </cell>
        </row>
        <row r="32865">
          <cell r="D32865" t="str">
            <v>131105</v>
          </cell>
          <cell r="J32865" t="str">
            <v>N/A</v>
          </cell>
        </row>
        <row r="32866">
          <cell r="D32866" t="str">
            <v>131105</v>
          </cell>
          <cell r="J32866" t="str">
            <v>STOCKED</v>
          </cell>
        </row>
        <row r="32867">
          <cell r="D32867" t="str">
            <v>131105</v>
          </cell>
          <cell r="J32867" t="str">
            <v>STOCKED</v>
          </cell>
        </row>
        <row r="32868">
          <cell r="D32868" t="str">
            <v>131105</v>
          </cell>
          <cell r="J32868" t="str">
            <v>STOCKED</v>
          </cell>
        </row>
        <row r="32869">
          <cell r="D32869" t="str">
            <v>131105</v>
          </cell>
          <cell r="J32869" t="str">
            <v>STOCKED</v>
          </cell>
        </row>
        <row r="32870">
          <cell r="D32870" t="str">
            <v>131105</v>
          </cell>
          <cell r="J32870" t="str">
            <v>STOCKED</v>
          </cell>
        </row>
        <row r="32871">
          <cell r="D32871" t="str">
            <v>131105</v>
          </cell>
          <cell r="J32871" t="str">
            <v>STOCKED</v>
          </cell>
        </row>
        <row r="32872">
          <cell r="D32872" t="str">
            <v>131105</v>
          </cell>
          <cell r="J32872" t="str">
            <v>STOCKED</v>
          </cell>
        </row>
        <row r="32873">
          <cell r="D32873" t="str">
            <v>131105</v>
          </cell>
          <cell r="J32873" t="str">
            <v>STOCKED</v>
          </cell>
        </row>
        <row r="32874">
          <cell r="D32874" t="str">
            <v>131105</v>
          </cell>
          <cell r="J32874" t="str">
            <v>STOCKED</v>
          </cell>
        </row>
        <row r="32875">
          <cell r="D32875" t="str">
            <v>131105</v>
          </cell>
          <cell r="J32875" t="str">
            <v>STOCKED</v>
          </cell>
        </row>
        <row r="32876">
          <cell r="D32876" t="str">
            <v>131105</v>
          </cell>
          <cell r="J32876" t="str">
            <v>STOCKED</v>
          </cell>
        </row>
        <row r="32877">
          <cell r="D32877" t="str">
            <v>131105</v>
          </cell>
          <cell r="J32877" t="str">
            <v>STOCKED</v>
          </cell>
        </row>
        <row r="32878">
          <cell r="D32878" t="str">
            <v>131105</v>
          </cell>
          <cell r="J32878" t="str">
            <v>STOCKED</v>
          </cell>
        </row>
        <row r="32879">
          <cell r="D32879" t="str">
            <v>131105</v>
          </cell>
          <cell r="J32879" t="str">
            <v>STOCKED</v>
          </cell>
        </row>
        <row r="32880">
          <cell r="D32880" t="str">
            <v>131105</v>
          </cell>
          <cell r="J32880" t="str">
            <v>STOCKED</v>
          </cell>
        </row>
        <row r="32881">
          <cell r="D32881" t="str">
            <v>131105</v>
          </cell>
          <cell r="J32881" t="str">
            <v>(blank)</v>
          </cell>
        </row>
        <row r="32882">
          <cell r="D32882" t="str">
            <v>131105</v>
          </cell>
          <cell r="J32882" t="str">
            <v>(blank)</v>
          </cell>
        </row>
        <row r="32883">
          <cell r="D32883" t="str">
            <v>131105</v>
          </cell>
          <cell r="J32883" t="str">
            <v>(blank)</v>
          </cell>
        </row>
        <row r="32884">
          <cell r="D32884" t="str">
            <v>131105</v>
          </cell>
          <cell r="J32884" t="str">
            <v>(blank)</v>
          </cell>
        </row>
        <row r="32885">
          <cell r="D32885" t="str">
            <v>131105</v>
          </cell>
          <cell r="J32885" t="str">
            <v>STOCKED</v>
          </cell>
        </row>
        <row r="32886">
          <cell r="D32886" t="str">
            <v>131105</v>
          </cell>
          <cell r="J32886" t="str">
            <v>STOCKED</v>
          </cell>
        </row>
        <row r="32887">
          <cell r="D32887" t="str">
            <v>131105</v>
          </cell>
          <cell r="J32887" t="str">
            <v>STOCKED</v>
          </cell>
        </row>
        <row r="32888">
          <cell r="D32888" t="str">
            <v>131105</v>
          </cell>
          <cell r="J32888" t="str">
            <v>STOCKED</v>
          </cell>
        </row>
        <row r="32889">
          <cell r="D32889" t="str">
            <v>131105</v>
          </cell>
          <cell r="J32889" t="str">
            <v>STOCKED</v>
          </cell>
        </row>
        <row r="32890">
          <cell r="D32890" t="str">
            <v>131105</v>
          </cell>
          <cell r="J32890" t="str">
            <v>STOCKED</v>
          </cell>
        </row>
        <row r="32891">
          <cell r="D32891" t="str">
            <v>131105</v>
          </cell>
          <cell r="J32891" t="str">
            <v>STOCKED</v>
          </cell>
        </row>
        <row r="32892">
          <cell r="D32892" t="str">
            <v>131105</v>
          </cell>
          <cell r="J32892" t="str">
            <v>STOCKED</v>
          </cell>
        </row>
        <row r="32893">
          <cell r="D32893" t="str">
            <v>131105</v>
          </cell>
          <cell r="J32893" t="str">
            <v>STOCKED</v>
          </cell>
        </row>
        <row r="32894">
          <cell r="D32894" t="str">
            <v>131105</v>
          </cell>
          <cell r="J32894" t="str">
            <v>STOCKED</v>
          </cell>
        </row>
        <row r="32895">
          <cell r="D32895" t="str">
            <v>131105</v>
          </cell>
          <cell r="J32895" t="str">
            <v>STOCKED</v>
          </cell>
        </row>
        <row r="32896">
          <cell r="D32896" t="str">
            <v>131105</v>
          </cell>
          <cell r="J32896" t="str">
            <v>STOCKED</v>
          </cell>
        </row>
        <row r="32897">
          <cell r="D32897" t="str">
            <v>131105</v>
          </cell>
          <cell r="J32897" t="str">
            <v>STOCKED</v>
          </cell>
        </row>
        <row r="32898">
          <cell r="D32898" t="str">
            <v>131105</v>
          </cell>
          <cell r="J32898" t="str">
            <v>STOCKED</v>
          </cell>
        </row>
        <row r="32899">
          <cell r="D32899" t="str">
            <v>131105</v>
          </cell>
          <cell r="J32899" t="str">
            <v>STOCKED</v>
          </cell>
        </row>
        <row r="32900">
          <cell r="D32900" t="str">
            <v>131105</v>
          </cell>
          <cell r="J32900" t="str">
            <v>(blank)</v>
          </cell>
        </row>
        <row r="32901">
          <cell r="D32901" t="str">
            <v>131105</v>
          </cell>
          <cell r="J32901" t="str">
            <v>(blank)</v>
          </cell>
        </row>
        <row r="32902">
          <cell r="D32902" t="str">
            <v>131105</v>
          </cell>
          <cell r="J32902" t="str">
            <v>(blank)</v>
          </cell>
        </row>
        <row r="32903">
          <cell r="D32903" t="str">
            <v>131105</v>
          </cell>
          <cell r="J32903" t="str">
            <v>(blank)</v>
          </cell>
        </row>
        <row r="32904">
          <cell r="D32904" t="str">
            <v>131105</v>
          </cell>
          <cell r="J32904" t="str">
            <v>STOCKED</v>
          </cell>
        </row>
        <row r="32905">
          <cell r="D32905" t="str">
            <v>131105</v>
          </cell>
          <cell r="J32905" t="str">
            <v>STOCKED</v>
          </cell>
        </row>
        <row r="32906">
          <cell r="D32906" t="str">
            <v>131105</v>
          </cell>
          <cell r="J32906" t="str">
            <v>STOCKED</v>
          </cell>
        </row>
        <row r="32907">
          <cell r="D32907" t="str">
            <v>131105</v>
          </cell>
          <cell r="J32907" t="str">
            <v>STOCKED</v>
          </cell>
        </row>
        <row r="32908">
          <cell r="D32908" t="str">
            <v>131105</v>
          </cell>
          <cell r="J32908" t="str">
            <v>STOCKED</v>
          </cell>
        </row>
        <row r="32909">
          <cell r="D32909" t="str">
            <v>131105</v>
          </cell>
          <cell r="J32909" t="str">
            <v>STOCKED</v>
          </cell>
        </row>
        <row r="32910">
          <cell r="D32910" t="str">
            <v>131105</v>
          </cell>
          <cell r="J32910" t="str">
            <v>STOCKED</v>
          </cell>
        </row>
        <row r="32911">
          <cell r="D32911" t="str">
            <v>131105</v>
          </cell>
          <cell r="J32911" t="str">
            <v>STOCKED</v>
          </cell>
        </row>
        <row r="32912">
          <cell r="D32912" t="str">
            <v>131105</v>
          </cell>
          <cell r="J32912" t="str">
            <v>STOCKED</v>
          </cell>
        </row>
        <row r="32913">
          <cell r="D32913" t="str">
            <v>131106</v>
          </cell>
          <cell r="J32913" t="str">
            <v>(blank)</v>
          </cell>
        </row>
        <row r="32914">
          <cell r="D32914" t="str">
            <v>131106</v>
          </cell>
          <cell r="J32914" t="str">
            <v>N/A</v>
          </cell>
        </row>
        <row r="32915">
          <cell r="D32915" t="str">
            <v>131106</v>
          </cell>
          <cell r="J32915" t="str">
            <v>N/A</v>
          </cell>
        </row>
        <row r="32916">
          <cell r="D32916" t="str">
            <v>131107</v>
          </cell>
          <cell r="J32916" t="str">
            <v>(blank)</v>
          </cell>
        </row>
        <row r="32917">
          <cell r="D32917" t="str">
            <v>131107</v>
          </cell>
          <cell r="J32917" t="str">
            <v>N/A</v>
          </cell>
        </row>
        <row r="32918">
          <cell r="D32918" t="str">
            <v>131107</v>
          </cell>
          <cell r="J32918" t="str">
            <v>N/A</v>
          </cell>
        </row>
        <row r="32919">
          <cell r="D32919" t="str">
            <v>131107</v>
          </cell>
          <cell r="J32919" t="str">
            <v>(blank)</v>
          </cell>
        </row>
        <row r="32920">
          <cell r="D32920" t="str">
            <v>131107</v>
          </cell>
          <cell r="J32920" t="str">
            <v>N/A</v>
          </cell>
        </row>
        <row r="32921">
          <cell r="D32921" t="str">
            <v>131107</v>
          </cell>
          <cell r="J32921" t="str">
            <v>N/A</v>
          </cell>
        </row>
        <row r="32922">
          <cell r="D32922" t="str">
            <v>131110</v>
          </cell>
          <cell r="J32922" t="str">
            <v>SPECIAL ORDER</v>
          </cell>
        </row>
        <row r="32923">
          <cell r="D32923" t="str">
            <v>131110</v>
          </cell>
          <cell r="J32923" t="str">
            <v>SPECIAL ORDER</v>
          </cell>
        </row>
        <row r="32924">
          <cell r="D32924" t="str">
            <v>131110</v>
          </cell>
          <cell r="J32924" t="str">
            <v>SPECIAL ORDER</v>
          </cell>
        </row>
        <row r="32925">
          <cell r="D32925" t="str">
            <v>131110</v>
          </cell>
          <cell r="J32925" t="str">
            <v>SPECIAL ORDER</v>
          </cell>
        </row>
        <row r="32926">
          <cell r="D32926" t="str">
            <v>131110</v>
          </cell>
          <cell r="J32926" t="str">
            <v>SPECIAL ORDER</v>
          </cell>
        </row>
        <row r="32927">
          <cell r="D32927" t="str">
            <v>131110</v>
          </cell>
          <cell r="J32927" t="str">
            <v>SPECIAL ORDER</v>
          </cell>
        </row>
        <row r="32928">
          <cell r="D32928" t="str">
            <v>131110</v>
          </cell>
          <cell r="J32928" t="str">
            <v>STOCKED</v>
          </cell>
        </row>
        <row r="32929">
          <cell r="D32929" t="str">
            <v>131110</v>
          </cell>
          <cell r="J32929" t="str">
            <v>STOCKED</v>
          </cell>
        </row>
        <row r="32930">
          <cell r="D32930" t="str">
            <v>131110</v>
          </cell>
          <cell r="J32930" t="str">
            <v>STOCKED</v>
          </cell>
        </row>
        <row r="32931">
          <cell r="D32931" t="str">
            <v>131110</v>
          </cell>
          <cell r="J32931" t="str">
            <v>STOCKED</v>
          </cell>
        </row>
        <row r="32932">
          <cell r="D32932" t="str">
            <v>131110</v>
          </cell>
          <cell r="J32932" t="str">
            <v>STOCKED</v>
          </cell>
        </row>
        <row r="32933">
          <cell r="D32933" t="str">
            <v>131110</v>
          </cell>
          <cell r="J32933" t="str">
            <v>STOCKED</v>
          </cell>
        </row>
        <row r="32934">
          <cell r="D32934" t="str">
            <v>131110</v>
          </cell>
          <cell r="J32934" t="str">
            <v>STOCKED</v>
          </cell>
        </row>
        <row r="32935">
          <cell r="D32935" t="str">
            <v>131110</v>
          </cell>
          <cell r="J32935" t="str">
            <v>STOCKED</v>
          </cell>
        </row>
        <row r="32936">
          <cell r="D32936" t="str">
            <v>131110</v>
          </cell>
          <cell r="J32936" t="str">
            <v>STOCKED</v>
          </cell>
        </row>
        <row r="32937">
          <cell r="D32937" t="str">
            <v>131110</v>
          </cell>
          <cell r="J32937" t="str">
            <v>(blank)</v>
          </cell>
        </row>
        <row r="32938">
          <cell r="D32938" t="str">
            <v>131110</v>
          </cell>
          <cell r="J32938" t="str">
            <v>(blank)</v>
          </cell>
        </row>
        <row r="32939">
          <cell r="D32939" t="str">
            <v>131110</v>
          </cell>
          <cell r="J32939" t="str">
            <v>(blank)</v>
          </cell>
        </row>
        <row r="32940">
          <cell r="D32940" t="str">
            <v>131110</v>
          </cell>
          <cell r="J32940" t="str">
            <v>(blank)</v>
          </cell>
        </row>
        <row r="32941">
          <cell r="D32941" t="str">
            <v>131110</v>
          </cell>
          <cell r="J32941" t="str">
            <v>(blank)</v>
          </cell>
        </row>
        <row r="32942">
          <cell r="D32942" t="str">
            <v>131110</v>
          </cell>
          <cell r="J32942" t="str">
            <v>N/A</v>
          </cell>
        </row>
        <row r="32943">
          <cell r="D32943" t="str">
            <v>131110</v>
          </cell>
          <cell r="J32943" t="str">
            <v>N/A</v>
          </cell>
        </row>
        <row r="32944">
          <cell r="D32944" t="str">
            <v>131110</v>
          </cell>
          <cell r="J32944" t="str">
            <v>STOCKED</v>
          </cell>
        </row>
        <row r="32945">
          <cell r="D32945" t="str">
            <v>131110</v>
          </cell>
          <cell r="J32945" t="str">
            <v>STOCKED</v>
          </cell>
        </row>
        <row r="32946">
          <cell r="D32946" t="str">
            <v>131110</v>
          </cell>
          <cell r="J32946" t="str">
            <v>(blank)</v>
          </cell>
        </row>
        <row r="32947">
          <cell r="D32947" t="str">
            <v>131110</v>
          </cell>
          <cell r="J32947" t="str">
            <v>(blank)</v>
          </cell>
        </row>
        <row r="32948">
          <cell r="D32948" t="str">
            <v>131110</v>
          </cell>
          <cell r="J32948" t="str">
            <v>(blank)</v>
          </cell>
        </row>
        <row r="32949">
          <cell r="D32949" t="str">
            <v>131110</v>
          </cell>
          <cell r="J32949" t="str">
            <v>(blank)</v>
          </cell>
        </row>
        <row r="32950">
          <cell r="D32950" t="str">
            <v>131110</v>
          </cell>
          <cell r="J32950" t="str">
            <v>STOCKED</v>
          </cell>
        </row>
        <row r="32951">
          <cell r="D32951" t="str">
            <v>131110</v>
          </cell>
          <cell r="J32951" t="str">
            <v>STOCKED</v>
          </cell>
        </row>
        <row r="32952">
          <cell r="D32952" t="str">
            <v>131110</v>
          </cell>
          <cell r="J32952" t="str">
            <v>STOCKED</v>
          </cell>
        </row>
        <row r="32953">
          <cell r="D32953" t="str">
            <v>131110</v>
          </cell>
          <cell r="J32953" t="str">
            <v>STOCKED</v>
          </cell>
        </row>
        <row r="32954">
          <cell r="D32954" t="str">
            <v>131110</v>
          </cell>
          <cell r="J32954" t="str">
            <v>STOCKED</v>
          </cell>
        </row>
        <row r="32955">
          <cell r="D32955" t="str">
            <v>131110</v>
          </cell>
          <cell r="J32955" t="str">
            <v>STOCKED</v>
          </cell>
        </row>
        <row r="32956">
          <cell r="D32956" t="str">
            <v>131110</v>
          </cell>
          <cell r="J32956" t="str">
            <v>STOCKED</v>
          </cell>
        </row>
        <row r="32957">
          <cell r="D32957" t="str">
            <v>131110</v>
          </cell>
          <cell r="J32957" t="str">
            <v>STOCKED</v>
          </cell>
        </row>
        <row r="32958">
          <cell r="D32958" t="str">
            <v>131110</v>
          </cell>
          <cell r="J32958" t="str">
            <v>STOCKED</v>
          </cell>
        </row>
        <row r="32959">
          <cell r="D32959" t="str">
            <v>131110</v>
          </cell>
          <cell r="J32959" t="str">
            <v>STOCKED</v>
          </cell>
        </row>
        <row r="32960">
          <cell r="D32960" t="str">
            <v>131110</v>
          </cell>
          <cell r="J32960" t="str">
            <v>STOCKED</v>
          </cell>
        </row>
        <row r="32961">
          <cell r="D32961" t="str">
            <v>131110</v>
          </cell>
          <cell r="J32961" t="str">
            <v>STOCKED</v>
          </cell>
        </row>
        <row r="32962">
          <cell r="D32962" t="str">
            <v>131110</v>
          </cell>
          <cell r="J32962" t="str">
            <v>STOCKED</v>
          </cell>
        </row>
        <row r="32963">
          <cell r="D32963" t="str">
            <v>131110</v>
          </cell>
          <cell r="J32963" t="str">
            <v>STOCKED</v>
          </cell>
        </row>
        <row r="32964">
          <cell r="D32964" t="str">
            <v>131110</v>
          </cell>
          <cell r="J32964" t="str">
            <v>STOCKED</v>
          </cell>
        </row>
        <row r="32965">
          <cell r="D32965" t="str">
            <v>131110</v>
          </cell>
          <cell r="J32965" t="str">
            <v>(blank)</v>
          </cell>
        </row>
        <row r="32966">
          <cell r="D32966" t="str">
            <v>131110</v>
          </cell>
          <cell r="J32966" t="str">
            <v>(blank)</v>
          </cell>
        </row>
        <row r="32967">
          <cell r="D32967" t="str">
            <v>131110</v>
          </cell>
          <cell r="J32967" t="str">
            <v>(blank)</v>
          </cell>
        </row>
        <row r="32968">
          <cell r="D32968" t="str">
            <v>131110</v>
          </cell>
          <cell r="J32968" t="str">
            <v>(blank)</v>
          </cell>
        </row>
        <row r="32969">
          <cell r="D32969" t="str">
            <v>131110</v>
          </cell>
          <cell r="J32969" t="str">
            <v>STOCKED</v>
          </cell>
        </row>
        <row r="32970">
          <cell r="D32970" t="str">
            <v>131110</v>
          </cell>
          <cell r="J32970" t="str">
            <v>STOCKED</v>
          </cell>
        </row>
        <row r="32971">
          <cell r="D32971" t="str">
            <v>131110</v>
          </cell>
          <cell r="J32971" t="str">
            <v>STOCKED</v>
          </cell>
        </row>
        <row r="32972">
          <cell r="D32972" t="str">
            <v>131110</v>
          </cell>
          <cell r="J32972" t="str">
            <v>STOCKED</v>
          </cell>
        </row>
        <row r="32973">
          <cell r="D32973" t="str">
            <v>131110</v>
          </cell>
          <cell r="J32973" t="str">
            <v>STOCKED</v>
          </cell>
        </row>
        <row r="32974">
          <cell r="D32974" t="str">
            <v>131110</v>
          </cell>
          <cell r="J32974" t="str">
            <v>STOCKED</v>
          </cell>
        </row>
        <row r="32975">
          <cell r="D32975" t="str">
            <v>131110</v>
          </cell>
          <cell r="J32975" t="str">
            <v>STOCKED</v>
          </cell>
        </row>
        <row r="32976">
          <cell r="D32976" t="str">
            <v>131110</v>
          </cell>
          <cell r="J32976" t="str">
            <v>STOCKED</v>
          </cell>
        </row>
        <row r="32977">
          <cell r="D32977" t="str">
            <v>131110</v>
          </cell>
          <cell r="J32977" t="str">
            <v>STOCKED</v>
          </cell>
        </row>
        <row r="32978">
          <cell r="D32978" t="str">
            <v>131110</v>
          </cell>
          <cell r="J32978" t="str">
            <v>STOCKED</v>
          </cell>
        </row>
        <row r="32979">
          <cell r="D32979" t="str">
            <v>131110</v>
          </cell>
          <cell r="J32979" t="str">
            <v>STOCKED</v>
          </cell>
        </row>
        <row r="32980">
          <cell r="D32980" t="str">
            <v>131110</v>
          </cell>
          <cell r="J32980" t="str">
            <v>STOCKED</v>
          </cell>
        </row>
        <row r="32981">
          <cell r="D32981" t="str">
            <v>131110</v>
          </cell>
          <cell r="J32981" t="str">
            <v>STOCKED</v>
          </cell>
        </row>
        <row r="32982">
          <cell r="D32982" t="str">
            <v>131110</v>
          </cell>
          <cell r="J32982" t="str">
            <v>STOCKED</v>
          </cell>
        </row>
        <row r="32983">
          <cell r="D32983" t="str">
            <v>131110</v>
          </cell>
          <cell r="J32983" t="str">
            <v>STOCKED</v>
          </cell>
        </row>
        <row r="32984">
          <cell r="D32984" t="str">
            <v>131110</v>
          </cell>
          <cell r="J32984" t="str">
            <v>(blank)</v>
          </cell>
        </row>
        <row r="32985">
          <cell r="D32985" t="str">
            <v>131110</v>
          </cell>
          <cell r="J32985" t="str">
            <v>(blank)</v>
          </cell>
        </row>
        <row r="32986">
          <cell r="D32986" t="str">
            <v>131110</v>
          </cell>
          <cell r="J32986" t="str">
            <v>(blank)</v>
          </cell>
        </row>
        <row r="32987">
          <cell r="D32987" t="str">
            <v>131110</v>
          </cell>
          <cell r="J32987" t="str">
            <v>(blank)</v>
          </cell>
        </row>
        <row r="32988">
          <cell r="D32988" t="str">
            <v>131110</v>
          </cell>
          <cell r="J32988" t="str">
            <v>STOCKED</v>
          </cell>
        </row>
        <row r="32989">
          <cell r="D32989" t="str">
            <v>131110</v>
          </cell>
          <cell r="J32989" t="str">
            <v>STOCKED</v>
          </cell>
        </row>
        <row r="32990">
          <cell r="D32990" t="str">
            <v>131110</v>
          </cell>
          <cell r="J32990" t="str">
            <v>STOCKED</v>
          </cell>
        </row>
        <row r="32991">
          <cell r="D32991" t="str">
            <v>131110</v>
          </cell>
          <cell r="J32991" t="str">
            <v>STOCKED</v>
          </cell>
        </row>
        <row r="32992">
          <cell r="D32992" t="str">
            <v>131110</v>
          </cell>
          <cell r="J32992" t="str">
            <v>STOCKED</v>
          </cell>
        </row>
        <row r="32993">
          <cell r="D32993" t="str">
            <v>131110</v>
          </cell>
          <cell r="J32993" t="str">
            <v>STOCKED</v>
          </cell>
        </row>
        <row r="32994">
          <cell r="D32994" t="str">
            <v>131110</v>
          </cell>
          <cell r="J32994" t="str">
            <v>STOCKED</v>
          </cell>
        </row>
        <row r="32995">
          <cell r="D32995" t="str">
            <v>131110</v>
          </cell>
          <cell r="J32995" t="str">
            <v>STOCKED</v>
          </cell>
        </row>
        <row r="32996">
          <cell r="D32996" t="str">
            <v>131110</v>
          </cell>
          <cell r="J32996" t="str">
            <v>STOCKED</v>
          </cell>
        </row>
        <row r="32997">
          <cell r="D32997" t="str">
            <v>131111</v>
          </cell>
          <cell r="J32997" t="str">
            <v>SPECIAL ORDER</v>
          </cell>
        </row>
        <row r="32998">
          <cell r="D32998" t="str">
            <v>131111</v>
          </cell>
          <cell r="J32998" t="str">
            <v>SPECIAL ORDER</v>
          </cell>
        </row>
        <row r="32999">
          <cell r="D32999" t="str">
            <v>131111</v>
          </cell>
          <cell r="J32999" t="str">
            <v>SPECIAL ORDER</v>
          </cell>
        </row>
        <row r="33000">
          <cell r="D33000" t="str">
            <v>131111</v>
          </cell>
          <cell r="J33000" t="str">
            <v>SPECIAL ORDER</v>
          </cell>
        </row>
        <row r="33001">
          <cell r="D33001" t="str">
            <v>131111</v>
          </cell>
          <cell r="J33001" t="str">
            <v>SPECIAL ORDER</v>
          </cell>
        </row>
        <row r="33002">
          <cell r="D33002" t="str">
            <v>131111</v>
          </cell>
          <cell r="J33002" t="str">
            <v>SPECIAL ORDER</v>
          </cell>
        </row>
        <row r="33003">
          <cell r="D33003" t="str">
            <v>131111</v>
          </cell>
          <cell r="J33003" t="str">
            <v>STOCKED</v>
          </cell>
        </row>
        <row r="33004">
          <cell r="D33004" t="str">
            <v>131111</v>
          </cell>
          <cell r="J33004" t="str">
            <v>STOCKED</v>
          </cell>
        </row>
        <row r="33005">
          <cell r="D33005" t="str">
            <v>131111</v>
          </cell>
          <cell r="J33005" t="str">
            <v>STOCKED</v>
          </cell>
        </row>
        <row r="33006">
          <cell r="D33006" t="str">
            <v>131111</v>
          </cell>
          <cell r="J33006" t="str">
            <v>STOCKED</v>
          </cell>
        </row>
        <row r="33007">
          <cell r="D33007" t="str">
            <v>131111</v>
          </cell>
          <cell r="J33007" t="str">
            <v>STOCKED</v>
          </cell>
        </row>
        <row r="33008">
          <cell r="D33008" t="str">
            <v>131111</v>
          </cell>
          <cell r="J33008" t="str">
            <v>STOCKED</v>
          </cell>
        </row>
        <row r="33009">
          <cell r="D33009" t="str">
            <v>131111</v>
          </cell>
          <cell r="J33009" t="str">
            <v>STOCKED</v>
          </cell>
        </row>
        <row r="33010">
          <cell r="D33010" t="str">
            <v>131111</v>
          </cell>
          <cell r="J33010" t="str">
            <v>STOCKED</v>
          </cell>
        </row>
        <row r="33011">
          <cell r="D33011" t="str">
            <v>131111</v>
          </cell>
          <cell r="J33011" t="str">
            <v>STOCKED</v>
          </cell>
        </row>
        <row r="33012">
          <cell r="D33012" t="str">
            <v>131111</v>
          </cell>
          <cell r="J33012" t="str">
            <v>(blank)</v>
          </cell>
        </row>
        <row r="33013">
          <cell r="D33013" t="str">
            <v>131111</v>
          </cell>
          <cell r="J33013" t="str">
            <v>(blank)</v>
          </cell>
        </row>
        <row r="33014">
          <cell r="D33014" t="str">
            <v>131111</v>
          </cell>
          <cell r="J33014" t="str">
            <v>(blank)</v>
          </cell>
        </row>
        <row r="33015">
          <cell r="D33015" t="str">
            <v>131111</v>
          </cell>
          <cell r="J33015" t="str">
            <v>(blank)</v>
          </cell>
        </row>
        <row r="33016">
          <cell r="D33016" t="str">
            <v>131111</v>
          </cell>
          <cell r="J33016" t="str">
            <v>(blank)</v>
          </cell>
        </row>
        <row r="33017">
          <cell r="D33017" t="str">
            <v>131111</v>
          </cell>
          <cell r="J33017" t="str">
            <v>N/A</v>
          </cell>
        </row>
        <row r="33018">
          <cell r="D33018" t="str">
            <v>131111</v>
          </cell>
          <cell r="J33018" t="str">
            <v>N/A</v>
          </cell>
        </row>
        <row r="33019">
          <cell r="D33019" t="str">
            <v>131111</v>
          </cell>
          <cell r="J33019" t="str">
            <v>STOCKED</v>
          </cell>
        </row>
        <row r="33020">
          <cell r="D33020" t="str">
            <v>131111</v>
          </cell>
          <cell r="J33020" t="str">
            <v>STOCKED</v>
          </cell>
        </row>
        <row r="33021">
          <cell r="D33021" t="str">
            <v>131111</v>
          </cell>
          <cell r="J33021" t="str">
            <v>(blank)</v>
          </cell>
        </row>
        <row r="33022">
          <cell r="D33022" t="str">
            <v>131111</v>
          </cell>
          <cell r="J33022" t="str">
            <v>(blank)</v>
          </cell>
        </row>
        <row r="33023">
          <cell r="D33023" t="str">
            <v>131111</v>
          </cell>
          <cell r="J33023" t="str">
            <v>(blank)</v>
          </cell>
        </row>
        <row r="33024">
          <cell r="D33024" t="str">
            <v>131111</v>
          </cell>
          <cell r="J33024" t="str">
            <v>(blank)</v>
          </cell>
        </row>
        <row r="33025">
          <cell r="D33025" t="str">
            <v>131111</v>
          </cell>
          <cell r="J33025" t="str">
            <v>(blank)</v>
          </cell>
        </row>
        <row r="33026">
          <cell r="D33026" t="str">
            <v>131111</v>
          </cell>
          <cell r="J33026" t="str">
            <v>N/A</v>
          </cell>
        </row>
        <row r="33027">
          <cell r="D33027" t="str">
            <v>131111</v>
          </cell>
          <cell r="J33027" t="str">
            <v>N/A</v>
          </cell>
        </row>
        <row r="33028">
          <cell r="D33028" t="str">
            <v>131111</v>
          </cell>
          <cell r="J33028" t="str">
            <v>STOCKED</v>
          </cell>
        </row>
        <row r="33029">
          <cell r="D33029" t="str">
            <v>131111</v>
          </cell>
          <cell r="J33029" t="str">
            <v>STOCKED</v>
          </cell>
        </row>
        <row r="33030">
          <cell r="D33030" t="str">
            <v>131111</v>
          </cell>
          <cell r="J33030" t="str">
            <v>STOCKED</v>
          </cell>
        </row>
        <row r="33031">
          <cell r="D33031" t="str">
            <v>131111</v>
          </cell>
          <cell r="J33031" t="str">
            <v>STOCKED</v>
          </cell>
        </row>
        <row r="33032">
          <cell r="D33032" t="str">
            <v>131111</v>
          </cell>
          <cell r="J33032" t="str">
            <v>STOCKED</v>
          </cell>
        </row>
        <row r="33033">
          <cell r="D33033" t="str">
            <v>131111</v>
          </cell>
          <cell r="J33033" t="str">
            <v>STOCKED</v>
          </cell>
        </row>
        <row r="33034">
          <cell r="D33034" t="str">
            <v>131111</v>
          </cell>
          <cell r="J33034" t="str">
            <v>STOCKED</v>
          </cell>
        </row>
        <row r="33035">
          <cell r="D33035" t="str">
            <v>131111</v>
          </cell>
          <cell r="J33035" t="str">
            <v>STOCKED</v>
          </cell>
        </row>
        <row r="33036">
          <cell r="D33036" t="str">
            <v>131111</v>
          </cell>
          <cell r="J33036" t="str">
            <v>STOCKED</v>
          </cell>
        </row>
        <row r="33037">
          <cell r="D33037" t="str">
            <v>131111</v>
          </cell>
          <cell r="J33037" t="str">
            <v>STOCKED</v>
          </cell>
        </row>
        <row r="33038">
          <cell r="D33038" t="str">
            <v>131111</v>
          </cell>
          <cell r="J33038" t="str">
            <v>STOCKED</v>
          </cell>
        </row>
        <row r="33039">
          <cell r="D33039" t="str">
            <v>131111</v>
          </cell>
          <cell r="J33039" t="str">
            <v>STOCKED</v>
          </cell>
        </row>
        <row r="33040">
          <cell r="D33040" t="str">
            <v>131111</v>
          </cell>
          <cell r="J33040" t="str">
            <v>STOCKED</v>
          </cell>
        </row>
        <row r="33041">
          <cell r="D33041" t="str">
            <v>131111</v>
          </cell>
          <cell r="J33041" t="str">
            <v>STOCKED</v>
          </cell>
        </row>
        <row r="33042">
          <cell r="D33042" t="str">
            <v>131111</v>
          </cell>
          <cell r="J33042" t="str">
            <v>STOCKED</v>
          </cell>
        </row>
        <row r="33043">
          <cell r="D33043" t="str">
            <v>131111</v>
          </cell>
          <cell r="J33043" t="str">
            <v>(blank)</v>
          </cell>
        </row>
        <row r="33044">
          <cell r="D33044" t="str">
            <v>131111</v>
          </cell>
          <cell r="J33044" t="str">
            <v>(blank)</v>
          </cell>
        </row>
        <row r="33045">
          <cell r="D33045" t="str">
            <v>131111</v>
          </cell>
          <cell r="J33045" t="str">
            <v>(blank)</v>
          </cell>
        </row>
        <row r="33046">
          <cell r="D33046" t="str">
            <v>131111</v>
          </cell>
          <cell r="J33046" t="str">
            <v>(blank)</v>
          </cell>
        </row>
        <row r="33047">
          <cell r="D33047" t="str">
            <v>131111</v>
          </cell>
          <cell r="J33047" t="str">
            <v>STOCKED</v>
          </cell>
        </row>
        <row r="33048">
          <cell r="D33048" t="str">
            <v>131111</v>
          </cell>
          <cell r="J33048" t="str">
            <v>STOCKED</v>
          </cell>
        </row>
        <row r="33049">
          <cell r="D33049" t="str">
            <v>131111</v>
          </cell>
          <cell r="J33049" t="str">
            <v>STOCKED</v>
          </cell>
        </row>
        <row r="33050">
          <cell r="D33050" t="str">
            <v>131111</v>
          </cell>
          <cell r="J33050" t="str">
            <v>STOCKED</v>
          </cell>
        </row>
        <row r="33051">
          <cell r="D33051" t="str">
            <v>131111</v>
          </cell>
          <cell r="J33051" t="str">
            <v>STOCKED</v>
          </cell>
        </row>
        <row r="33052">
          <cell r="D33052" t="str">
            <v>131111</v>
          </cell>
          <cell r="J33052" t="str">
            <v>STOCKED</v>
          </cell>
        </row>
        <row r="33053">
          <cell r="D33053" t="str">
            <v>131111</v>
          </cell>
          <cell r="J33053" t="str">
            <v>STOCKED</v>
          </cell>
        </row>
        <row r="33054">
          <cell r="D33054" t="str">
            <v>131111</v>
          </cell>
          <cell r="J33054" t="str">
            <v>STOCKED</v>
          </cell>
        </row>
        <row r="33055">
          <cell r="D33055" t="str">
            <v>131111</v>
          </cell>
          <cell r="J33055" t="str">
            <v>STOCKED</v>
          </cell>
        </row>
        <row r="33056">
          <cell r="D33056" t="str">
            <v>131111</v>
          </cell>
          <cell r="J33056" t="str">
            <v>STOCKED</v>
          </cell>
        </row>
        <row r="33057">
          <cell r="D33057" t="str">
            <v>131111</v>
          </cell>
          <cell r="J33057" t="str">
            <v>STOCKED</v>
          </cell>
        </row>
        <row r="33058">
          <cell r="D33058" t="str">
            <v>131111</v>
          </cell>
          <cell r="J33058" t="str">
            <v>STOCKED</v>
          </cell>
        </row>
        <row r="33059">
          <cell r="D33059" t="str">
            <v>131111</v>
          </cell>
          <cell r="J33059" t="str">
            <v>STOCKED</v>
          </cell>
        </row>
        <row r="33060">
          <cell r="D33060" t="str">
            <v>131111</v>
          </cell>
          <cell r="J33060" t="str">
            <v>STOCKED</v>
          </cell>
        </row>
        <row r="33061">
          <cell r="D33061" t="str">
            <v>131111</v>
          </cell>
          <cell r="J33061" t="str">
            <v>STOCKED</v>
          </cell>
        </row>
        <row r="33062">
          <cell r="D33062" t="str">
            <v>131111</v>
          </cell>
          <cell r="J33062" t="str">
            <v>(blank)</v>
          </cell>
        </row>
        <row r="33063">
          <cell r="D33063" t="str">
            <v>131111</v>
          </cell>
          <cell r="J33063" t="str">
            <v>(blank)</v>
          </cell>
        </row>
        <row r="33064">
          <cell r="D33064" t="str">
            <v>131111</v>
          </cell>
          <cell r="J33064" t="str">
            <v>(blank)</v>
          </cell>
        </row>
        <row r="33065">
          <cell r="D33065" t="str">
            <v>131111</v>
          </cell>
          <cell r="J33065" t="str">
            <v>(blank)</v>
          </cell>
        </row>
        <row r="33066">
          <cell r="D33066" t="str">
            <v>131111</v>
          </cell>
          <cell r="J33066" t="str">
            <v>STOCKED</v>
          </cell>
        </row>
        <row r="33067">
          <cell r="D33067" t="str">
            <v>131111</v>
          </cell>
          <cell r="J33067" t="str">
            <v>STOCKED</v>
          </cell>
        </row>
        <row r="33068">
          <cell r="D33068" t="str">
            <v>131111</v>
          </cell>
          <cell r="J33068" t="str">
            <v>STOCKED</v>
          </cell>
        </row>
        <row r="33069">
          <cell r="D33069" t="str">
            <v>131111</v>
          </cell>
          <cell r="J33069" t="str">
            <v>STOCKED</v>
          </cell>
        </row>
        <row r="33070">
          <cell r="D33070" t="str">
            <v>131111</v>
          </cell>
          <cell r="J33070" t="str">
            <v>STOCKED</v>
          </cell>
        </row>
        <row r="33071">
          <cell r="D33071" t="str">
            <v>131111</v>
          </cell>
          <cell r="J33071" t="str">
            <v>STOCKED</v>
          </cell>
        </row>
        <row r="33072">
          <cell r="D33072" t="str">
            <v>131111</v>
          </cell>
          <cell r="J33072" t="str">
            <v>STOCKED</v>
          </cell>
        </row>
        <row r="33073">
          <cell r="D33073" t="str">
            <v>131111</v>
          </cell>
          <cell r="J33073" t="str">
            <v>STOCKED</v>
          </cell>
        </row>
        <row r="33074">
          <cell r="D33074" t="str">
            <v>131111</v>
          </cell>
          <cell r="J33074" t="str">
            <v>STOCKED</v>
          </cell>
        </row>
        <row r="33075">
          <cell r="D33075" t="str">
            <v>131201</v>
          </cell>
          <cell r="J33075" t="str">
            <v>NOT STOCKED</v>
          </cell>
        </row>
        <row r="33076">
          <cell r="D33076" t="str">
            <v>131201</v>
          </cell>
          <cell r="J33076" t="str">
            <v>(blank)</v>
          </cell>
        </row>
        <row r="33077">
          <cell r="D33077" t="str">
            <v>131201</v>
          </cell>
          <cell r="J33077" t="str">
            <v>N/A</v>
          </cell>
        </row>
        <row r="33078">
          <cell r="D33078" t="str">
            <v>131201</v>
          </cell>
          <cell r="J33078" t="str">
            <v>N/A</v>
          </cell>
        </row>
        <row r="33079">
          <cell r="D33079" t="str">
            <v>131202</v>
          </cell>
          <cell r="J33079" t="str">
            <v>NOT STOCKED</v>
          </cell>
        </row>
        <row r="33080">
          <cell r="D33080" t="str">
            <v>131202</v>
          </cell>
          <cell r="J33080" t="str">
            <v>(blank)</v>
          </cell>
        </row>
        <row r="33081">
          <cell r="D33081" t="str">
            <v>131202</v>
          </cell>
          <cell r="J33081" t="str">
            <v>N/A</v>
          </cell>
        </row>
        <row r="33082">
          <cell r="D33082" t="str">
            <v>131202</v>
          </cell>
          <cell r="J33082" t="str">
            <v>N/A</v>
          </cell>
        </row>
        <row r="33083">
          <cell r="D33083" t="str">
            <v>131202</v>
          </cell>
          <cell r="J33083" t="str">
            <v>SPECIAL ORDER</v>
          </cell>
        </row>
        <row r="33084">
          <cell r="D33084" t="str">
            <v>131202</v>
          </cell>
          <cell r="J33084" t="str">
            <v>STOCKED</v>
          </cell>
        </row>
        <row r="33085">
          <cell r="D33085" t="str">
            <v>131202</v>
          </cell>
          <cell r="J33085" t="str">
            <v>(blank)</v>
          </cell>
        </row>
        <row r="33086">
          <cell r="D33086" t="str">
            <v>131202</v>
          </cell>
          <cell r="J33086" t="str">
            <v>(blank)</v>
          </cell>
        </row>
        <row r="33087">
          <cell r="D33087" t="str">
            <v>131202</v>
          </cell>
          <cell r="J33087" t="str">
            <v>(blank)</v>
          </cell>
        </row>
        <row r="33088">
          <cell r="D33088" t="str">
            <v>131202</v>
          </cell>
          <cell r="J33088" t="str">
            <v>(blank)</v>
          </cell>
        </row>
        <row r="33089">
          <cell r="D33089" t="str">
            <v>131202</v>
          </cell>
          <cell r="J33089" t="str">
            <v>(blank)</v>
          </cell>
        </row>
        <row r="33090">
          <cell r="D33090" t="str">
            <v>131202</v>
          </cell>
          <cell r="J33090" t="str">
            <v>N/A</v>
          </cell>
        </row>
        <row r="33091">
          <cell r="D33091" t="str">
            <v>131202</v>
          </cell>
          <cell r="J33091" t="str">
            <v>N/A</v>
          </cell>
        </row>
        <row r="33092">
          <cell r="D33092" t="str">
            <v>131204</v>
          </cell>
          <cell r="J33092" t="str">
            <v>(blank)</v>
          </cell>
        </row>
        <row r="33093">
          <cell r="D33093" t="str">
            <v>131204</v>
          </cell>
          <cell r="J33093" t="str">
            <v>N/A</v>
          </cell>
        </row>
        <row r="33094">
          <cell r="D33094" t="str">
            <v>131204</v>
          </cell>
          <cell r="J33094" t="str">
            <v>N/A</v>
          </cell>
        </row>
        <row r="33095">
          <cell r="D33095" t="str">
            <v>131205</v>
          </cell>
          <cell r="J33095" t="str">
            <v>(blank)</v>
          </cell>
        </row>
        <row r="33096">
          <cell r="D33096" t="str">
            <v>131205</v>
          </cell>
          <cell r="J33096" t="str">
            <v>N/A</v>
          </cell>
        </row>
        <row r="33097">
          <cell r="D33097" t="str">
            <v>131205</v>
          </cell>
          <cell r="J33097" t="str">
            <v>N/A</v>
          </cell>
        </row>
        <row r="33098">
          <cell r="D33098" t="str">
            <v>131206</v>
          </cell>
          <cell r="J33098" t="str">
            <v>SPECIAL ORDER</v>
          </cell>
        </row>
        <row r="33099">
          <cell r="D33099" t="str">
            <v>131206</v>
          </cell>
          <cell r="J33099" t="str">
            <v>SPECIAL ORDER</v>
          </cell>
        </row>
        <row r="33100">
          <cell r="D33100" t="str">
            <v>131206</v>
          </cell>
          <cell r="J33100" t="str">
            <v>SPECIAL ORDER</v>
          </cell>
        </row>
        <row r="33101">
          <cell r="D33101" t="str">
            <v>131206</v>
          </cell>
          <cell r="J33101" t="str">
            <v>SPECIAL ORDER</v>
          </cell>
        </row>
        <row r="33102">
          <cell r="D33102" t="str">
            <v>131206</v>
          </cell>
          <cell r="J33102" t="str">
            <v>SPECIAL ORDER</v>
          </cell>
        </row>
        <row r="33103">
          <cell r="D33103" t="str">
            <v>131206</v>
          </cell>
          <cell r="J33103" t="str">
            <v>SPECIAL ORDER</v>
          </cell>
        </row>
        <row r="33104">
          <cell r="D33104" t="str">
            <v>131206</v>
          </cell>
          <cell r="J33104" t="str">
            <v>SPECIAL ORDER</v>
          </cell>
        </row>
        <row r="33105">
          <cell r="D33105" t="str">
            <v>131206</v>
          </cell>
          <cell r="J33105" t="str">
            <v>SPECIAL ORDER</v>
          </cell>
        </row>
        <row r="33106">
          <cell r="D33106" t="str">
            <v>131206</v>
          </cell>
          <cell r="J33106" t="str">
            <v>SPECIAL ORDER</v>
          </cell>
        </row>
        <row r="33107">
          <cell r="D33107" t="str">
            <v>131206</v>
          </cell>
          <cell r="J33107" t="str">
            <v>SPECIAL ORDER</v>
          </cell>
        </row>
        <row r="33108">
          <cell r="D33108" t="str">
            <v>131206</v>
          </cell>
          <cell r="J33108" t="str">
            <v>NOT STOCKED</v>
          </cell>
        </row>
        <row r="33109">
          <cell r="D33109" t="str">
            <v>131206</v>
          </cell>
          <cell r="J33109" t="str">
            <v>(blank)</v>
          </cell>
        </row>
        <row r="33110">
          <cell r="D33110" t="str">
            <v>131206</v>
          </cell>
          <cell r="J33110" t="str">
            <v>N/A</v>
          </cell>
        </row>
        <row r="33111">
          <cell r="D33111" t="str">
            <v>131206</v>
          </cell>
          <cell r="J33111" t="str">
            <v>N/A</v>
          </cell>
        </row>
        <row r="33112">
          <cell r="D33112" t="str">
            <v>131206</v>
          </cell>
          <cell r="J33112" t="str">
            <v>SPECIAL ORDER</v>
          </cell>
        </row>
        <row r="33113">
          <cell r="D33113" t="str">
            <v>131206</v>
          </cell>
          <cell r="J33113" t="str">
            <v>STOCKED</v>
          </cell>
        </row>
        <row r="33114">
          <cell r="D33114" t="str">
            <v>131206</v>
          </cell>
          <cell r="J33114" t="str">
            <v>(blank)</v>
          </cell>
        </row>
        <row r="33115">
          <cell r="D33115" t="str">
            <v>131206</v>
          </cell>
          <cell r="J33115" t="str">
            <v>(blank)</v>
          </cell>
        </row>
        <row r="33116">
          <cell r="D33116" t="str">
            <v>131206</v>
          </cell>
          <cell r="J33116" t="str">
            <v>(blank)</v>
          </cell>
        </row>
        <row r="33117">
          <cell r="D33117" t="str">
            <v>131206</v>
          </cell>
          <cell r="J33117" t="str">
            <v>(blank)</v>
          </cell>
        </row>
        <row r="33118">
          <cell r="D33118" t="str">
            <v>131206</v>
          </cell>
          <cell r="J33118" t="str">
            <v>(blank)</v>
          </cell>
        </row>
        <row r="33119">
          <cell r="D33119" t="str">
            <v>131206</v>
          </cell>
          <cell r="J33119" t="str">
            <v>N/A</v>
          </cell>
        </row>
        <row r="33120">
          <cell r="D33120" t="str">
            <v>131206</v>
          </cell>
          <cell r="J33120" t="str">
            <v>N/A</v>
          </cell>
        </row>
        <row r="33121">
          <cell r="D33121" t="str">
            <v>131207</v>
          </cell>
          <cell r="J33121" t="str">
            <v>SPECIAL ORDER</v>
          </cell>
        </row>
        <row r="33122">
          <cell r="D33122" t="str">
            <v>131207</v>
          </cell>
          <cell r="J33122" t="str">
            <v>SPECIAL ORDER</v>
          </cell>
        </row>
        <row r="33123">
          <cell r="D33123" t="str">
            <v>131207</v>
          </cell>
          <cell r="J33123" t="str">
            <v>(blank)</v>
          </cell>
        </row>
        <row r="33124">
          <cell r="D33124" t="str">
            <v>131207</v>
          </cell>
          <cell r="J33124" t="str">
            <v>(blank)</v>
          </cell>
        </row>
        <row r="33125">
          <cell r="D33125" t="str">
            <v>131207</v>
          </cell>
          <cell r="J33125" t="str">
            <v>(blank)</v>
          </cell>
        </row>
        <row r="33126">
          <cell r="D33126" t="str">
            <v>131207</v>
          </cell>
          <cell r="J33126" t="str">
            <v>(blank)</v>
          </cell>
        </row>
        <row r="33127">
          <cell r="D33127" t="str">
            <v>131207</v>
          </cell>
          <cell r="J33127" t="str">
            <v>(blank)</v>
          </cell>
        </row>
        <row r="33128">
          <cell r="D33128" t="str">
            <v>131207</v>
          </cell>
          <cell r="J33128" t="str">
            <v>N/A</v>
          </cell>
        </row>
        <row r="33129">
          <cell r="D33129" t="str">
            <v>131207</v>
          </cell>
          <cell r="J33129" t="str">
            <v>N/A</v>
          </cell>
        </row>
        <row r="33130">
          <cell r="D33130" t="str">
            <v>131208</v>
          </cell>
          <cell r="J33130" t="str">
            <v>(blank)</v>
          </cell>
        </row>
        <row r="33131">
          <cell r="D33131" t="str">
            <v>131208</v>
          </cell>
          <cell r="J33131" t="str">
            <v>N/A</v>
          </cell>
        </row>
        <row r="33132">
          <cell r="D33132" t="str">
            <v>131208</v>
          </cell>
          <cell r="J33132" t="str">
            <v>N/A</v>
          </cell>
        </row>
        <row r="33133">
          <cell r="D33133" t="str">
            <v>131209</v>
          </cell>
          <cell r="J33133" t="str">
            <v>(blank)</v>
          </cell>
        </row>
        <row r="33134">
          <cell r="D33134" t="str">
            <v>131209</v>
          </cell>
          <cell r="J33134" t="str">
            <v>N/A</v>
          </cell>
        </row>
        <row r="33135">
          <cell r="D33135" t="str">
            <v>131209</v>
          </cell>
          <cell r="J33135" t="str">
            <v>N/A</v>
          </cell>
        </row>
        <row r="33136">
          <cell r="D33136" t="str">
            <v>131210</v>
          </cell>
          <cell r="J33136" t="str">
            <v>SPECIAL ORDER</v>
          </cell>
        </row>
        <row r="33137">
          <cell r="D33137" t="str">
            <v>131210</v>
          </cell>
          <cell r="J33137" t="str">
            <v>SPECIAL ORDER</v>
          </cell>
        </row>
        <row r="33138">
          <cell r="D33138" t="str">
            <v>131210</v>
          </cell>
          <cell r="J33138" t="str">
            <v>(blank)</v>
          </cell>
        </row>
        <row r="33139">
          <cell r="D33139" t="str">
            <v>131210</v>
          </cell>
          <cell r="J33139" t="str">
            <v>(blank)</v>
          </cell>
        </row>
        <row r="33140">
          <cell r="D33140" t="str">
            <v>131210</v>
          </cell>
          <cell r="J33140" t="str">
            <v>(blank)</v>
          </cell>
        </row>
        <row r="33141">
          <cell r="D33141" t="str">
            <v>131210</v>
          </cell>
          <cell r="J33141" t="str">
            <v>(blank)</v>
          </cell>
        </row>
        <row r="33142">
          <cell r="D33142" t="str">
            <v>131210</v>
          </cell>
          <cell r="J33142" t="str">
            <v>(blank)</v>
          </cell>
        </row>
        <row r="33143">
          <cell r="D33143" t="str">
            <v>131210</v>
          </cell>
          <cell r="J33143" t="str">
            <v>N/A</v>
          </cell>
        </row>
        <row r="33144">
          <cell r="D33144" t="str">
            <v>131210</v>
          </cell>
          <cell r="J33144" t="str">
            <v>N/A</v>
          </cell>
        </row>
        <row r="33145">
          <cell r="D33145" t="str">
            <v>131211</v>
          </cell>
          <cell r="J33145" t="str">
            <v>(blank)</v>
          </cell>
        </row>
        <row r="33146">
          <cell r="D33146" t="str">
            <v>131211</v>
          </cell>
          <cell r="J33146" t="str">
            <v>N/A</v>
          </cell>
        </row>
        <row r="33147">
          <cell r="D33147" t="str">
            <v>131211</v>
          </cell>
          <cell r="J33147" t="str">
            <v>N/A</v>
          </cell>
        </row>
        <row r="33148">
          <cell r="D33148" t="str">
            <v>131211</v>
          </cell>
          <cell r="J33148" t="str">
            <v>SPECIAL ORDER</v>
          </cell>
        </row>
        <row r="33149">
          <cell r="D33149" t="str">
            <v>131211</v>
          </cell>
          <cell r="J33149" t="str">
            <v>SPECIAL ORDER</v>
          </cell>
        </row>
        <row r="33150">
          <cell r="D33150" t="str">
            <v>131211</v>
          </cell>
          <cell r="J33150" t="str">
            <v>(blank)</v>
          </cell>
        </row>
        <row r="33151">
          <cell r="D33151" t="str">
            <v>131211</v>
          </cell>
          <cell r="J33151" t="str">
            <v>(blank)</v>
          </cell>
        </row>
        <row r="33152">
          <cell r="D33152" t="str">
            <v>131211</v>
          </cell>
          <cell r="J33152" t="str">
            <v>(blank)</v>
          </cell>
        </row>
        <row r="33153">
          <cell r="D33153" t="str">
            <v>131211</v>
          </cell>
          <cell r="J33153" t="str">
            <v>(blank)</v>
          </cell>
        </row>
        <row r="33154">
          <cell r="D33154" t="str">
            <v>131211</v>
          </cell>
          <cell r="J33154" t="str">
            <v>(blank)</v>
          </cell>
        </row>
        <row r="33155">
          <cell r="D33155" t="str">
            <v>131211</v>
          </cell>
          <cell r="J33155" t="str">
            <v>N/A</v>
          </cell>
        </row>
        <row r="33156">
          <cell r="D33156" t="str">
            <v>131211</v>
          </cell>
          <cell r="J33156" t="str">
            <v>N/A</v>
          </cell>
        </row>
        <row r="33157">
          <cell r="D33157" t="str">
            <v>131212</v>
          </cell>
          <cell r="J33157" t="str">
            <v>SPECIAL ORDER</v>
          </cell>
        </row>
        <row r="33158">
          <cell r="D33158" t="str">
            <v>131212</v>
          </cell>
          <cell r="J33158" t="str">
            <v>SPECIAL ORDER</v>
          </cell>
        </row>
        <row r="33159">
          <cell r="D33159" t="str">
            <v>131212</v>
          </cell>
          <cell r="J33159" t="str">
            <v>(blank)</v>
          </cell>
        </row>
        <row r="33160">
          <cell r="D33160" t="str">
            <v>131212</v>
          </cell>
          <cell r="J33160" t="str">
            <v>(blank)</v>
          </cell>
        </row>
        <row r="33161">
          <cell r="D33161" t="str">
            <v>131212</v>
          </cell>
          <cell r="J33161" t="str">
            <v>(blank)</v>
          </cell>
        </row>
        <row r="33162">
          <cell r="D33162" t="str">
            <v>131212</v>
          </cell>
          <cell r="J33162" t="str">
            <v>(blank)</v>
          </cell>
        </row>
        <row r="33163">
          <cell r="D33163" t="str">
            <v>131212</v>
          </cell>
          <cell r="J33163" t="str">
            <v>(blank)</v>
          </cell>
        </row>
        <row r="33164">
          <cell r="D33164" t="str">
            <v>131212</v>
          </cell>
          <cell r="J33164" t="str">
            <v>N/A</v>
          </cell>
        </row>
        <row r="33165">
          <cell r="D33165" t="str">
            <v>131212</v>
          </cell>
          <cell r="J33165" t="str">
            <v>N/A</v>
          </cell>
        </row>
        <row r="33166">
          <cell r="D33166" t="str">
            <v>131214</v>
          </cell>
          <cell r="J33166" t="str">
            <v>SPECIAL ORDER</v>
          </cell>
        </row>
        <row r="33167">
          <cell r="D33167" t="str">
            <v>131214</v>
          </cell>
          <cell r="J33167" t="str">
            <v>SPECIAL ORDER</v>
          </cell>
        </row>
        <row r="33168">
          <cell r="D33168" t="str">
            <v>131214</v>
          </cell>
          <cell r="J33168" t="str">
            <v>SPECIAL ORDER</v>
          </cell>
        </row>
        <row r="33169">
          <cell r="D33169" t="str">
            <v>131214</v>
          </cell>
          <cell r="J33169" t="str">
            <v>SPECIAL ORDER</v>
          </cell>
        </row>
        <row r="33170">
          <cell r="D33170" t="str">
            <v>131214</v>
          </cell>
          <cell r="J33170" t="str">
            <v>SPECIAL ORDER</v>
          </cell>
        </row>
        <row r="33171">
          <cell r="D33171" t="str">
            <v>131214</v>
          </cell>
          <cell r="J33171" t="str">
            <v>SPECIAL ORDER</v>
          </cell>
        </row>
        <row r="33172">
          <cell r="D33172" t="str">
            <v>131214</v>
          </cell>
          <cell r="J33172" t="str">
            <v>SPECIAL ORDER</v>
          </cell>
        </row>
        <row r="33173">
          <cell r="D33173" t="str">
            <v>131214</v>
          </cell>
          <cell r="J33173" t="str">
            <v>SPECIAL ORDER</v>
          </cell>
        </row>
        <row r="33174">
          <cell r="D33174" t="str">
            <v>131214</v>
          </cell>
          <cell r="J33174" t="str">
            <v>SPECIAL ORDER</v>
          </cell>
        </row>
        <row r="33175">
          <cell r="D33175" t="str">
            <v>131214</v>
          </cell>
          <cell r="J33175" t="str">
            <v>SPECIAL ORDER</v>
          </cell>
        </row>
        <row r="33176">
          <cell r="D33176" t="str">
            <v>131214</v>
          </cell>
          <cell r="J33176" t="str">
            <v>SPECIAL ORDER</v>
          </cell>
        </row>
        <row r="33177">
          <cell r="D33177" t="str">
            <v>131214</v>
          </cell>
          <cell r="J33177" t="str">
            <v>SPECIAL ORDER</v>
          </cell>
        </row>
        <row r="33178">
          <cell r="D33178" t="str">
            <v>131214</v>
          </cell>
          <cell r="J33178" t="str">
            <v>SPECIAL ORDER</v>
          </cell>
        </row>
        <row r="33179">
          <cell r="D33179" t="str">
            <v>131214</v>
          </cell>
          <cell r="J33179" t="str">
            <v>SPECIAL ORDER</v>
          </cell>
        </row>
        <row r="33180">
          <cell r="D33180" t="str">
            <v>131214</v>
          </cell>
          <cell r="J33180" t="str">
            <v>SPECIAL ORDER</v>
          </cell>
        </row>
        <row r="33181">
          <cell r="D33181" t="str">
            <v>131214</v>
          </cell>
          <cell r="J33181" t="str">
            <v>SPECIAL ORDER</v>
          </cell>
        </row>
        <row r="33182">
          <cell r="D33182" t="str">
            <v>131214</v>
          </cell>
          <cell r="J33182" t="str">
            <v>SPECIAL ORDER</v>
          </cell>
        </row>
        <row r="33183">
          <cell r="D33183" t="str">
            <v>131214</v>
          </cell>
          <cell r="J33183" t="str">
            <v>SPECIAL ORDER</v>
          </cell>
        </row>
        <row r="33184">
          <cell r="D33184" t="str">
            <v>131214</v>
          </cell>
          <cell r="J33184" t="str">
            <v>SPECIAL ORDER</v>
          </cell>
        </row>
        <row r="33185">
          <cell r="D33185" t="str">
            <v>131215</v>
          </cell>
          <cell r="J33185" t="str">
            <v>SPECIAL ORDER</v>
          </cell>
        </row>
        <row r="33186">
          <cell r="D33186" t="str">
            <v>131215</v>
          </cell>
          <cell r="J33186" t="str">
            <v>SPECIAL ORDER</v>
          </cell>
        </row>
        <row r="33187">
          <cell r="D33187" t="str">
            <v>131215</v>
          </cell>
          <cell r="J33187" t="str">
            <v>(blank)</v>
          </cell>
        </row>
        <row r="33188">
          <cell r="D33188" t="str">
            <v>131215</v>
          </cell>
          <cell r="J33188" t="str">
            <v>(blank)</v>
          </cell>
        </row>
        <row r="33189">
          <cell r="D33189" t="str">
            <v>131215</v>
          </cell>
          <cell r="J33189" t="str">
            <v>(blank)</v>
          </cell>
        </row>
        <row r="33190">
          <cell r="D33190" t="str">
            <v>131215</v>
          </cell>
          <cell r="J33190" t="str">
            <v>(blank)</v>
          </cell>
        </row>
        <row r="33191">
          <cell r="D33191" t="str">
            <v>131215</v>
          </cell>
          <cell r="J33191" t="str">
            <v>(blank)</v>
          </cell>
        </row>
        <row r="33192">
          <cell r="D33192" t="str">
            <v>131215</v>
          </cell>
          <cell r="J33192" t="str">
            <v>N/A</v>
          </cell>
        </row>
        <row r="33193">
          <cell r="D33193" t="str">
            <v>131215</v>
          </cell>
          <cell r="J33193" t="str">
            <v>N/A</v>
          </cell>
        </row>
        <row r="33194">
          <cell r="D33194" t="str">
            <v>131217</v>
          </cell>
          <cell r="J33194" t="str">
            <v>SPECIAL ORDER</v>
          </cell>
        </row>
        <row r="33195">
          <cell r="D33195" t="str">
            <v>131217</v>
          </cell>
          <cell r="J33195" t="str">
            <v>SPECIAL ORDER</v>
          </cell>
        </row>
        <row r="33196">
          <cell r="D33196" t="str">
            <v>131217</v>
          </cell>
          <cell r="J33196" t="str">
            <v>SPECIAL ORDER</v>
          </cell>
        </row>
        <row r="33197">
          <cell r="D33197" t="str">
            <v>131217</v>
          </cell>
          <cell r="J33197" t="str">
            <v>SPECIAL ORDER</v>
          </cell>
        </row>
        <row r="33198">
          <cell r="D33198" t="str">
            <v>131217</v>
          </cell>
          <cell r="J33198" t="str">
            <v>SPECIAL ORDER</v>
          </cell>
        </row>
        <row r="33199">
          <cell r="D33199" t="str">
            <v>131217</v>
          </cell>
          <cell r="J33199" t="str">
            <v>SPECIAL ORDER</v>
          </cell>
        </row>
        <row r="33200">
          <cell r="D33200" t="str">
            <v>131217</v>
          </cell>
          <cell r="J33200" t="str">
            <v>SPECIAL ORDER</v>
          </cell>
        </row>
        <row r="33201">
          <cell r="D33201" t="str">
            <v>131217</v>
          </cell>
          <cell r="J33201" t="str">
            <v>SPECIAL ORDER</v>
          </cell>
        </row>
        <row r="33202">
          <cell r="D33202" t="str">
            <v>131217</v>
          </cell>
          <cell r="J33202" t="str">
            <v>SPECIAL ORDER</v>
          </cell>
        </row>
        <row r="33203">
          <cell r="D33203" t="str">
            <v>131217</v>
          </cell>
          <cell r="J33203" t="str">
            <v>SPECIAL ORDER</v>
          </cell>
        </row>
        <row r="33204">
          <cell r="D33204" t="str">
            <v>131217</v>
          </cell>
          <cell r="J33204" t="str">
            <v>SPECIAL ORDER</v>
          </cell>
        </row>
        <row r="33205">
          <cell r="D33205" t="str">
            <v>131217</v>
          </cell>
          <cell r="J33205" t="str">
            <v>SPECIAL ORDER</v>
          </cell>
        </row>
        <row r="33206">
          <cell r="D33206" t="str">
            <v>131217</v>
          </cell>
          <cell r="J33206" t="str">
            <v>SPECIAL ORDER</v>
          </cell>
        </row>
        <row r="33207">
          <cell r="D33207" t="str">
            <v>131217</v>
          </cell>
          <cell r="J33207" t="str">
            <v>SPECIAL ORDER</v>
          </cell>
        </row>
        <row r="33208">
          <cell r="D33208" t="str">
            <v>131218</v>
          </cell>
          <cell r="J33208" t="str">
            <v>STOCKED</v>
          </cell>
        </row>
        <row r="33209">
          <cell r="D33209" t="str">
            <v>131218</v>
          </cell>
          <cell r="J33209" t="str">
            <v>STOCKED</v>
          </cell>
        </row>
        <row r="33210">
          <cell r="D33210" t="str">
            <v>131218</v>
          </cell>
          <cell r="J33210" t="str">
            <v>STOCKED</v>
          </cell>
        </row>
        <row r="33211">
          <cell r="D33211" t="str">
            <v>131218</v>
          </cell>
          <cell r="J33211" t="str">
            <v>STOCKED</v>
          </cell>
        </row>
        <row r="33212">
          <cell r="D33212" t="str">
            <v>131218</v>
          </cell>
          <cell r="J33212" t="str">
            <v>STOCKED</v>
          </cell>
        </row>
        <row r="33213">
          <cell r="D33213" t="str">
            <v>131218</v>
          </cell>
          <cell r="J33213" t="str">
            <v>STOCKED</v>
          </cell>
        </row>
        <row r="33214">
          <cell r="D33214" t="str">
            <v>131218</v>
          </cell>
          <cell r="J33214" t="str">
            <v>STOCKED</v>
          </cell>
        </row>
        <row r="33215">
          <cell r="D33215" t="str">
            <v>131218</v>
          </cell>
          <cell r="J33215" t="str">
            <v>STOCKED</v>
          </cell>
        </row>
        <row r="33216">
          <cell r="D33216" t="str">
            <v>131218</v>
          </cell>
          <cell r="J33216" t="str">
            <v>STOCKED</v>
          </cell>
        </row>
        <row r="33217">
          <cell r="D33217" t="str">
            <v>131218</v>
          </cell>
          <cell r="J33217" t="str">
            <v>STOCKED</v>
          </cell>
        </row>
        <row r="33218">
          <cell r="D33218" t="str">
            <v>131218</v>
          </cell>
          <cell r="J33218" t="str">
            <v>STOCKED</v>
          </cell>
        </row>
        <row r="33219">
          <cell r="D33219" t="str">
            <v>131218</v>
          </cell>
          <cell r="J33219" t="str">
            <v>STOCKED</v>
          </cell>
        </row>
        <row r="33220">
          <cell r="D33220" t="str">
            <v>131218</v>
          </cell>
          <cell r="J33220" t="str">
            <v>STOCKED</v>
          </cell>
        </row>
        <row r="33221">
          <cell r="D33221" t="str">
            <v>131218</v>
          </cell>
          <cell r="J33221" t="str">
            <v>STOCKED</v>
          </cell>
        </row>
        <row r="33222">
          <cell r="D33222" t="str">
            <v>131218</v>
          </cell>
          <cell r="J33222" t="str">
            <v>STOCKED</v>
          </cell>
        </row>
        <row r="33223">
          <cell r="D33223" t="str">
            <v>131218</v>
          </cell>
          <cell r="J33223" t="str">
            <v>STOCKED</v>
          </cell>
        </row>
        <row r="33224">
          <cell r="D33224" t="str">
            <v>131218</v>
          </cell>
          <cell r="J33224" t="str">
            <v>(blank)</v>
          </cell>
        </row>
        <row r="33225">
          <cell r="D33225" t="str">
            <v>131218</v>
          </cell>
          <cell r="J33225" t="str">
            <v>(blank)</v>
          </cell>
        </row>
        <row r="33226">
          <cell r="D33226" t="str">
            <v>131218</v>
          </cell>
          <cell r="J33226" t="str">
            <v>(blank)</v>
          </cell>
        </row>
        <row r="33227">
          <cell r="D33227" t="str">
            <v>131218</v>
          </cell>
          <cell r="J33227" t="str">
            <v>(blank)</v>
          </cell>
        </row>
        <row r="33228">
          <cell r="D33228" t="str">
            <v>131218</v>
          </cell>
          <cell r="J33228" t="str">
            <v>STOCKED</v>
          </cell>
        </row>
        <row r="33229">
          <cell r="D33229" t="str">
            <v>131218</v>
          </cell>
          <cell r="J33229" t="str">
            <v>STOCKED</v>
          </cell>
        </row>
        <row r="33230">
          <cell r="D33230" t="str">
            <v>131218</v>
          </cell>
          <cell r="J33230" t="str">
            <v>(blank)</v>
          </cell>
        </row>
        <row r="33231">
          <cell r="D33231" t="str">
            <v>131218</v>
          </cell>
          <cell r="J33231" t="str">
            <v>(blank)</v>
          </cell>
        </row>
        <row r="33232">
          <cell r="D33232" t="str">
            <v>131218</v>
          </cell>
          <cell r="J33232" t="str">
            <v>(blank)</v>
          </cell>
        </row>
        <row r="33233">
          <cell r="D33233" t="str">
            <v>131218</v>
          </cell>
          <cell r="J33233" t="str">
            <v>(blank)</v>
          </cell>
        </row>
        <row r="33234">
          <cell r="D33234" t="str">
            <v>131218</v>
          </cell>
          <cell r="J33234" t="str">
            <v>STOCKED</v>
          </cell>
        </row>
        <row r="33235">
          <cell r="D33235" t="str">
            <v>131218</v>
          </cell>
          <cell r="J33235" t="str">
            <v>STOCKED</v>
          </cell>
        </row>
        <row r="33236">
          <cell r="D33236" t="str">
            <v>131218</v>
          </cell>
          <cell r="J33236" t="str">
            <v>STOCKED</v>
          </cell>
        </row>
        <row r="33237">
          <cell r="D33237" t="str">
            <v>131218</v>
          </cell>
          <cell r="J33237" t="str">
            <v>STOCKED</v>
          </cell>
        </row>
        <row r="33238">
          <cell r="D33238" t="str">
            <v>131218</v>
          </cell>
          <cell r="J33238" t="str">
            <v>STOCKED</v>
          </cell>
        </row>
        <row r="33239">
          <cell r="D33239" t="str">
            <v>131218</v>
          </cell>
          <cell r="J33239" t="str">
            <v>STOCKED</v>
          </cell>
        </row>
        <row r="33240">
          <cell r="D33240" t="str">
            <v>131218</v>
          </cell>
          <cell r="J33240" t="str">
            <v>STOCKED</v>
          </cell>
        </row>
        <row r="33241">
          <cell r="D33241" t="str">
            <v>131218</v>
          </cell>
          <cell r="J33241" t="str">
            <v>STOCKED</v>
          </cell>
        </row>
        <row r="33242">
          <cell r="D33242" t="str">
            <v>131218</v>
          </cell>
          <cell r="J33242" t="str">
            <v>STOCKED</v>
          </cell>
        </row>
        <row r="33243">
          <cell r="D33243" t="str">
            <v>131218</v>
          </cell>
          <cell r="J33243" t="str">
            <v>STOCKED</v>
          </cell>
        </row>
        <row r="33244">
          <cell r="D33244" t="str">
            <v>131218</v>
          </cell>
          <cell r="J33244" t="str">
            <v>STOCKED</v>
          </cell>
        </row>
        <row r="33245">
          <cell r="D33245" t="str">
            <v>131218</v>
          </cell>
          <cell r="J33245" t="str">
            <v>STOCKED</v>
          </cell>
        </row>
        <row r="33246">
          <cell r="D33246" t="str">
            <v>131218</v>
          </cell>
          <cell r="J33246" t="str">
            <v>STOCKED</v>
          </cell>
        </row>
        <row r="33247">
          <cell r="D33247" t="str">
            <v>131218</v>
          </cell>
          <cell r="J33247" t="str">
            <v>STOCKED</v>
          </cell>
        </row>
        <row r="33248">
          <cell r="D33248" t="str">
            <v>131218</v>
          </cell>
          <cell r="J33248" t="str">
            <v>STOCKED</v>
          </cell>
        </row>
        <row r="33249">
          <cell r="D33249" t="str">
            <v>131218</v>
          </cell>
          <cell r="J33249" t="str">
            <v>STOCKED</v>
          </cell>
        </row>
        <row r="33250">
          <cell r="D33250" t="str">
            <v>131218</v>
          </cell>
          <cell r="J33250" t="str">
            <v>(blank)</v>
          </cell>
        </row>
        <row r="33251">
          <cell r="D33251" t="str">
            <v>131218</v>
          </cell>
          <cell r="J33251" t="str">
            <v>(blank)</v>
          </cell>
        </row>
        <row r="33252">
          <cell r="D33252" t="str">
            <v>131218</v>
          </cell>
          <cell r="J33252" t="str">
            <v>(blank)</v>
          </cell>
        </row>
        <row r="33253">
          <cell r="D33253" t="str">
            <v>131218</v>
          </cell>
          <cell r="J33253" t="str">
            <v>(blank)</v>
          </cell>
        </row>
        <row r="33254">
          <cell r="D33254" t="str">
            <v>131218</v>
          </cell>
          <cell r="J33254" t="str">
            <v>STOCKED</v>
          </cell>
        </row>
        <row r="33255">
          <cell r="D33255" t="str">
            <v>131218</v>
          </cell>
          <cell r="J33255" t="str">
            <v>STOCKED</v>
          </cell>
        </row>
        <row r="33256">
          <cell r="D33256" t="str">
            <v>131218</v>
          </cell>
          <cell r="J33256" t="str">
            <v>STOCKED</v>
          </cell>
        </row>
        <row r="33257">
          <cell r="D33257" t="str">
            <v>131218</v>
          </cell>
          <cell r="J33257" t="str">
            <v>STOCKED</v>
          </cell>
        </row>
        <row r="33258">
          <cell r="D33258" t="str">
            <v>131218</v>
          </cell>
          <cell r="J33258" t="str">
            <v>STOCKED</v>
          </cell>
        </row>
        <row r="33259">
          <cell r="D33259" t="str">
            <v>131218</v>
          </cell>
          <cell r="J33259" t="str">
            <v>STOCKED</v>
          </cell>
        </row>
        <row r="33260">
          <cell r="D33260" t="str">
            <v>131218</v>
          </cell>
          <cell r="J33260" t="str">
            <v>STOCKED</v>
          </cell>
        </row>
        <row r="33261">
          <cell r="D33261" t="str">
            <v>131219</v>
          </cell>
          <cell r="J33261" t="str">
            <v>STOCKED</v>
          </cell>
        </row>
        <row r="33262">
          <cell r="D33262" t="str">
            <v>131219</v>
          </cell>
          <cell r="J33262" t="str">
            <v>STOCKED</v>
          </cell>
        </row>
        <row r="33263">
          <cell r="D33263" t="str">
            <v>131219</v>
          </cell>
          <cell r="J33263" t="str">
            <v>STOCKED</v>
          </cell>
        </row>
        <row r="33264">
          <cell r="D33264" t="str">
            <v>131219</v>
          </cell>
          <cell r="J33264" t="str">
            <v>STOCKED</v>
          </cell>
        </row>
        <row r="33265">
          <cell r="D33265" t="str">
            <v>131219</v>
          </cell>
          <cell r="J33265" t="str">
            <v>STOCKED</v>
          </cell>
        </row>
        <row r="33266">
          <cell r="D33266" t="str">
            <v>131219</v>
          </cell>
          <cell r="J33266" t="str">
            <v>STOCKED</v>
          </cell>
        </row>
        <row r="33267">
          <cell r="D33267" t="str">
            <v>131219</v>
          </cell>
          <cell r="J33267" t="str">
            <v>STOCKED</v>
          </cell>
        </row>
        <row r="33268">
          <cell r="D33268" t="str">
            <v>131219</v>
          </cell>
          <cell r="J33268" t="str">
            <v>STOCKED</v>
          </cell>
        </row>
        <row r="33269">
          <cell r="D33269" t="str">
            <v>131219</v>
          </cell>
          <cell r="J33269" t="str">
            <v>STOCKED</v>
          </cell>
        </row>
        <row r="33270">
          <cell r="D33270" t="str">
            <v>131219</v>
          </cell>
          <cell r="J33270" t="str">
            <v>STOCKED</v>
          </cell>
        </row>
        <row r="33271">
          <cell r="D33271" t="str">
            <v>131219</v>
          </cell>
          <cell r="J33271" t="str">
            <v>STOCKED</v>
          </cell>
        </row>
        <row r="33272">
          <cell r="D33272" t="str">
            <v>131219</v>
          </cell>
          <cell r="J33272" t="str">
            <v>STOCKED</v>
          </cell>
        </row>
        <row r="33273">
          <cell r="D33273" t="str">
            <v>131219</v>
          </cell>
          <cell r="J33273" t="str">
            <v>STOCKED</v>
          </cell>
        </row>
        <row r="33274">
          <cell r="D33274" t="str">
            <v>131219</v>
          </cell>
          <cell r="J33274" t="str">
            <v>STOCKED</v>
          </cell>
        </row>
        <row r="33275">
          <cell r="D33275" t="str">
            <v>131219</v>
          </cell>
          <cell r="J33275" t="str">
            <v>STOCKED</v>
          </cell>
        </row>
        <row r="33276">
          <cell r="D33276" t="str">
            <v>131219</v>
          </cell>
          <cell r="J33276" t="str">
            <v>STOCKED</v>
          </cell>
        </row>
        <row r="33277">
          <cell r="D33277" t="str">
            <v>131219</v>
          </cell>
          <cell r="J33277" t="str">
            <v>(blank)</v>
          </cell>
        </row>
        <row r="33278">
          <cell r="D33278" t="str">
            <v>131219</v>
          </cell>
          <cell r="J33278" t="str">
            <v>(blank)</v>
          </cell>
        </row>
        <row r="33279">
          <cell r="D33279" t="str">
            <v>131219</v>
          </cell>
          <cell r="J33279" t="str">
            <v>(blank)</v>
          </cell>
        </row>
        <row r="33280">
          <cell r="D33280" t="str">
            <v>131219</v>
          </cell>
          <cell r="J33280" t="str">
            <v>(blank)</v>
          </cell>
        </row>
        <row r="33281">
          <cell r="D33281" t="str">
            <v>131219</v>
          </cell>
          <cell r="J33281" t="str">
            <v>STOCKED</v>
          </cell>
        </row>
        <row r="33282">
          <cell r="D33282" t="str">
            <v>131219</v>
          </cell>
          <cell r="J33282" t="str">
            <v>STOCKED</v>
          </cell>
        </row>
        <row r="33283">
          <cell r="D33283" t="str">
            <v>131219</v>
          </cell>
          <cell r="J33283" t="str">
            <v>(blank)</v>
          </cell>
        </row>
        <row r="33284">
          <cell r="D33284" t="str">
            <v>131219</v>
          </cell>
          <cell r="J33284" t="str">
            <v>(blank)</v>
          </cell>
        </row>
        <row r="33285">
          <cell r="D33285" t="str">
            <v>131219</v>
          </cell>
          <cell r="J33285" t="str">
            <v>(blank)</v>
          </cell>
        </row>
        <row r="33286">
          <cell r="D33286" t="str">
            <v>131219</v>
          </cell>
          <cell r="J33286" t="str">
            <v>(blank)</v>
          </cell>
        </row>
        <row r="33287">
          <cell r="D33287" t="str">
            <v>131219</v>
          </cell>
          <cell r="J33287" t="str">
            <v>STOCKED</v>
          </cell>
        </row>
        <row r="33288">
          <cell r="D33288" t="str">
            <v>131219</v>
          </cell>
          <cell r="J33288" t="str">
            <v>STOCKED</v>
          </cell>
        </row>
        <row r="33289">
          <cell r="D33289" t="str">
            <v>131219</v>
          </cell>
          <cell r="J33289" t="str">
            <v>STOCKED</v>
          </cell>
        </row>
        <row r="33290">
          <cell r="D33290" t="str">
            <v>131219</v>
          </cell>
          <cell r="J33290" t="str">
            <v>STOCKED</v>
          </cell>
        </row>
        <row r="33291">
          <cell r="D33291" t="str">
            <v>131219</v>
          </cell>
          <cell r="J33291" t="str">
            <v>STOCKED</v>
          </cell>
        </row>
        <row r="33292">
          <cell r="D33292" t="str">
            <v>131219</v>
          </cell>
          <cell r="J33292" t="str">
            <v>STOCKED</v>
          </cell>
        </row>
        <row r="33293">
          <cell r="D33293" t="str">
            <v>131219</v>
          </cell>
          <cell r="J33293" t="str">
            <v>STOCKED</v>
          </cell>
        </row>
        <row r="33294">
          <cell r="D33294" t="str">
            <v>131219</v>
          </cell>
          <cell r="J33294" t="str">
            <v>STOCKED</v>
          </cell>
        </row>
        <row r="33295">
          <cell r="D33295" t="str">
            <v>131219</v>
          </cell>
          <cell r="J33295" t="str">
            <v>STOCKED</v>
          </cell>
        </row>
        <row r="33296">
          <cell r="D33296" t="str">
            <v>131219</v>
          </cell>
          <cell r="J33296" t="str">
            <v>STOCKED</v>
          </cell>
        </row>
        <row r="33297">
          <cell r="D33297" t="str">
            <v>131219</v>
          </cell>
          <cell r="J33297" t="str">
            <v>STOCKED</v>
          </cell>
        </row>
        <row r="33298">
          <cell r="D33298" t="str">
            <v>131219</v>
          </cell>
          <cell r="J33298" t="str">
            <v>STOCKED</v>
          </cell>
        </row>
        <row r="33299">
          <cell r="D33299" t="str">
            <v>131219</v>
          </cell>
          <cell r="J33299" t="str">
            <v>STOCKED</v>
          </cell>
        </row>
        <row r="33300">
          <cell r="D33300" t="str">
            <v>131219</v>
          </cell>
          <cell r="J33300" t="str">
            <v>STOCKED</v>
          </cell>
        </row>
        <row r="33301">
          <cell r="D33301" t="str">
            <v>131219</v>
          </cell>
          <cell r="J33301" t="str">
            <v>STOCKED</v>
          </cell>
        </row>
        <row r="33302">
          <cell r="D33302" t="str">
            <v>131219</v>
          </cell>
          <cell r="J33302" t="str">
            <v>STOCKED</v>
          </cell>
        </row>
        <row r="33303">
          <cell r="D33303" t="str">
            <v>131219</v>
          </cell>
          <cell r="J33303" t="str">
            <v>(blank)</v>
          </cell>
        </row>
        <row r="33304">
          <cell r="D33304" t="str">
            <v>131219</v>
          </cell>
          <cell r="J33304" t="str">
            <v>(blank)</v>
          </cell>
        </row>
        <row r="33305">
          <cell r="D33305" t="str">
            <v>131219</v>
          </cell>
          <cell r="J33305" t="str">
            <v>(blank)</v>
          </cell>
        </row>
        <row r="33306">
          <cell r="D33306" t="str">
            <v>131219</v>
          </cell>
          <cell r="J33306" t="str">
            <v>(blank)</v>
          </cell>
        </row>
        <row r="33307">
          <cell r="D33307" t="str">
            <v>131219</v>
          </cell>
          <cell r="J33307" t="str">
            <v>STOCKED</v>
          </cell>
        </row>
        <row r="33308">
          <cell r="D33308" t="str">
            <v>131219</v>
          </cell>
          <cell r="J33308" t="str">
            <v>STOCKED</v>
          </cell>
        </row>
        <row r="33309">
          <cell r="D33309" t="str">
            <v>131219</v>
          </cell>
          <cell r="J33309" t="str">
            <v>STOCKED</v>
          </cell>
        </row>
        <row r="33310">
          <cell r="D33310" t="str">
            <v>131219</v>
          </cell>
          <cell r="J33310" t="str">
            <v>STOCKED</v>
          </cell>
        </row>
        <row r="33311">
          <cell r="D33311" t="str">
            <v>131219</v>
          </cell>
          <cell r="J33311" t="str">
            <v>STOCKED</v>
          </cell>
        </row>
        <row r="33312">
          <cell r="D33312" t="str">
            <v>131219</v>
          </cell>
          <cell r="J33312" t="str">
            <v>STOCKED</v>
          </cell>
        </row>
        <row r="33313">
          <cell r="D33313" t="str">
            <v>131219</v>
          </cell>
          <cell r="J33313" t="str">
            <v>STOCKED</v>
          </cell>
        </row>
        <row r="33314">
          <cell r="D33314" t="str">
            <v>131220</v>
          </cell>
          <cell r="J33314" t="str">
            <v>SPECIAL ORDER</v>
          </cell>
        </row>
        <row r="33315">
          <cell r="D33315" t="str">
            <v>131220</v>
          </cell>
          <cell r="J33315" t="str">
            <v>SPECIAL ORDER</v>
          </cell>
        </row>
        <row r="33316">
          <cell r="D33316" t="str">
            <v>131220</v>
          </cell>
          <cell r="J33316" t="str">
            <v>(blank)</v>
          </cell>
        </row>
        <row r="33317">
          <cell r="D33317" t="str">
            <v>131220</v>
          </cell>
          <cell r="J33317" t="str">
            <v>(blank)</v>
          </cell>
        </row>
        <row r="33318">
          <cell r="D33318" t="str">
            <v>131220</v>
          </cell>
          <cell r="J33318" t="str">
            <v>(blank)</v>
          </cell>
        </row>
        <row r="33319">
          <cell r="D33319" t="str">
            <v>131220</v>
          </cell>
          <cell r="J33319" t="str">
            <v>(blank)</v>
          </cell>
        </row>
        <row r="33320">
          <cell r="D33320" t="str">
            <v>131223</v>
          </cell>
          <cell r="J33320" t="str">
            <v>SPECIAL ORDER</v>
          </cell>
        </row>
        <row r="33321">
          <cell r="D33321" t="str">
            <v>131223</v>
          </cell>
          <cell r="J33321" t="str">
            <v>STOCKED</v>
          </cell>
        </row>
        <row r="33322">
          <cell r="D33322" t="str">
            <v>131223</v>
          </cell>
          <cell r="J33322" t="str">
            <v>(blank)</v>
          </cell>
        </row>
        <row r="33323">
          <cell r="D33323" t="str">
            <v>131223</v>
          </cell>
          <cell r="J33323" t="str">
            <v>(blank)</v>
          </cell>
        </row>
        <row r="33324">
          <cell r="D33324" t="str">
            <v>131223</v>
          </cell>
          <cell r="J33324" t="str">
            <v>(blank)</v>
          </cell>
        </row>
        <row r="33325">
          <cell r="D33325" t="str">
            <v>131223</v>
          </cell>
          <cell r="J33325" t="str">
            <v>(blank)</v>
          </cell>
        </row>
        <row r="33326">
          <cell r="D33326" t="str">
            <v>131223</v>
          </cell>
          <cell r="J33326" t="str">
            <v>(blank)</v>
          </cell>
        </row>
        <row r="33327">
          <cell r="D33327" t="str">
            <v>131223</v>
          </cell>
          <cell r="J33327" t="str">
            <v>N/A</v>
          </cell>
        </row>
        <row r="33328">
          <cell r="D33328" t="str">
            <v>131223</v>
          </cell>
          <cell r="J33328" t="str">
            <v>N/A</v>
          </cell>
        </row>
        <row r="33329">
          <cell r="D33329" t="str">
            <v>131224</v>
          </cell>
          <cell r="J33329" t="str">
            <v>(blank)</v>
          </cell>
        </row>
        <row r="33330">
          <cell r="D33330" t="str">
            <v>131224</v>
          </cell>
          <cell r="J33330" t="str">
            <v>N/A</v>
          </cell>
        </row>
        <row r="33331">
          <cell r="D33331" t="str">
            <v>131224</v>
          </cell>
          <cell r="J33331" t="str">
            <v>N/A</v>
          </cell>
        </row>
        <row r="33332">
          <cell r="D33332" t="str">
            <v>131226</v>
          </cell>
          <cell r="J33332" t="str">
            <v>SPECIAL ORDER</v>
          </cell>
        </row>
        <row r="33333">
          <cell r="D33333" t="str">
            <v>131226</v>
          </cell>
          <cell r="J33333" t="str">
            <v>SPECIAL ORDER</v>
          </cell>
        </row>
        <row r="33334">
          <cell r="D33334" t="str">
            <v>131226</v>
          </cell>
          <cell r="J33334" t="str">
            <v>(blank)</v>
          </cell>
        </row>
        <row r="33335">
          <cell r="D33335" t="str">
            <v>131226</v>
          </cell>
          <cell r="J33335" t="str">
            <v>(blank)</v>
          </cell>
        </row>
        <row r="33336">
          <cell r="D33336" t="str">
            <v>131226</v>
          </cell>
          <cell r="J33336" t="str">
            <v>(blank)</v>
          </cell>
        </row>
        <row r="33337">
          <cell r="D33337" t="str">
            <v>131226</v>
          </cell>
          <cell r="J33337" t="str">
            <v>(blank)</v>
          </cell>
        </row>
        <row r="33338">
          <cell r="D33338" t="str">
            <v>131226</v>
          </cell>
          <cell r="J33338" t="str">
            <v>(blank)</v>
          </cell>
        </row>
        <row r="33339">
          <cell r="D33339" t="str">
            <v>131226</v>
          </cell>
          <cell r="J33339" t="str">
            <v>N/A</v>
          </cell>
        </row>
        <row r="33340">
          <cell r="D33340" t="str">
            <v>131226</v>
          </cell>
          <cell r="J33340" t="str">
            <v>N/A</v>
          </cell>
        </row>
        <row r="33341">
          <cell r="D33341" t="str">
            <v>131228</v>
          </cell>
          <cell r="J33341" t="str">
            <v>(blank)</v>
          </cell>
        </row>
        <row r="33342">
          <cell r="D33342" t="str">
            <v>131228</v>
          </cell>
          <cell r="J33342" t="str">
            <v>N/A</v>
          </cell>
        </row>
        <row r="33343">
          <cell r="D33343" t="str">
            <v>131228</v>
          </cell>
          <cell r="J33343" t="str">
            <v>N/A</v>
          </cell>
        </row>
        <row r="33344">
          <cell r="D33344" t="str">
            <v>131228</v>
          </cell>
          <cell r="J33344" t="str">
            <v>SPECIAL ORDER</v>
          </cell>
        </row>
        <row r="33345">
          <cell r="D33345" t="str">
            <v>131228</v>
          </cell>
          <cell r="J33345" t="str">
            <v>SPECIAL ORDER</v>
          </cell>
        </row>
        <row r="33346">
          <cell r="D33346" t="str">
            <v>131228</v>
          </cell>
          <cell r="J33346" t="str">
            <v>(blank)</v>
          </cell>
        </row>
        <row r="33347">
          <cell r="D33347" t="str">
            <v>131228</v>
          </cell>
          <cell r="J33347" t="str">
            <v>(blank)</v>
          </cell>
        </row>
        <row r="33348">
          <cell r="D33348" t="str">
            <v>131228</v>
          </cell>
          <cell r="J33348" t="str">
            <v>(blank)</v>
          </cell>
        </row>
        <row r="33349">
          <cell r="D33349" t="str">
            <v>131228</v>
          </cell>
          <cell r="J33349" t="str">
            <v>(blank)</v>
          </cell>
        </row>
        <row r="33350">
          <cell r="D33350" t="str">
            <v>131230</v>
          </cell>
          <cell r="J33350" t="str">
            <v>(blank)</v>
          </cell>
        </row>
        <row r="33351">
          <cell r="D33351" t="str">
            <v>131230</v>
          </cell>
          <cell r="J33351" t="str">
            <v>N/A</v>
          </cell>
        </row>
        <row r="33352">
          <cell r="D33352" t="str">
            <v>131230</v>
          </cell>
          <cell r="J33352" t="str">
            <v>N/A</v>
          </cell>
        </row>
        <row r="33353">
          <cell r="D33353" t="str">
            <v>131230</v>
          </cell>
          <cell r="J33353" t="str">
            <v>SPECIAL ORDER</v>
          </cell>
        </row>
        <row r="33354">
          <cell r="D33354" t="str">
            <v>131230</v>
          </cell>
          <cell r="J33354" t="str">
            <v>SPECIAL ORDER</v>
          </cell>
        </row>
        <row r="33355">
          <cell r="D33355" t="str">
            <v>131230</v>
          </cell>
          <cell r="J33355" t="str">
            <v>(blank)</v>
          </cell>
        </row>
        <row r="33356">
          <cell r="D33356" t="str">
            <v>131230</v>
          </cell>
          <cell r="J33356" t="str">
            <v>(blank)</v>
          </cell>
        </row>
        <row r="33357">
          <cell r="D33357" t="str">
            <v>131230</v>
          </cell>
          <cell r="J33357" t="str">
            <v>(blank)</v>
          </cell>
        </row>
        <row r="33358">
          <cell r="D33358" t="str">
            <v>131230</v>
          </cell>
          <cell r="J33358" t="str">
            <v>(blank)</v>
          </cell>
        </row>
        <row r="33359">
          <cell r="D33359" t="str">
            <v>131230</v>
          </cell>
          <cell r="J33359" t="str">
            <v>(blank)</v>
          </cell>
        </row>
        <row r="33360">
          <cell r="D33360" t="str">
            <v>131230</v>
          </cell>
          <cell r="J33360" t="str">
            <v>N/A</v>
          </cell>
        </row>
        <row r="33361">
          <cell r="D33361" t="str">
            <v>131231</v>
          </cell>
          <cell r="J33361" t="str">
            <v>SPECIAL ORDER</v>
          </cell>
        </row>
        <row r="33362">
          <cell r="D33362" t="str">
            <v>131231</v>
          </cell>
          <cell r="J33362" t="str">
            <v>SPECIAL ORDER</v>
          </cell>
        </row>
        <row r="33363">
          <cell r="D33363" t="str">
            <v>131231</v>
          </cell>
          <cell r="J33363" t="str">
            <v>(blank)</v>
          </cell>
        </row>
        <row r="33364">
          <cell r="D33364" t="str">
            <v>131231</v>
          </cell>
          <cell r="J33364" t="str">
            <v>(blank)</v>
          </cell>
        </row>
        <row r="33365">
          <cell r="D33365" t="str">
            <v>131231</v>
          </cell>
          <cell r="J33365" t="str">
            <v>(blank)</v>
          </cell>
        </row>
        <row r="33366">
          <cell r="D33366" t="str">
            <v>131231</v>
          </cell>
          <cell r="J33366" t="str">
            <v>(blank)</v>
          </cell>
        </row>
        <row r="33367">
          <cell r="D33367" t="str">
            <v>131231</v>
          </cell>
          <cell r="J33367" t="str">
            <v>(blank)</v>
          </cell>
        </row>
        <row r="33368">
          <cell r="D33368" t="str">
            <v>131231</v>
          </cell>
          <cell r="J33368" t="str">
            <v>N/A</v>
          </cell>
        </row>
        <row r="33369">
          <cell r="D33369" t="str">
            <v>131231</v>
          </cell>
          <cell r="J33369" t="str">
            <v>N/A</v>
          </cell>
        </row>
        <row r="33370">
          <cell r="D33370" t="str">
            <v>131232</v>
          </cell>
          <cell r="J33370" t="str">
            <v>(blank)</v>
          </cell>
        </row>
        <row r="33371">
          <cell r="D33371" t="str">
            <v>131232</v>
          </cell>
          <cell r="J33371" t="str">
            <v>N/A</v>
          </cell>
        </row>
        <row r="33372">
          <cell r="D33372" t="str">
            <v>131232</v>
          </cell>
          <cell r="J33372" t="str">
            <v>N/A</v>
          </cell>
        </row>
        <row r="33373">
          <cell r="D33373" t="str">
            <v>131233</v>
          </cell>
          <cell r="J33373" t="str">
            <v>SPECIAL ORDER</v>
          </cell>
        </row>
        <row r="33374">
          <cell r="D33374" t="str">
            <v>131233</v>
          </cell>
          <cell r="J33374" t="str">
            <v>SPECIAL ORDER</v>
          </cell>
        </row>
        <row r="33375">
          <cell r="D33375" t="str">
            <v>131233</v>
          </cell>
          <cell r="J33375" t="str">
            <v>(blank)</v>
          </cell>
        </row>
        <row r="33376">
          <cell r="D33376" t="str">
            <v>131233</v>
          </cell>
          <cell r="J33376" t="str">
            <v>(blank)</v>
          </cell>
        </row>
        <row r="33377">
          <cell r="D33377" t="str">
            <v>131233</v>
          </cell>
          <cell r="J33377" t="str">
            <v>(blank)</v>
          </cell>
        </row>
        <row r="33378">
          <cell r="D33378" t="str">
            <v>131233</v>
          </cell>
          <cell r="J33378" t="str">
            <v>(blank)</v>
          </cell>
        </row>
        <row r="33379">
          <cell r="D33379" t="str">
            <v>131233</v>
          </cell>
          <cell r="J33379" t="str">
            <v>(blank)</v>
          </cell>
        </row>
        <row r="33380">
          <cell r="D33380" t="str">
            <v>131233</v>
          </cell>
          <cell r="J33380" t="str">
            <v>N/A</v>
          </cell>
        </row>
        <row r="33381">
          <cell r="D33381" t="str">
            <v>131233</v>
          </cell>
          <cell r="J33381" t="str">
            <v>N/A</v>
          </cell>
        </row>
        <row r="33382">
          <cell r="D33382" t="str">
            <v>131236</v>
          </cell>
          <cell r="J33382" t="str">
            <v>SPECIAL ORDER</v>
          </cell>
        </row>
        <row r="33383">
          <cell r="D33383" t="str">
            <v>131236</v>
          </cell>
          <cell r="J33383" t="str">
            <v>SPECIAL ORDER</v>
          </cell>
        </row>
        <row r="33384">
          <cell r="D33384" t="str">
            <v>131510</v>
          </cell>
          <cell r="J33384" t="str">
            <v>SPECIAL ORDER</v>
          </cell>
        </row>
        <row r="33385">
          <cell r="D33385" t="str">
            <v>131510</v>
          </cell>
          <cell r="J33385" t="str">
            <v>STOCKED</v>
          </cell>
        </row>
        <row r="33386">
          <cell r="D33386" t="str">
            <v>131510</v>
          </cell>
          <cell r="J33386" t="str">
            <v>(blank)</v>
          </cell>
        </row>
        <row r="33387">
          <cell r="D33387" t="str">
            <v>131510</v>
          </cell>
          <cell r="J33387" t="str">
            <v>(blank)</v>
          </cell>
        </row>
        <row r="33388">
          <cell r="D33388" t="str">
            <v>131510</v>
          </cell>
          <cell r="J33388" t="str">
            <v>(blank)</v>
          </cell>
        </row>
        <row r="33389">
          <cell r="D33389" t="str">
            <v>131510</v>
          </cell>
          <cell r="J33389" t="str">
            <v>(blank)</v>
          </cell>
        </row>
        <row r="33390">
          <cell r="D33390" t="str">
            <v>131510</v>
          </cell>
          <cell r="J33390" t="str">
            <v>(blank)</v>
          </cell>
        </row>
        <row r="33391">
          <cell r="D33391" t="str">
            <v>131510</v>
          </cell>
          <cell r="J33391" t="str">
            <v>N/A</v>
          </cell>
        </row>
        <row r="33392">
          <cell r="D33392" t="str">
            <v>131510</v>
          </cell>
          <cell r="J33392" t="str">
            <v>N/A</v>
          </cell>
        </row>
        <row r="33393">
          <cell r="D33393" t="str">
            <v>131511</v>
          </cell>
          <cell r="J33393" t="str">
            <v>(blank)</v>
          </cell>
        </row>
        <row r="33394">
          <cell r="D33394" t="str">
            <v>131511</v>
          </cell>
          <cell r="J33394" t="str">
            <v>N/A</v>
          </cell>
        </row>
        <row r="33395">
          <cell r="D33395" t="str">
            <v>131511</v>
          </cell>
          <cell r="J33395" t="str">
            <v>N/A</v>
          </cell>
        </row>
        <row r="33396">
          <cell r="D33396" t="str">
            <v>131511</v>
          </cell>
          <cell r="J33396" t="str">
            <v>SPECIAL ORDER</v>
          </cell>
        </row>
        <row r="33397">
          <cell r="D33397" t="str">
            <v>131511</v>
          </cell>
          <cell r="J33397" t="str">
            <v>STOCKED</v>
          </cell>
        </row>
        <row r="33398">
          <cell r="D33398" t="str">
            <v>131511</v>
          </cell>
          <cell r="J33398" t="str">
            <v>(blank)</v>
          </cell>
        </row>
        <row r="33399">
          <cell r="D33399" t="str">
            <v>131511</v>
          </cell>
          <cell r="J33399" t="str">
            <v>(blank)</v>
          </cell>
        </row>
        <row r="33400">
          <cell r="D33400" t="str">
            <v>131511</v>
          </cell>
          <cell r="J33400" t="str">
            <v>(blank)</v>
          </cell>
        </row>
        <row r="33401">
          <cell r="D33401" t="str">
            <v>131511</v>
          </cell>
          <cell r="J33401" t="str">
            <v>(blank)</v>
          </cell>
        </row>
        <row r="33402">
          <cell r="D33402" t="str">
            <v>131511</v>
          </cell>
          <cell r="J33402" t="str">
            <v>(blank)</v>
          </cell>
        </row>
        <row r="33403">
          <cell r="D33403" t="str">
            <v>131511</v>
          </cell>
          <cell r="J33403" t="str">
            <v>N/A</v>
          </cell>
        </row>
        <row r="33404">
          <cell r="D33404" t="str">
            <v>131511</v>
          </cell>
          <cell r="J33404" t="str">
            <v>N/A</v>
          </cell>
        </row>
        <row r="33405">
          <cell r="D33405" t="str">
            <v>131512</v>
          </cell>
          <cell r="J33405" t="str">
            <v>SPECIAL ORDER</v>
          </cell>
        </row>
        <row r="33406">
          <cell r="D33406" t="str">
            <v>131512</v>
          </cell>
          <cell r="J33406" t="str">
            <v>STOCKED</v>
          </cell>
        </row>
        <row r="33407">
          <cell r="D33407" t="str">
            <v>131512</v>
          </cell>
          <cell r="J33407" t="str">
            <v>(blank)</v>
          </cell>
        </row>
        <row r="33408">
          <cell r="D33408" t="str">
            <v>131512</v>
          </cell>
          <cell r="J33408" t="str">
            <v>(blank)</v>
          </cell>
        </row>
        <row r="33409">
          <cell r="D33409" t="str">
            <v>131512</v>
          </cell>
          <cell r="J33409" t="str">
            <v>(blank)</v>
          </cell>
        </row>
        <row r="33410">
          <cell r="D33410" t="str">
            <v>131512</v>
          </cell>
          <cell r="J33410" t="str">
            <v>(blank)</v>
          </cell>
        </row>
        <row r="33411">
          <cell r="D33411" t="str">
            <v>131512</v>
          </cell>
          <cell r="J33411" t="str">
            <v>(blank)</v>
          </cell>
        </row>
        <row r="33412">
          <cell r="D33412" t="str">
            <v>131512</v>
          </cell>
          <cell r="J33412" t="str">
            <v>N/A</v>
          </cell>
        </row>
        <row r="33413">
          <cell r="D33413" t="str">
            <v>131512</v>
          </cell>
          <cell r="J33413" t="str">
            <v>N/A</v>
          </cell>
        </row>
        <row r="33414">
          <cell r="D33414" t="str">
            <v>131520</v>
          </cell>
          <cell r="J33414" t="str">
            <v>STOCKED</v>
          </cell>
        </row>
        <row r="33415">
          <cell r="D33415" t="str">
            <v>131520</v>
          </cell>
          <cell r="J33415" t="str">
            <v>STOCKED</v>
          </cell>
        </row>
        <row r="33416">
          <cell r="D33416" t="str">
            <v>131520</v>
          </cell>
          <cell r="J33416" t="str">
            <v>(blank)</v>
          </cell>
        </row>
        <row r="33417">
          <cell r="D33417" t="str">
            <v>131520</v>
          </cell>
          <cell r="J33417" t="str">
            <v>(blank)</v>
          </cell>
        </row>
        <row r="33418">
          <cell r="D33418" t="str">
            <v>131520</v>
          </cell>
          <cell r="J33418" t="str">
            <v>(blank)</v>
          </cell>
        </row>
        <row r="33419">
          <cell r="D33419" t="str">
            <v>131520</v>
          </cell>
          <cell r="J33419" t="str">
            <v>(blank)</v>
          </cell>
        </row>
        <row r="33420">
          <cell r="D33420" t="str">
            <v>131520</v>
          </cell>
          <cell r="J33420" t="str">
            <v>(blank)</v>
          </cell>
        </row>
        <row r="33421">
          <cell r="D33421" t="str">
            <v>131520</v>
          </cell>
          <cell r="J33421" t="str">
            <v>N/A</v>
          </cell>
        </row>
        <row r="33422">
          <cell r="D33422" t="str">
            <v>131520</v>
          </cell>
          <cell r="J33422" t="str">
            <v>N/A</v>
          </cell>
        </row>
        <row r="33423">
          <cell r="D33423" t="str">
            <v>131550</v>
          </cell>
          <cell r="J33423" t="str">
            <v>SPECIAL ORDER</v>
          </cell>
        </row>
        <row r="33424">
          <cell r="D33424" t="str">
            <v>131550</v>
          </cell>
          <cell r="J33424" t="str">
            <v>STOCKED</v>
          </cell>
        </row>
        <row r="33425">
          <cell r="D33425" t="str">
            <v>131550</v>
          </cell>
          <cell r="J33425" t="str">
            <v>(blank)</v>
          </cell>
        </row>
        <row r="33426">
          <cell r="D33426" t="str">
            <v>131550</v>
          </cell>
          <cell r="J33426" t="str">
            <v>(blank)</v>
          </cell>
        </row>
        <row r="33427">
          <cell r="D33427" t="str">
            <v>131550</v>
          </cell>
          <cell r="J33427" t="str">
            <v>(blank)</v>
          </cell>
        </row>
        <row r="33428">
          <cell r="D33428" t="str">
            <v>131550</v>
          </cell>
          <cell r="J33428" t="str">
            <v>(blank)</v>
          </cell>
        </row>
        <row r="33429">
          <cell r="D33429" t="str">
            <v>131550</v>
          </cell>
          <cell r="J33429" t="str">
            <v>(blank)</v>
          </cell>
        </row>
        <row r="33430">
          <cell r="D33430" t="str">
            <v>131550</v>
          </cell>
          <cell r="J33430" t="str">
            <v>N/A</v>
          </cell>
        </row>
        <row r="33431">
          <cell r="D33431" t="str">
            <v>131550</v>
          </cell>
          <cell r="J33431" t="str">
            <v>N/A</v>
          </cell>
        </row>
        <row r="33432">
          <cell r="D33432" t="str">
            <v>131551</v>
          </cell>
          <cell r="J33432" t="str">
            <v>SPECIAL ORDER</v>
          </cell>
        </row>
        <row r="33433">
          <cell r="D33433" t="str">
            <v>131551</v>
          </cell>
          <cell r="J33433" t="str">
            <v>STOCKED</v>
          </cell>
        </row>
        <row r="33434">
          <cell r="D33434" t="str">
            <v>131551</v>
          </cell>
          <cell r="J33434" t="str">
            <v>(blank)</v>
          </cell>
        </row>
        <row r="33435">
          <cell r="D33435" t="str">
            <v>131551</v>
          </cell>
          <cell r="J33435" t="str">
            <v>(blank)</v>
          </cell>
        </row>
        <row r="33436">
          <cell r="D33436" t="str">
            <v>131551</v>
          </cell>
          <cell r="J33436" t="str">
            <v>(blank)</v>
          </cell>
        </row>
        <row r="33437">
          <cell r="D33437" t="str">
            <v>131551</v>
          </cell>
          <cell r="J33437" t="str">
            <v>(blank)</v>
          </cell>
        </row>
        <row r="33438">
          <cell r="D33438" t="str">
            <v>131551</v>
          </cell>
          <cell r="J33438" t="str">
            <v>(blank)</v>
          </cell>
        </row>
        <row r="33439">
          <cell r="D33439" t="str">
            <v>131551</v>
          </cell>
          <cell r="J33439" t="str">
            <v>N/A</v>
          </cell>
        </row>
        <row r="33440">
          <cell r="D33440" t="str">
            <v>131551</v>
          </cell>
          <cell r="J33440" t="str">
            <v>N/A</v>
          </cell>
        </row>
        <row r="33441">
          <cell r="D33441" t="str">
            <v>131552</v>
          </cell>
          <cell r="J33441" t="str">
            <v>SPECIAL ORDER</v>
          </cell>
        </row>
        <row r="33442">
          <cell r="D33442" t="str">
            <v>131552</v>
          </cell>
          <cell r="J33442" t="str">
            <v>STOCKED</v>
          </cell>
        </row>
        <row r="33443">
          <cell r="D33443" t="str">
            <v>131552</v>
          </cell>
          <cell r="J33443" t="str">
            <v>(blank)</v>
          </cell>
        </row>
        <row r="33444">
          <cell r="D33444" t="str">
            <v>131552</v>
          </cell>
          <cell r="J33444" t="str">
            <v>(blank)</v>
          </cell>
        </row>
        <row r="33445">
          <cell r="D33445" t="str">
            <v>131552</v>
          </cell>
          <cell r="J33445" t="str">
            <v>(blank)</v>
          </cell>
        </row>
        <row r="33446">
          <cell r="D33446" t="str">
            <v>131552</v>
          </cell>
          <cell r="J33446" t="str">
            <v>(blank)</v>
          </cell>
        </row>
        <row r="33447">
          <cell r="D33447" t="str">
            <v>131552</v>
          </cell>
          <cell r="J33447" t="str">
            <v>(blank)</v>
          </cell>
        </row>
        <row r="33448">
          <cell r="D33448" t="str">
            <v>131552</v>
          </cell>
          <cell r="J33448" t="str">
            <v>N/A</v>
          </cell>
        </row>
        <row r="33449">
          <cell r="D33449" t="str">
            <v>131552</v>
          </cell>
          <cell r="J33449" t="str">
            <v>N/A</v>
          </cell>
        </row>
        <row r="33450">
          <cell r="D33450" t="str">
            <v>131560</v>
          </cell>
          <cell r="J33450" t="str">
            <v>SPECIAL ORDER</v>
          </cell>
        </row>
        <row r="33451">
          <cell r="D33451" t="str">
            <v>131560</v>
          </cell>
          <cell r="J33451" t="str">
            <v>STOCKED</v>
          </cell>
        </row>
        <row r="33452">
          <cell r="D33452" t="str">
            <v>131560</v>
          </cell>
          <cell r="J33452" t="str">
            <v>(blank)</v>
          </cell>
        </row>
        <row r="33453">
          <cell r="D33453" t="str">
            <v>131560</v>
          </cell>
          <cell r="J33453" t="str">
            <v>(blank)</v>
          </cell>
        </row>
        <row r="33454">
          <cell r="D33454" t="str">
            <v>131560</v>
          </cell>
          <cell r="J33454" t="str">
            <v>(blank)</v>
          </cell>
        </row>
        <row r="33455">
          <cell r="D33455" t="str">
            <v>131560</v>
          </cell>
          <cell r="J33455" t="str">
            <v>(blank)</v>
          </cell>
        </row>
        <row r="33456">
          <cell r="D33456" t="str">
            <v>131560</v>
          </cell>
          <cell r="J33456" t="str">
            <v>(blank)</v>
          </cell>
        </row>
        <row r="33457">
          <cell r="D33457" t="str">
            <v>131560</v>
          </cell>
          <cell r="J33457" t="str">
            <v>N/A</v>
          </cell>
        </row>
        <row r="33458">
          <cell r="D33458" t="str">
            <v>131560</v>
          </cell>
          <cell r="J33458" t="str">
            <v>N/A</v>
          </cell>
        </row>
        <row r="33459">
          <cell r="D33459" t="str">
            <v>131570</v>
          </cell>
          <cell r="J33459" t="str">
            <v>SPECIAL ORDER</v>
          </cell>
        </row>
        <row r="33460">
          <cell r="D33460" t="str">
            <v>131570</v>
          </cell>
          <cell r="J33460" t="str">
            <v>STOCKED</v>
          </cell>
        </row>
        <row r="33461">
          <cell r="D33461" t="str">
            <v>131570</v>
          </cell>
          <cell r="J33461" t="str">
            <v>(blank)</v>
          </cell>
        </row>
        <row r="33462">
          <cell r="D33462" t="str">
            <v>131570</v>
          </cell>
          <cell r="J33462" t="str">
            <v>(blank)</v>
          </cell>
        </row>
        <row r="33463">
          <cell r="D33463" t="str">
            <v>131570</v>
          </cell>
          <cell r="J33463" t="str">
            <v>(blank)</v>
          </cell>
        </row>
        <row r="33464">
          <cell r="D33464" t="str">
            <v>131570</v>
          </cell>
          <cell r="J33464" t="str">
            <v>(blank)</v>
          </cell>
        </row>
        <row r="33465">
          <cell r="D33465" t="str">
            <v>131570</v>
          </cell>
          <cell r="J33465" t="str">
            <v>(blank)</v>
          </cell>
        </row>
        <row r="33466">
          <cell r="D33466" t="str">
            <v>131570</v>
          </cell>
          <cell r="J33466" t="str">
            <v>N/A</v>
          </cell>
        </row>
        <row r="33467">
          <cell r="D33467" t="str">
            <v>131570</v>
          </cell>
          <cell r="J33467" t="str">
            <v>N/A</v>
          </cell>
        </row>
        <row r="33468">
          <cell r="D33468" t="str">
            <v>131571</v>
          </cell>
          <cell r="J33468" t="str">
            <v>SPECIAL ORDER</v>
          </cell>
        </row>
        <row r="33469">
          <cell r="D33469" t="str">
            <v>131571</v>
          </cell>
          <cell r="J33469" t="str">
            <v>SPECIAL ORDER</v>
          </cell>
        </row>
        <row r="33470">
          <cell r="D33470" t="str">
            <v>131571</v>
          </cell>
          <cell r="J33470" t="str">
            <v>(blank)</v>
          </cell>
        </row>
        <row r="33471">
          <cell r="D33471" t="str">
            <v>131571</v>
          </cell>
          <cell r="J33471" t="str">
            <v>(blank)</v>
          </cell>
        </row>
        <row r="33472">
          <cell r="D33472" t="str">
            <v>131571</v>
          </cell>
          <cell r="J33472" t="str">
            <v>(blank)</v>
          </cell>
        </row>
        <row r="33473">
          <cell r="D33473" t="str">
            <v>131571</v>
          </cell>
          <cell r="J33473" t="str">
            <v>(blank)</v>
          </cell>
        </row>
        <row r="33474">
          <cell r="D33474" t="str">
            <v>131571</v>
          </cell>
          <cell r="J33474" t="str">
            <v>(blank)</v>
          </cell>
        </row>
        <row r="33475">
          <cell r="D33475" t="str">
            <v>131571</v>
          </cell>
          <cell r="J33475" t="str">
            <v>N/A</v>
          </cell>
        </row>
        <row r="33476">
          <cell r="D33476" t="str">
            <v>131571</v>
          </cell>
          <cell r="J33476" t="str">
            <v>N/A</v>
          </cell>
        </row>
        <row r="33477">
          <cell r="D33477" t="str">
            <v>131572</v>
          </cell>
          <cell r="J33477" t="str">
            <v>SPECIAL ORDER</v>
          </cell>
        </row>
        <row r="33478">
          <cell r="D33478" t="str">
            <v>131572</v>
          </cell>
          <cell r="J33478" t="str">
            <v>SPECIAL ORDER</v>
          </cell>
        </row>
        <row r="33479">
          <cell r="D33479" t="str">
            <v>131572</v>
          </cell>
          <cell r="J33479" t="str">
            <v>(blank)</v>
          </cell>
        </row>
        <row r="33480">
          <cell r="D33480" t="str">
            <v>131572</v>
          </cell>
          <cell r="J33480" t="str">
            <v>(blank)</v>
          </cell>
        </row>
        <row r="33481">
          <cell r="D33481" t="str">
            <v>131572</v>
          </cell>
          <cell r="J33481" t="str">
            <v>(blank)</v>
          </cell>
        </row>
        <row r="33482">
          <cell r="D33482" t="str">
            <v>131572</v>
          </cell>
          <cell r="J33482" t="str">
            <v>(blank)</v>
          </cell>
        </row>
        <row r="33483">
          <cell r="D33483" t="str">
            <v>131574</v>
          </cell>
          <cell r="J33483" t="str">
            <v>SPECIAL ORDER</v>
          </cell>
        </row>
        <row r="33484">
          <cell r="D33484" t="str">
            <v>131574</v>
          </cell>
          <cell r="J33484" t="str">
            <v>SPECIAL ORDER</v>
          </cell>
        </row>
        <row r="33485">
          <cell r="D33485" t="str">
            <v>131574</v>
          </cell>
          <cell r="J33485" t="str">
            <v>(blank)</v>
          </cell>
        </row>
        <row r="33486">
          <cell r="D33486" t="str">
            <v>131574</v>
          </cell>
          <cell r="J33486" t="str">
            <v>(blank)</v>
          </cell>
        </row>
        <row r="33487">
          <cell r="D33487" t="str">
            <v>131574</v>
          </cell>
          <cell r="J33487" t="str">
            <v>(blank)</v>
          </cell>
        </row>
        <row r="33488">
          <cell r="D33488" t="str">
            <v>131574</v>
          </cell>
          <cell r="J33488" t="str">
            <v>(blank)</v>
          </cell>
        </row>
        <row r="33489">
          <cell r="D33489" t="str">
            <v>131700</v>
          </cell>
          <cell r="J33489" t="str">
            <v>SPECIAL ORDER</v>
          </cell>
        </row>
        <row r="33490">
          <cell r="D33490" t="str">
            <v>131700</v>
          </cell>
          <cell r="J33490" t="str">
            <v>SPECIAL ORDER</v>
          </cell>
        </row>
        <row r="33491">
          <cell r="D33491" t="str">
            <v>131700</v>
          </cell>
          <cell r="J33491" t="str">
            <v>(blank)</v>
          </cell>
        </row>
        <row r="33492">
          <cell r="D33492" t="str">
            <v>131700</v>
          </cell>
          <cell r="J33492" t="str">
            <v>(blank)</v>
          </cell>
        </row>
        <row r="33493">
          <cell r="D33493" t="str">
            <v>131700</v>
          </cell>
          <cell r="J33493" t="str">
            <v>(blank)</v>
          </cell>
        </row>
        <row r="33494">
          <cell r="D33494" t="str">
            <v>131700</v>
          </cell>
          <cell r="J33494" t="str">
            <v>(blank)</v>
          </cell>
        </row>
        <row r="33495">
          <cell r="D33495" t="str">
            <v>031010</v>
          </cell>
          <cell r="J33495" t="str">
            <v>STOCKED</v>
          </cell>
        </row>
        <row r="33496">
          <cell r="D33496" t="str">
            <v>031010</v>
          </cell>
          <cell r="J33496" t="str">
            <v>STOCKED</v>
          </cell>
        </row>
        <row r="33497">
          <cell r="D33497" t="str">
            <v>035501</v>
          </cell>
          <cell r="J33497" t="str">
            <v>STOCKED</v>
          </cell>
        </row>
        <row r="33498">
          <cell r="D33498" t="str">
            <v>035501</v>
          </cell>
          <cell r="J33498" t="str">
            <v>STOCKED</v>
          </cell>
        </row>
        <row r="33499">
          <cell r="D33499" t="str">
            <v>035501</v>
          </cell>
          <cell r="J33499" t="str">
            <v>STOCKED</v>
          </cell>
        </row>
        <row r="33500">
          <cell r="D33500" t="str">
            <v>035501</v>
          </cell>
          <cell r="J33500" t="str">
            <v>STOCKED</v>
          </cell>
        </row>
        <row r="33501">
          <cell r="D33501" t="str">
            <v>035501</v>
          </cell>
          <cell r="J33501" t="str">
            <v>STOCKED</v>
          </cell>
        </row>
        <row r="33502">
          <cell r="D33502" t="str">
            <v>035501</v>
          </cell>
          <cell r="J33502" t="str">
            <v>STOCKED</v>
          </cell>
        </row>
        <row r="33503">
          <cell r="D33503" t="str">
            <v>035501</v>
          </cell>
          <cell r="J33503" t="str">
            <v>STOCKED</v>
          </cell>
        </row>
        <row r="33504">
          <cell r="D33504" t="str">
            <v>035501</v>
          </cell>
          <cell r="J33504" t="str">
            <v>STOCKED</v>
          </cell>
        </row>
        <row r="33505">
          <cell r="D33505" t="str">
            <v>035501</v>
          </cell>
          <cell r="J33505" t="str">
            <v>STOCKED</v>
          </cell>
        </row>
        <row r="33506">
          <cell r="D33506" t="str">
            <v>035501</v>
          </cell>
          <cell r="J33506" t="str">
            <v>STOCKED</v>
          </cell>
        </row>
        <row r="33507">
          <cell r="D33507" t="str">
            <v>035501</v>
          </cell>
          <cell r="J33507" t="str">
            <v>STOCKED</v>
          </cell>
        </row>
        <row r="33508">
          <cell r="D33508" t="str">
            <v>035501</v>
          </cell>
          <cell r="J33508" t="str">
            <v>STOCKED</v>
          </cell>
        </row>
        <row r="33509">
          <cell r="D33509" t="str">
            <v>035501</v>
          </cell>
          <cell r="J33509" t="str">
            <v>STOCKED</v>
          </cell>
        </row>
        <row r="33510">
          <cell r="D33510" t="str">
            <v>035501</v>
          </cell>
          <cell r="J33510" t="str">
            <v>STOCKED</v>
          </cell>
        </row>
        <row r="33511">
          <cell r="D33511" t="str">
            <v>035501</v>
          </cell>
          <cell r="J33511" t="str">
            <v>STOCKED</v>
          </cell>
        </row>
        <row r="33512">
          <cell r="D33512" t="str">
            <v>035503</v>
          </cell>
          <cell r="J33512" t="str">
            <v>STOCKED</v>
          </cell>
        </row>
        <row r="33513">
          <cell r="D33513" t="str">
            <v>035503</v>
          </cell>
          <cell r="J33513" t="str">
            <v>STOCKED</v>
          </cell>
        </row>
        <row r="33514">
          <cell r="D33514" t="str">
            <v>035503</v>
          </cell>
          <cell r="J33514" t="str">
            <v>STOCKED</v>
          </cell>
        </row>
        <row r="33515">
          <cell r="D33515" t="str">
            <v>035503</v>
          </cell>
          <cell r="J33515" t="str">
            <v>STOCKED</v>
          </cell>
        </row>
        <row r="33516">
          <cell r="D33516" t="str">
            <v>035503</v>
          </cell>
          <cell r="J33516" t="str">
            <v>STOCKED</v>
          </cell>
        </row>
        <row r="33517">
          <cell r="D33517" t="str">
            <v>035503</v>
          </cell>
          <cell r="J33517" t="str">
            <v>STOCKED</v>
          </cell>
        </row>
        <row r="33518">
          <cell r="D33518" t="str">
            <v>035503</v>
          </cell>
          <cell r="J33518" t="str">
            <v>STOCKED</v>
          </cell>
        </row>
        <row r="33519">
          <cell r="D33519" t="str">
            <v>035503</v>
          </cell>
          <cell r="J33519" t="str">
            <v>STOCKED</v>
          </cell>
        </row>
        <row r="33520">
          <cell r="D33520" t="str">
            <v>035503</v>
          </cell>
          <cell r="J33520" t="str">
            <v>STOCKED</v>
          </cell>
        </row>
        <row r="33521">
          <cell r="D33521" t="str">
            <v>035503</v>
          </cell>
          <cell r="J33521" t="str">
            <v>STOCKED</v>
          </cell>
        </row>
        <row r="33522">
          <cell r="D33522" t="str">
            <v>035503</v>
          </cell>
          <cell r="J33522" t="str">
            <v>STOCKED</v>
          </cell>
        </row>
        <row r="33523">
          <cell r="D33523" t="str">
            <v>035503</v>
          </cell>
          <cell r="J33523" t="str">
            <v>STOCKED</v>
          </cell>
        </row>
        <row r="33524">
          <cell r="D33524" t="str">
            <v>035503</v>
          </cell>
          <cell r="J33524" t="str">
            <v>STOCKED</v>
          </cell>
        </row>
        <row r="33525">
          <cell r="D33525" t="str">
            <v>035503</v>
          </cell>
          <cell r="J33525" t="str">
            <v>STOCKED</v>
          </cell>
        </row>
        <row r="33526">
          <cell r="D33526" t="str">
            <v>035503</v>
          </cell>
          <cell r="J33526" t="str">
            <v>STOCKED</v>
          </cell>
        </row>
        <row r="33527">
          <cell r="D33527" t="str">
            <v>035505</v>
          </cell>
          <cell r="J33527" t="str">
            <v>STOCKED</v>
          </cell>
        </row>
        <row r="33528">
          <cell r="D33528" t="str">
            <v>035505</v>
          </cell>
          <cell r="J33528" t="str">
            <v>STOCKED</v>
          </cell>
        </row>
        <row r="33529">
          <cell r="D33529" t="str">
            <v>035505</v>
          </cell>
          <cell r="J33529" t="str">
            <v>STOCKED</v>
          </cell>
        </row>
        <row r="33530">
          <cell r="D33530" t="str">
            <v>035505</v>
          </cell>
          <cell r="J33530" t="str">
            <v>STOCKED</v>
          </cell>
        </row>
        <row r="33531">
          <cell r="D33531" t="str">
            <v>035505</v>
          </cell>
          <cell r="J33531" t="str">
            <v>STOCKED</v>
          </cell>
        </row>
        <row r="33532">
          <cell r="D33532" t="str">
            <v>035505</v>
          </cell>
          <cell r="J33532" t="str">
            <v>STOCKED</v>
          </cell>
        </row>
        <row r="33533">
          <cell r="D33533" t="str">
            <v>035505</v>
          </cell>
          <cell r="J33533" t="str">
            <v>STOCKED</v>
          </cell>
        </row>
        <row r="33534">
          <cell r="D33534" t="str">
            <v>035505</v>
          </cell>
          <cell r="J33534" t="str">
            <v>STOCKED</v>
          </cell>
        </row>
        <row r="33535">
          <cell r="D33535" t="str">
            <v>035505</v>
          </cell>
          <cell r="J33535" t="str">
            <v>STOCKED</v>
          </cell>
        </row>
        <row r="33536">
          <cell r="D33536" t="str">
            <v>035505</v>
          </cell>
          <cell r="J33536" t="str">
            <v>STOCKED</v>
          </cell>
        </row>
        <row r="33537">
          <cell r="D33537" t="str">
            <v>035505</v>
          </cell>
          <cell r="J33537" t="str">
            <v>STOCKED</v>
          </cell>
        </row>
        <row r="33538">
          <cell r="D33538" t="str">
            <v>035505</v>
          </cell>
          <cell r="J33538" t="str">
            <v>STOCKED</v>
          </cell>
        </row>
        <row r="33539">
          <cell r="D33539" t="str">
            <v>035505</v>
          </cell>
          <cell r="J33539" t="str">
            <v>STOCKED</v>
          </cell>
        </row>
        <row r="33540">
          <cell r="D33540" t="str">
            <v>035505</v>
          </cell>
          <cell r="J33540" t="str">
            <v>STOCKED</v>
          </cell>
        </row>
        <row r="33541">
          <cell r="D33541" t="str">
            <v>035505</v>
          </cell>
          <cell r="J33541" t="str">
            <v>STOCKED</v>
          </cell>
        </row>
        <row r="33542">
          <cell r="D33542" t="str">
            <v>035507</v>
          </cell>
          <cell r="J33542" t="str">
            <v>STOCKED</v>
          </cell>
        </row>
        <row r="33543">
          <cell r="D33543" t="str">
            <v>035507</v>
          </cell>
          <cell r="J33543" t="str">
            <v>STOCKED</v>
          </cell>
        </row>
        <row r="33544">
          <cell r="D33544" t="str">
            <v>035507</v>
          </cell>
          <cell r="J33544" t="str">
            <v>STOCKED</v>
          </cell>
        </row>
        <row r="33545">
          <cell r="D33545" t="str">
            <v>035507</v>
          </cell>
          <cell r="J33545" t="str">
            <v>STOCKED</v>
          </cell>
        </row>
        <row r="33546">
          <cell r="D33546" t="str">
            <v>035507</v>
          </cell>
          <cell r="J33546" t="str">
            <v>STOCKED</v>
          </cell>
        </row>
        <row r="33547">
          <cell r="D33547" t="str">
            <v>035507</v>
          </cell>
          <cell r="J33547" t="str">
            <v>STOCKED</v>
          </cell>
        </row>
        <row r="33548">
          <cell r="D33548" t="str">
            <v>035507</v>
          </cell>
          <cell r="J33548" t="str">
            <v>STOCKED</v>
          </cell>
        </row>
        <row r="33549">
          <cell r="D33549" t="str">
            <v>035507</v>
          </cell>
          <cell r="J33549" t="str">
            <v>STOCKED</v>
          </cell>
        </row>
        <row r="33550">
          <cell r="D33550" t="str">
            <v>035507</v>
          </cell>
          <cell r="J33550" t="str">
            <v>STOCKED</v>
          </cell>
        </row>
        <row r="33551">
          <cell r="D33551" t="str">
            <v>035507</v>
          </cell>
          <cell r="J33551" t="str">
            <v>STOCKED</v>
          </cell>
        </row>
        <row r="33552">
          <cell r="D33552" t="str">
            <v>035507</v>
          </cell>
          <cell r="J33552" t="str">
            <v>STOCKED</v>
          </cell>
        </row>
        <row r="33553">
          <cell r="D33553" t="str">
            <v>035507</v>
          </cell>
          <cell r="J33553" t="str">
            <v>STOCKED</v>
          </cell>
        </row>
        <row r="33554">
          <cell r="D33554" t="str">
            <v>71442</v>
          </cell>
          <cell r="J33554" t="str">
            <v>STOCKED</v>
          </cell>
        </row>
        <row r="33555">
          <cell r="D33555" t="str">
            <v>71442</v>
          </cell>
          <cell r="J33555" t="str">
            <v>STOCKED</v>
          </cell>
        </row>
        <row r="33556">
          <cell r="D33556" t="str">
            <v>71442</v>
          </cell>
          <cell r="J33556" t="str">
            <v>STOCKED</v>
          </cell>
        </row>
        <row r="33557">
          <cell r="D33557" t="str">
            <v>71442</v>
          </cell>
          <cell r="J33557" t="str">
            <v>STOCKED</v>
          </cell>
        </row>
        <row r="33558">
          <cell r="D33558" t="str">
            <v>71442</v>
          </cell>
          <cell r="J33558" t="str">
            <v>STOCKED</v>
          </cell>
        </row>
        <row r="33559">
          <cell r="D33559" t="str">
            <v>71442</v>
          </cell>
          <cell r="J33559" t="str">
            <v>STOCKED</v>
          </cell>
        </row>
        <row r="33560">
          <cell r="D33560" t="str">
            <v>4902</v>
          </cell>
          <cell r="J33560" t="str">
            <v>STOCKED</v>
          </cell>
        </row>
        <row r="33561">
          <cell r="D33561" t="str">
            <v>4902</v>
          </cell>
          <cell r="J33561" t="str">
            <v>STOCKED</v>
          </cell>
        </row>
        <row r="33562">
          <cell r="D33562" t="str">
            <v>40124</v>
          </cell>
          <cell r="J33562" t="str">
            <v>STOCKED</v>
          </cell>
        </row>
        <row r="33563">
          <cell r="D33563" t="str">
            <v>40124</v>
          </cell>
          <cell r="J33563" t="str">
            <v>STOCKED</v>
          </cell>
        </row>
        <row r="33564">
          <cell r="D33564" t="str">
            <v>40124</v>
          </cell>
          <cell r="J33564" t="str">
            <v>STOCKED</v>
          </cell>
        </row>
        <row r="33565">
          <cell r="D33565" t="str">
            <v>40124</v>
          </cell>
          <cell r="J33565" t="str">
            <v>STOCKED</v>
          </cell>
        </row>
        <row r="33566">
          <cell r="D33566" t="str">
            <v>40124</v>
          </cell>
          <cell r="J33566" t="str">
            <v>STOCKED</v>
          </cell>
        </row>
        <row r="33567">
          <cell r="D33567" t="str">
            <v>40124</v>
          </cell>
          <cell r="J33567" t="str">
            <v>STOCKED</v>
          </cell>
        </row>
        <row r="33568">
          <cell r="D33568" t="str">
            <v>40124</v>
          </cell>
          <cell r="J33568" t="str">
            <v>STOCKED</v>
          </cell>
        </row>
        <row r="33569">
          <cell r="D33569" t="str">
            <v>40124</v>
          </cell>
          <cell r="J33569" t="str">
            <v>STOCKED</v>
          </cell>
        </row>
        <row r="33570">
          <cell r="D33570" t="str">
            <v>40124</v>
          </cell>
          <cell r="J33570" t="str">
            <v>STOCKED</v>
          </cell>
        </row>
        <row r="33571">
          <cell r="D33571" t="str">
            <v>40124</v>
          </cell>
          <cell r="J33571" t="str">
            <v>STOCKED</v>
          </cell>
        </row>
        <row r="33572">
          <cell r="D33572" t="str">
            <v>052800</v>
          </cell>
          <cell r="J33572" t="str">
            <v>SPECIAL ORDER</v>
          </cell>
        </row>
        <row r="33573">
          <cell r="D33573" t="str">
            <v>052800</v>
          </cell>
          <cell r="J33573" t="str">
            <v>SPECIAL ORDER</v>
          </cell>
        </row>
        <row r="33574">
          <cell r="D33574" t="str">
            <v>052801</v>
          </cell>
          <cell r="J33574" t="str">
            <v>SPECIAL ORDER</v>
          </cell>
        </row>
        <row r="33575">
          <cell r="D33575" t="str">
            <v>052801</v>
          </cell>
          <cell r="J33575" t="str">
            <v>SPECIAL ORDER</v>
          </cell>
        </row>
        <row r="33576">
          <cell r="D33576" t="str">
            <v>052802</v>
          </cell>
          <cell r="J33576" t="str">
            <v>SPECIAL ORDER</v>
          </cell>
        </row>
        <row r="33577">
          <cell r="D33577" t="str">
            <v>052802</v>
          </cell>
          <cell r="J33577" t="str">
            <v>SPECIAL ORDER</v>
          </cell>
        </row>
        <row r="33578">
          <cell r="D33578" t="str">
            <v>4092</v>
          </cell>
          <cell r="J33578" t="str">
            <v>STOCKED</v>
          </cell>
        </row>
        <row r="33579">
          <cell r="D33579" t="str">
            <v>4092</v>
          </cell>
          <cell r="J33579" t="str">
            <v>STOCKED</v>
          </cell>
        </row>
        <row r="33580">
          <cell r="D33580" t="str">
            <v>4092</v>
          </cell>
          <cell r="J33580" t="str">
            <v>STOCKED</v>
          </cell>
        </row>
        <row r="33581">
          <cell r="D33581" t="str">
            <v>4092</v>
          </cell>
          <cell r="J33581" t="str">
            <v>STOCKED</v>
          </cell>
        </row>
        <row r="33582">
          <cell r="D33582" t="str">
            <v>100285</v>
          </cell>
          <cell r="J33582" t="str">
            <v>(blank)</v>
          </cell>
        </row>
        <row r="33583">
          <cell r="D33583" t="str">
            <v>100285</v>
          </cell>
          <cell r="J33583" t="str">
            <v>(blank)</v>
          </cell>
        </row>
        <row r="33584">
          <cell r="D33584" t="str">
            <v>100286</v>
          </cell>
          <cell r="J33584" t="str">
            <v>(blank)</v>
          </cell>
        </row>
        <row r="33585">
          <cell r="D33585" t="str">
            <v>100286</v>
          </cell>
          <cell r="J33585" t="str">
            <v>(blank)</v>
          </cell>
        </row>
        <row r="33586">
          <cell r="D33586" t="str">
            <v>100286</v>
          </cell>
          <cell r="J33586" t="str">
            <v>(blank)</v>
          </cell>
        </row>
        <row r="33587">
          <cell r="D33587" t="str">
            <v>100286</v>
          </cell>
          <cell r="J33587" t="str">
            <v>(blank)</v>
          </cell>
        </row>
        <row r="33588">
          <cell r="D33588" t="str">
            <v>10089</v>
          </cell>
          <cell r="J33588" t="str">
            <v>(blank)</v>
          </cell>
        </row>
        <row r="33589">
          <cell r="D33589" t="str">
            <v>10089</v>
          </cell>
          <cell r="J33589" t="str">
            <v>(blank)</v>
          </cell>
        </row>
        <row r="33590">
          <cell r="D33590" t="str">
            <v>10089</v>
          </cell>
          <cell r="J33590" t="str">
            <v>(blank)</v>
          </cell>
        </row>
        <row r="33591">
          <cell r="D33591" t="str">
            <v>10089</v>
          </cell>
          <cell r="J33591" t="str">
            <v>(blank)</v>
          </cell>
        </row>
        <row r="33592">
          <cell r="D33592" t="str">
            <v>10089</v>
          </cell>
          <cell r="J33592" t="str">
            <v>(blank)</v>
          </cell>
        </row>
        <row r="33593">
          <cell r="D33593" t="str">
            <v>10089</v>
          </cell>
          <cell r="J33593" t="str">
            <v>(blank)</v>
          </cell>
        </row>
        <row r="33594">
          <cell r="D33594" t="str">
            <v>10089</v>
          </cell>
          <cell r="J33594" t="str">
            <v>(blank)</v>
          </cell>
        </row>
        <row r="33595">
          <cell r="D33595" t="str">
            <v>10089</v>
          </cell>
          <cell r="J33595" t="str">
            <v>(blank)</v>
          </cell>
        </row>
        <row r="33596">
          <cell r="D33596" t="str">
            <v>10089</v>
          </cell>
          <cell r="J33596" t="str">
            <v>(blank)</v>
          </cell>
        </row>
        <row r="33597">
          <cell r="D33597" t="str">
            <v>10089</v>
          </cell>
          <cell r="J33597" t="str">
            <v>(blank)</v>
          </cell>
        </row>
        <row r="33598">
          <cell r="D33598" t="str">
            <v>10089</v>
          </cell>
          <cell r="J33598" t="str">
            <v>(blank)</v>
          </cell>
        </row>
        <row r="33599">
          <cell r="D33599" t="str">
            <v>10089</v>
          </cell>
          <cell r="J33599" t="str">
            <v>(blank)</v>
          </cell>
        </row>
        <row r="33600">
          <cell r="D33600" t="str">
            <v>10089</v>
          </cell>
          <cell r="J33600" t="str">
            <v>(blank)</v>
          </cell>
        </row>
        <row r="33601">
          <cell r="D33601" t="str">
            <v>10089</v>
          </cell>
          <cell r="J33601" t="str">
            <v>(blank)</v>
          </cell>
        </row>
        <row r="33602">
          <cell r="D33602" t="str">
            <v>10089</v>
          </cell>
          <cell r="J33602" t="str">
            <v>(blank)</v>
          </cell>
        </row>
        <row r="33603">
          <cell r="D33603" t="str">
            <v>10089</v>
          </cell>
          <cell r="J33603" t="str">
            <v>(blank)</v>
          </cell>
        </row>
        <row r="33604">
          <cell r="D33604" t="str">
            <v>10089</v>
          </cell>
          <cell r="J33604" t="str">
            <v>(blank)</v>
          </cell>
        </row>
        <row r="33605">
          <cell r="D33605" t="str">
            <v>10089</v>
          </cell>
          <cell r="J33605" t="str">
            <v>(blank)</v>
          </cell>
        </row>
        <row r="33606">
          <cell r="D33606" t="str">
            <v>10089</v>
          </cell>
          <cell r="J33606" t="str">
            <v>(blank)</v>
          </cell>
        </row>
        <row r="33607">
          <cell r="D33607" t="str">
            <v>10089</v>
          </cell>
          <cell r="J33607" t="str">
            <v>(blank)</v>
          </cell>
        </row>
        <row r="33608">
          <cell r="D33608" t="str">
            <v>10089</v>
          </cell>
          <cell r="J33608" t="str">
            <v>(blank)</v>
          </cell>
        </row>
        <row r="33609">
          <cell r="D33609" t="str">
            <v>10089</v>
          </cell>
          <cell r="J33609" t="str">
            <v>(blank)</v>
          </cell>
        </row>
        <row r="33610">
          <cell r="D33610" t="str">
            <v>10089</v>
          </cell>
          <cell r="J33610" t="str">
            <v>(blank)</v>
          </cell>
        </row>
        <row r="33611">
          <cell r="D33611" t="str">
            <v>10089</v>
          </cell>
          <cell r="J33611" t="str">
            <v>(blank)</v>
          </cell>
        </row>
        <row r="33612">
          <cell r="D33612" t="str">
            <v>10089</v>
          </cell>
          <cell r="J33612" t="str">
            <v>(blank)</v>
          </cell>
        </row>
        <row r="33613">
          <cell r="D33613" t="str">
            <v>10089</v>
          </cell>
          <cell r="J33613" t="str">
            <v>(blank)</v>
          </cell>
        </row>
        <row r="33614">
          <cell r="D33614" t="str">
            <v>10089</v>
          </cell>
          <cell r="J33614" t="str">
            <v>(blank)</v>
          </cell>
        </row>
        <row r="33615">
          <cell r="D33615" t="str">
            <v>10089</v>
          </cell>
          <cell r="J33615" t="str">
            <v>(blank)</v>
          </cell>
        </row>
        <row r="33616">
          <cell r="D33616" t="str">
            <v>10089</v>
          </cell>
          <cell r="J33616" t="str">
            <v>(blank)</v>
          </cell>
        </row>
        <row r="33617">
          <cell r="D33617" t="str">
            <v>10089</v>
          </cell>
          <cell r="J33617" t="str">
            <v>(blank)</v>
          </cell>
        </row>
        <row r="33618">
          <cell r="D33618" t="str">
            <v>10089</v>
          </cell>
          <cell r="J33618" t="str">
            <v>(blank)</v>
          </cell>
        </row>
        <row r="33619">
          <cell r="D33619" t="str">
            <v>10089</v>
          </cell>
          <cell r="J33619" t="str">
            <v>(blank)</v>
          </cell>
        </row>
        <row r="33620">
          <cell r="D33620" t="str">
            <v>10089</v>
          </cell>
          <cell r="J33620" t="str">
            <v>(blank)</v>
          </cell>
        </row>
        <row r="33621">
          <cell r="D33621" t="str">
            <v>10800266</v>
          </cell>
          <cell r="J33621" t="str">
            <v>(blank)</v>
          </cell>
        </row>
        <row r="33622">
          <cell r="D33622" t="str">
            <v>10800266</v>
          </cell>
          <cell r="J33622" t="str">
            <v>(blank)</v>
          </cell>
        </row>
        <row r="33623">
          <cell r="D33623" t="str">
            <v>10800266</v>
          </cell>
          <cell r="J33623" t="str">
            <v>(blank)</v>
          </cell>
        </row>
        <row r="33624">
          <cell r="D33624" t="str">
            <v>10800266</v>
          </cell>
          <cell r="J33624" t="str">
            <v>(blank)</v>
          </cell>
        </row>
        <row r="33625">
          <cell r="D33625" t="str">
            <v>10800266</v>
          </cell>
          <cell r="J33625" t="str">
            <v>(blank)</v>
          </cell>
        </row>
        <row r="33626">
          <cell r="D33626" t="str">
            <v>10800266</v>
          </cell>
          <cell r="J33626" t="str">
            <v>(blank)</v>
          </cell>
        </row>
        <row r="33627">
          <cell r="D33627" t="str">
            <v>10800266</v>
          </cell>
          <cell r="J33627" t="str">
            <v>(blank)</v>
          </cell>
        </row>
        <row r="33628">
          <cell r="D33628" t="str">
            <v>10800266</v>
          </cell>
          <cell r="J33628" t="str">
            <v>(blank)</v>
          </cell>
        </row>
        <row r="33629">
          <cell r="D33629" t="str">
            <v>10800266</v>
          </cell>
          <cell r="J33629" t="str">
            <v>(blank)</v>
          </cell>
        </row>
        <row r="33630">
          <cell r="D33630" t="str">
            <v>10800266</v>
          </cell>
          <cell r="J33630" t="str">
            <v>(blank)</v>
          </cell>
        </row>
        <row r="33631">
          <cell r="D33631" t="str">
            <v>10800266</v>
          </cell>
          <cell r="J33631" t="str">
            <v>(blank)</v>
          </cell>
        </row>
        <row r="33632">
          <cell r="D33632" t="str">
            <v>10800266</v>
          </cell>
          <cell r="J33632" t="str">
            <v>(blank)</v>
          </cell>
        </row>
        <row r="33633">
          <cell r="D33633" t="str">
            <v>10800266</v>
          </cell>
          <cell r="J33633" t="str">
            <v>(blank)</v>
          </cell>
        </row>
        <row r="33634">
          <cell r="D33634" t="str">
            <v>11300067</v>
          </cell>
          <cell r="J33634" t="str">
            <v>(blank)</v>
          </cell>
        </row>
        <row r="33635">
          <cell r="D33635" t="str">
            <v>11300067</v>
          </cell>
          <cell r="J33635" t="str">
            <v>(blank)</v>
          </cell>
        </row>
        <row r="33636">
          <cell r="D33636" t="str">
            <v>11300067</v>
          </cell>
          <cell r="J33636" t="str">
            <v>(blank)</v>
          </cell>
        </row>
        <row r="33637">
          <cell r="D33637" t="str">
            <v>11300067</v>
          </cell>
          <cell r="J33637" t="str">
            <v>(blank)</v>
          </cell>
        </row>
        <row r="33638">
          <cell r="D33638" t="str">
            <v>11300067</v>
          </cell>
          <cell r="J33638" t="str">
            <v>(blank)</v>
          </cell>
        </row>
        <row r="33639">
          <cell r="D33639" t="str">
            <v>12901212</v>
          </cell>
          <cell r="J33639" t="str">
            <v>(blank)</v>
          </cell>
        </row>
        <row r="33640">
          <cell r="D33640" t="str">
            <v>12901212</v>
          </cell>
          <cell r="J33640" t="str">
            <v>(blank)</v>
          </cell>
        </row>
        <row r="33641">
          <cell r="D33641" t="str">
            <v>12901212</v>
          </cell>
          <cell r="J33641" t="str">
            <v>(blank)</v>
          </cell>
        </row>
        <row r="33642">
          <cell r="D33642" t="str">
            <v>12901212</v>
          </cell>
          <cell r="J33642" t="str">
            <v>(blank)</v>
          </cell>
        </row>
        <row r="33643">
          <cell r="D33643" t="str">
            <v>12901212</v>
          </cell>
          <cell r="J33643" t="str">
            <v>(blank)</v>
          </cell>
        </row>
        <row r="33644">
          <cell r="D33644" t="str">
            <v>12901212</v>
          </cell>
          <cell r="J33644" t="str">
            <v>(blank)</v>
          </cell>
        </row>
        <row r="33645">
          <cell r="D33645" t="str">
            <v>12901212</v>
          </cell>
          <cell r="J33645" t="str">
            <v>(blank)</v>
          </cell>
        </row>
        <row r="33646">
          <cell r="D33646" t="str">
            <v>12901212</v>
          </cell>
          <cell r="J33646" t="str">
            <v>(blank)</v>
          </cell>
        </row>
        <row r="33647">
          <cell r="D33647" t="str">
            <v>12901212</v>
          </cell>
          <cell r="J33647" t="str">
            <v>(blank)</v>
          </cell>
        </row>
        <row r="33648">
          <cell r="D33648" t="str">
            <v>12901212</v>
          </cell>
          <cell r="J33648" t="str">
            <v>(blank)</v>
          </cell>
        </row>
        <row r="33649">
          <cell r="D33649" t="str">
            <v>12901212</v>
          </cell>
          <cell r="J33649" t="str">
            <v>(blank)</v>
          </cell>
        </row>
        <row r="33650">
          <cell r="D33650" t="str">
            <v>12901212</v>
          </cell>
          <cell r="J33650" t="str">
            <v>(blank)</v>
          </cell>
        </row>
        <row r="33651">
          <cell r="D33651" t="str">
            <v>12901212</v>
          </cell>
          <cell r="J33651" t="str">
            <v>(blank)</v>
          </cell>
        </row>
        <row r="33652">
          <cell r="D33652" t="str">
            <v>12901212</v>
          </cell>
          <cell r="J33652" t="str">
            <v>(blank)</v>
          </cell>
        </row>
        <row r="33653">
          <cell r="D33653" t="str">
            <v>12901212</v>
          </cell>
          <cell r="J33653" t="str">
            <v>(blank)</v>
          </cell>
        </row>
        <row r="33654">
          <cell r="D33654" t="str">
            <v>12901212</v>
          </cell>
          <cell r="J33654" t="str">
            <v>(blank)</v>
          </cell>
        </row>
        <row r="33655">
          <cell r="D33655" t="str">
            <v>12901212</v>
          </cell>
          <cell r="J33655" t="str">
            <v>(blank)</v>
          </cell>
        </row>
        <row r="33656">
          <cell r="D33656" t="str">
            <v>12901212</v>
          </cell>
          <cell r="J33656" t="str">
            <v>(blank)</v>
          </cell>
        </row>
        <row r="33657">
          <cell r="D33657" t="str">
            <v>12901212</v>
          </cell>
          <cell r="J33657" t="str">
            <v>(blank)</v>
          </cell>
        </row>
        <row r="33658">
          <cell r="D33658" t="str">
            <v>12901212</v>
          </cell>
          <cell r="J33658" t="str">
            <v>(blank)</v>
          </cell>
        </row>
        <row r="33659">
          <cell r="D33659" t="str">
            <v>12901212</v>
          </cell>
          <cell r="J33659" t="str">
            <v>(blank)</v>
          </cell>
        </row>
        <row r="33660">
          <cell r="D33660" t="str">
            <v>12901212</v>
          </cell>
          <cell r="J33660" t="str">
            <v>(blank)</v>
          </cell>
        </row>
        <row r="33661">
          <cell r="D33661" t="str">
            <v>12901212</v>
          </cell>
          <cell r="J33661" t="str">
            <v>(blank)</v>
          </cell>
        </row>
        <row r="33662">
          <cell r="D33662" t="str">
            <v>12901213</v>
          </cell>
          <cell r="J33662" t="str">
            <v>(blank)</v>
          </cell>
        </row>
        <row r="33663">
          <cell r="D33663" t="str">
            <v>12901213</v>
          </cell>
          <cell r="J33663" t="str">
            <v>(blank)</v>
          </cell>
        </row>
        <row r="33664">
          <cell r="D33664" t="str">
            <v>12901213</v>
          </cell>
          <cell r="J33664" t="str">
            <v>(blank)</v>
          </cell>
        </row>
        <row r="33665">
          <cell r="D33665" t="str">
            <v>12901213</v>
          </cell>
          <cell r="J33665" t="str">
            <v>(blank)</v>
          </cell>
        </row>
        <row r="33666">
          <cell r="D33666" t="str">
            <v>12901213</v>
          </cell>
          <cell r="J33666" t="str">
            <v>(blank)</v>
          </cell>
        </row>
        <row r="33667">
          <cell r="D33667" t="str">
            <v>12901213</v>
          </cell>
          <cell r="J33667" t="str">
            <v>(blank)</v>
          </cell>
        </row>
        <row r="33668">
          <cell r="D33668" t="str">
            <v>12901213</v>
          </cell>
          <cell r="J33668" t="str">
            <v>(blank)</v>
          </cell>
        </row>
        <row r="33669">
          <cell r="D33669" t="str">
            <v>12901213</v>
          </cell>
          <cell r="J33669" t="str">
            <v>(blank)</v>
          </cell>
        </row>
        <row r="33670">
          <cell r="D33670" t="str">
            <v>12901213</v>
          </cell>
          <cell r="J33670" t="str">
            <v>(blank)</v>
          </cell>
        </row>
        <row r="33671">
          <cell r="D33671" t="str">
            <v>12901213</v>
          </cell>
          <cell r="J33671" t="str">
            <v>(blank)</v>
          </cell>
        </row>
        <row r="33672">
          <cell r="D33672" t="str">
            <v>12901213</v>
          </cell>
          <cell r="J33672" t="str">
            <v>(blank)</v>
          </cell>
        </row>
        <row r="33673">
          <cell r="D33673" t="str">
            <v>14000230</v>
          </cell>
          <cell r="J33673" t="str">
            <v>(blank)</v>
          </cell>
        </row>
        <row r="33674">
          <cell r="D33674" t="str">
            <v>14000230</v>
          </cell>
          <cell r="J33674" t="str">
            <v>(blank)</v>
          </cell>
        </row>
        <row r="33675">
          <cell r="D33675" t="str">
            <v>14000230</v>
          </cell>
          <cell r="J33675" t="str">
            <v>(blank)</v>
          </cell>
        </row>
        <row r="33676">
          <cell r="D33676" t="str">
            <v>14000230</v>
          </cell>
          <cell r="J33676" t="str">
            <v>(blank)</v>
          </cell>
        </row>
        <row r="33677">
          <cell r="D33677" t="str">
            <v>14000230</v>
          </cell>
          <cell r="J33677" t="str">
            <v>(blank)</v>
          </cell>
        </row>
        <row r="33678">
          <cell r="D33678" t="str">
            <v>14000230</v>
          </cell>
          <cell r="J33678" t="str">
            <v>(blank)</v>
          </cell>
        </row>
        <row r="33679">
          <cell r="D33679" t="str">
            <v>14000230</v>
          </cell>
          <cell r="J33679" t="str">
            <v>(blank)</v>
          </cell>
        </row>
        <row r="33680">
          <cell r="D33680" t="str">
            <v>14000230</v>
          </cell>
          <cell r="J33680" t="str">
            <v>(blank)</v>
          </cell>
        </row>
        <row r="33681">
          <cell r="D33681" t="str">
            <v>14000230</v>
          </cell>
          <cell r="J33681" t="str">
            <v>(blank)</v>
          </cell>
        </row>
        <row r="33682">
          <cell r="D33682" t="str">
            <v>14000230</v>
          </cell>
          <cell r="J33682" t="str">
            <v>(blank)</v>
          </cell>
        </row>
        <row r="33683">
          <cell r="D33683" t="str">
            <v>14000230</v>
          </cell>
          <cell r="J33683" t="str">
            <v>(blank)</v>
          </cell>
        </row>
        <row r="33684">
          <cell r="D33684" t="str">
            <v>14000230</v>
          </cell>
          <cell r="J33684" t="str">
            <v>(blank)</v>
          </cell>
        </row>
        <row r="33685">
          <cell r="D33685" t="str">
            <v>14000230</v>
          </cell>
          <cell r="J33685" t="str">
            <v>(blank)</v>
          </cell>
        </row>
        <row r="33686">
          <cell r="D33686" t="str">
            <v>14701375</v>
          </cell>
          <cell r="J33686" t="str">
            <v>(blank)</v>
          </cell>
        </row>
        <row r="33687">
          <cell r="D33687" t="str">
            <v>14701375</v>
          </cell>
          <cell r="J33687" t="str">
            <v>(blank)</v>
          </cell>
        </row>
        <row r="33688">
          <cell r="D33688" t="str">
            <v>14701375</v>
          </cell>
          <cell r="J33688" t="str">
            <v>(blank)</v>
          </cell>
        </row>
        <row r="33689">
          <cell r="D33689" t="str">
            <v>14701375</v>
          </cell>
          <cell r="J33689" t="str">
            <v>(blank)</v>
          </cell>
        </row>
        <row r="33690">
          <cell r="D33690" t="str">
            <v>14701375</v>
          </cell>
          <cell r="J33690" t="str">
            <v>(blank)</v>
          </cell>
        </row>
        <row r="33691">
          <cell r="D33691" t="str">
            <v>14701375</v>
          </cell>
          <cell r="J33691" t="str">
            <v>(blank)</v>
          </cell>
        </row>
        <row r="33692">
          <cell r="D33692" t="str">
            <v>15400074</v>
          </cell>
          <cell r="J33692" t="str">
            <v>(blank)</v>
          </cell>
        </row>
        <row r="33693">
          <cell r="D33693" t="str">
            <v>15400074</v>
          </cell>
          <cell r="J33693" t="str">
            <v>(blank)</v>
          </cell>
        </row>
        <row r="33694">
          <cell r="D33694" t="str">
            <v>15400074</v>
          </cell>
          <cell r="J33694" t="str">
            <v>(blank)</v>
          </cell>
        </row>
        <row r="33695">
          <cell r="D33695" t="str">
            <v>15400074</v>
          </cell>
          <cell r="J33695" t="str">
            <v>(blank)</v>
          </cell>
        </row>
        <row r="33696">
          <cell r="D33696" t="str">
            <v>15400074</v>
          </cell>
          <cell r="J33696" t="str">
            <v>(blank)</v>
          </cell>
        </row>
        <row r="33697">
          <cell r="D33697" t="str">
            <v>15400074</v>
          </cell>
          <cell r="J33697" t="str">
            <v>(blank)</v>
          </cell>
        </row>
        <row r="33698">
          <cell r="D33698" t="str">
            <v>15400074</v>
          </cell>
          <cell r="J33698" t="str">
            <v>(blank)</v>
          </cell>
        </row>
        <row r="33699">
          <cell r="D33699" t="str">
            <v>15400074</v>
          </cell>
          <cell r="J33699" t="str">
            <v>(blank)</v>
          </cell>
        </row>
        <row r="33700">
          <cell r="D33700" t="str">
            <v>15400074</v>
          </cell>
          <cell r="J33700" t="str">
            <v>(blank)</v>
          </cell>
        </row>
        <row r="33701">
          <cell r="D33701" t="str">
            <v>15400074</v>
          </cell>
          <cell r="J33701" t="str">
            <v>(blank)</v>
          </cell>
        </row>
        <row r="33702">
          <cell r="D33702" t="str">
            <v>15400074</v>
          </cell>
          <cell r="J33702" t="str">
            <v>(blank)</v>
          </cell>
        </row>
        <row r="33703">
          <cell r="D33703" t="str">
            <v>15400074</v>
          </cell>
          <cell r="J33703" t="str">
            <v>(blank)</v>
          </cell>
        </row>
        <row r="33704">
          <cell r="D33704" t="str">
            <v>15400074</v>
          </cell>
          <cell r="J33704" t="str">
            <v>(blank)</v>
          </cell>
        </row>
        <row r="33705">
          <cell r="D33705" t="str">
            <v>16101534</v>
          </cell>
          <cell r="J33705" t="str">
            <v>(blank)</v>
          </cell>
        </row>
        <row r="33706">
          <cell r="D33706" t="str">
            <v>16101534</v>
          </cell>
          <cell r="J33706" t="str">
            <v>(blank)</v>
          </cell>
        </row>
        <row r="33707">
          <cell r="D33707" t="str">
            <v>16101534</v>
          </cell>
          <cell r="J33707" t="str">
            <v>(blank)</v>
          </cell>
        </row>
        <row r="33708">
          <cell r="D33708" t="str">
            <v>16101534</v>
          </cell>
          <cell r="J33708" t="str">
            <v>(blank)</v>
          </cell>
        </row>
        <row r="33709">
          <cell r="D33709" t="str">
            <v>16101534</v>
          </cell>
          <cell r="J33709" t="str">
            <v>(blank)</v>
          </cell>
        </row>
        <row r="33710">
          <cell r="D33710" t="str">
            <v>16101534</v>
          </cell>
          <cell r="J33710" t="str">
            <v>(blank)</v>
          </cell>
        </row>
        <row r="33711">
          <cell r="D33711" t="str">
            <v>16101534</v>
          </cell>
          <cell r="J33711" t="str">
            <v>(blank)</v>
          </cell>
        </row>
        <row r="33712">
          <cell r="D33712" t="str">
            <v>16101534</v>
          </cell>
          <cell r="J33712" t="str">
            <v>(blank)</v>
          </cell>
        </row>
        <row r="33713">
          <cell r="D33713" t="str">
            <v>16101534</v>
          </cell>
          <cell r="J33713" t="str">
            <v>(blank)</v>
          </cell>
        </row>
        <row r="33714">
          <cell r="D33714" t="str">
            <v>16101534</v>
          </cell>
          <cell r="J33714" t="str">
            <v>(blank)</v>
          </cell>
        </row>
        <row r="33715">
          <cell r="D33715" t="str">
            <v>16101534</v>
          </cell>
          <cell r="J33715" t="str">
            <v>(blank)</v>
          </cell>
        </row>
        <row r="33716">
          <cell r="D33716" t="str">
            <v>16101534</v>
          </cell>
          <cell r="J33716" t="str">
            <v>(blank)</v>
          </cell>
        </row>
        <row r="33717">
          <cell r="D33717" t="str">
            <v>16101534</v>
          </cell>
          <cell r="J33717" t="str">
            <v>(blank)</v>
          </cell>
        </row>
        <row r="33718">
          <cell r="D33718" t="str">
            <v>16101534</v>
          </cell>
          <cell r="J33718" t="str">
            <v>(blank)</v>
          </cell>
        </row>
        <row r="33719">
          <cell r="D33719" t="str">
            <v>16101534</v>
          </cell>
          <cell r="J33719" t="str">
            <v>(blank)</v>
          </cell>
        </row>
        <row r="33720">
          <cell r="D33720" t="str">
            <v>16101534</v>
          </cell>
          <cell r="J33720" t="str">
            <v>(blank)</v>
          </cell>
        </row>
        <row r="33721">
          <cell r="D33721" t="str">
            <v>16101534</v>
          </cell>
          <cell r="J33721" t="str">
            <v>(blank)</v>
          </cell>
        </row>
        <row r="33722">
          <cell r="D33722" t="str">
            <v>16101534</v>
          </cell>
          <cell r="J33722" t="str">
            <v>(blank)</v>
          </cell>
        </row>
        <row r="33723">
          <cell r="D33723" t="str">
            <v>16101534</v>
          </cell>
          <cell r="J33723" t="str">
            <v>(blank)</v>
          </cell>
        </row>
        <row r="33724">
          <cell r="D33724" t="str">
            <v>16101534</v>
          </cell>
          <cell r="J33724" t="str">
            <v>(blank)</v>
          </cell>
        </row>
        <row r="33725">
          <cell r="D33725" t="str">
            <v>16101534</v>
          </cell>
          <cell r="J33725" t="str">
            <v>(blank)</v>
          </cell>
        </row>
        <row r="33726">
          <cell r="D33726" t="str">
            <v>16101534</v>
          </cell>
          <cell r="J33726" t="str">
            <v>(blank)</v>
          </cell>
        </row>
        <row r="33727">
          <cell r="D33727" t="str">
            <v>16101534</v>
          </cell>
          <cell r="J33727" t="str">
            <v>(blank)</v>
          </cell>
        </row>
        <row r="33728">
          <cell r="D33728" t="str">
            <v>16101534</v>
          </cell>
          <cell r="J33728" t="str">
            <v>(blank)</v>
          </cell>
        </row>
        <row r="33729">
          <cell r="D33729" t="str">
            <v>16101534</v>
          </cell>
          <cell r="J33729" t="str">
            <v>(blank)</v>
          </cell>
        </row>
        <row r="33730">
          <cell r="D33730" t="str">
            <v>16101534</v>
          </cell>
          <cell r="J33730" t="str">
            <v>(blank)</v>
          </cell>
        </row>
        <row r="33731">
          <cell r="D33731" t="str">
            <v>16101534</v>
          </cell>
          <cell r="J33731" t="str">
            <v>(blank)</v>
          </cell>
        </row>
        <row r="33732">
          <cell r="D33732" t="str">
            <v>16101534</v>
          </cell>
          <cell r="J33732" t="str">
            <v>(blank)</v>
          </cell>
        </row>
        <row r="33733">
          <cell r="D33733" t="str">
            <v>16101534</v>
          </cell>
          <cell r="J33733" t="str">
            <v>(blank)</v>
          </cell>
        </row>
        <row r="33734">
          <cell r="D33734" t="str">
            <v>16101534</v>
          </cell>
          <cell r="J33734" t="str">
            <v>(blank)</v>
          </cell>
        </row>
        <row r="33735">
          <cell r="D33735" t="str">
            <v>16101534</v>
          </cell>
          <cell r="J33735" t="str">
            <v>(blank)</v>
          </cell>
        </row>
        <row r="33736">
          <cell r="D33736" t="str">
            <v>16101534</v>
          </cell>
          <cell r="J33736" t="str">
            <v>(blank)</v>
          </cell>
        </row>
        <row r="33737">
          <cell r="D33737" t="str">
            <v>16101534</v>
          </cell>
          <cell r="J33737" t="str">
            <v>(blank)</v>
          </cell>
        </row>
        <row r="33738">
          <cell r="D33738" t="str">
            <v>17136</v>
          </cell>
          <cell r="J33738" t="str">
            <v>(blank)</v>
          </cell>
        </row>
        <row r="33739">
          <cell r="D33739" t="str">
            <v>17136</v>
          </cell>
          <cell r="J33739" t="str">
            <v>(blank)</v>
          </cell>
        </row>
        <row r="33740">
          <cell r="D33740" t="str">
            <v>17136</v>
          </cell>
          <cell r="J33740" t="str">
            <v>(blank)</v>
          </cell>
        </row>
        <row r="33741">
          <cell r="D33741" t="str">
            <v>17136</v>
          </cell>
          <cell r="J33741" t="str">
            <v>(blank)</v>
          </cell>
        </row>
        <row r="33742">
          <cell r="D33742" t="str">
            <v>17136</v>
          </cell>
          <cell r="J33742" t="str">
            <v>(blank)</v>
          </cell>
        </row>
        <row r="33743">
          <cell r="D33743" t="str">
            <v>17136</v>
          </cell>
          <cell r="J33743" t="str">
            <v>(blank)</v>
          </cell>
        </row>
        <row r="33744">
          <cell r="D33744" t="str">
            <v>17136</v>
          </cell>
          <cell r="J33744" t="str">
            <v>(blank)</v>
          </cell>
        </row>
        <row r="33745">
          <cell r="D33745" t="str">
            <v>17136</v>
          </cell>
          <cell r="J33745" t="str">
            <v>(blank)</v>
          </cell>
        </row>
        <row r="33746">
          <cell r="D33746" t="str">
            <v>17136</v>
          </cell>
          <cell r="J33746" t="str">
            <v>(blank)</v>
          </cell>
        </row>
        <row r="33747">
          <cell r="D33747" t="str">
            <v>17136</v>
          </cell>
          <cell r="J33747" t="str">
            <v>(blank)</v>
          </cell>
        </row>
        <row r="33748">
          <cell r="D33748" t="str">
            <v>17136</v>
          </cell>
          <cell r="J33748" t="str">
            <v>(blank)</v>
          </cell>
        </row>
        <row r="33749">
          <cell r="D33749" t="str">
            <v>17179</v>
          </cell>
          <cell r="J33749" t="str">
            <v>(blank)</v>
          </cell>
        </row>
        <row r="33750">
          <cell r="D33750" t="str">
            <v>17180</v>
          </cell>
          <cell r="J33750" t="str">
            <v>(blank)</v>
          </cell>
        </row>
        <row r="33751">
          <cell r="D33751" t="str">
            <v>17180</v>
          </cell>
          <cell r="J33751" t="str">
            <v>(blank)</v>
          </cell>
        </row>
        <row r="33752">
          <cell r="D33752" t="str">
            <v>17180</v>
          </cell>
          <cell r="J33752" t="str">
            <v>(blank)</v>
          </cell>
        </row>
        <row r="33753">
          <cell r="D33753" t="str">
            <v>17180</v>
          </cell>
          <cell r="J33753" t="str">
            <v>(blank)</v>
          </cell>
        </row>
        <row r="33754">
          <cell r="D33754" t="str">
            <v>17180</v>
          </cell>
          <cell r="J33754" t="str">
            <v>(blank)</v>
          </cell>
        </row>
        <row r="33755">
          <cell r="D33755" t="str">
            <v>17180</v>
          </cell>
          <cell r="J33755" t="str">
            <v>(blank)</v>
          </cell>
        </row>
        <row r="33756">
          <cell r="D33756" t="str">
            <v>17180</v>
          </cell>
          <cell r="J33756" t="str">
            <v>(blank)</v>
          </cell>
        </row>
        <row r="33757">
          <cell r="D33757" t="str">
            <v>17180</v>
          </cell>
          <cell r="J33757" t="str">
            <v>(blank)</v>
          </cell>
        </row>
        <row r="33758">
          <cell r="D33758" t="str">
            <v>17180</v>
          </cell>
          <cell r="J33758" t="str">
            <v>(blank)</v>
          </cell>
        </row>
        <row r="33759">
          <cell r="D33759" t="str">
            <v>17180</v>
          </cell>
          <cell r="J33759" t="str">
            <v>(blank)</v>
          </cell>
        </row>
        <row r="33760">
          <cell r="D33760" t="str">
            <v>17180</v>
          </cell>
          <cell r="J33760" t="str">
            <v>(blank)</v>
          </cell>
        </row>
        <row r="33761">
          <cell r="D33761" t="str">
            <v>17180</v>
          </cell>
          <cell r="J33761" t="str">
            <v>(blank)</v>
          </cell>
        </row>
        <row r="33762">
          <cell r="D33762" t="str">
            <v>17180</v>
          </cell>
          <cell r="J33762" t="str">
            <v>(blank)</v>
          </cell>
        </row>
        <row r="33763">
          <cell r="D33763" t="str">
            <v>17180</v>
          </cell>
          <cell r="J33763" t="str">
            <v>(blank)</v>
          </cell>
        </row>
        <row r="33764">
          <cell r="D33764" t="str">
            <v>17180</v>
          </cell>
          <cell r="J33764" t="str">
            <v>(blank)</v>
          </cell>
        </row>
        <row r="33765">
          <cell r="D33765" t="str">
            <v>17180</v>
          </cell>
          <cell r="J33765" t="str">
            <v>(blank)</v>
          </cell>
        </row>
        <row r="33766">
          <cell r="D33766" t="str">
            <v>17180</v>
          </cell>
          <cell r="J33766" t="str">
            <v>(blank)</v>
          </cell>
        </row>
        <row r="33767">
          <cell r="D33767" t="str">
            <v>17180</v>
          </cell>
          <cell r="J33767" t="str">
            <v>(blank)</v>
          </cell>
        </row>
        <row r="33768">
          <cell r="D33768" t="str">
            <v>17180</v>
          </cell>
          <cell r="J33768" t="str">
            <v>(blank)</v>
          </cell>
        </row>
        <row r="33769">
          <cell r="D33769" t="str">
            <v>17180</v>
          </cell>
          <cell r="J33769" t="str">
            <v>(blank)</v>
          </cell>
        </row>
        <row r="33770">
          <cell r="D33770" t="str">
            <v>17180</v>
          </cell>
          <cell r="J33770" t="str">
            <v>(blank)</v>
          </cell>
        </row>
        <row r="33771">
          <cell r="D33771" t="str">
            <v>17180</v>
          </cell>
          <cell r="J33771" t="str">
            <v>(blank)</v>
          </cell>
        </row>
        <row r="33772">
          <cell r="D33772" t="str">
            <v>17180</v>
          </cell>
          <cell r="J33772" t="str">
            <v>(blank)</v>
          </cell>
        </row>
        <row r="33773">
          <cell r="D33773" t="str">
            <v>17180</v>
          </cell>
          <cell r="J33773" t="str">
            <v>(blank)</v>
          </cell>
        </row>
        <row r="33774">
          <cell r="D33774" t="str">
            <v>17180</v>
          </cell>
          <cell r="J33774" t="str">
            <v>(blank)</v>
          </cell>
        </row>
        <row r="33775">
          <cell r="D33775" t="str">
            <v>17180</v>
          </cell>
          <cell r="J33775" t="str">
            <v>(blank)</v>
          </cell>
        </row>
        <row r="33776">
          <cell r="D33776" t="str">
            <v>17180</v>
          </cell>
          <cell r="J33776" t="str">
            <v>(blank)</v>
          </cell>
        </row>
        <row r="33777">
          <cell r="D33777" t="str">
            <v>17180</v>
          </cell>
          <cell r="J33777" t="str">
            <v>(blank)</v>
          </cell>
        </row>
        <row r="33778">
          <cell r="D33778" t="str">
            <v>17180</v>
          </cell>
          <cell r="J33778" t="str">
            <v>(blank)</v>
          </cell>
        </row>
        <row r="33779">
          <cell r="D33779" t="str">
            <v>17180</v>
          </cell>
          <cell r="J33779" t="str">
            <v>(blank)</v>
          </cell>
        </row>
        <row r="33780">
          <cell r="D33780" t="str">
            <v>17180</v>
          </cell>
          <cell r="J33780" t="str">
            <v>(blank)</v>
          </cell>
        </row>
        <row r="33781">
          <cell r="D33781" t="str">
            <v>17180</v>
          </cell>
          <cell r="J33781" t="str">
            <v>(blank)</v>
          </cell>
        </row>
        <row r="33782">
          <cell r="D33782" t="str">
            <v>17211</v>
          </cell>
          <cell r="J33782" t="str">
            <v>(blank)</v>
          </cell>
        </row>
        <row r="33783">
          <cell r="D33783" t="str">
            <v>17211</v>
          </cell>
          <cell r="J33783" t="str">
            <v>(blank)</v>
          </cell>
        </row>
        <row r="33784">
          <cell r="D33784" t="str">
            <v>17211</v>
          </cell>
          <cell r="J33784" t="str">
            <v>(blank)</v>
          </cell>
        </row>
        <row r="33785">
          <cell r="D33785" t="str">
            <v>17211</v>
          </cell>
          <cell r="J33785" t="str">
            <v>(blank)</v>
          </cell>
        </row>
        <row r="33786">
          <cell r="D33786" t="str">
            <v>17211</v>
          </cell>
          <cell r="J33786" t="str">
            <v>(blank)</v>
          </cell>
        </row>
        <row r="33787">
          <cell r="D33787" t="str">
            <v>17211</v>
          </cell>
          <cell r="J33787" t="str">
            <v>(blank)</v>
          </cell>
        </row>
        <row r="33788">
          <cell r="D33788" t="str">
            <v>17211</v>
          </cell>
          <cell r="J33788" t="str">
            <v>(blank)</v>
          </cell>
        </row>
        <row r="33789">
          <cell r="D33789" t="str">
            <v>17211</v>
          </cell>
          <cell r="J33789" t="str">
            <v>(blank)</v>
          </cell>
        </row>
        <row r="33790">
          <cell r="D33790" t="str">
            <v>17211</v>
          </cell>
          <cell r="J33790" t="str">
            <v>(blank)</v>
          </cell>
        </row>
        <row r="33791">
          <cell r="D33791" t="str">
            <v>17211</v>
          </cell>
          <cell r="J33791" t="str">
            <v>(blank)</v>
          </cell>
        </row>
        <row r="33792">
          <cell r="D33792" t="str">
            <v>17211</v>
          </cell>
          <cell r="J33792" t="str">
            <v>(blank)</v>
          </cell>
        </row>
        <row r="33793">
          <cell r="D33793" t="str">
            <v>17211</v>
          </cell>
          <cell r="J33793" t="str">
            <v>(blank)</v>
          </cell>
        </row>
        <row r="33794">
          <cell r="D33794" t="str">
            <v>17211</v>
          </cell>
          <cell r="J33794" t="str">
            <v>(blank)</v>
          </cell>
        </row>
        <row r="33795">
          <cell r="D33795" t="str">
            <v>17211</v>
          </cell>
          <cell r="J33795" t="str">
            <v>(blank)</v>
          </cell>
        </row>
        <row r="33796">
          <cell r="D33796" t="str">
            <v>17211</v>
          </cell>
          <cell r="J33796" t="str">
            <v>(blank)</v>
          </cell>
        </row>
        <row r="33797">
          <cell r="D33797" t="str">
            <v>17211</v>
          </cell>
          <cell r="J33797" t="str">
            <v>(blank)</v>
          </cell>
        </row>
        <row r="33798">
          <cell r="D33798" t="str">
            <v>17211</v>
          </cell>
          <cell r="J33798" t="str">
            <v>(blank)</v>
          </cell>
        </row>
        <row r="33799">
          <cell r="D33799" t="str">
            <v>17211</v>
          </cell>
          <cell r="J33799" t="str">
            <v>(blank)</v>
          </cell>
        </row>
        <row r="33800">
          <cell r="D33800" t="str">
            <v>17211</v>
          </cell>
          <cell r="J33800" t="str">
            <v>(blank)</v>
          </cell>
        </row>
        <row r="33801">
          <cell r="D33801" t="str">
            <v>17211</v>
          </cell>
          <cell r="J33801" t="str">
            <v>(blank)</v>
          </cell>
        </row>
        <row r="33802">
          <cell r="D33802" t="str">
            <v>17211</v>
          </cell>
          <cell r="J33802" t="str">
            <v>(blank)</v>
          </cell>
        </row>
        <row r="33803">
          <cell r="D33803" t="str">
            <v>17211</v>
          </cell>
          <cell r="J33803" t="str">
            <v>(blank)</v>
          </cell>
        </row>
        <row r="33804">
          <cell r="D33804" t="str">
            <v>17211</v>
          </cell>
          <cell r="J33804" t="str">
            <v>(blank)</v>
          </cell>
        </row>
        <row r="33805">
          <cell r="D33805" t="str">
            <v>17211</v>
          </cell>
          <cell r="J33805" t="str">
            <v>(blank)</v>
          </cell>
        </row>
        <row r="33806">
          <cell r="D33806" t="str">
            <v>17211</v>
          </cell>
          <cell r="J33806" t="str">
            <v>(blank)</v>
          </cell>
        </row>
        <row r="33807">
          <cell r="D33807" t="str">
            <v>17211</v>
          </cell>
          <cell r="J33807" t="str">
            <v>(blank)</v>
          </cell>
        </row>
        <row r="33808">
          <cell r="D33808" t="str">
            <v>17211</v>
          </cell>
          <cell r="J33808" t="str">
            <v>(blank)</v>
          </cell>
        </row>
        <row r="33809">
          <cell r="D33809" t="str">
            <v>17211</v>
          </cell>
          <cell r="J33809" t="str">
            <v>(blank)</v>
          </cell>
        </row>
        <row r="33810">
          <cell r="D33810" t="str">
            <v>17211</v>
          </cell>
          <cell r="J33810" t="str">
            <v>(blank)</v>
          </cell>
        </row>
        <row r="33811">
          <cell r="D33811" t="str">
            <v>17211</v>
          </cell>
          <cell r="J33811" t="str">
            <v>(blank)</v>
          </cell>
        </row>
        <row r="33812">
          <cell r="D33812" t="str">
            <v>17211</v>
          </cell>
          <cell r="J33812" t="str">
            <v>(blank)</v>
          </cell>
        </row>
        <row r="33813">
          <cell r="D33813" t="str">
            <v>17211</v>
          </cell>
          <cell r="J33813" t="str">
            <v>(blank)</v>
          </cell>
        </row>
        <row r="33814">
          <cell r="D33814" t="str">
            <v>17211</v>
          </cell>
          <cell r="J33814" t="str">
            <v>(blank)</v>
          </cell>
        </row>
        <row r="33815">
          <cell r="D33815" t="str">
            <v>17251</v>
          </cell>
          <cell r="J33815" t="str">
            <v>(blank)</v>
          </cell>
        </row>
        <row r="33816">
          <cell r="D33816" t="str">
            <v>17251</v>
          </cell>
          <cell r="J33816" t="str">
            <v>(blank)</v>
          </cell>
        </row>
        <row r="33817">
          <cell r="D33817" t="str">
            <v>17251</v>
          </cell>
          <cell r="J33817" t="str">
            <v>(blank)</v>
          </cell>
        </row>
        <row r="33818">
          <cell r="D33818" t="str">
            <v>17251</v>
          </cell>
          <cell r="J33818" t="str">
            <v>(blank)</v>
          </cell>
        </row>
        <row r="33819">
          <cell r="D33819" t="str">
            <v>17251</v>
          </cell>
          <cell r="J33819" t="str">
            <v>(blank)</v>
          </cell>
        </row>
        <row r="33820">
          <cell r="D33820" t="str">
            <v>17251</v>
          </cell>
          <cell r="J33820" t="str">
            <v>(blank)</v>
          </cell>
        </row>
        <row r="33821">
          <cell r="D33821" t="str">
            <v>17251</v>
          </cell>
          <cell r="J33821" t="str">
            <v>(blank)</v>
          </cell>
        </row>
        <row r="33822">
          <cell r="D33822" t="str">
            <v>17251</v>
          </cell>
          <cell r="J33822" t="str">
            <v>(blank)</v>
          </cell>
        </row>
        <row r="33823">
          <cell r="D33823" t="str">
            <v>17251</v>
          </cell>
          <cell r="J33823" t="str">
            <v>(blank)</v>
          </cell>
        </row>
        <row r="33824">
          <cell r="D33824" t="str">
            <v>17251</v>
          </cell>
          <cell r="J33824" t="str">
            <v>(blank)</v>
          </cell>
        </row>
        <row r="33825">
          <cell r="D33825" t="str">
            <v>17251</v>
          </cell>
          <cell r="J33825" t="str">
            <v>(blank)</v>
          </cell>
        </row>
        <row r="33826">
          <cell r="D33826" t="str">
            <v>17251</v>
          </cell>
          <cell r="J33826" t="str">
            <v>(blank)</v>
          </cell>
        </row>
        <row r="33827">
          <cell r="D33827" t="str">
            <v>17251</v>
          </cell>
          <cell r="J33827" t="str">
            <v>(blank)</v>
          </cell>
        </row>
        <row r="33828">
          <cell r="D33828" t="str">
            <v>17251</v>
          </cell>
          <cell r="J33828" t="str">
            <v>(blank)</v>
          </cell>
        </row>
        <row r="33829">
          <cell r="D33829" t="str">
            <v>17251</v>
          </cell>
          <cell r="J33829" t="str">
            <v>(blank)</v>
          </cell>
        </row>
        <row r="33830">
          <cell r="D33830" t="str">
            <v>17251</v>
          </cell>
          <cell r="J33830" t="str">
            <v>(blank)</v>
          </cell>
        </row>
        <row r="33831">
          <cell r="D33831" t="str">
            <v>17251</v>
          </cell>
          <cell r="J33831" t="str">
            <v>(blank)</v>
          </cell>
        </row>
        <row r="33832">
          <cell r="D33832" t="str">
            <v>17251</v>
          </cell>
          <cell r="J33832" t="str">
            <v>(blank)</v>
          </cell>
        </row>
        <row r="33833">
          <cell r="D33833" t="str">
            <v>17251</v>
          </cell>
          <cell r="J33833" t="str">
            <v>(blank)</v>
          </cell>
        </row>
        <row r="33834">
          <cell r="D33834" t="str">
            <v>17251</v>
          </cell>
          <cell r="J33834" t="str">
            <v>(blank)</v>
          </cell>
        </row>
        <row r="33835">
          <cell r="D33835" t="str">
            <v>17251</v>
          </cell>
          <cell r="J33835" t="str">
            <v>(blank)</v>
          </cell>
        </row>
        <row r="33836">
          <cell r="D33836" t="str">
            <v>17251</v>
          </cell>
          <cell r="J33836" t="str">
            <v>(blank)</v>
          </cell>
        </row>
        <row r="33837">
          <cell r="D33837" t="str">
            <v>17251</v>
          </cell>
          <cell r="J33837" t="str">
            <v>(blank)</v>
          </cell>
        </row>
        <row r="33838">
          <cell r="D33838" t="str">
            <v>17251</v>
          </cell>
          <cell r="J33838" t="str">
            <v>(blank)</v>
          </cell>
        </row>
        <row r="33839">
          <cell r="D33839" t="str">
            <v>17251</v>
          </cell>
          <cell r="J33839" t="str">
            <v>(blank)</v>
          </cell>
        </row>
        <row r="33840">
          <cell r="D33840" t="str">
            <v>17251</v>
          </cell>
          <cell r="J33840" t="str">
            <v>(blank)</v>
          </cell>
        </row>
        <row r="33841">
          <cell r="D33841" t="str">
            <v>17251</v>
          </cell>
          <cell r="J33841" t="str">
            <v>(blank)</v>
          </cell>
        </row>
        <row r="33842">
          <cell r="D33842" t="str">
            <v>17251</v>
          </cell>
          <cell r="J33842" t="str">
            <v>(blank)</v>
          </cell>
        </row>
        <row r="33843">
          <cell r="D33843" t="str">
            <v>17251</v>
          </cell>
          <cell r="J33843" t="str">
            <v>(blank)</v>
          </cell>
        </row>
        <row r="33844">
          <cell r="D33844" t="str">
            <v>17251</v>
          </cell>
          <cell r="J33844" t="str">
            <v>(blank)</v>
          </cell>
        </row>
        <row r="33845">
          <cell r="D33845" t="str">
            <v>17251</v>
          </cell>
          <cell r="J33845" t="str">
            <v>(blank)</v>
          </cell>
        </row>
        <row r="33846">
          <cell r="D33846" t="str">
            <v>17251</v>
          </cell>
          <cell r="J33846" t="str">
            <v>(blank)</v>
          </cell>
        </row>
        <row r="33847">
          <cell r="D33847" t="str">
            <v>17251</v>
          </cell>
          <cell r="J33847" t="str">
            <v>(blank)</v>
          </cell>
        </row>
        <row r="33848">
          <cell r="D33848" t="str">
            <v>17252</v>
          </cell>
          <cell r="J33848" t="str">
            <v>(blank)</v>
          </cell>
        </row>
        <row r="33849">
          <cell r="D33849" t="str">
            <v>17252</v>
          </cell>
          <cell r="J33849" t="str">
            <v>(blank)</v>
          </cell>
        </row>
        <row r="33850">
          <cell r="D33850" t="str">
            <v>17252</v>
          </cell>
          <cell r="J33850" t="str">
            <v>(blank)</v>
          </cell>
        </row>
        <row r="33851">
          <cell r="D33851" t="str">
            <v>17252</v>
          </cell>
          <cell r="J33851" t="str">
            <v>(blank)</v>
          </cell>
        </row>
        <row r="33852">
          <cell r="D33852" t="str">
            <v>17252</v>
          </cell>
          <cell r="J33852" t="str">
            <v>(blank)</v>
          </cell>
        </row>
        <row r="33853">
          <cell r="D33853" t="str">
            <v>17252</v>
          </cell>
          <cell r="J33853" t="str">
            <v>(blank)</v>
          </cell>
        </row>
        <row r="33854">
          <cell r="D33854" t="str">
            <v>17252</v>
          </cell>
          <cell r="J33854" t="str">
            <v>(blank)</v>
          </cell>
        </row>
        <row r="33855">
          <cell r="D33855" t="str">
            <v>17252</v>
          </cell>
          <cell r="J33855" t="str">
            <v>(blank)</v>
          </cell>
        </row>
        <row r="33856">
          <cell r="D33856" t="str">
            <v>17252</v>
          </cell>
          <cell r="J33856" t="str">
            <v>(blank)</v>
          </cell>
        </row>
        <row r="33857">
          <cell r="D33857" t="str">
            <v>17252</v>
          </cell>
          <cell r="J33857" t="str">
            <v>(blank)</v>
          </cell>
        </row>
        <row r="33858">
          <cell r="D33858" t="str">
            <v>17252</v>
          </cell>
          <cell r="J33858" t="str">
            <v>(blank)</v>
          </cell>
        </row>
        <row r="33859">
          <cell r="D33859" t="str">
            <v>17253</v>
          </cell>
          <cell r="J33859" t="str">
            <v>(blank)</v>
          </cell>
        </row>
        <row r="33860">
          <cell r="D33860" t="str">
            <v>17253</v>
          </cell>
          <cell r="J33860" t="str">
            <v>(blank)</v>
          </cell>
        </row>
        <row r="33861">
          <cell r="D33861" t="str">
            <v>17253</v>
          </cell>
          <cell r="J33861" t="str">
            <v>(blank)</v>
          </cell>
        </row>
        <row r="33862">
          <cell r="D33862" t="str">
            <v>17253</v>
          </cell>
          <cell r="J33862" t="str">
            <v>(blank)</v>
          </cell>
        </row>
        <row r="33863">
          <cell r="D33863" t="str">
            <v>17253</v>
          </cell>
          <cell r="J33863" t="str">
            <v>(blank)</v>
          </cell>
        </row>
        <row r="33864">
          <cell r="D33864" t="str">
            <v>17253</v>
          </cell>
          <cell r="J33864" t="str">
            <v>(blank)</v>
          </cell>
        </row>
        <row r="33865">
          <cell r="D33865" t="str">
            <v>17253</v>
          </cell>
          <cell r="J33865" t="str">
            <v>(blank)</v>
          </cell>
        </row>
        <row r="33866">
          <cell r="D33866" t="str">
            <v>17253</v>
          </cell>
          <cell r="J33866" t="str">
            <v>(blank)</v>
          </cell>
        </row>
        <row r="33867">
          <cell r="D33867" t="str">
            <v>17253</v>
          </cell>
          <cell r="J33867" t="str">
            <v>(blank)</v>
          </cell>
        </row>
        <row r="33868">
          <cell r="D33868" t="str">
            <v>17253</v>
          </cell>
          <cell r="J33868" t="str">
            <v>(blank)</v>
          </cell>
        </row>
        <row r="33869">
          <cell r="D33869" t="str">
            <v>17253</v>
          </cell>
          <cell r="J33869" t="str">
            <v>(blank)</v>
          </cell>
        </row>
        <row r="33870">
          <cell r="D33870" t="str">
            <v>17254</v>
          </cell>
          <cell r="J33870" t="str">
            <v>(blank)</v>
          </cell>
        </row>
        <row r="33871">
          <cell r="D33871" t="str">
            <v>17254</v>
          </cell>
          <cell r="J33871" t="str">
            <v>(blank)</v>
          </cell>
        </row>
        <row r="33872">
          <cell r="D33872" t="str">
            <v>17254</v>
          </cell>
          <cell r="J33872" t="str">
            <v>(blank)</v>
          </cell>
        </row>
        <row r="33873">
          <cell r="D33873" t="str">
            <v>17254</v>
          </cell>
          <cell r="J33873" t="str">
            <v>(blank)</v>
          </cell>
        </row>
        <row r="33874">
          <cell r="D33874" t="str">
            <v>17254</v>
          </cell>
          <cell r="J33874" t="str">
            <v>(blank)</v>
          </cell>
        </row>
        <row r="33875">
          <cell r="D33875" t="str">
            <v>17254</v>
          </cell>
          <cell r="J33875" t="str">
            <v>(blank)</v>
          </cell>
        </row>
        <row r="33876">
          <cell r="D33876" t="str">
            <v>17254</v>
          </cell>
          <cell r="J33876" t="str">
            <v>(blank)</v>
          </cell>
        </row>
        <row r="33877">
          <cell r="D33877" t="str">
            <v>17254</v>
          </cell>
          <cell r="J33877" t="str">
            <v>(blank)</v>
          </cell>
        </row>
        <row r="33878">
          <cell r="D33878" t="str">
            <v>17254</v>
          </cell>
          <cell r="J33878" t="str">
            <v>(blank)</v>
          </cell>
        </row>
        <row r="33879">
          <cell r="D33879" t="str">
            <v>17254</v>
          </cell>
          <cell r="J33879" t="str">
            <v>(blank)</v>
          </cell>
        </row>
        <row r="33880">
          <cell r="D33880" t="str">
            <v>17254</v>
          </cell>
          <cell r="J33880" t="str">
            <v>(blank)</v>
          </cell>
        </row>
        <row r="33881">
          <cell r="D33881" t="str">
            <v>17254</v>
          </cell>
          <cell r="J33881" t="str">
            <v>(blank)</v>
          </cell>
        </row>
        <row r="33882">
          <cell r="D33882" t="str">
            <v>17254</v>
          </cell>
          <cell r="J33882" t="str">
            <v>(blank)</v>
          </cell>
        </row>
        <row r="33883">
          <cell r="D33883" t="str">
            <v>17254</v>
          </cell>
          <cell r="J33883" t="str">
            <v>(blank)</v>
          </cell>
        </row>
        <row r="33884">
          <cell r="D33884" t="str">
            <v>17254</v>
          </cell>
          <cell r="J33884" t="str">
            <v>(blank)</v>
          </cell>
        </row>
        <row r="33885">
          <cell r="D33885" t="str">
            <v>17254</v>
          </cell>
          <cell r="J33885" t="str">
            <v>(blank)</v>
          </cell>
        </row>
        <row r="33886">
          <cell r="D33886" t="str">
            <v>17254</v>
          </cell>
          <cell r="J33886" t="str">
            <v>(blank)</v>
          </cell>
        </row>
        <row r="33887">
          <cell r="D33887" t="str">
            <v>17254</v>
          </cell>
          <cell r="J33887" t="str">
            <v>(blank)</v>
          </cell>
        </row>
        <row r="33888">
          <cell r="D33888" t="str">
            <v>17254</v>
          </cell>
          <cell r="J33888" t="str">
            <v>(blank)</v>
          </cell>
        </row>
        <row r="33889">
          <cell r="D33889" t="str">
            <v>17254</v>
          </cell>
          <cell r="J33889" t="str">
            <v>(blank)</v>
          </cell>
        </row>
        <row r="33890">
          <cell r="D33890" t="str">
            <v>17254</v>
          </cell>
          <cell r="J33890" t="str">
            <v>(blank)</v>
          </cell>
        </row>
        <row r="33891">
          <cell r="D33891" t="str">
            <v>17254</v>
          </cell>
          <cell r="J33891" t="str">
            <v>(blank)</v>
          </cell>
        </row>
        <row r="33892">
          <cell r="D33892" t="str">
            <v>17254</v>
          </cell>
          <cell r="J33892" t="str">
            <v>(blank)</v>
          </cell>
        </row>
        <row r="33893">
          <cell r="D33893" t="str">
            <v>17254</v>
          </cell>
          <cell r="J33893" t="str">
            <v>(blank)</v>
          </cell>
        </row>
        <row r="33894">
          <cell r="D33894" t="str">
            <v>17254</v>
          </cell>
          <cell r="J33894" t="str">
            <v>(blank)</v>
          </cell>
        </row>
        <row r="33895">
          <cell r="D33895" t="str">
            <v>17254</v>
          </cell>
          <cell r="J33895" t="str">
            <v>(blank)</v>
          </cell>
        </row>
        <row r="33896">
          <cell r="D33896" t="str">
            <v>17254</v>
          </cell>
          <cell r="J33896" t="str">
            <v>(blank)</v>
          </cell>
        </row>
        <row r="33897">
          <cell r="D33897" t="str">
            <v>17254</v>
          </cell>
          <cell r="J33897" t="str">
            <v>(blank)</v>
          </cell>
        </row>
        <row r="33898">
          <cell r="D33898" t="str">
            <v>17254</v>
          </cell>
          <cell r="J33898" t="str">
            <v>(blank)</v>
          </cell>
        </row>
        <row r="33899">
          <cell r="D33899" t="str">
            <v>17254</v>
          </cell>
          <cell r="J33899" t="str">
            <v>(blank)</v>
          </cell>
        </row>
        <row r="33900">
          <cell r="D33900" t="str">
            <v>17254</v>
          </cell>
          <cell r="J33900" t="str">
            <v>(blank)</v>
          </cell>
        </row>
        <row r="33901">
          <cell r="D33901" t="str">
            <v>17254</v>
          </cell>
          <cell r="J33901" t="str">
            <v>(blank)</v>
          </cell>
        </row>
        <row r="33902">
          <cell r="D33902" t="str">
            <v>17254</v>
          </cell>
          <cell r="J33902" t="str">
            <v>(blank)</v>
          </cell>
        </row>
        <row r="33903">
          <cell r="D33903" t="str">
            <v>17257</v>
          </cell>
          <cell r="J33903" t="str">
            <v>(blank)</v>
          </cell>
        </row>
        <row r="33904">
          <cell r="D33904" t="str">
            <v>17257</v>
          </cell>
          <cell r="J33904" t="str">
            <v>(blank)</v>
          </cell>
        </row>
        <row r="33905">
          <cell r="D33905" t="str">
            <v>17257</v>
          </cell>
          <cell r="J33905" t="str">
            <v>(blank)</v>
          </cell>
        </row>
        <row r="33906">
          <cell r="D33906" t="str">
            <v>17257</v>
          </cell>
          <cell r="J33906" t="str">
            <v>(blank)</v>
          </cell>
        </row>
        <row r="33907">
          <cell r="D33907" t="str">
            <v>17257</v>
          </cell>
          <cell r="J33907" t="str">
            <v>(blank)</v>
          </cell>
        </row>
        <row r="33908">
          <cell r="D33908" t="str">
            <v>17257</v>
          </cell>
          <cell r="J33908" t="str">
            <v>(blank)</v>
          </cell>
        </row>
        <row r="33909">
          <cell r="D33909" t="str">
            <v>17257</v>
          </cell>
          <cell r="J33909" t="str">
            <v>(blank)</v>
          </cell>
        </row>
        <row r="33910">
          <cell r="D33910" t="str">
            <v>17257</v>
          </cell>
          <cell r="J33910" t="str">
            <v>(blank)</v>
          </cell>
        </row>
        <row r="33911">
          <cell r="D33911" t="str">
            <v>17257</v>
          </cell>
          <cell r="J33911" t="str">
            <v>(blank)</v>
          </cell>
        </row>
        <row r="33912">
          <cell r="D33912" t="str">
            <v>17257</v>
          </cell>
          <cell r="J33912" t="str">
            <v>(blank)</v>
          </cell>
        </row>
        <row r="33913">
          <cell r="D33913" t="str">
            <v>17257</v>
          </cell>
          <cell r="J33913" t="str">
            <v>(blank)</v>
          </cell>
        </row>
        <row r="33914">
          <cell r="D33914" t="str">
            <v>17257</v>
          </cell>
          <cell r="J33914" t="str">
            <v>(blank)</v>
          </cell>
        </row>
        <row r="33915">
          <cell r="D33915" t="str">
            <v>17257</v>
          </cell>
          <cell r="J33915" t="str">
            <v>(blank)</v>
          </cell>
        </row>
        <row r="33916">
          <cell r="D33916" t="str">
            <v>17257</v>
          </cell>
          <cell r="J33916" t="str">
            <v>(blank)</v>
          </cell>
        </row>
        <row r="33917">
          <cell r="D33917" t="str">
            <v>17257</v>
          </cell>
          <cell r="J33917" t="str">
            <v>(blank)</v>
          </cell>
        </row>
        <row r="33918">
          <cell r="D33918" t="str">
            <v>17257</v>
          </cell>
          <cell r="J33918" t="str">
            <v>(blank)</v>
          </cell>
        </row>
        <row r="33919">
          <cell r="D33919" t="str">
            <v>17257</v>
          </cell>
          <cell r="J33919" t="str">
            <v>(blank)</v>
          </cell>
        </row>
        <row r="33920">
          <cell r="D33920" t="str">
            <v>17257</v>
          </cell>
          <cell r="J33920" t="str">
            <v>(blank)</v>
          </cell>
        </row>
        <row r="33921">
          <cell r="D33921" t="str">
            <v>17257</v>
          </cell>
          <cell r="J33921" t="str">
            <v>(blank)</v>
          </cell>
        </row>
        <row r="33922">
          <cell r="D33922" t="str">
            <v>17257</v>
          </cell>
          <cell r="J33922" t="str">
            <v>(blank)</v>
          </cell>
        </row>
        <row r="33923">
          <cell r="D33923" t="str">
            <v>17257</v>
          </cell>
          <cell r="J33923" t="str">
            <v>(blank)</v>
          </cell>
        </row>
        <row r="33924">
          <cell r="D33924" t="str">
            <v>17257</v>
          </cell>
          <cell r="J33924" t="str">
            <v>(blank)</v>
          </cell>
        </row>
        <row r="33925">
          <cell r="D33925" t="str">
            <v>17257</v>
          </cell>
          <cell r="J33925" t="str">
            <v>(blank)</v>
          </cell>
        </row>
        <row r="33926">
          <cell r="D33926" t="str">
            <v>17257</v>
          </cell>
          <cell r="J33926" t="str">
            <v>(blank)</v>
          </cell>
        </row>
        <row r="33927">
          <cell r="D33927" t="str">
            <v>17257</v>
          </cell>
          <cell r="J33927" t="str">
            <v>(blank)</v>
          </cell>
        </row>
        <row r="33928">
          <cell r="D33928" t="str">
            <v>17257</v>
          </cell>
          <cell r="J33928" t="str">
            <v>(blank)</v>
          </cell>
        </row>
        <row r="33929">
          <cell r="D33929" t="str">
            <v>17257</v>
          </cell>
          <cell r="J33929" t="str">
            <v>(blank)</v>
          </cell>
        </row>
        <row r="33930">
          <cell r="D33930" t="str">
            <v>17257</v>
          </cell>
          <cell r="J33930" t="str">
            <v>(blank)</v>
          </cell>
        </row>
        <row r="33931">
          <cell r="D33931" t="str">
            <v>17257</v>
          </cell>
          <cell r="J33931" t="str">
            <v>(blank)</v>
          </cell>
        </row>
        <row r="33932">
          <cell r="D33932" t="str">
            <v>17257</v>
          </cell>
          <cell r="J33932" t="str">
            <v>(blank)</v>
          </cell>
        </row>
        <row r="33933">
          <cell r="D33933" t="str">
            <v>17257</v>
          </cell>
          <cell r="J33933" t="str">
            <v>(blank)</v>
          </cell>
        </row>
        <row r="33934">
          <cell r="D33934" t="str">
            <v>17257</v>
          </cell>
          <cell r="J33934" t="str">
            <v>(blank)</v>
          </cell>
        </row>
        <row r="33935">
          <cell r="D33935" t="str">
            <v>17257</v>
          </cell>
          <cell r="J33935" t="str">
            <v>(blank)</v>
          </cell>
        </row>
        <row r="33936">
          <cell r="D33936" t="str">
            <v>17261</v>
          </cell>
          <cell r="J33936" t="str">
            <v>(blank)</v>
          </cell>
        </row>
        <row r="33937">
          <cell r="D33937" t="str">
            <v>17261</v>
          </cell>
          <cell r="J33937" t="str">
            <v>(blank)</v>
          </cell>
        </row>
        <row r="33938">
          <cell r="D33938" t="str">
            <v>17261</v>
          </cell>
          <cell r="J33938" t="str">
            <v>(blank)</v>
          </cell>
        </row>
        <row r="33939">
          <cell r="D33939" t="str">
            <v>17261</v>
          </cell>
          <cell r="J33939" t="str">
            <v>(blank)</v>
          </cell>
        </row>
        <row r="33940">
          <cell r="D33940" t="str">
            <v>17261</v>
          </cell>
          <cell r="J33940" t="str">
            <v>(blank)</v>
          </cell>
        </row>
        <row r="33941">
          <cell r="D33941" t="str">
            <v>17261</v>
          </cell>
          <cell r="J33941" t="str">
            <v>(blank)</v>
          </cell>
        </row>
        <row r="33942">
          <cell r="D33942" t="str">
            <v>17261</v>
          </cell>
          <cell r="J33942" t="str">
            <v>(blank)</v>
          </cell>
        </row>
        <row r="33943">
          <cell r="D33943" t="str">
            <v>17261</v>
          </cell>
          <cell r="J33943" t="str">
            <v>(blank)</v>
          </cell>
        </row>
        <row r="33944">
          <cell r="D33944" t="str">
            <v>17261</v>
          </cell>
          <cell r="J33944" t="str">
            <v>(blank)</v>
          </cell>
        </row>
        <row r="33945">
          <cell r="D33945" t="str">
            <v>17261</v>
          </cell>
          <cell r="J33945" t="str">
            <v>(blank)</v>
          </cell>
        </row>
        <row r="33946">
          <cell r="D33946" t="str">
            <v>17261</v>
          </cell>
          <cell r="J33946" t="str">
            <v>(blank)</v>
          </cell>
        </row>
        <row r="33947">
          <cell r="D33947" t="str">
            <v>17261</v>
          </cell>
          <cell r="J33947" t="str">
            <v>(blank)</v>
          </cell>
        </row>
        <row r="33948">
          <cell r="D33948" t="str">
            <v>17261</v>
          </cell>
          <cell r="J33948" t="str">
            <v>(blank)</v>
          </cell>
        </row>
        <row r="33949">
          <cell r="D33949" t="str">
            <v>17261</v>
          </cell>
          <cell r="J33949" t="str">
            <v>(blank)</v>
          </cell>
        </row>
        <row r="33950">
          <cell r="D33950" t="str">
            <v>17261</v>
          </cell>
          <cell r="J33950" t="str">
            <v>(blank)</v>
          </cell>
        </row>
        <row r="33951">
          <cell r="D33951" t="str">
            <v>17261</v>
          </cell>
          <cell r="J33951" t="str">
            <v>(blank)</v>
          </cell>
        </row>
        <row r="33952">
          <cell r="D33952" t="str">
            <v>17261</v>
          </cell>
          <cell r="J33952" t="str">
            <v>(blank)</v>
          </cell>
        </row>
        <row r="33953">
          <cell r="D33953" t="str">
            <v>17261</v>
          </cell>
          <cell r="J33953" t="str">
            <v>(blank)</v>
          </cell>
        </row>
        <row r="33954">
          <cell r="D33954" t="str">
            <v>17261</v>
          </cell>
          <cell r="J33954" t="str">
            <v>(blank)</v>
          </cell>
        </row>
        <row r="33955">
          <cell r="D33955" t="str">
            <v>17261</v>
          </cell>
          <cell r="J33955" t="str">
            <v>(blank)</v>
          </cell>
        </row>
        <row r="33956">
          <cell r="D33956" t="str">
            <v>17261</v>
          </cell>
          <cell r="J33956" t="str">
            <v>(blank)</v>
          </cell>
        </row>
        <row r="33957">
          <cell r="D33957" t="str">
            <v>17261</v>
          </cell>
          <cell r="J33957" t="str">
            <v>(blank)</v>
          </cell>
        </row>
        <row r="33958">
          <cell r="D33958" t="str">
            <v>17261</v>
          </cell>
          <cell r="J33958" t="str">
            <v>(blank)</v>
          </cell>
        </row>
        <row r="33959">
          <cell r="D33959" t="str">
            <v>17261</v>
          </cell>
          <cell r="J33959" t="str">
            <v>(blank)</v>
          </cell>
        </row>
        <row r="33960">
          <cell r="D33960" t="str">
            <v>17261</v>
          </cell>
          <cell r="J33960" t="str">
            <v>(blank)</v>
          </cell>
        </row>
        <row r="33961">
          <cell r="D33961" t="str">
            <v>17261</v>
          </cell>
          <cell r="J33961" t="str">
            <v>(blank)</v>
          </cell>
        </row>
        <row r="33962">
          <cell r="D33962" t="str">
            <v>17261</v>
          </cell>
          <cell r="J33962" t="str">
            <v>(blank)</v>
          </cell>
        </row>
        <row r="33963">
          <cell r="D33963" t="str">
            <v>17261</v>
          </cell>
          <cell r="J33963" t="str">
            <v>(blank)</v>
          </cell>
        </row>
        <row r="33964">
          <cell r="D33964" t="str">
            <v>17261</v>
          </cell>
          <cell r="J33964" t="str">
            <v>(blank)</v>
          </cell>
        </row>
        <row r="33965">
          <cell r="D33965" t="str">
            <v>17261</v>
          </cell>
          <cell r="J33965" t="str">
            <v>(blank)</v>
          </cell>
        </row>
        <row r="33966">
          <cell r="D33966" t="str">
            <v>17261</v>
          </cell>
          <cell r="J33966" t="str">
            <v>(blank)</v>
          </cell>
        </row>
        <row r="33967">
          <cell r="D33967" t="str">
            <v>17261</v>
          </cell>
          <cell r="J33967" t="str">
            <v>(blank)</v>
          </cell>
        </row>
        <row r="33968">
          <cell r="D33968" t="str">
            <v>17261</v>
          </cell>
          <cell r="J33968" t="str">
            <v>(blank)</v>
          </cell>
        </row>
        <row r="33969">
          <cell r="D33969" t="str">
            <v>17264</v>
          </cell>
          <cell r="J33969" t="str">
            <v>(blank)</v>
          </cell>
        </row>
        <row r="33970">
          <cell r="D33970" t="str">
            <v>17264</v>
          </cell>
          <cell r="J33970" t="str">
            <v>(blank)</v>
          </cell>
        </row>
        <row r="33971">
          <cell r="D33971" t="str">
            <v>17264</v>
          </cell>
          <cell r="J33971" t="str">
            <v>(blank)</v>
          </cell>
        </row>
        <row r="33972">
          <cell r="D33972" t="str">
            <v>17264</v>
          </cell>
          <cell r="J33972" t="str">
            <v>(blank)</v>
          </cell>
        </row>
        <row r="33973">
          <cell r="D33973" t="str">
            <v>17264</v>
          </cell>
          <cell r="J33973" t="str">
            <v>(blank)</v>
          </cell>
        </row>
        <row r="33974">
          <cell r="D33974" t="str">
            <v>17264</v>
          </cell>
          <cell r="J33974" t="str">
            <v>(blank)</v>
          </cell>
        </row>
        <row r="33975">
          <cell r="D33975" t="str">
            <v>17264</v>
          </cell>
          <cell r="J33975" t="str">
            <v>(blank)</v>
          </cell>
        </row>
        <row r="33976">
          <cell r="D33976" t="str">
            <v>17264</v>
          </cell>
          <cell r="J33976" t="str">
            <v>(blank)</v>
          </cell>
        </row>
        <row r="33977">
          <cell r="D33977" t="str">
            <v>17264</v>
          </cell>
          <cell r="J33977" t="str">
            <v>(blank)</v>
          </cell>
        </row>
        <row r="33978">
          <cell r="D33978" t="str">
            <v>17264</v>
          </cell>
          <cell r="J33978" t="str">
            <v>(blank)</v>
          </cell>
        </row>
        <row r="33979">
          <cell r="D33979" t="str">
            <v>17264</v>
          </cell>
          <cell r="J33979" t="str">
            <v>(blank)</v>
          </cell>
        </row>
        <row r="33980">
          <cell r="D33980" t="str">
            <v>17264</v>
          </cell>
          <cell r="J33980" t="str">
            <v>(blank)</v>
          </cell>
        </row>
        <row r="33981">
          <cell r="D33981" t="str">
            <v>17264</v>
          </cell>
          <cell r="J33981" t="str">
            <v>(blank)</v>
          </cell>
        </row>
        <row r="33982">
          <cell r="D33982" t="str">
            <v>17264</v>
          </cell>
          <cell r="J33982" t="str">
            <v>(blank)</v>
          </cell>
        </row>
        <row r="33983">
          <cell r="D33983" t="str">
            <v>17264</v>
          </cell>
          <cell r="J33983" t="str">
            <v>(blank)</v>
          </cell>
        </row>
        <row r="33984">
          <cell r="D33984" t="str">
            <v>17264</v>
          </cell>
          <cell r="J33984" t="str">
            <v>(blank)</v>
          </cell>
        </row>
        <row r="33985">
          <cell r="D33985" t="str">
            <v>17264</v>
          </cell>
          <cell r="J33985" t="str">
            <v>(blank)</v>
          </cell>
        </row>
        <row r="33986">
          <cell r="D33986" t="str">
            <v>17264</v>
          </cell>
          <cell r="J33986" t="str">
            <v>(blank)</v>
          </cell>
        </row>
        <row r="33987">
          <cell r="D33987" t="str">
            <v>17264</v>
          </cell>
          <cell r="J33987" t="str">
            <v>(blank)</v>
          </cell>
        </row>
        <row r="33988">
          <cell r="D33988" t="str">
            <v>17264</v>
          </cell>
          <cell r="J33988" t="str">
            <v>(blank)</v>
          </cell>
        </row>
        <row r="33989">
          <cell r="D33989" t="str">
            <v>17264</v>
          </cell>
          <cell r="J33989" t="str">
            <v>(blank)</v>
          </cell>
        </row>
        <row r="33990">
          <cell r="D33990" t="str">
            <v>17264</v>
          </cell>
          <cell r="J33990" t="str">
            <v>(blank)</v>
          </cell>
        </row>
        <row r="33991">
          <cell r="D33991" t="str">
            <v>17264</v>
          </cell>
          <cell r="J33991" t="str">
            <v>(blank)</v>
          </cell>
        </row>
        <row r="33992">
          <cell r="D33992" t="str">
            <v>17264</v>
          </cell>
          <cell r="J33992" t="str">
            <v>(blank)</v>
          </cell>
        </row>
        <row r="33993">
          <cell r="D33993" t="str">
            <v>17264</v>
          </cell>
          <cell r="J33993" t="str">
            <v>(blank)</v>
          </cell>
        </row>
        <row r="33994">
          <cell r="D33994" t="str">
            <v>17264</v>
          </cell>
          <cell r="J33994" t="str">
            <v>(blank)</v>
          </cell>
        </row>
        <row r="33995">
          <cell r="D33995" t="str">
            <v>17264</v>
          </cell>
          <cell r="J33995" t="str">
            <v>(blank)</v>
          </cell>
        </row>
        <row r="33996">
          <cell r="D33996" t="str">
            <v>17264</v>
          </cell>
          <cell r="J33996" t="str">
            <v>(blank)</v>
          </cell>
        </row>
        <row r="33997">
          <cell r="D33997" t="str">
            <v>17264</v>
          </cell>
          <cell r="J33997" t="str">
            <v>(blank)</v>
          </cell>
        </row>
        <row r="33998">
          <cell r="D33998" t="str">
            <v>17264</v>
          </cell>
          <cell r="J33998" t="str">
            <v>(blank)</v>
          </cell>
        </row>
        <row r="33999">
          <cell r="D33999" t="str">
            <v>17264</v>
          </cell>
          <cell r="J33999" t="str">
            <v>(blank)</v>
          </cell>
        </row>
        <row r="34000">
          <cell r="D34000" t="str">
            <v>17264</v>
          </cell>
          <cell r="J34000" t="str">
            <v>(blank)</v>
          </cell>
        </row>
        <row r="34001">
          <cell r="D34001" t="str">
            <v>17264</v>
          </cell>
          <cell r="J34001" t="str">
            <v>(blank)</v>
          </cell>
        </row>
        <row r="34002">
          <cell r="D34002" t="str">
            <v>17266</v>
          </cell>
          <cell r="J34002" t="str">
            <v>(blank)</v>
          </cell>
        </row>
        <row r="34003">
          <cell r="D34003" t="str">
            <v>17266</v>
          </cell>
          <cell r="J34003" t="str">
            <v>(blank)</v>
          </cell>
        </row>
        <row r="34004">
          <cell r="D34004" t="str">
            <v>17266</v>
          </cell>
          <cell r="J34004" t="str">
            <v>(blank)</v>
          </cell>
        </row>
        <row r="34005">
          <cell r="D34005" t="str">
            <v>17266</v>
          </cell>
          <cell r="J34005" t="str">
            <v>(blank)</v>
          </cell>
        </row>
        <row r="34006">
          <cell r="D34006" t="str">
            <v>17266</v>
          </cell>
          <cell r="J34006" t="str">
            <v>(blank)</v>
          </cell>
        </row>
        <row r="34007">
          <cell r="D34007" t="str">
            <v>17266</v>
          </cell>
          <cell r="J34007" t="str">
            <v>(blank)</v>
          </cell>
        </row>
        <row r="34008">
          <cell r="D34008" t="str">
            <v>17266</v>
          </cell>
          <cell r="J34008" t="str">
            <v>(blank)</v>
          </cell>
        </row>
        <row r="34009">
          <cell r="D34009" t="str">
            <v>17266</v>
          </cell>
          <cell r="J34009" t="str">
            <v>(blank)</v>
          </cell>
        </row>
        <row r="34010">
          <cell r="D34010" t="str">
            <v>17266</v>
          </cell>
          <cell r="J34010" t="str">
            <v>(blank)</v>
          </cell>
        </row>
        <row r="34011">
          <cell r="D34011" t="str">
            <v>17266</v>
          </cell>
          <cell r="J34011" t="str">
            <v>(blank)</v>
          </cell>
        </row>
        <row r="34012">
          <cell r="D34012" t="str">
            <v>17266</v>
          </cell>
          <cell r="J34012" t="str">
            <v>(blank)</v>
          </cell>
        </row>
        <row r="34013">
          <cell r="D34013" t="str">
            <v>17266</v>
          </cell>
          <cell r="J34013" t="str">
            <v>(blank)</v>
          </cell>
        </row>
        <row r="34014">
          <cell r="D34014" t="str">
            <v>17266</v>
          </cell>
          <cell r="J34014" t="str">
            <v>(blank)</v>
          </cell>
        </row>
        <row r="34015">
          <cell r="D34015" t="str">
            <v>17266</v>
          </cell>
          <cell r="J34015" t="str">
            <v>(blank)</v>
          </cell>
        </row>
        <row r="34016">
          <cell r="D34016" t="str">
            <v>17266</v>
          </cell>
          <cell r="J34016" t="str">
            <v>(blank)</v>
          </cell>
        </row>
        <row r="34017">
          <cell r="D34017" t="str">
            <v>17266</v>
          </cell>
          <cell r="J34017" t="str">
            <v>(blank)</v>
          </cell>
        </row>
        <row r="34018">
          <cell r="D34018" t="str">
            <v>17266</v>
          </cell>
          <cell r="J34018" t="str">
            <v>(blank)</v>
          </cell>
        </row>
        <row r="34019">
          <cell r="D34019" t="str">
            <v>17266</v>
          </cell>
          <cell r="J34019" t="str">
            <v>(blank)</v>
          </cell>
        </row>
        <row r="34020">
          <cell r="D34020" t="str">
            <v>17266</v>
          </cell>
          <cell r="J34020" t="str">
            <v>(blank)</v>
          </cell>
        </row>
        <row r="34021">
          <cell r="D34021" t="str">
            <v>17266</v>
          </cell>
          <cell r="J34021" t="str">
            <v>(blank)</v>
          </cell>
        </row>
        <row r="34022">
          <cell r="D34022" t="str">
            <v>17266</v>
          </cell>
          <cell r="J34022" t="str">
            <v>(blank)</v>
          </cell>
        </row>
        <row r="34023">
          <cell r="D34023" t="str">
            <v>17266</v>
          </cell>
          <cell r="J34023" t="str">
            <v>(blank)</v>
          </cell>
        </row>
        <row r="34024">
          <cell r="D34024" t="str">
            <v>17266</v>
          </cell>
          <cell r="J34024" t="str">
            <v>(blank)</v>
          </cell>
        </row>
        <row r="34025">
          <cell r="D34025" t="str">
            <v>17266</v>
          </cell>
          <cell r="J34025" t="str">
            <v>(blank)</v>
          </cell>
        </row>
        <row r="34026">
          <cell r="D34026" t="str">
            <v>17266</v>
          </cell>
          <cell r="J34026" t="str">
            <v>(blank)</v>
          </cell>
        </row>
        <row r="34027">
          <cell r="D34027" t="str">
            <v>17266</v>
          </cell>
          <cell r="J34027" t="str">
            <v>(blank)</v>
          </cell>
        </row>
        <row r="34028">
          <cell r="D34028" t="str">
            <v>17266</v>
          </cell>
          <cell r="J34028" t="str">
            <v>(blank)</v>
          </cell>
        </row>
        <row r="34029">
          <cell r="D34029" t="str">
            <v>17266</v>
          </cell>
          <cell r="J34029" t="str">
            <v>(blank)</v>
          </cell>
        </row>
        <row r="34030">
          <cell r="D34030" t="str">
            <v>17266</v>
          </cell>
          <cell r="J34030" t="str">
            <v>(blank)</v>
          </cell>
        </row>
        <row r="34031">
          <cell r="D34031" t="str">
            <v>17266</v>
          </cell>
          <cell r="J34031" t="str">
            <v>(blank)</v>
          </cell>
        </row>
        <row r="34032">
          <cell r="D34032" t="str">
            <v>17266</v>
          </cell>
          <cell r="J34032" t="str">
            <v>(blank)</v>
          </cell>
        </row>
        <row r="34033">
          <cell r="D34033" t="str">
            <v>17266</v>
          </cell>
          <cell r="J34033" t="str">
            <v>(blank)</v>
          </cell>
        </row>
        <row r="34034">
          <cell r="D34034" t="str">
            <v>17266</v>
          </cell>
          <cell r="J34034" t="str">
            <v>(blank)</v>
          </cell>
        </row>
        <row r="34035">
          <cell r="D34035" t="str">
            <v>17267</v>
          </cell>
          <cell r="J34035" t="str">
            <v>(blank)</v>
          </cell>
        </row>
        <row r="34036">
          <cell r="D34036" t="str">
            <v>17267</v>
          </cell>
          <cell r="J34036" t="str">
            <v>(blank)</v>
          </cell>
        </row>
        <row r="34037">
          <cell r="D34037" t="str">
            <v>17267</v>
          </cell>
          <cell r="J34037" t="str">
            <v>(blank)</v>
          </cell>
        </row>
        <row r="34038">
          <cell r="D34038" t="str">
            <v>17267</v>
          </cell>
          <cell r="J34038" t="str">
            <v>(blank)</v>
          </cell>
        </row>
        <row r="34039">
          <cell r="D34039" t="str">
            <v>17267</v>
          </cell>
          <cell r="J34039" t="str">
            <v>(blank)</v>
          </cell>
        </row>
        <row r="34040">
          <cell r="D34040" t="str">
            <v>17267</v>
          </cell>
          <cell r="J34040" t="str">
            <v>(blank)</v>
          </cell>
        </row>
        <row r="34041">
          <cell r="D34041" t="str">
            <v>17267</v>
          </cell>
          <cell r="J34041" t="str">
            <v>(blank)</v>
          </cell>
        </row>
        <row r="34042">
          <cell r="D34042" t="str">
            <v>17267</v>
          </cell>
          <cell r="J34042" t="str">
            <v>(blank)</v>
          </cell>
        </row>
        <row r="34043">
          <cell r="D34043" t="str">
            <v>17267</v>
          </cell>
          <cell r="J34043" t="str">
            <v>(blank)</v>
          </cell>
        </row>
        <row r="34044">
          <cell r="D34044" t="str">
            <v>17267</v>
          </cell>
          <cell r="J34044" t="str">
            <v>(blank)</v>
          </cell>
        </row>
        <row r="34045">
          <cell r="D34045" t="str">
            <v>17267</v>
          </cell>
          <cell r="J34045" t="str">
            <v>(blank)</v>
          </cell>
        </row>
        <row r="34046">
          <cell r="D34046" t="str">
            <v>17267</v>
          </cell>
          <cell r="J34046" t="str">
            <v>(blank)</v>
          </cell>
        </row>
        <row r="34047">
          <cell r="D34047" t="str">
            <v>17267</v>
          </cell>
          <cell r="J34047" t="str">
            <v>(blank)</v>
          </cell>
        </row>
        <row r="34048">
          <cell r="D34048" t="str">
            <v>17267</v>
          </cell>
          <cell r="J34048" t="str">
            <v>(blank)</v>
          </cell>
        </row>
        <row r="34049">
          <cell r="D34049" t="str">
            <v>17267</v>
          </cell>
          <cell r="J34049" t="str">
            <v>(blank)</v>
          </cell>
        </row>
        <row r="34050">
          <cell r="D34050" t="str">
            <v>17267</v>
          </cell>
          <cell r="J34050" t="str">
            <v>(blank)</v>
          </cell>
        </row>
        <row r="34051">
          <cell r="D34051" t="str">
            <v>17267</v>
          </cell>
          <cell r="J34051" t="str">
            <v>(blank)</v>
          </cell>
        </row>
        <row r="34052">
          <cell r="D34052" t="str">
            <v>17267</v>
          </cell>
          <cell r="J34052" t="str">
            <v>(blank)</v>
          </cell>
        </row>
        <row r="34053">
          <cell r="D34053" t="str">
            <v>17267</v>
          </cell>
          <cell r="J34053" t="str">
            <v>(blank)</v>
          </cell>
        </row>
        <row r="34054">
          <cell r="D34054" t="str">
            <v>17267</v>
          </cell>
          <cell r="J34054" t="str">
            <v>(blank)</v>
          </cell>
        </row>
        <row r="34055">
          <cell r="D34055" t="str">
            <v>17267</v>
          </cell>
          <cell r="J34055" t="str">
            <v>(blank)</v>
          </cell>
        </row>
        <row r="34056">
          <cell r="D34056" t="str">
            <v>17267</v>
          </cell>
          <cell r="J34056" t="str">
            <v>(blank)</v>
          </cell>
        </row>
        <row r="34057">
          <cell r="D34057" t="str">
            <v>17267</v>
          </cell>
          <cell r="J34057" t="str">
            <v>(blank)</v>
          </cell>
        </row>
        <row r="34058">
          <cell r="D34058" t="str">
            <v>17267</v>
          </cell>
          <cell r="J34058" t="str">
            <v>(blank)</v>
          </cell>
        </row>
        <row r="34059">
          <cell r="D34059" t="str">
            <v>17267</v>
          </cell>
          <cell r="J34059" t="str">
            <v>(blank)</v>
          </cell>
        </row>
        <row r="34060">
          <cell r="D34060" t="str">
            <v>17267</v>
          </cell>
          <cell r="J34060" t="str">
            <v>(blank)</v>
          </cell>
        </row>
        <row r="34061">
          <cell r="D34061" t="str">
            <v>17267</v>
          </cell>
          <cell r="J34061" t="str">
            <v>(blank)</v>
          </cell>
        </row>
        <row r="34062">
          <cell r="D34062" t="str">
            <v>17267</v>
          </cell>
          <cell r="J34062" t="str">
            <v>(blank)</v>
          </cell>
        </row>
        <row r="34063">
          <cell r="D34063" t="str">
            <v>17267</v>
          </cell>
          <cell r="J34063" t="str">
            <v>(blank)</v>
          </cell>
        </row>
        <row r="34064">
          <cell r="D34064" t="str">
            <v>17267</v>
          </cell>
          <cell r="J34064" t="str">
            <v>(blank)</v>
          </cell>
        </row>
        <row r="34065">
          <cell r="D34065" t="str">
            <v>17267</v>
          </cell>
          <cell r="J34065" t="str">
            <v>(blank)</v>
          </cell>
        </row>
        <row r="34066">
          <cell r="D34066" t="str">
            <v>17267</v>
          </cell>
          <cell r="J34066" t="str">
            <v>(blank)</v>
          </cell>
        </row>
        <row r="34067">
          <cell r="D34067" t="str">
            <v>17267</v>
          </cell>
          <cell r="J34067" t="str">
            <v>(blank)</v>
          </cell>
        </row>
        <row r="34068">
          <cell r="D34068" t="str">
            <v>17270</v>
          </cell>
          <cell r="J34068" t="str">
            <v>(blank)</v>
          </cell>
        </row>
        <row r="34069">
          <cell r="D34069" t="str">
            <v>17270</v>
          </cell>
          <cell r="J34069" t="str">
            <v>(blank)</v>
          </cell>
        </row>
        <row r="34070">
          <cell r="D34070" t="str">
            <v>17270</v>
          </cell>
          <cell r="J34070" t="str">
            <v>(blank)</v>
          </cell>
        </row>
        <row r="34071">
          <cell r="D34071" t="str">
            <v>17270</v>
          </cell>
          <cell r="J34071" t="str">
            <v>(blank)</v>
          </cell>
        </row>
        <row r="34072">
          <cell r="D34072" t="str">
            <v>17270</v>
          </cell>
          <cell r="J34072" t="str">
            <v>(blank)</v>
          </cell>
        </row>
        <row r="34073">
          <cell r="D34073" t="str">
            <v>17270</v>
          </cell>
          <cell r="J34073" t="str">
            <v>(blank)</v>
          </cell>
        </row>
        <row r="34074">
          <cell r="D34074" t="str">
            <v>17270</v>
          </cell>
          <cell r="J34074" t="str">
            <v>(blank)</v>
          </cell>
        </row>
        <row r="34075">
          <cell r="D34075" t="str">
            <v>17270</v>
          </cell>
          <cell r="J34075" t="str">
            <v>(blank)</v>
          </cell>
        </row>
        <row r="34076">
          <cell r="D34076" t="str">
            <v>17270</v>
          </cell>
          <cell r="J34076" t="str">
            <v>(blank)</v>
          </cell>
        </row>
        <row r="34077">
          <cell r="D34077" t="str">
            <v>17270</v>
          </cell>
          <cell r="J34077" t="str">
            <v>(blank)</v>
          </cell>
        </row>
        <row r="34078">
          <cell r="D34078" t="str">
            <v>17270</v>
          </cell>
          <cell r="J34078" t="str">
            <v>(blank)</v>
          </cell>
        </row>
        <row r="34079">
          <cell r="D34079" t="str">
            <v>17270</v>
          </cell>
          <cell r="J34079" t="str">
            <v>(blank)</v>
          </cell>
        </row>
        <row r="34080">
          <cell r="D34080" t="str">
            <v>17270</v>
          </cell>
          <cell r="J34080" t="str">
            <v>(blank)</v>
          </cell>
        </row>
        <row r="34081">
          <cell r="D34081" t="str">
            <v>17270</v>
          </cell>
          <cell r="J34081" t="str">
            <v>(blank)</v>
          </cell>
        </row>
        <row r="34082">
          <cell r="D34082" t="str">
            <v>17270</v>
          </cell>
          <cell r="J34082" t="str">
            <v>(blank)</v>
          </cell>
        </row>
        <row r="34083">
          <cell r="D34083" t="str">
            <v>17270</v>
          </cell>
          <cell r="J34083" t="str">
            <v>(blank)</v>
          </cell>
        </row>
        <row r="34084">
          <cell r="D34084" t="str">
            <v>17270</v>
          </cell>
          <cell r="J34084" t="str">
            <v>(blank)</v>
          </cell>
        </row>
        <row r="34085">
          <cell r="D34085" t="str">
            <v>17270</v>
          </cell>
          <cell r="J34085" t="str">
            <v>(blank)</v>
          </cell>
        </row>
        <row r="34086">
          <cell r="D34086" t="str">
            <v>17270</v>
          </cell>
          <cell r="J34086" t="str">
            <v>(blank)</v>
          </cell>
        </row>
        <row r="34087">
          <cell r="D34087" t="str">
            <v>17270</v>
          </cell>
          <cell r="J34087" t="str">
            <v>(blank)</v>
          </cell>
        </row>
        <row r="34088">
          <cell r="D34088" t="str">
            <v>17270</v>
          </cell>
          <cell r="J34088" t="str">
            <v>(blank)</v>
          </cell>
        </row>
        <row r="34089">
          <cell r="D34089" t="str">
            <v>17270</v>
          </cell>
          <cell r="J34089" t="str">
            <v>(blank)</v>
          </cell>
        </row>
        <row r="34090">
          <cell r="D34090" t="str">
            <v>17270</v>
          </cell>
          <cell r="J34090" t="str">
            <v>(blank)</v>
          </cell>
        </row>
        <row r="34091">
          <cell r="D34091" t="str">
            <v>17270</v>
          </cell>
          <cell r="J34091" t="str">
            <v>(blank)</v>
          </cell>
        </row>
        <row r="34092">
          <cell r="D34092" t="str">
            <v>17270</v>
          </cell>
          <cell r="J34092" t="str">
            <v>(blank)</v>
          </cell>
        </row>
        <row r="34093">
          <cell r="D34093" t="str">
            <v>17270</v>
          </cell>
          <cell r="J34093" t="str">
            <v>(blank)</v>
          </cell>
        </row>
        <row r="34094">
          <cell r="D34094" t="str">
            <v>17270</v>
          </cell>
          <cell r="J34094" t="str">
            <v>(blank)</v>
          </cell>
        </row>
        <row r="34095">
          <cell r="D34095" t="str">
            <v>17270</v>
          </cell>
          <cell r="J34095" t="str">
            <v>(blank)</v>
          </cell>
        </row>
        <row r="34096">
          <cell r="D34096" t="str">
            <v>17270</v>
          </cell>
          <cell r="J34096" t="str">
            <v>(blank)</v>
          </cell>
        </row>
        <row r="34097">
          <cell r="D34097" t="str">
            <v>17270</v>
          </cell>
          <cell r="J34097" t="str">
            <v>(blank)</v>
          </cell>
        </row>
        <row r="34098">
          <cell r="D34098" t="str">
            <v>17270</v>
          </cell>
          <cell r="J34098" t="str">
            <v>(blank)</v>
          </cell>
        </row>
        <row r="34099">
          <cell r="D34099" t="str">
            <v>17270</v>
          </cell>
          <cell r="J34099" t="str">
            <v>(blank)</v>
          </cell>
        </row>
        <row r="34100">
          <cell r="D34100" t="str">
            <v>17270</v>
          </cell>
          <cell r="J34100" t="str">
            <v>(blank)</v>
          </cell>
        </row>
        <row r="34101">
          <cell r="D34101" t="str">
            <v>17271</v>
          </cell>
          <cell r="J34101" t="str">
            <v>(blank)</v>
          </cell>
        </row>
        <row r="34102">
          <cell r="D34102" t="str">
            <v>17271</v>
          </cell>
          <cell r="J34102" t="str">
            <v>(blank)</v>
          </cell>
        </row>
        <row r="34103">
          <cell r="D34103" t="str">
            <v>17271</v>
          </cell>
          <cell r="J34103" t="str">
            <v>(blank)</v>
          </cell>
        </row>
        <row r="34104">
          <cell r="D34104" t="str">
            <v>17271</v>
          </cell>
          <cell r="J34104" t="str">
            <v>(blank)</v>
          </cell>
        </row>
        <row r="34105">
          <cell r="D34105" t="str">
            <v>17271</v>
          </cell>
          <cell r="J34105" t="str">
            <v>(blank)</v>
          </cell>
        </row>
        <row r="34106">
          <cell r="D34106" t="str">
            <v>17271</v>
          </cell>
          <cell r="J34106" t="str">
            <v>(blank)</v>
          </cell>
        </row>
        <row r="34107">
          <cell r="D34107" t="str">
            <v>17271</v>
          </cell>
          <cell r="J34107" t="str">
            <v>(blank)</v>
          </cell>
        </row>
        <row r="34108">
          <cell r="D34108" t="str">
            <v>17271</v>
          </cell>
          <cell r="J34108" t="str">
            <v>(blank)</v>
          </cell>
        </row>
        <row r="34109">
          <cell r="D34109" t="str">
            <v>17271</v>
          </cell>
          <cell r="J34109" t="str">
            <v>(blank)</v>
          </cell>
        </row>
        <row r="34110">
          <cell r="D34110" t="str">
            <v>17271</v>
          </cell>
          <cell r="J34110" t="str">
            <v>(blank)</v>
          </cell>
        </row>
        <row r="34111">
          <cell r="D34111" t="str">
            <v>17271</v>
          </cell>
          <cell r="J34111" t="str">
            <v>(blank)</v>
          </cell>
        </row>
        <row r="34112">
          <cell r="D34112" t="str">
            <v>17275</v>
          </cell>
          <cell r="J34112" t="str">
            <v>(blank)</v>
          </cell>
        </row>
        <row r="34113">
          <cell r="D34113" t="str">
            <v>17275</v>
          </cell>
          <cell r="J34113" t="str">
            <v>(blank)</v>
          </cell>
        </row>
        <row r="34114">
          <cell r="D34114" t="str">
            <v>17275</v>
          </cell>
          <cell r="J34114" t="str">
            <v>(blank)</v>
          </cell>
        </row>
        <row r="34115">
          <cell r="D34115" t="str">
            <v>17275</v>
          </cell>
          <cell r="J34115" t="str">
            <v>(blank)</v>
          </cell>
        </row>
        <row r="34116">
          <cell r="D34116" t="str">
            <v>17275</v>
          </cell>
          <cell r="J34116" t="str">
            <v>(blank)</v>
          </cell>
        </row>
        <row r="34117">
          <cell r="D34117" t="str">
            <v>17275</v>
          </cell>
          <cell r="J34117" t="str">
            <v>(blank)</v>
          </cell>
        </row>
        <row r="34118">
          <cell r="D34118" t="str">
            <v>17275</v>
          </cell>
          <cell r="J34118" t="str">
            <v>(blank)</v>
          </cell>
        </row>
        <row r="34119">
          <cell r="D34119" t="str">
            <v>17275</v>
          </cell>
          <cell r="J34119" t="str">
            <v>(blank)</v>
          </cell>
        </row>
        <row r="34120">
          <cell r="D34120" t="str">
            <v>17275</v>
          </cell>
          <cell r="J34120" t="str">
            <v>(blank)</v>
          </cell>
        </row>
        <row r="34121">
          <cell r="D34121" t="str">
            <v>17275</v>
          </cell>
          <cell r="J34121" t="str">
            <v>(blank)</v>
          </cell>
        </row>
        <row r="34122">
          <cell r="D34122" t="str">
            <v>17275</v>
          </cell>
          <cell r="J34122" t="str">
            <v>(blank)</v>
          </cell>
        </row>
        <row r="34123">
          <cell r="D34123" t="str">
            <v>17275</v>
          </cell>
          <cell r="J34123" t="str">
            <v>(blank)</v>
          </cell>
        </row>
        <row r="34124">
          <cell r="D34124" t="str">
            <v>17275</v>
          </cell>
          <cell r="J34124" t="str">
            <v>(blank)</v>
          </cell>
        </row>
        <row r="34125">
          <cell r="D34125" t="str">
            <v>17275</v>
          </cell>
          <cell r="J34125" t="str">
            <v>(blank)</v>
          </cell>
        </row>
        <row r="34126">
          <cell r="D34126" t="str">
            <v>17275</v>
          </cell>
          <cell r="J34126" t="str">
            <v>(blank)</v>
          </cell>
        </row>
        <row r="34127">
          <cell r="D34127" t="str">
            <v>17275</v>
          </cell>
          <cell r="J34127" t="str">
            <v>(blank)</v>
          </cell>
        </row>
        <row r="34128">
          <cell r="D34128" t="str">
            <v>17275</v>
          </cell>
          <cell r="J34128" t="str">
            <v>(blank)</v>
          </cell>
        </row>
        <row r="34129">
          <cell r="D34129" t="str">
            <v>17275</v>
          </cell>
          <cell r="J34129" t="str">
            <v>(blank)</v>
          </cell>
        </row>
        <row r="34130">
          <cell r="D34130" t="str">
            <v>17275</v>
          </cell>
          <cell r="J34130" t="str">
            <v>(blank)</v>
          </cell>
        </row>
        <row r="34131">
          <cell r="D34131" t="str">
            <v>17275</v>
          </cell>
          <cell r="J34131" t="str">
            <v>(blank)</v>
          </cell>
        </row>
        <row r="34132">
          <cell r="D34132" t="str">
            <v>17275</v>
          </cell>
          <cell r="J34132" t="str">
            <v>(blank)</v>
          </cell>
        </row>
        <row r="34133">
          <cell r="D34133" t="str">
            <v>17275</v>
          </cell>
          <cell r="J34133" t="str">
            <v>(blank)</v>
          </cell>
        </row>
        <row r="34134">
          <cell r="D34134" t="str">
            <v>17275</v>
          </cell>
          <cell r="J34134" t="str">
            <v>(blank)</v>
          </cell>
        </row>
        <row r="34135">
          <cell r="D34135" t="str">
            <v>17275</v>
          </cell>
          <cell r="J34135" t="str">
            <v>(blank)</v>
          </cell>
        </row>
        <row r="34136">
          <cell r="D34136" t="str">
            <v>17275</v>
          </cell>
          <cell r="J34136" t="str">
            <v>(blank)</v>
          </cell>
        </row>
        <row r="34137">
          <cell r="D34137" t="str">
            <v>17275</v>
          </cell>
          <cell r="J34137" t="str">
            <v>(blank)</v>
          </cell>
        </row>
        <row r="34138">
          <cell r="D34138" t="str">
            <v>17275</v>
          </cell>
          <cell r="J34138" t="str">
            <v>(blank)</v>
          </cell>
        </row>
        <row r="34139">
          <cell r="D34139" t="str">
            <v>17275</v>
          </cell>
          <cell r="J34139" t="str">
            <v>(blank)</v>
          </cell>
        </row>
        <row r="34140">
          <cell r="D34140" t="str">
            <v>17275</v>
          </cell>
          <cell r="J34140" t="str">
            <v>(blank)</v>
          </cell>
        </row>
        <row r="34141">
          <cell r="D34141" t="str">
            <v>17275</v>
          </cell>
          <cell r="J34141" t="str">
            <v>(blank)</v>
          </cell>
        </row>
        <row r="34142">
          <cell r="D34142" t="str">
            <v>17275</v>
          </cell>
          <cell r="J34142" t="str">
            <v>(blank)</v>
          </cell>
        </row>
        <row r="34143">
          <cell r="D34143" t="str">
            <v>17275</v>
          </cell>
          <cell r="J34143" t="str">
            <v>(blank)</v>
          </cell>
        </row>
        <row r="34144">
          <cell r="D34144" t="str">
            <v>17275</v>
          </cell>
          <cell r="J34144" t="str">
            <v>(blank)</v>
          </cell>
        </row>
        <row r="34145">
          <cell r="D34145" t="str">
            <v>17276</v>
          </cell>
          <cell r="J34145" t="str">
            <v>(blank)</v>
          </cell>
        </row>
        <row r="34146">
          <cell r="D34146" t="str">
            <v>17276</v>
          </cell>
          <cell r="J34146" t="str">
            <v>(blank)</v>
          </cell>
        </row>
        <row r="34147">
          <cell r="D34147" t="str">
            <v>17276</v>
          </cell>
          <cell r="J34147" t="str">
            <v>(blank)</v>
          </cell>
        </row>
        <row r="34148">
          <cell r="D34148" t="str">
            <v>17276</v>
          </cell>
          <cell r="J34148" t="str">
            <v>(blank)</v>
          </cell>
        </row>
        <row r="34149">
          <cell r="D34149" t="str">
            <v>17276</v>
          </cell>
          <cell r="J34149" t="str">
            <v>(blank)</v>
          </cell>
        </row>
        <row r="34150">
          <cell r="D34150" t="str">
            <v>17276</v>
          </cell>
          <cell r="J34150" t="str">
            <v>(blank)</v>
          </cell>
        </row>
        <row r="34151">
          <cell r="D34151" t="str">
            <v>17276</v>
          </cell>
          <cell r="J34151" t="str">
            <v>(blank)</v>
          </cell>
        </row>
        <row r="34152">
          <cell r="D34152" t="str">
            <v>17276</v>
          </cell>
          <cell r="J34152" t="str">
            <v>(blank)</v>
          </cell>
        </row>
        <row r="34153">
          <cell r="D34153" t="str">
            <v>17276</v>
          </cell>
          <cell r="J34153" t="str">
            <v>(blank)</v>
          </cell>
        </row>
        <row r="34154">
          <cell r="D34154" t="str">
            <v>17276</v>
          </cell>
          <cell r="J34154" t="str">
            <v>(blank)</v>
          </cell>
        </row>
        <row r="34155">
          <cell r="D34155" t="str">
            <v>17276</v>
          </cell>
          <cell r="J34155" t="str">
            <v>(blank)</v>
          </cell>
        </row>
        <row r="34156">
          <cell r="D34156" t="str">
            <v>17276</v>
          </cell>
          <cell r="J34156" t="str">
            <v>(blank)</v>
          </cell>
        </row>
        <row r="34157">
          <cell r="D34157" t="str">
            <v>17276</v>
          </cell>
          <cell r="J34157" t="str">
            <v>(blank)</v>
          </cell>
        </row>
        <row r="34158">
          <cell r="D34158" t="str">
            <v>17276</v>
          </cell>
          <cell r="J34158" t="str">
            <v>(blank)</v>
          </cell>
        </row>
        <row r="34159">
          <cell r="D34159" t="str">
            <v>17276</v>
          </cell>
          <cell r="J34159" t="str">
            <v>(blank)</v>
          </cell>
        </row>
        <row r="34160">
          <cell r="D34160" t="str">
            <v>17276</v>
          </cell>
          <cell r="J34160" t="str">
            <v>(blank)</v>
          </cell>
        </row>
        <row r="34161">
          <cell r="D34161" t="str">
            <v>17276</v>
          </cell>
          <cell r="J34161" t="str">
            <v>(blank)</v>
          </cell>
        </row>
        <row r="34162">
          <cell r="D34162" t="str">
            <v>17276</v>
          </cell>
          <cell r="J34162" t="str">
            <v>(blank)</v>
          </cell>
        </row>
        <row r="34163">
          <cell r="D34163" t="str">
            <v>17276</v>
          </cell>
          <cell r="J34163" t="str">
            <v>(blank)</v>
          </cell>
        </row>
        <row r="34164">
          <cell r="D34164" t="str">
            <v>17276</v>
          </cell>
          <cell r="J34164" t="str">
            <v>(blank)</v>
          </cell>
        </row>
        <row r="34165">
          <cell r="D34165" t="str">
            <v>17276</v>
          </cell>
          <cell r="J34165" t="str">
            <v>(blank)</v>
          </cell>
        </row>
        <row r="34166">
          <cell r="D34166" t="str">
            <v>17276</v>
          </cell>
          <cell r="J34166" t="str">
            <v>(blank)</v>
          </cell>
        </row>
        <row r="34167">
          <cell r="D34167" t="str">
            <v>17276</v>
          </cell>
          <cell r="J34167" t="str">
            <v>(blank)</v>
          </cell>
        </row>
        <row r="34168">
          <cell r="D34168" t="str">
            <v>17276</v>
          </cell>
          <cell r="J34168" t="str">
            <v>(blank)</v>
          </cell>
        </row>
        <row r="34169">
          <cell r="D34169" t="str">
            <v>17276</v>
          </cell>
          <cell r="J34169" t="str">
            <v>(blank)</v>
          </cell>
        </row>
        <row r="34170">
          <cell r="D34170" t="str">
            <v>17276</v>
          </cell>
          <cell r="J34170" t="str">
            <v>(blank)</v>
          </cell>
        </row>
        <row r="34171">
          <cell r="D34171" t="str">
            <v>17276</v>
          </cell>
          <cell r="J34171" t="str">
            <v>(blank)</v>
          </cell>
        </row>
        <row r="34172">
          <cell r="D34172" t="str">
            <v>17276</v>
          </cell>
          <cell r="J34172" t="str">
            <v>(blank)</v>
          </cell>
        </row>
        <row r="34173">
          <cell r="D34173" t="str">
            <v>17276</v>
          </cell>
          <cell r="J34173" t="str">
            <v>(blank)</v>
          </cell>
        </row>
        <row r="34174">
          <cell r="D34174" t="str">
            <v>17276</v>
          </cell>
          <cell r="J34174" t="str">
            <v>(blank)</v>
          </cell>
        </row>
        <row r="34175">
          <cell r="D34175" t="str">
            <v>17276</v>
          </cell>
          <cell r="J34175" t="str">
            <v>(blank)</v>
          </cell>
        </row>
        <row r="34176">
          <cell r="D34176" t="str">
            <v>17276</v>
          </cell>
          <cell r="J34176" t="str">
            <v>(blank)</v>
          </cell>
        </row>
        <row r="34177">
          <cell r="D34177" t="str">
            <v>17276</v>
          </cell>
          <cell r="J34177" t="str">
            <v>(blank)</v>
          </cell>
        </row>
        <row r="34178">
          <cell r="D34178" t="str">
            <v>17278</v>
          </cell>
          <cell r="J34178" t="str">
            <v>(blank)</v>
          </cell>
        </row>
        <row r="34179">
          <cell r="D34179" t="str">
            <v>17278</v>
          </cell>
          <cell r="J34179" t="str">
            <v>(blank)</v>
          </cell>
        </row>
        <row r="34180">
          <cell r="D34180" t="str">
            <v>17278</v>
          </cell>
          <cell r="J34180" t="str">
            <v>(blank)</v>
          </cell>
        </row>
        <row r="34181">
          <cell r="D34181" t="str">
            <v>17278</v>
          </cell>
          <cell r="J34181" t="str">
            <v>(blank)</v>
          </cell>
        </row>
        <row r="34182">
          <cell r="D34182" t="str">
            <v>17278</v>
          </cell>
          <cell r="J34182" t="str">
            <v>(blank)</v>
          </cell>
        </row>
        <row r="34183">
          <cell r="D34183" t="str">
            <v>17278</v>
          </cell>
          <cell r="J34183" t="str">
            <v>(blank)</v>
          </cell>
        </row>
        <row r="34184">
          <cell r="D34184" t="str">
            <v>17278</v>
          </cell>
          <cell r="J34184" t="str">
            <v>(blank)</v>
          </cell>
        </row>
        <row r="34185">
          <cell r="D34185" t="str">
            <v>17278</v>
          </cell>
          <cell r="J34185" t="str">
            <v>(blank)</v>
          </cell>
        </row>
        <row r="34186">
          <cell r="D34186" t="str">
            <v>17278</v>
          </cell>
          <cell r="J34186" t="str">
            <v>(blank)</v>
          </cell>
        </row>
        <row r="34187">
          <cell r="D34187" t="str">
            <v>17278</v>
          </cell>
          <cell r="J34187" t="str">
            <v>(blank)</v>
          </cell>
        </row>
        <row r="34188">
          <cell r="D34188" t="str">
            <v>17278</v>
          </cell>
          <cell r="J34188" t="str">
            <v>(blank)</v>
          </cell>
        </row>
        <row r="34189">
          <cell r="D34189" t="str">
            <v>17278</v>
          </cell>
          <cell r="J34189" t="str">
            <v>(blank)</v>
          </cell>
        </row>
        <row r="34190">
          <cell r="D34190" t="str">
            <v>17278</v>
          </cell>
          <cell r="J34190" t="str">
            <v>(blank)</v>
          </cell>
        </row>
        <row r="34191">
          <cell r="D34191" t="str">
            <v>17278</v>
          </cell>
          <cell r="J34191" t="str">
            <v>(blank)</v>
          </cell>
        </row>
        <row r="34192">
          <cell r="D34192" t="str">
            <v>17278</v>
          </cell>
          <cell r="J34192" t="str">
            <v>(blank)</v>
          </cell>
        </row>
        <row r="34193">
          <cell r="D34193" t="str">
            <v>17278</v>
          </cell>
          <cell r="J34193" t="str">
            <v>(blank)</v>
          </cell>
        </row>
        <row r="34194">
          <cell r="D34194" t="str">
            <v>17278</v>
          </cell>
          <cell r="J34194" t="str">
            <v>(blank)</v>
          </cell>
        </row>
        <row r="34195">
          <cell r="D34195" t="str">
            <v>17278</v>
          </cell>
          <cell r="J34195" t="str">
            <v>(blank)</v>
          </cell>
        </row>
        <row r="34196">
          <cell r="D34196" t="str">
            <v>17278</v>
          </cell>
          <cell r="J34196" t="str">
            <v>(blank)</v>
          </cell>
        </row>
        <row r="34197">
          <cell r="D34197" t="str">
            <v>17278</v>
          </cell>
          <cell r="J34197" t="str">
            <v>(blank)</v>
          </cell>
        </row>
        <row r="34198">
          <cell r="D34198" t="str">
            <v>17278</v>
          </cell>
          <cell r="J34198" t="str">
            <v>(blank)</v>
          </cell>
        </row>
        <row r="34199">
          <cell r="D34199" t="str">
            <v>17278</v>
          </cell>
          <cell r="J34199" t="str">
            <v>(blank)</v>
          </cell>
        </row>
        <row r="34200">
          <cell r="D34200" t="str">
            <v>17278</v>
          </cell>
          <cell r="J34200" t="str">
            <v>(blank)</v>
          </cell>
        </row>
        <row r="34201">
          <cell r="D34201" t="str">
            <v>17278</v>
          </cell>
          <cell r="J34201" t="str">
            <v>(blank)</v>
          </cell>
        </row>
        <row r="34202">
          <cell r="D34202" t="str">
            <v>17278</v>
          </cell>
          <cell r="J34202" t="str">
            <v>(blank)</v>
          </cell>
        </row>
        <row r="34203">
          <cell r="D34203" t="str">
            <v>17278</v>
          </cell>
          <cell r="J34203" t="str">
            <v>(blank)</v>
          </cell>
        </row>
        <row r="34204">
          <cell r="D34204" t="str">
            <v>17278</v>
          </cell>
          <cell r="J34204" t="str">
            <v>(blank)</v>
          </cell>
        </row>
        <row r="34205">
          <cell r="D34205" t="str">
            <v>17278</v>
          </cell>
          <cell r="J34205" t="str">
            <v>(blank)</v>
          </cell>
        </row>
        <row r="34206">
          <cell r="D34206" t="str">
            <v>17278</v>
          </cell>
          <cell r="J34206" t="str">
            <v>(blank)</v>
          </cell>
        </row>
        <row r="34207">
          <cell r="D34207" t="str">
            <v>17278</v>
          </cell>
          <cell r="J34207" t="str">
            <v>(blank)</v>
          </cell>
        </row>
        <row r="34208">
          <cell r="D34208" t="str">
            <v>17278</v>
          </cell>
          <cell r="J34208" t="str">
            <v>(blank)</v>
          </cell>
        </row>
        <row r="34209">
          <cell r="D34209" t="str">
            <v>17278</v>
          </cell>
          <cell r="J34209" t="str">
            <v>(blank)</v>
          </cell>
        </row>
        <row r="34210">
          <cell r="D34210" t="str">
            <v>17278</v>
          </cell>
          <cell r="J34210" t="str">
            <v>(blank)</v>
          </cell>
        </row>
        <row r="34211">
          <cell r="D34211" t="str">
            <v>17279</v>
          </cell>
          <cell r="J34211" t="str">
            <v>(blank)</v>
          </cell>
        </row>
        <row r="34212">
          <cell r="D34212" t="str">
            <v>17279</v>
          </cell>
          <cell r="J34212" t="str">
            <v>(blank)</v>
          </cell>
        </row>
        <row r="34213">
          <cell r="D34213" t="str">
            <v>17279</v>
          </cell>
          <cell r="J34213" t="str">
            <v>(blank)</v>
          </cell>
        </row>
        <row r="34214">
          <cell r="D34214" t="str">
            <v>17279</v>
          </cell>
          <cell r="J34214" t="str">
            <v>(blank)</v>
          </cell>
        </row>
        <row r="34215">
          <cell r="D34215" t="str">
            <v>17279</v>
          </cell>
          <cell r="J34215" t="str">
            <v>(blank)</v>
          </cell>
        </row>
        <row r="34216">
          <cell r="D34216" t="str">
            <v>17279</v>
          </cell>
          <cell r="J34216" t="str">
            <v>(blank)</v>
          </cell>
        </row>
        <row r="34217">
          <cell r="D34217" t="str">
            <v>17279</v>
          </cell>
          <cell r="J34217" t="str">
            <v>(blank)</v>
          </cell>
        </row>
        <row r="34218">
          <cell r="D34218" t="str">
            <v>17279</v>
          </cell>
          <cell r="J34218" t="str">
            <v>(blank)</v>
          </cell>
        </row>
        <row r="34219">
          <cell r="D34219" t="str">
            <v>17279</v>
          </cell>
          <cell r="J34219" t="str">
            <v>(blank)</v>
          </cell>
        </row>
        <row r="34220">
          <cell r="D34220" t="str">
            <v>17279</v>
          </cell>
          <cell r="J34220" t="str">
            <v>(blank)</v>
          </cell>
        </row>
        <row r="34221">
          <cell r="D34221" t="str">
            <v>17279</v>
          </cell>
          <cell r="J34221" t="str">
            <v>(blank)</v>
          </cell>
        </row>
        <row r="34222">
          <cell r="D34222" t="str">
            <v>17279</v>
          </cell>
          <cell r="J34222" t="str">
            <v>(blank)</v>
          </cell>
        </row>
        <row r="34223">
          <cell r="D34223" t="str">
            <v>17279</v>
          </cell>
          <cell r="J34223" t="str">
            <v>(blank)</v>
          </cell>
        </row>
        <row r="34224">
          <cell r="D34224" t="str">
            <v>17279</v>
          </cell>
          <cell r="J34224" t="str">
            <v>(blank)</v>
          </cell>
        </row>
        <row r="34225">
          <cell r="D34225" t="str">
            <v>17279</v>
          </cell>
          <cell r="J34225" t="str">
            <v>(blank)</v>
          </cell>
        </row>
        <row r="34226">
          <cell r="D34226" t="str">
            <v>17279</v>
          </cell>
          <cell r="J34226" t="str">
            <v>(blank)</v>
          </cell>
        </row>
        <row r="34227">
          <cell r="D34227" t="str">
            <v>17279</v>
          </cell>
          <cell r="J34227" t="str">
            <v>(blank)</v>
          </cell>
        </row>
        <row r="34228">
          <cell r="D34228" t="str">
            <v>17279</v>
          </cell>
          <cell r="J34228" t="str">
            <v>(blank)</v>
          </cell>
        </row>
        <row r="34229">
          <cell r="D34229" t="str">
            <v>17279</v>
          </cell>
          <cell r="J34229" t="str">
            <v>(blank)</v>
          </cell>
        </row>
        <row r="34230">
          <cell r="D34230" t="str">
            <v>17279</v>
          </cell>
          <cell r="J34230" t="str">
            <v>(blank)</v>
          </cell>
        </row>
        <row r="34231">
          <cell r="D34231" t="str">
            <v>17279</v>
          </cell>
          <cell r="J34231" t="str">
            <v>(blank)</v>
          </cell>
        </row>
        <row r="34232">
          <cell r="D34232" t="str">
            <v>17279</v>
          </cell>
          <cell r="J34232" t="str">
            <v>(blank)</v>
          </cell>
        </row>
        <row r="34233">
          <cell r="D34233" t="str">
            <v>17279</v>
          </cell>
          <cell r="J34233" t="str">
            <v>(blank)</v>
          </cell>
        </row>
        <row r="34234">
          <cell r="D34234" t="str">
            <v>17279</v>
          </cell>
          <cell r="J34234" t="str">
            <v>(blank)</v>
          </cell>
        </row>
        <row r="34235">
          <cell r="D34235" t="str">
            <v>17279</v>
          </cell>
          <cell r="J34235" t="str">
            <v>(blank)</v>
          </cell>
        </row>
        <row r="34236">
          <cell r="D34236" t="str">
            <v>17279</v>
          </cell>
          <cell r="J34236" t="str">
            <v>(blank)</v>
          </cell>
        </row>
        <row r="34237">
          <cell r="D34237" t="str">
            <v>17279</v>
          </cell>
          <cell r="J34237" t="str">
            <v>(blank)</v>
          </cell>
        </row>
        <row r="34238">
          <cell r="D34238" t="str">
            <v>17279</v>
          </cell>
          <cell r="J34238" t="str">
            <v>(blank)</v>
          </cell>
        </row>
        <row r="34239">
          <cell r="D34239" t="str">
            <v>17279</v>
          </cell>
          <cell r="J34239" t="str">
            <v>(blank)</v>
          </cell>
        </row>
        <row r="34240">
          <cell r="D34240" t="str">
            <v>17279</v>
          </cell>
          <cell r="J34240" t="str">
            <v>(blank)</v>
          </cell>
        </row>
        <row r="34241">
          <cell r="D34241" t="str">
            <v>17279</v>
          </cell>
          <cell r="J34241" t="str">
            <v>(blank)</v>
          </cell>
        </row>
        <row r="34242">
          <cell r="D34242" t="str">
            <v>17279</v>
          </cell>
          <cell r="J34242" t="str">
            <v>(blank)</v>
          </cell>
        </row>
        <row r="34243">
          <cell r="D34243" t="str">
            <v>17279</v>
          </cell>
          <cell r="J34243" t="str">
            <v>(blank)</v>
          </cell>
        </row>
        <row r="34244">
          <cell r="D34244" t="str">
            <v>17280</v>
          </cell>
          <cell r="J34244" t="str">
            <v>(blank)</v>
          </cell>
        </row>
        <row r="34245">
          <cell r="D34245" t="str">
            <v>17280</v>
          </cell>
          <cell r="J34245" t="str">
            <v>(blank)</v>
          </cell>
        </row>
        <row r="34246">
          <cell r="D34246" t="str">
            <v>17280</v>
          </cell>
          <cell r="J34246" t="str">
            <v>(blank)</v>
          </cell>
        </row>
        <row r="34247">
          <cell r="D34247" t="str">
            <v>17280</v>
          </cell>
          <cell r="J34247" t="str">
            <v>(blank)</v>
          </cell>
        </row>
        <row r="34248">
          <cell r="D34248" t="str">
            <v>17280</v>
          </cell>
          <cell r="J34248" t="str">
            <v>(blank)</v>
          </cell>
        </row>
        <row r="34249">
          <cell r="D34249" t="str">
            <v>17280</v>
          </cell>
          <cell r="J34249" t="str">
            <v>(blank)</v>
          </cell>
        </row>
        <row r="34250">
          <cell r="D34250" t="str">
            <v>17280</v>
          </cell>
          <cell r="J34250" t="str">
            <v>(blank)</v>
          </cell>
        </row>
        <row r="34251">
          <cell r="D34251" t="str">
            <v>17280</v>
          </cell>
          <cell r="J34251" t="str">
            <v>(blank)</v>
          </cell>
        </row>
        <row r="34252">
          <cell r="D34252" t="str">
            <v>17280</v>
          </cell>
          <cell r="J34252" t="str">
            <v>(blank)</v>
          </cell>
        </row>
        <row r="34253">
          <cell r="D34253" t="str">
            <v>17280</v>
          </cell>
          <cell r="J34253" t="str">
            <v>(blank)</v>
          </cell>
        </row>
        <row r="34254">
          <cell r="D34254" t="str">
            <v>17280</v>
          </cell>
          <cell r="J34254" t="str">
            <v>(blank)</v>
          </cell>
        </row>
        <row r="34255">
          <cell r="D34255" t="str">
            <v>17280</v>
          </cell>
          <cell r="J34255" t="str">
            <v>(blank)</v>
          </cell>
        </row>
        <row r="34256">
          <cell r="D34256" t="str">
            <v>17280</v>
          </cell>
          <cell r="J34256" t="str">
            <v>(blank)</v>
          </cell>
        </row>
        <row r="34257">
          <cell r="D34257" t="str">
            <v>17280</v>
          </cell>
          <cell r="J34257" t="str">
            <v>(blank)</v>
          </cell>
        </row>
        <row r="34258">
          <cell r="D34258" t="str">
            <v>17280</v>
          </cell>
          <cell r="J34258" t="str">
            <v>(blank)</v>
          </cell>
        </row>
        <row r="34259">
          <cell r="D34259" t="str">
            <v>17280</v>
          </cell>
          <cell r="J34259" t="str">
            <v>(blank)</v>
          </cell>
        </row>
        <row r="34260">
          <cell r="D34260" t="str">
            <v>17280</v>
          </cell>
          <cell r="J34260" t="str">
            <v>(blank)</v>
          </cell>
        </row>
        <row r="34261">
          <cell r="D34261" t="str">
            <v>17280</v>
          </cell>
          <cell r="J34261" t="str">
            <v>(blank)</v>
          </cell>
        </row>
        <row r="34262">
          <cell r="D34262" t="str">
            <v>17280</v>
          </cell>
          <cell r="J34262" t="str">
            <v>(blank)</v>
          </cell>
        </row>
        <row r="34263">
          <cell r="D34263" t="str">
            <v>17280</v>
          </cell>
          <cell r="J34263" t="str">
            <v>(blank)</v>
          </cell>
        </row>
        <row r="34264">
          <cell r="D34264" t="str">
            <v>17280</v>
          </cell>
          <cell r="J34264" t="str">
            <v>(blank)</v>
          </cell>
        </row>
        <row r="34265">
          <cell r="D34265" t="str">
            <v>17280</v>
          </cell>
          <cell r="J34265" t="str">
            <v>(blank)</v>
          </cell>
        </row>
        <row r="34266">
          <cell r="D34266" t="str">
            <v>17280</v>
          </cell>
          <cell r="J34266" t="str">
            <v>(blank)</v>
          </cell>
        </row>
        <row r="34267">
          <cell r="D34267" t="str">
            <v>17280</v>
          </cell>
          <cell r="J34267" t="str">
            <v>(blank)</v>
          </cell>
        </row>
        <row r="34268">
          <cell r="D34268" t="str">
            <v>17280</v>
          </cell>
          <cell r="J34268" t="str">
            <v>(blank)</v>
          </cell>
        </row>
        <row r="34269">
          <cell r="D34269" t="str">
            <v>17280</v>
          </cell>
          <cell r="J34269" t="str">
            <v>(blank)</v>
          </cell>
        </row>
        <row r="34270">
          <cell r="D34270" t="str">
            <v>17280</v>
          </cell>
          <cell r="J34270" t="str">
            <v>(blank)</v>
          </cell>
        </row>
        <row r="34271">
          <cell r="D34271" t="str">
            <v>17280</v>
          </cell>
          <cell r="J34271" t="str">
            <v>(blank)</v>
          </cell>
        </row>
        <row r="34272">
          <cell r="D34272" t="str">
            <v>17280</v>
          </cell>
          <cell r="J34272" t="str">
            <v>(blank)</v>
          </cell>
        </row>
        <row r="34273">
          <cell r="D34273" t="str">
            <v>17280</v>
          </cell>
          <cell r="J34273" t="str">
            <v>(blank)</v>
          </cell>
        </row>
        <row r="34274">
          <cell r="D34274" t="str">
            <v>17280</v>
          </cell>
          <cell r="J34274" t="str">
            <v>(blank)</v>
          </cell>
        </row>
        <row r="34275">
          <cell r="D34275" t="str">
            <v>17280</v>
          </cell>
          <cell r="J34275" t="str">
            <v>(blank)</v>
          </cell>
        </row>
        <row r="34276">
          <cell r="D34276" t="str">
            <v>17280</v>
          </cell>
          <cell r="J34276" t="str">
            <v>(blank)</v>
          </cell>
        </row>
        <row r="34277">
          <cell r="D34277" t="str">
            <v>17282</v>
          </cell>
          <cell r="J34277" t="str">
            <v>(blank)</v>
          </cell>
        </row>
        <row r="34278">
          <cell r="D34278" t="str">
            <v>17282</v>
          </cell>
          <cell r="J34278" t="str">
            <v>(blank)</v>
          </cell>
        </row>
        <row r="34279">
          <cell r="D34279" t="str">
            <v>17282</v>
          </cell>
          <cell r="J34279" t="str">
            <v>(blank)</v>
          </cell>
        </row>
        <row r="34280">
          <cell r="D34280" t="str">
            <v>17282</v>
          </cell>
          <cell r="J34280" t="str">
            <v>(blank)</v>
          </cell>
        </row>
        <row r="34281">
          <cell r="D34281" t="str">
            <v>17282</v>
          </cell>
          <cell r="J34281" t="str">
            <v>(blank)</v>
          </cell>
        </row>
        <row r="34282">
          <cell r="D34282" t="str">
            <v>17282</v>
          </cell>
          <cell r="J34282" t="str">
            <v>(blank)</v>
          </cell>
        </row>
        <row r="34283">
          <cell r="D34283" t="str">
            <v>17282</v>
          </cell>
          <cell r="J34283" t="str">
            <v>(blank)</v>
          </cell>
        </row>
        <row r="34284">
          <cell r="D34284" t="str">
            <v>17282</v>
          </cell>
          <cell r="J34284" t="str">
            <v>(blank)</v>
          </cell>
        </row>
        <row r="34285">
          <cell r="D34285" t="str">
            <v>17282</v>
          </cell>
          <cell r="J34285" t="str">
            <v>(blank)</v>
          </cell>
        </row>
        <row r="34286">
          <cell r="D34286" t="str">
            <v>17282</v>
          </cell>
          <cell r="J34286" t="str">
            <v>(blank)</v>
          </cell>
        </row>
        <row r="34287">
          <cell r="D34287" t="str">
            <v>17282</v>
          </cell>
          <cell r="J34287" t="str">
            <v>(blank)</v>
          </cell>
        </row>
        <row r="34288">
          <cell r="D34288" t="str">
            <v>17282</v>
          </cell>
          <cell r="J34288" t="str">
            <v>(blank)</v>
          </cell>
        </row>
        <row r="34289">
          <cell r="D34289" t="str">
            <v>17282</v>
          </cell>
          <cell r="J34289" t="str">
            <v>(blank)</v>
          </cell>
        </row>
        <row r="34290">
          <cell r="D34290" t="str">
            <v>17282</v>
          </cell>
          <cell r="J34290" t="str">
            <v>(blank)</v>
          </cell>
        </row>
        <row r="34291">
          <cell r="D34291" t="str">
            <v>17282</v>
          </cell>
          <cell r="J34291" t="str">
            <v>(blank)</v>
          </cell>
        </row>
        <row r="34292">
          <cell r="D34292" t="str">
            <v>17282</v>
          </cell>
          <cell r="J34292" t="str">
            <v>(blank)</v>
          </cell>
        </row>
        <row r="34293">
          <cell r="D34293" t="str">
            <v>17282</v>
          </cell>
          <cell r="J34293" t="str">
            <v>(blank)</v>
          </cell>
        </row>
        <row r="34294">
          <cell r="D34294" t="str">
            <v>17282</v>
          </cell>
          <cell r="J34294" t="str">
            <v>(blank)</v>
          </cell>
        </row>
        <row r="34295">
          <cell r="D34295" t="str">
            <v>17282</v>
          </cell>
          <cell r="J34295" t="str">
            <v>(blank)</v>
          </cell>
        </row>
        <row r="34296">
          <cell r="D34296" t="str">
            <v>17282</v>
          </cell>
          <cell r="J34296" t="str">
            <v>(blank)</v>
          </cell>
        </row>
        <row r="34297">
          <cell r="D34297" t="str">
            <v>17282</v>
          </cell>
          <cell r="J34297" t="str">
            <v>(blank)</v>
          </cell>
        </row>
        <row r="34298">
          <cell r="D34298" t="str">
            <v>17282</v>
          </cell>
          <cell r="J34298" t="str">
            <v>(blank)</v>
          </cell>
        </row>
        <row r="34299">
          <cell r="D34299" t="str">
            <v>17282</v>
          </cell>
          <cell r="J34299" t="str">
            <v>(blank)</v>
          </cell>
        </row>
        <row r="34300">
          <cell r="D34300" t="str">
            <v>17282</v>
          </cell>
          <cell r="J34300" t="str">
            <v>(blank)</v>
          </cell>
        </row>
        <row r="34301">
          <cell r="D34301" t="str">
            <v>17282</v>
          </cell>
          <cell r="J34301" t="str">
            <v>(blank)</v>
          </cell>
        </row>
        <row r="34302">
          <cell r="D34302" t="str">
            <v>17282</v>
          </cell>
          <cell r="J34302" t="str">
            <v>(blank)</v>
          </cell>
        </row>
        <row r="34303">
          <cell r="D34303" t="str">
            <v>17282</v>
          </cell>
          <cell r="J34303" t="str">
            <v>(blank)</v>
          </cell>
        </row>
        <row r="34304">
          <cell r="D34304" t="str">
            <v>17282</v>
          </cell>
          <cell r="J34304" t="str">
            <v>(blank)</v>
          </cell>
        </row>
        <row r="34305">
          <cell r="D34305" t="str">
            <v>17282</v>
          </cell>
          <cell r="J34305" t="str">
            <v>(blank)</v>
          </cell>
        </row>
        <row r="34306">
          <cell r="D34306" t="str">
            <v>17282</v>
          </cell>
          <cell r="J34306" t="str">
            <v>(blank)</v>
          </cell>
        </row>
        <row r="34307">
          <cell r="D34307" t="str">
            <v>17282</v>
          </cell>
          <cell r="J34307" t="str">
            <v>(blank)</v>
          </cell>
        </row>
        <row r="34308">
          <cell r="D34308" t="str">
            <v>17282</v>
          </cell>
          <cell r="J34308" t="str">
            <v>(blank)</v>
          </cell>
        </row>
        <row r="34309">
          <cell r="D34309" t="str">
            <v>17282</v>
          </cell>
          <cell r="J34309" t="str">
            <v>(blank)</v>
          </cell>
        </row>
        <row r="34310">
          <cell r="D34310" t="str">
            <v>17284</v>
          </cell>
          <cell r="J34310" t="str">
            <v>(blank)</v>
          </cell>
        </row>
        <row r="34311">
          <cell r="D34311" t="str">
            <v>17284</v>
          </cell>
          <cell r="J34311" t="str">
            <v>(blank)</v>
          </cell>
        </row>
        <row r="34312">
          <cell r="D34312" t="str">
            <v>17284</v>
          </cell>
          <cell r="J34312" t="str">
            <v>(blank)</v>
          </cell>
        </row>
        <row r="34313">
          <cell r="D34313" t="str">
            <v>17284</v>
          </cell>
          <cell r="J34313" t="str">
            <v>(blank)</v>
          </cell>
        </row>
        <row r="34314">
          <cell r="D34314" t="str">
            <v>17284</v>
          </cell>
          <cell r="J34314" t="str">
            <v>(blank)</v>
          </cell>
        </row>
        <row r="34315">
          <cell r="D34315" t="str">
            <v>17284</v>
          </cell>
          <cell r="J34315" t="str">
            <v>(blank)</v>
          </cell>
        </row>
        <row r="34316">
          <cell r="D34316" t="str">
            <v>17284</v>
          </cell>
          <cell r="J34316" t="str">
            <v>(blank)</v>
          </cell>
        </row>
        <row r="34317">
          <cell r="D34317" t="str">
            <v>17284</v>
          </cell>
          <cell r="J34317" t="str">
            <v>(blank)</v>
          </cell>
        </row>
        <row r="34318">
          <cell r="D34318" t="str">
            <v>17284</v>
          </cell>
          <cell r="J34318" t="str">
            <v>(blank)</v>
          </cell>
        </row>
        <row r="34319">
          <cell r="D34319" t="str">
            <v>17284</v>
          </cell>
          <cell r="J34319" t="str">
            <v>(blank)</v>
          </cell>
        </row>
        <row r="34320">
          <cell r="D34320" t="str">
            <v>17284</v>
          </cell>
          <cell r="J34320" t="str">
            <v>(blank)</v>
          </cell>
        </row>
        <row r="34321">
          <cell r="D34321" t="str">
            <v>17284</v>
          </cell>
          <cell r="J34321" t="str">
            <v>(blank)</v>
          </cell>
        </row>
        <row r="34322">
          <cell r="D34322" t="str">
            <v>17284</v>
          </cell>
          <cell r="J34322" t="str">
            <v>(blank)</v>
          </cell>
        </row>
        <row r="34323">
          <cell r="D34323" t="str">
            <v>17284</v>
          </cell>
          <cell r="J34323" t="str">
            <v>(blank)</v>
          </cell>
        </row>
        <row r="34324">
          <cell r="D34324" t="str">
            <v>17284</v>
          </cell>
          <cell r="J34324" t="str">
            <v>(blank)</v>
          </cell>
        </row>
        <row r="34325">
          <cell r="D34325" t="str">
            <v>17284</v>
          </cell>
          <cell r="J34325" t="str">
            <v>(blank)</v>
          </cell>
        </row>
        <row r="34326">
          <cell r="D34326" t="str">
            <v>17284</v>
          </cell>
          <cell r="J34326" t="str">
            <v>(blank)</v>
          </cell>
        </row>
        <row r="34327">
          <cell r="D34327" t="str">
            <v>17284</v>
          </cell>
          <cell r="J34327" t="str">
            <v>(blank)</v>
          </cell>
        </row>
        <row r="34328">
          <cell r="D34328" t="str">
            <v>17284</v>
          </cell>
          <cell r="J34328" t="str">
            <v>(blank)</v>
          </cell>
        </row>
        <row r="34329">
          <cell r="D34329" t="str">
            <v>17284</v>
          </cell>
          <cell r="J34329" t="str">
            <v>(blank)</v>
          </cell>
        </row>
        <row r="34330">
          <cell r="D34330" t="str">
            <v>17284</v>
          </cell>
          <cell r="J34330" t="str">
            <v>(blank)</v>
          </cell>
        </row>
        <row r="34331">
          <cell r="D34331" t="str">
            <v>17284</v>
          </cell>
          <cell r="J34331" t="str">
            <v>(blank)</v>
          </cell>
        </row>
        <row r="34332">
          <cell r="D34332" t="str">
            <v>17284</v>
          </cell>
          <cell r="J34332" t="str">
            <v>(blank)</v>
          </cell>
        </row>
        <row r="34333">
          <cell r="D34333" t="str">
            <v>17284</v>
          </cell>
          <cell r="J34333" t="str">
            <v>(blank)</v>
          </cell>
        </row>
        <row r="34334">
          <cell r="D34334" t="str">
            <v>17284</v>
          </cell>
          <cell r="J34334" t="str">
            <v>(blank)</v>
          </cell>
        </row>
        <row r="34335">
          <cell r="D34335" t="str">
            <v>17284</v>
          </cell>
          <cell r="J34335" t="str">
            <v>(blank)</v>
          </cell>
        </row>
        <row r="34336">
          <cell r="D34336" t="str">
            <v>17284</v>
          </cell>
          <cell r="J34336" t="str">
            <v>(blank)</v>
          </cell>
        </row>
        <row r="34337">
          <cell r="D34337" t="str">
            <v>17284</v>
          </cell>
          <cell r="J34337" t="str">
            <v>(blank)</v>
          </cell>
        </row>
        <row r="34338">
          <cell r="D34338" t="str">
            <v>17285</v>
          </cell>
          <cell r="J34338" t="str">
            <v>(blank)</v>
          </cell>
        </row>
        <row r="34339">
          <cell r="D34339" t="str">
            <v>17285</v>
          </cell>
          <cell r="J34339" t="str">
            <v>(blank)</v>
          </cell>
        </row>
        <row r="34340">
          <cell r="D34340" t="str">
            <v>17285</v>
          </cell>
          <cell r="J34340" t="str">
            <v>(blank)</v>
          </cell>
        </row>
        <row r="34341">
          <cell r="D34341" t="str">
            <v>17285</v>
          </cell>
          <cell r="J34341" t="str">
            <v>(blank)</v>
          </cell>
        </row>
        <row r="34342">
          <cell r="D34342" t="str">
            <v>17285</v>
          </cell>
          <cell r="J34342" t="str">
            <v>(blank)</v>
          </cell>
        </row>
        <row r="34343">
          <cell r="D34343" t="str">
            <v>17285</v>
          </cell>
          <cell r="J34343" t="str">
            <v>(blank)</v>
          </cell>
        </row>
        <row r="34344">
          <cell r="D34344" t="str">
            <v>17285</v>
          </cell>
          <cell r="J34344" t="str">
            <v>(blank)</v>
          </cell>
        </row>
        <row r="34345">
          <cell r="D34345" t="str">
            <v>17285</v>
          </cell>
          <cell r="J34345" t="str">
            <v>(blank)</v>
          </cell>
        </row>
        <row r="34346">
          <cell r="D34346" t="str">
            <v>17285</v>
          </cell>
          <cell r="J34346" t="str">
            <v>(blank)</v>
          </cell>
        </row>
        <row r="34347">
          <cell r="D34347" t="str">
            <v>17285</v>
          </cell>
          <cell r="J34347" t="str">
            <v>(blank)</v>
          </cell>
        </row>
        <row r="34348">
          <cell r="D34348" t="str">
            <v>17285</v>
          </cell>
          <cell r="J34348" t="str">
            <v>(blank)</v>
          </cell>
        </row>
        <row r="34349">
          <cell r="D34349" t="str">
            <v>17286</v>
          </cell>
          <cell r="J34349" t="str">
            <v>(blank)</v>
          </cell>
        </row>
        <row r="34350">
          <cell r="D34350" t="str">
            <v>17286</v>
          </cell>
          <cell r="J34350" t="str">
            <v>(blank)</v>
          </cell>
        </row>
        <row r="34351">
          <cell r="D34351" t="str">
            <v>17286</v>
          </cell>
          <cell r="J34351" t="str">
            <v>(blank)</v>
          </cell>
        </row>
        <row r="34352">
          <cell r="D34352" t="str">
            <v>17286</v>
          </cell>
          <cell r="J34352" t="str">
            <v>(blank)</v>
          </cell>
        </row>
        <row r="34353">
          <cell r="D34353" t="str">
            <v>17286</v>
          </cell>
          <cell r="J34353" t="str">
            <v>(blank)</v>
          </cell>
        </row>
        <row r="34354">
          <cell r="D34354" t="str">
            <v>17286</v>
          </cell>
          <cell r="J34354" t="str">
            <v>(blank)</v>
          </cell>
        </row>
        <row r="34355">
          <cell r="D34355" t="str">
            <v>17286</v>
          </cell>
          <cell r="J34355" t="str">
            <v>(blank)</v>
          </cell>
        </row>
        <row r="34356">
          <cell r="D34356" t="str">
            <v>17286</v>
          </cell>
          <cell r="J34356" t="str">
            <v>(blank)</v>
          </cell>
        </row>
        <row r="34357">
          <cell r="D34357" t="str">
            <v>17286</v>
          </cell>
          <cell r="J34357" t="str">
            <v>(blank)</v>
          </cell>
        </row>
        <row r="34358">
          <cell r="D34358" t="str">
            <v>17286</v>
          </cell>
          <cell r="J34358" t="str">
            <v>(blank)</v>
          </cell>
        </row>
        <row r="34359">
          <cell r="D34359" t="str">
            <v>17286</v>
          </cell>
          <cell r="J34359" t="str">
            <v>(blank)</v>
          </cell>
        </row>
        <row r="34360">
          <cell r="D34360" t="str">
            <v>17287</v>
          </cell>
          <cell r="J34360" t="str">
            <v>(blank)</v>
          </cell>
        </row>
        <row r="34361">
          <cell r="D34361" t="str">
            <v>17287</v>
          </cell>
          <cell r="J34361" t="str">
            <v>(blank)</v>
          </cell>
        </row>
        <row r="34362">
          <cell r="D34362" t="str">
            <v>17287</v>
          </cell>
          <cell r="J34362" t="str">
            <v>(blank)</v>
          </cell>
        </row>
        <row r="34363">
          <cell r="D34363" t="str">
            <v>17287</v>
          </cell>
          <cell r="J34363" t="str">
            <v>(blank)</v>
          </cell>
        </row>
        <row r="34364">
          <cell r="D34364" t="str">
            <v>17287</v>
          </cell>
          <cell r="J34364" t="str">
            <v>(blank)</v>
          </cell>
        </row>
        <row r="34365">
          <cell r="D34365" t="str">
            <v>17287</v>
          </cell>
          <cell r="J34365" t="str">
            <v>(blank)</v>
          </cell>
        </row>
        <row r="34366">
          <cell r="D34366" t="str">
            <v>17287</v>
          </cell>
          <cell r="J34366" t="str">
            <v>(blank)</v>
          </cell>
        </row>
        <row r="34367">
          <cell r="D34367" t="str">
            <v>17287</v>
          </cell>
          <cell r="J34367" t="str">
            <v>(blank)</v>
          </cell>
        </row>
        <row r="34368">
          <cell r="D34368" t="str">
            <v>17287</v>
          </cell>
          <cell r="J34368" t="str">
            <v>(blank)</v>
          </cell>
        </row>
        <row r="34369">
          <cell r="D34369" t="str">
            <v>17287</v>
          </cell>
          <cell r="J34369" t="str">
            <v>(blank)</v>
          </cell>
        </row>
        <row r="34370">
          <cell r="D34370" t="str">
            <v>17287</v>
          </cell>
          <cell r="J34370" t="str">
            <v>(blank)</v>
          </cell>
        </row>
        <row r="34371">
          <cell r="D34371" t="str">
            <v>17287</v>
          </cell>
          <cell r="J34371" t="str">
            <v>(blank)</v>
          </cell>
        </row>
        <row r="34372">
          <cell r="D34372" t="str">
            <v>17287</v>
          </cell>
          <cell r="J34372" t="str">
            <v>(blank)</v>
          </cell>
        </row>
        <row r="34373">
          <cell r="D34373" t="str">
            <v>17287</v>
          </cell>
          <cell r="J34373" t="str">
            <v>(blank)</v>
          </cell>
        </row>
        <row r="34374">
          <cell r="D34374" t="str">
            <v>17287</v>
          </cell>
          <cell r="J34374" t="str">
            <v>(blank)</v>
          </cell>
        </row>
        <row r="34375">
          <cell r="D34375" t="str">
            <v>17287</v>
          </cell>
          <cell r="J34375" t="str">
            <v>(blank)</v>
          </cell>
        </row>
        <row r="34376">
          <cell r="D34376" t="str">
            <v>17287</v>
          </cell>
          <cell r="J34376" t="str">
            <v>(blank)</v>
          </cell>
        </row>
        <row r="34377">
          <cell r="D34377" t="str">
            <v>17287</v>
          </cell>
          <cell r="J34377" t="str">
            <v>(blank)</v>
          </cell>
        </row>
        <row r="34378">
          <cell r="D34378" t="str">
            <v>17287</v>
          </cell>
          <cell r="J34378" t="str">
            <v>(blank)</v>
          </cell>
        </row>
        <row r="34379">
          <cell r="D34379" t="str">
            <v>17287</v>
          </cell>
          <cell r="J34379" t="str">
            <v>(blank)</v>
          </cell>
        </row>
        <row r="34380">
          <cell r="D34380" t="str">
            <v>17287</v>
          </cell>
          <cell r="J34380" t="str">
            <v>(blank)</v>
          </cell>
        </row>
        <row r="34381">
          <cell r="D34381" t="str">
            <v>17287</v>
          </cell>
          <cell r="J34381" t="str">
            <v>(blank)</v>
          </cell>
        </row>
        <row r="34382">
          <cell r="D34382" t="str">
            <v>17287</v>
          </cell>
          <cell r="J34382" t="str">
            <v>(blank)</v>
          </cell>
        </row>
        <row r="34383">
          <cell r="D34383" t="str">
            <v>17287</v>
          </cell>
          <cell r="J34383" t="str">
            <v>(blank)</v>
          </cell>
        </row>
        <row r="34384">
          <cell r="D34384" t="str">
            <v>17287</v>
          </cell>
          <cell r="J34384" t="str">
            <v>(blank)</v>
          </cell>
        </row>
        <row r="34385">
          <cell r="D34385" t="str">
            <v>17287</v>
          </cell>
          <cell r="J34385" t="str">
            <v>(blank)</v>
          </cell>
        </row>
        <row r="34386">
          <cell r="D34386" t="str">
            <v>17287</v>
          </cell>
          <cell r="J34386" t="str">
            <v>(blank)</v>
          </cell>
        </row>
        <row r="34387">
          <cell r="D34387" t="str">
            <v>17287</v>
          </cell>
          <cell r="J34387" t="str">
            <v>(blank)</v>
          </cell>
        </row>
        <row r="34388">
          <cell r="D34388" t="str">
            <v>17287</v>
          </cell>
          <cell r="J34388" t="str">
            <v>(blank)</v>
          </cell>
        </row>
        <row r="34389">
          <cell r="D34389" t="str">
            <v>17287</v>
          </cell>
          <cell r="J34389" t="str">
            <v>(blank)</v>
          </cell>
        </row>
        <row r="34390">
          <cell r="D34390" t="str">
            <v>17287</v>
          </cell>
          <cell r="J34390" t="str">
            <v>(blank)</v>
          </cell>
        </row>
        <row r="34391">
          <cell r="D34391" t="str">
            <v>17287</v>
          </cell>
          <cell r="J34391" t="str">
            <v>(blank)</v>
          </cell>
        </row>
        <row r="34392">
          <cell r="D34392" t="str">
            <v>17287</v>
          </cell>
          <cell r="J34392" t="str">
            <v>(blank)</v>
          </cell>
        </row>
        <row r="34393">
          <cell r="D34393" t="str">
            <v>17290</v>
          </cell>
          <cell r="J34393" t="str">
            <v>(blank)</v>
          </cell>
        </row>
        <row r="34394">
          <cell r="D34394" t="str">
            <v>17290</v>
          </cell>
          <cell r="J34394" t="str">
            <v>(blank)</v>
          </cell>
        </row>
        <row r="34395">
          <cell r="D34395" t="str">
            <v>17290</v>
          </cell>
          <cell r="J34395" t="str">
            <v>(blank)</v>
          </cell>
        </row>
        <row r="34396">
          <cell r="D34396" t="str">
            <v>17290</v>
          </cell>
          <cell r="J34396" t="str">
            <v>(blank)</v>
          </cell>
        </row>
        <row r="34397">
          <cell r="D34397" t="str">
            <v>17290</v>
          </cell>
          <cell r="J34397" t="str">
            <v>(blank)</v>
          </cell>
        </row>
        <row r="34398">
          <cell r="D34398" t="str">
            <v>17290</v>
          </cell>
          <cell r="J34398" t="str">
            <v>(blank)</v>
          </cell>
        </row>
        <row r="34399">
          <cell r="D34399" t="str">
            <v>17290</v>
          </cell>
          <cell r="J34399" t="str">
            <v>(blank)</v>
          </cell>
        </row>
        <row r="34400">
          <cell r="D34400" t="str">
            <v>17290</v>
          </cell>
          <cell r="J34400" t="str">
            <v>(blank)</v>
          </cell>
        </row>
        <row r="34401">
          <cell r="D34401" t="str">
            <v>17290</v>
          </cell>
          <cell r="J34401" t="str">
            <v>(blank)</v>
          </cell>
        </row>
        <row r="34402">
          <cell r="D34402" t="str">
            <v>17290</v>
          </cell>
          <cell r="J34402" t="str">
            <v>(blank)</v>
          </cell>
        </row>
        <row r="34403">
          <cell r="D34403" t="str">
            <v>17290</v>
          </cell>
          <cell r="J34403" t="str">
            <v>(blank)</v>
          </cell>
        </row>
        <row r="34404">
          <cell r="D34404" t="str">
            <v>17290</v>
          </cell>
          <cell r="J34404" t="str">
            <v>(blank)</v>
          </cell>
        </row>
        <row r="34405">
          <cell r="D34405" t="str">
            <v>17290</v>
          </cell>
          <cell r="J34405" t="str">
            <v>(blank)</v>
          </cell>
        </row>
        <row r="34406">
          <cell r="D34406" t="str">
            <v>17291</v>
          </cell>
          <cell r="J34406" t="str">
            <v>(blank)</v>
          </cell>
        </row>
        <row r="34407">
          <cell r="D34407" t="str">
            <v>17291</v>
          </cell>
          <cell r="J34407" t="str">
            <v>(blank)</v>
          </cell>
        </row>
        <row r="34408">
          <cell r="D34408" t="str">
            <v>17291</v>
          </cell>
          <cell r="J34408" t="str">
            <v>(blank)</v>
          </cell>
        </row>
        <row r="34409">
          <cell r="D34409" t="str">
            <v>17291</v>
          </cell>
          <cell r="J34409" t="str">
            <v>(blank)</v>
          </cell>
        </row>
        <row r="34410">
          <cell r="D34410" t="str">
            <v>17291</v>
          </cell>
          <cell r="J34410" t="str">
            <v>(blank)</v>
          </cell>
        </row>
        <row r="34411">
          <cell r="D34411" t="str">
            <v>17291</v>
          </cell>
          <cell r="J34411" t="str">
            <v>(blank)</v>
          </cell>
        </row>
        <row r="34412">
          <cell r="D34412" t="str">
            <v>17291</v>
          </cell>
          <cell r="J34412" t="str">
            <v>(blank)</v>
          </cell>
        </row>
        <row r="34413">
          <cell r="D34413" t="str">
            <v>17291</v>
          </cell>
          <cell r="J34413" t="str">
            <v>(blank)</v>
          </cell>
        </row>
        <row r="34414">
          <cell r="D34414" t="str">
            <v>17291</v>
          </cell>
          <cell r="J34414" t="str">
            <v>(blank)</v>
          </cell>
        </row>
        <row r="34415">
          <cell r="D34415" t="str">
            <v>17291</v>
          </cell>
          <cell r="J34415" t="str">
            <v>(blank)</v>
          </cell>
        </row>
        <row r="34416">
          <cell r="D34416" t="str">
            <v>17291</v>
          </cell>
          <cell r="J34416" t="str">
            <v>(blank)</v>
          </cell>
        </row>
        <row r="34417">
          <cell r="D34417" t="str">
            <v>17291</v>
          </cell>
          <cell r="J34417" t="str">
            <v>(blank)</v>
          </cell>
        </row>
        <row r="34418">
          <cell r="D34418" t="str">
            <v>17291</v>
          </cell>
          <cell r="J34418" t="str">
            <v>(blank)</v>
          </cell>
        </row>
        <row r="34419">
          <cell r="D34419" t="str">
            <v>17291</v>
          </cell>
          <cell r="J34419" t="str">
            <v>(blank)</v>
          </cell>
        </row>
        <row r="34420">
          <cell r="D34420" t="str">
            <v>17291</v>
          </cell>
          <cell r="J34420" t="str">
            <v>(blank)</v>
          </cell>
        </row>
        <row r="34421">
          <cell r="D34421" t="str">
            <v>17291</v>
          </cell>
          <cell r="J34421" t="str">
            <v>(blank)</v>
          </cell>
        </row>
        <row r="34422">
          <cell r="D34422" t="str">
            <v>17291</v>
          </cell>
          <cell r="J34422" t="str">
            <v>(blank)</v>
          </cell>
        </row>
        <row r="34423">
          <cell r="D34423" t="str">
            <v>17291</v>
          </cell>
          <cell r="J34423" t="str">
            <v>(blank)</v>
          </cell>
        </row>
        <row r="34424">
          <cell r="D34424" t="str">
            <v>17291</v>
          </cell>
          <cell r="J34424" t="str">
            <v>(blank)</v>
          </cell>
        </row>
        <row r="34425">
          <cell r="D34425" t="str">
            <v>17291</v>
          </cell>
          <cell r="J34425" t="str">
            <v>(blank)</v>
          </cell>
        </row>
        <row r="34426">
          <cell r="D34426" t="str">
            <v>17291</v>
          </cell>
          <cell r="J34426" t="str">
            <v>(blank)</v>
          </cell>
        </row>
        <row r="34427">
          <cell r="D34427" t="str">
            <v>17291</v>
          </cell>
          <cell r="J34427" t="str">
            <v>(blank)</v>
          </cell>
        </row>
        <row r="34428">
          <cell r="D34428" t="str">
            <v>17291</v>
          </cell>
          <cell r="J34428" t="str">
            <v>(blank)</v>
          </cell>
        </row>
        <row r="34429">
          <cell r="D34429" t="str">
            <v>17291</v>
          </cell>
          <cell r="J34429" t="str">
            <v>(blank)</v>
          </cell>
        </row>
        <row r="34430">
          <cell r="D34430" t="str">
            <v>17291</v>
          </cell>
          <cell r="J34430" t="str">
            <v>(blank)</v>
          </cell>
        </row>
        <row r="34431">
          <cell r="D34431" t="str">
            <v>17291</v>
          </cell>
          <cell r="J34431" t="str">
            <v>(blank)</v>
          </cell>
        </row>
        <row r="34432">
          <cell r="D34432" t="str">
            <v>17291</v>
          </cell>
          <cell r="J34432" t="str">
            <v>(blank)</v>
          </cell>
        </row>
        <row r="34433">
          <cell r="D34433" t="str">
            <v>17291</v>
          </cell>
          <cell r="J34433" t="str">
            <v>(blank)</v>
          </cell>
        </row>
        <row r="34434">
          <cell r="D34434" t="str">
            <v>17291</v>
          </cell>
          <cell r="J34434" t="str">
            <v>(blank)</v>
          </cell>
        </row>
        <row r="34435">
          <cell r="D34435" t="str">
            <v>17291</v>
          </cell>
          <cell r="J34435" t="str">
            <v>(blank)</v>
          </cell>
        </row>
        <row r="34436">
          <cell r="D34436" t="str">
            <v>17291</v>
          </cell>
          <cell r="J34436" t="str">
            <v>(blank)</v>
          </cell>
        </row>
        <row r="34437">
          <cell r="D34437" t="str">
            <v>17291</v>
          </cell>
          <cell r="J34437" t="str">
            <v>(blank)</v>
          </cell>
        </row>
        <row r="34438">
          <cell r="D34438" t="str">
            <v>17291</v>
          </cell>
          <cell r="J34438" t="str">
            <v>(blank)</v>
          </cell>
        </row>
        <row r="34439">
          <cell r="D34439" t="str">
            <v>17292</v>
          </cell>
          <cell r="J34439" t="str">
            <v>(blank)</v>
          </cell>
        </row>
        <row r="34440">
          <cell r="D34440" t="str">
            <v>17292</v>
          </cell>
          <cell r="J34440" t="str">
            <v>(blank)</v>
          </cell>
        </row>
        <row r="34441">
          <cell r="D34441" t="str">
            <v>17292</v>
          </cell>
          <cell r="J34441" t="str">
            <v>(blank)</v>
          </cell>
        </row>
        <row r="34442">
          <cell r="D34442" t="str">
            <v>17292</v>
          </cell>
          <cell r="J34442" t="str">
            <v>(blank)</v>
          </cell>
        </row>
        <row r="34443">
          <cell r="D34443" t="str">
            <v>17292</v>
          </cell>
          <cell r="J34443" t="str">
            <v>(blank)</v>
          </cell>
        </row>
        <row r="34444">
          <cell r="D34444" t="str">
            <v>17292</v>
          </cell>
          <cell r="J34444" t="str">
            <v>(blank)</v>
          </cell>
        </row>
        <row r="34445">
          <cell r="D34445" t="str">
            <v>17292</v>
          </cell>
          <cell r="J34445" t="str">
            <v>(blank)</v>
          </cell>
        </row>
        <row r="34446">
          <cell r="D34446" t="str">
            <v>17292</v>
          </cell>
          <cell r="J34446" t="str">
            <v>(blank)</v>
          </cell>
        </row>
        <row r="34447">
          <cell r="D34447" t="str">
            <v>17292</v>
          </cell>
          <cell r="J34447" t="str">
            <v>(blank)</v>
          </cell>
        </row>
        <row r="34448">
          <cell r="D34448" t="str">
            <v>17292</v>
          </cell>
          <cell r="J34448" t="str">
            <v>(blank)</v>
          </cell>
        </row>
        <row r="34449">
          <cell r="D34449" t="str">
            <v>17292</v>
          </cell>
          <cell r="J34449" t="str">
            <v>(blank)</v>
          </cell>
        </row>
        <row r="34450">
          <cell r="D34450" t="str">
            <v>17293</v>
          </cell>
          <cell r="J34450" t="str">
            <v>(blank)</v>
          </cell>
        </row>
        <row r="34451">
          <cell r="D34451" t="str">
            <v>17293</v>
          </cell>
          <cell r="J34451" t="str">
            <v>(blank)</v>
          </cell>
        </row>
        <row r="34452">
          <cell r="D34452" t="str">
            <v>17293</v>
          </cell>
          <cell r="J34452" t="str">
            <v>(blank)</v>
          </cell>
        </row>
        <row r="34453">
          <cell r="D34453" t="str">
            <v>17293</v>
          </cell>
          <cell r="J34453" t="str">
            <v>(blank)</v>
          </cell>
        </row>
        <row r="34454">
          <cell r="D34454" t="str">
            <v>17293</v>
          </cell>
          <cell r="J34454" t="str">
            <v>(blank)</v>
          </cell>
        </row>
        <row r="34455">
          <cell r="D34455" t="str">
            <v>17293</v>
          </cell>
          <cell r="J34455" t="str">
            <v>(blank)</v>
          </cell>
        </row>
        <row r="34456">
          <cell r="D34456" t="str">
            <v>17293</v>
          </cell>
          <cell r="J34456" t="str">
            <v>(blank)</v>
          </cell>
        </row>
        <row r="34457">
          <cell r="D34457" t="str">
            <v>17293</v>
          </cell>
          <cell r="J34457" t="str">
            <v>(blank)</v>
          </cell>
        </row>
        <row r="34458">
          <cell r="D34458" t="str">
            <v>17293</v>
          </cell>
          <cell r="J34458" t="str">
            <v>(blank)</v>
          </cell>
        </row>
        <row r="34459">
          <cell r="D34459" t="str">
            <v>17293</v>
          </cell>
          <cell r="J34459" t="str">
            <v>(blank)</v>
          </cell>
        </row>
        <row r="34460">
          <cell r="D34460" t="str">
            <v>17293</v>
          </cell>
          <cell r="J34460" t="str">
            <v>(blank)</v>
          </cell>
        </row>
        <row r="34461">
          <cell r="D34461" t="str">
            <v>17293</v>
          </cell>
          <cell r="J34461" t="str">
            <v>(blank)</v>
          </cell>
        </row>
        <row r="34462">
          <cell r="D34462" t="str">
            <v>17293</v>
          </cell>
          <cell r="J34462" t="str">
            <v>(blank)</v>
          </cell>
        </row>
        <row r="34463">
          <cell r="D34463" t="str">
            <v>17293</v>
          </cell>
          <cell r="J34463" t="str">
            <v>(blank)</v>
          </cell>
        </row>
        <row r="34464">
          <cell r="D34464" t="str">
            <v>17293</v>
          </cell>
          <cell r="J34464" t="str">
            <v>(blank)</v>
          </cell>
        </row>
        <row r="34465">
          <cell r="D34465" t="str">
            <v>17293</v>
          </cell>
          <cell r="J34465" t="str">
            <v>(blank)</v>
          </cell>
        </row>
        <row r="34466">
          <cell r="D34466" t="str">
            <v>17293</v>
          </cell>
          <cell r="J34466" t="str">
            <v>(blank)</v>
          </cell>
        </row>
        <row r="34467">
          <cell r="D34467" t="str">
            <v>17293</v>
          </cell>
          <cell r="J34467" t="str">
            <v>(blank)</v>
          </cell>
        </row>
        <row r="34468">
          <cell r="D34468" t="str">
            <v>17293</v>
          </cell>
          <cell r="J34468" t="str">
            <v>(blank)</v>
          </cell>
        </row>
        <row r="34469">
          <cell r="D34469" t="str">
            <v>17293</v>
          </cell>
          <cell r="J34469" t="str">
            <v>(blank)</v>
          </cell>
        </row>
        <row r="34470">
          <cell r="D34470" t="str">
            <v>17293</v>
          </cell>
          <cell r="J34470" t="str">
            <v>(blank)</v>
          </cell>
        </row>
        <row r="34471">
          <cell r="D34471" t="str">
            <v>17293</v>
          </cell>
          <cell r="J34471" t="str">
            <v>(blank)</v>
          </cell>
        </row>
        <row r="34472">
          <cell r="D34472" t="str">
            <v>17293</v>
          </cell>
          <cell r="J34472" t="str">
            <v>(blank)</v>
          </cell>
        </row>
        <row r="34473">
          <cell r="D34473" t="str">
            <v>17293</v>
          </cell>
          <cell r="J34473" t="str">
            <v>(blank)</v>
          </cell>
        </row>
        <row r="34474">
          <cell r="D34474" t="str">
            <v>17293</v>
          </cell>
          <cell r="J34474" t="str">
            <v>(blank)</v>
          </cell>
        </row>
        <row r="34475">
          <cell r="D34475" t="str">
            <v>17293</v>
          </cell>
          <cell r="J34475" t="str">
            <v>(blank)</v>
          </cell>
        </row>
        <row r="34476">
          <cell r="D34476" t="str">
            <v>17293</v>
          </cell>
          <cell r="J34476" t="str">
            <v>(blank)</v>
          </cell>
        </row>
        <row r="34477">
          <cell r="D34477" t="str">
            <v>17293</v>
          </cell>
          <cell r="J34477" t="str">
            <v>(blank)</v>
          </cell>
        </row>
        <row r="34478">
          <cell r="D34478" t="str">
            <v>17293</v>
          </cell>
          <cell r="J34478" t="str">
            <v>(blank)</v>
          </cell>
        </row>
        <row r="34479">
          <cell r="D34479" t="str">
            <v>17293</v>
          </cell>
          <cell r="J34479" t="str">
            <v>(blank)</v>
          </cell>
        </row>
        <row r="34480">
          <cell r="D34480" t="str">
            <v>17293</v>
          </cell>
          <cell r="J34480" t="str">
            <v>(blank)</v>
          </cell>
        </row>
        <row r="34481">
          <cell r="D34481" t="str">
            <v>17293</v>
          </cell>
          <cell r="J34481" t="str">
            <v>(blank)</v>
          </cell>
        </row>
        <row r="34482">
          <cell r="D34482" t="str">
            <v>17297</v>
          </cell>
          <cell r="J34482" t="str">
            <v>(blank)</v>
          </cell>
        </row>
        <row r="34483">
          <cell r="D34483" t="str">
            <v>17297</v>
          </cell>
          <cell r="J34483" t="str">
            <v>(blank)</v>
          </cell>
        </row>
        <row r="34484">
          <cell r="D34484" t="str">
            <v>17297</v>
          </cell>
          <cell r="J34484" t="str">
            <v>(blank)</v>
          </cell>
        </row>
        <row r="34485">
          <cell r="D34485" t="str">
            <v>17297</v>
          </cell>
          <cell r="J34485" t="str">
            <v>(blank)</v>
          </cell>
        </row>
        <row r="34486">
          <cell r="D34486" t="str">
            <v>17297</v>
          </cell>
          <cell r="J34486" t="str">
            <v>(blank)</v>
          </cell>
        </row>
        <row r="34487">
          <cell r="D34487" t="str">
            <v>17297</v>
          </cell>
          <cell r="J34487" t="str">
            <v>(blank)</v>
          </cell>
        </row>
        <row r="34488">
          <cell r="D34488" t="str">
            <v>17297</v>
          </cell>
          <cell r="J34488" t="str">
            <v>(blank)</v>
          </cell>
        </row>
        <row r="34489">
          <cell r="D34489" t="str">
            <v>17297</v>
          </cell>
          <cell r="J34489" t="str">
            <v>(blank)</v>
          </cell>
        </row>
        <row r="34490">
          <cell r="D34490" t="str">
            <v>17297</v>
          </cell>
          <cell r="J34490" t="str">
            <v>(blank)</v>
          </cell>
        </row>
        <row r="34491">
          <cell r="D34491" t="str">
            <v>17297</v>
          </cell>
          <cell r="J34491" t="str">
            <v>(blank)</v>
          </cell>
        </row>
        <row r="34492">
          <cell r="D34492" t="str">
            <v>17297</v>
          </cell>
          <cell r="J34492" t="str">
            <v>(blank)</v>
          </cell>
        </row>
        <row r="34493">
          <cell r="D34493" t="str">
            <v>17297</v>
          </cell>
          <cell r="J34493" t="str">
            <v>(blank)</v>
          </cell>
        </row>
        <row r="34494">
          <cell r="D34494" t="str">
            <v>17297</v>
          </cell>
          <cell r="J34494" t="str">
            <v>(blank)</v>
          </cell>
        </row>
        <row r="34495">
          <cell r="D34495" t="str">
            <v>17297</v>
          </cell>
          <cell r="J34495" t="str">
            <v>(blank)</v>
          </cell>
        </row>
        <row r="34496">
          <cell r="D34496" t="str">
            <v>17297</v>
          </cell>
          <cell r="J34496" t="str">
            <v>(blank)</v>
          </cell>
        </row>
        <row r="34497">
          <cell r="D34497" t="str">
            <v>17297</v>
          </cell>
          <cell r="J34497" t="str">
            <v>(blank)</v>
          </cell>
        </row>
        <row r="34498">
          <cell r="D34498" t="str">
            <v>17297</v>
          </cell>
          <cell r="J34498" t="str">
            <v>(blank)</v>
          </cell>
        </row>
        <row r="34499">
          <cell r="D34499" t="str">
            <v>17297</v>
          </cell>
          <cell r="J34499" t="str">
            <v>(blank)</v>
          </cell>
        </row>
        <row r="34500">
          <cell r="D34500" t="str">
            <v>17297</v>
          </cell>
          <cell r="J34500" t="str">
            <v>(blank)</v>
          </cell>
        </row>
        <row r="34501">
          <cell r="D34501" t="str">
            <v>17297</v>
          </cell>
          <cell r="J34501" t="str">
            <v>(blank)</v>
          </cell>
        </row>
        <row r="34502">
          <cell r="D34502" t="str">
            <v>17297</v>
          </cell>
          <cell r="J34502" t="str">
            <v>(blank)</v>
          </cell>
        </row>
        <row r="34503">
          <cell r="D34503" t="str">
            <v>17297</v>
          </cell>
          <cell r="J34503" t="str">
            <v>(blank)</v>
          </cell>
        </row>
        <row r="34504">
          <cell r="D34504" t="str">
            <v>17297</v>
          </cell>
          <cell r="J34504" t="str">
            <v>(blank)</v>
          </cell>
        </row>
        <row r="34505">
          <cell r="D34505" t="str">
            <v>17297</v>
          </cell>
          <cell r="J34505" t="str">
            <v>(blank)</v>
          </cell>
        </row>
        <row r="34506">
          <cell r="D34506" t="str">
            <v>17297</v>
          </cell>
          <cell r="J34506" t="str">
            <v>(blank)</v>
          </cell>
        </row>
        <row r="34507">
          <cell r="D34507" t="str">
            <v>17297</v>
          </cell>
          <cell r="J34507" t="str">
            <v>(blank)</v>
          </cell>
        </row>
        <row r="34508">
          <cell r="D34508" t="str">
            <v>17297</v>
          </cell>
          <cell r="J34508" t="str">
            <v>(blank)</v>
          </cell>
        </row>
        <row r="34509">
          <cell r="D34509" t="str">
            <v>17297</v>
          </cell>
          <cell r="J34509" t="str">
            <v>(blank)</v>
          </cell>
        </row>
        <row r="34510">
          <cell r="D34510" t="str">
            <v>17297</v>
          </cell>
          <cell r="J34510" t="str">
            <v>(blank)</v>
          </cell>
        </row>
        <row r="34511">
          <cell r="D34511" t="str">
            <v>17297</v>
          </cell>
          <cell r="J34511" t="str">
            <v>(blank)</v>
          </cell>
        </row>
        <row r="34512">
          <cell r="D34512" t="str">
            <v>17297</v>
          </cell>
          <cell r="J34512" t="str">
            <v>(blank)</v>
          </cell>
        </row>
        <row r="34513">
          <cell r="D34513" t="str">
            <v>17297</v>
          </cell>
          <cell r="J34513" t="str">
            <v>(blank)</v>
          </cell>
        </row>
        <row r="34514">
          <cell r="D34514" t="str">
            <v>17297</v>
          </cell>
          <cell r="J34514" t="str">
            <v>(blank)</v>
          </cell>
        </row>
        <row r="34515">
          <cell r="D34515" t="str">
            <v>17299</v>
          </cell>
          <cell r="J34515" t="str">
            <v>(blank)</v>
          </cell>
        </row>
        <row r="34516">
          <cell r="D34516" t="str">
            <v>17299</v>
          </cell>
          <cell r="J34516" t="str">
            <v>(blank)</v>
          </cell>
        </row>
        <row r="34517">
          <cell r="D34517" t="str">
            <v>17299</v>
          </cell>
          <cell r="J34517" t="str">
            <v>(blank)</v>
          </cell>
        </row>
        <row r="34518">
          <cell r="D34518" t="str">
            <v>17299</v>
          </cell>
          <cell r="J34518" t="str">
            <v>(blank)</v>
          </cell>
        </row>
        <row r="34519">
          <cell r="D34519" t="str">
            <v>17299</v>
          </cell>
          <cell r="J34519" t="str">
            <v>(blank)</v>
          </cell>
        </row>
        <row r="34520">
          <cell r="D34520" t="str">
            <v>17299</v>
          </cell>
          <cell r="J34520" t="str">
            <v>(blank)</v>
          </cell>
        </row>
        <row r="34521">
          <cell r="D34521" t="str">
            <v>17299</v>
          </cell>
          <cell r="J34521" t="str">
            <v>(blank)</v>
          </cell>
        </row>
        <row r="34522">
          <cell r="D34522" t="str">
            <v>17299</v>
          </cell>
          <cell r="J34522" t="str">
            <v>(blank)</v>
          </cell>
        </row>
        <row r="34523">
          <cell r="D34523" t="str">
            <v>17299</v>
          </cell>
          <cell r="J34523" t="str">
            <v>(blank)</v>
          </cell>
        </row>
        <row r="34524">
          <cell r="D34524" t="str">
            <v>17299</v>
          </cell>
          <cell r="J34524" t="str">
            <v>(blank)</v>
          </cell>
        </row>
        <row r="34525">
          <cell r="D34525" t="str">
            <v>17299</v>
          </cell>
          <cell r="J34525" t="str">
            <v>(blank)</v>
          </cell>
        </row>
        <row r="34526">
          <cell r="D34526" t="str">
            <v>17309462</v>
          </cell>
          <cell r="J34526" t="str">
            <v>(blank)</v>
          </cell>
        </row>
        <row r="34527">
          <cell r="D34527" t="str">
            <v>17309462</v>
          </cell>
          <cell r="J34527" t="str">
            <v>(blank)</v>
          </cell>
        </row>
        <row r="34528">
          <cell r="D34528" t="str">
            <v>17309462</v>
          </cell>
          <cell r="J34528" t="str">
            <v>(blank)</v>
          </cell>
        </row>
        <row r="34529">
          <cell r="D34529" t="str">
            <v>17309462</v>
          </cell>
          <cell r="J34529" t="str">
            <v>(blank)</v>
          </cell>
        </row>
        <row r="34530">
          <cell r="D34530" t="str">
            <v>17309462</v>
          </cell>
          <cell r="J34530" t="str">
            <v>(blank)</v>
          </cell>
        </row>
        <row r="34531">
          <cell r="D34531" t="str">
            <v>17309462</v>
          </cell>
          <cell r="J34531" t="str">
            <v>(blank)</v>
          </cell>
        </row>
        <row r="34532">
          <cell r="D34532" t="str">
            <v>17309462</v>
          </cell>
          <cell r="J34532" t="str">
            <v>(blank)</v>
          </cell>
        </row>
        <row r="34533">
          <cell r="D34533" t="str">
            <v>17309462</v>
          </cell>
          <cell r="J34533" t="str">
            <v>(blank)</v>
          </cell>
        </row>
        <row r="34534">
          <cell r="D34534" t="str">
            <v>17309462</v>
          </cell>
          <cell r="J34534" t="str">
            <v>(blank)</v>
          </cell>
        </row>
        <row r="34535">
          <cell r="D34535" t="str">
            <v>17309462</v>
          </cell>
          <cell r="J34535" t="str">
            <v>(blank)</v>
          </cell>
        </row>
        <row r="34536">
          <cell r="D34536" t="str">
            <v>17309462</v>
          </cell>
          <cell r="J34536" t="str">
            <v>(blank)</v>
          </cell>
        </row>
        <row r="34537">
          <cell r="D34537" t="str">
            <v>17309462</v>
          </cell>
          <cell r="J34537" t="str">
            <v>(blank)</v>
          </cell>
        </row>
        <row r="34538">
          <cell r="D34538" t="str">
            <v>17309462</v>
          </cell>
          <cell r="J34538" t="str">
            <v>(blank)</v>
          </cell>
        </row>
        <row r="34539">
          <cell r="D34539" t="str">
            <v>17309898</v>
          </cell>
          <cell r="J34539" t="str">
            <v>(blank)</v>
          </cell>
        </row>
        <row r="34540">
          <cell r="D34540" t="str">
            <v>17309898</v>
          </cell>
          <cell r="J34540" t="str">
            <v>(blank)</v>
          </cell>
        </row>
        <row r="34541">
          <cell r="D34541" t="str">
            <v>17309898</v>
          </cell>
          <cell r="J34541" t="str">
            <v>(blank)</v>
          </cell>
        </row>
        <row r="34542">
          <cell r="D34542" t="str">
            <v>17309898</v>
          </cell>
          <cell r="J34542" t="str">
            <v>(blank)</v>
          </cell>
        </row>
        <row r="34543">
          <cell r="D34543" t="str">
            <v>17309898</v>
          </cell>
          <cell r="J34543" t="str">
            <v>(blank)</v>
          </cell>
        </row>
        <row r="34544">
          <cell r="D34544" t="str">
            <v>17309898</v>
          </cell>
          <cell r="J34544" t="str">
            <v>(blank)</v>
          </cell>
        </row>
        <row r="34545">
          <cell r="D34545" t="str">
            <v>17309898</v>
          </cell>
          <cell r="J34545" t="str">
            <v>(blank)</v>
          </cell>
        </row>
        <row r="34546">
          <cell r="D34546" t="str">
            <v>17309898</v>
          </cell>
          <cell r="J34546" t="str">
            <v>(blank)</v>
          </cell>
        </row>
        <row r="34547">
          <cell r="D34547" t="str">
            <v>17309898</v>
          </cell>
          <cell r="J34547" t="str">
            <v>(blank)</v>
          </cell>
        </row>
        <row r="34548">
          <cell r="D34548" t="str">
            <v>17309898</v>
          </cell>
          <cell r="J34548" t="str">
            <v>(blank)</v>
          </cell>
        </row>
        <row r="34549">
          <cell r="D34549" t="str">
            <v>17309898</v>
          </cell>
          <cell r="J34549" t="str">
            <v>(blank)</v>
          </cell>
        </row>
        <row r="34550">
          <cell r="D34550" t="str">
            <v>17309898</v>
          </cell>
          <cell r="J34550" t="str">
            <v>(blank)</v>
          </cell>
        </row>
        <row r="34551">
          <cell r="D34551" t="str">
            <v>17309898</v>
          </cell>
          <cell r="J34551" t="str">
            <v>(blank)</v>
          </cell>
        </row>
        <row r="34552">
          <cell r="D34552" t="str">
            <v>17316</v>
          </cell>
          <cell r="J34552" t="str">
            <v>(blank)</v>
          </cell>
        </row>
        <row r="34553">
          <cell r="D34553" t="str">
            <v>17316</v>
          </cell>
          <cell r="J34553" t="str">
            <v>(blank)</v>
          </cell>
        </row>
        <row r="34554">
          <cell r="D34554" t="str">
            <v>17316</v>
          </cell>
          <cell r="J34554" t="str">
            <v>(blank)</v>
          </cell>
        </row>
        <row r="34555">
          <cell r="D34555" t="str">
            <v>17316</v>
          </cell>
          <cell r="J34555" t="str">
            <v>(blank)</v>
          </cell>
        </row>
        <row r="34556">
          <cell r="D34556" t="str">
            <v>17316</v>
          </cell>
          <cell r="J34556" t="str">
            <v>(blank)</v>
          </cell>
        </row>
        <row r="34557">
          <cell r="D34557" t="str">
            <v>17316</v>
          </cell>
          <cell r="J34557" t="str">
            <v>(blank)</v>
          </cell>
        </row>
        <row r="34558">
          <cell r="D34558" t="str">
            <v>17316</v>
          </cell>
          <cell r="J34558" t="str">
            <v>(blank)</v>
          </cell>
        </row>
        <row r="34559">
          <cell r="D34559" t="str">
            <v>17316</v>
          </cell>
          <cell r="J34559" t="str">
            <v>(blank)</v>
          </cell>
        </row>
        <row r="34560">
          <cell r="D34560" t="str">
            <v>17316</v>
          </cell>
          <cell r="J34560" t="str">
            <v>(blank)</v>
          </cell>
        </row>
        <row r="34561">
          <cell r="D34561" t="str">
            <v>17316</v>
          </cell>
          <cell r="J34561" t="str">
            <v>(blank)</v>
          </cell>
        </row>
        <row r="34562">
          <cell r="D34562" t="str">
            <v>17316</v>
          </cell>
          <cell r="J34562" t="str">
            <v>(blank)</v>
          </cell>
        </row>
        <row r="34563">
          <cell r="D34563" t="str">
            <v>17316</v>
          </cell>
          <cell r="J34563" t="str">
            <v>(blank)</v>
          </cell>
        </row>
        <row r="34564">
          <cell r="D34564" t="str">
            <v>17316</v>
          </cell>
          <cell r="J34564" t="str">
            <v>(blank)</v>
          </cell>
        </row>
        <row r="34565">
          <cell r="D34565" t="str">
            <v>17316</v>
          </cell>
          <cell r="J34565" t="str">
            <v>(blank)</v>
          </cell>
        </row>
        <row r="34566">
          <cell r="D34566" t="str">
            <v>17316</v>
          </cell>
          <cell r="J34566" t="str">
            <v>(blank)</v>
          </cell>
        </row>
        <row r="34567">
          <cell r="D34567" t="str">
            <v>17316</v>
          </cell>
          <cell r="J34567" t="str">
            <v>(blank)</v>
          </cell>
        </row>
        <row r="34568">
          <cell r="D34568" t="str">
            <v>17316</v>
          </cell>
          <cell r="J34568" t="str">
            <v>(blank)</v>
          </cell>
        </row>
        <row r="34569">
          <cell r="D34569" t="str">
            <v>17316</v>
          </cell>
          <cell r="J34569" t="str">
            <v>(blank)</v>
          </cell>
        </row>
        <row r="34570">
          <cell r="D34570" t="str">
            <v>17316</v>
          </cell>
          <cell r="J34570" t="str">
            <v>(blank)</v>
          </cell>
        </row>
        <row r="34571">
          <cell r="D34571" t="str">
            <v>17316</v>
          </cell>
          <cell r="J34571" t="str">
            <v>(blank)</v>
          </cell>
        </row>
        <row r="34572">
          <cell r="D34572" t="str">
            <v>17316</v>
          </cell>
          <cell r="J34572" t="str">
            <v>(blank)</v>
          </cell>
        </row>
        <row r="34573">
          <cell r="D34573" t="str">
            <v>17316</v>
          </cell>
          <cell r="J34573" t="str">
            <v>(blank)</v>
          </cell>
        </row>
        <row r="34574">
          <cell r="D34574" t="str">
            <v>17316</v>
          </cell>
          <cell r="J34574" t="str">
            <v>(blank)</v>
          </cell>
        </row>
        <row r="34575">
          <cell r="D34575" t="str">
            <v>17316</v>
          </cell>
          <cell r="J34575" t="str">
            <v>(blank)</v>
          </cell>
        </row>
        <row r="34576">
          <cell r="D34576" t="str">
            <v>17316</v>
          </cell>
          <cell r="J34576" t="str">
            <v>(blank)</v>
          </cell>
        </row>
        <row r="34577">
          <cell r="D34577" t="str">
            <v>17316</v>
          </cell>
          <cell r="J34577" t="str">
            <v>(blank)</v>
          </cell>
        </row>
        <row r="34578">
          <cell r="D34578" t="str">
            <v>17316</v>
          </cell>
          <cell r="J34578" t="str">
            <v>(blank)</v>
          </cell>
        </row>
        <row r="34579">
          <cell r="D34579" t="str">
            <v>17316</v>
          </cell>
          <cell r="J34579" t="str">
            <v>(blank)</v>
          </cell>
        </row>
        <row r="34580">
          <cell r="D34580" t="str">
            <v>17318</v>
          </cell>
          <cell r="J34580" t="str">
            <v>(blank)</v>
          </cell>
        </row>
        <row r="34581">
          <cell r="D34581" t="str">
            <v>17318</v>
          </cell>
          <cell r="J34581" t="str">
            <v>(blank)</v>
          </cell>
        </row>
        <row r="34582">
          <cell r="D34582" t="str">
            <v>17318</v>
          </cell>
          <cell r="J34582" t="str">
            <v>(blank)</v>
          </cell>
        </row>
        <row r="34583">
          <cell r="D34583" t="str">
            <v>17318</v>
          </cell>
          <cell r="J34583" t="str">
            <v>(blank)</v>
          </cell>
        </row>
        <row r="34584">
          <cell r="D34584" t="str">
            <v>17318</v>
          </cell>
          <cell r="J34584" t="str">
            <v>(blank)</v>
          </cell>
        </row>
        <row r="34585">
          <cell r="D34585" t="str">
            <v>17318</v>
          </cell>
          <cell r="J34585" t="str">
            <v>(blank)</v>
          </cell>
        </row>
        <row r="34586">
          <cell r="D34586" t="str">
            <v>17318</v>
          </cell>
          <cell r="J34586" t="str">
            <v>(blank)</v>
          </cell>
        </row>
        <row r="34587">
          <cell r="D34587" t="str">
            <v>17318</v>
          </cell>
          <cell r="J34587" t="str">
            <v>(blank)</v>
          </cell>
        </row>
        <row r="34588">
          <cell r="D34588" t="str">
            <v>17318</v>
          </cell>
          <cell r="J34588" t="str">
            <v>(blank)</v>
          </cell>
        </row>
        <row r="34589">
          <cell r="D34589" t="str">
            <v>17318</v>
          </cell>
          <cell r="J34589" t="str">
            <v>(blank)</v>
          </cell>
        </row>
        <row r="34590">
          <cell r="D34590" t="str">
            <v>17318</v>
          </cell>
          <cell r="J34590" t="str">
            <v>(blank)</v>
          </cell>
        </row>
        <row r="34591">
          <cell r="D34591" t="str">
            <v>17318</v>
          </cell>
          <cell r="J34591" t="str">
            <v>(blank)</v>
          </cell>
        </row>
        <row r="34592">
          <cell r="D34592" t="str">
            <v>17318</v>
          </cell>
          <cell r="J34592" t="str">
            <v>(blank)</v>
          </cell>
        </row>
        <row r="34593">
          <cell r="D34593" t="str">
            <v>17318</v>
          </cell>
          <cell r="J34593" t="str">
            <v>(blank)</v>
          </cell>
        </row>
        <row r="34594">
          <cell r="D34594" t="str">
            <v>17318</v>
          </cell>
          <cell r="J34594" t="str">
            <v>(blank)</v>
          </cell>
        </row>
        <row r="34595">
          <cell r="D34595" t="str">
            <v>17318</v>
          </cell>
          <cell r="J34595" t="str">
            <v>(blank)</v>
          </cell>
        </row>
        <row r="34596">
          <cell r="D34596" t="str">
            <v>17318</v>
          </cell>
          <cell r="J34596" t="str">
            <v>(blank)</v>
          </cell>
        </row>
        <row r="34597">
          <cell r="D34597" t="str">
            <v>17318</v>
          </cell>
          <cell r="J34597" t="str">
            <v>(blank)</v>
          </cell>
        </row>
        <row r="34598">
          <cell r="D34598" t="str">
            <v>17318</v>
          </cell>
          <cell r="J34598" t="str">
            <v>(blank)</v>
          </cell>
        </row>
        <row r="34599">
          <cell r="D34599" t="str">
            <v>17318</v>
          </cell>
          <cell r="J34599" t="str">
            <v>(blank)</v>
          </cell>
        </row>
        <row r="34600">
          <cell r="D34600" t="str">
            <v>17318</v>
          </cell>
          <cell r="J34600" t="str">
            <v>(blank)</v>
          </cell>
        </row>
        <row r="34601">
          <cell r="D34601" t="str">
            <v>17318</v>
          </cell>
          <cell r="J34601" t="str">
            <v>(blank)</v>
          </cell>
        </row>
        <row r="34602">
          <cell r="D34602" t="str">
            <v>17318</v>
          </cell>
          <cell r="J34602" t="str">
            <v>(blank)</v>
          </cell>
        </row>
        <row r="34603">
          <cell r="D34603" t="str">
            <v>17318</v>
          </cell>
          <cell r="J34603" t="str">
            <v>(blank)</v>
          </cell>
        </row>
        <row r="34604">
          <cell r="D34604" t="str">
            <v>17318</v>
          </cell>
          <cell r="J34604" t="str">
            <v>(blank)</v>
          </cell>
        </row>
        <row r="34605">
          <cell r="D34605" t="str">
            <v>17318</v>
          </cell>
          <cell r="J34605" t="str">
            <v>(blank)</v>
          </cell>
        </row>
        <row r="34606">
          <cell r="D34606" t="str">
            <v>17318</v>
          </cell>
          <cell r="J34606" t="str">
            <v>(blank)</v>
          </cell>
        </row>
        <row r="34607">
          <cell r="D34607" t="str">
            <v>17318</v>
          </cell>
          <cell r="J34607" t="str">
            <v>(blank)</v>
          </cell>
        </row>
        <row r="34608">
          <cell r="D34608" t="str">
            <v>17318</v>
          </cell>
          <cell r="J34608" t="str">
            <v>(blank)</v>
          </cell>
        </row>
        <row r="34609">
          <cell r="D34609" t="str">
            <v>17318</v>
          </cell>
          <cell r="J34609" t="str">
            <v>(blank)</v>
          </cell>
        </row>
        <row r="34610">
          <cell r="D34610" t="str">
            <v>17318</v>
          </cell>
          <cell r="J34610" t="str">
            <v>(blank)</v>
          </cell>
        </row>
        <row r="34611">
          <cell r="D34611" t="str">
            <v>17318</v>
          </cell>
          <cell r="J34611" t="str">
            <v>(blank)</v>
          </cell>
        </row>
        <row r="34612">
          <cell r="D34612" t="str">
            <v>17318</v>
          </cell>
          <cell r="J34612" t="str">
            <v>(blank)</v>
          </cell>
        </row>
        <row r="34613">
          <cell r="D34613" t="str">
            <v>17319</v>
          </cell>
          <cell r="J34613" t="str">
            <v>(blank)</v>
          </cell>
        </row>
        <row r="34614">
          <cell r="D34614" t="str">
            <v>17319</v>
          </cell>
          <cell r="J34614" t="str">
            <v>(blank)</v>
          </cell>
        </row>
        <row r="34615">
          <cell r="D34615" t="str">
            <v>17319</v>
          </cell>
          <cell r="J34615" t="str">
            <v>(blank)</v>
          </cell>
        </row>
        <row r="34616">
          <cell r="D34616" t="str">
            <v>17319</v>
          </cell>
          <cell r="J34616" t="str">
            <v>(blank)</v>
          </cell>
        </row>
        <row r="34617">
          <cell r="D34617" t="str">
            <v>17319</v>
          </cell>
          <cell r="J34617" t="str">
            <v>(blank)</v>
          </cell>
        </row>
        <row r="34618">
          <cell r="D34618" t="str">
            <v>17374</v>
          </cell>
          <cell r="J34618" t="str">
            <v>(blank)</v>
          </cell>
        </row>
        <row r="34619">
          <cell r="D34619" t="str">
            <v>17374</v>
          </cell>
          <cell r="J34619" t="str">
            <v>(blank)</v>
          </cell>
        </row>
        <row r="34620">
          <cell r="D34620" t="str">
            <v>17374</v>
          </cell>
          <cell r="J34620" t="str">
            <v>(blank)</v>
          </cell>
        </row>
        <row r="34621">
          <cell r="D34621" t="str">
            <v>17374</v>
          </cell>
          <cell r="J34621" t="str">
            <v>(blank)</v>
          </cell>
        </row>
        <row r="34622">
          <cell r="D34622" t="str">
            <v>17374</v>
          </cell>
          <cell r="J34622" t="str">
            <v>(blank)</v>
          </cell>
        </row>
        <row r="34623">
          <cell r="D34623" t="str">
            <v>17374</v>
          </cell>
          <cell r="J34623" t="str">
            <v>(blank)</v>
          </cell>
        </row>
        <row r="34624">
          <cell r="D34624" t="str">
            <v>17374</v>
          </cell>
          <cell r="J34624" t="str">
            <v>(blank)</v>
          </cell>
        </row>
        <row r="34625">
          <cell r="D34625" t="str">
            <v>17374</v>
          </cell>
          <cell r="J34625" t="str">
            <v>(blank)</v>
          </cell>
        </row>
        <row r="34626">
          <cell r="D34626" t="str">
            <v>17380</v>
          </cell>
          <cell r="J34626" t="str">
            <v>(blank)</v>
          </cell>
        </row>
        <row r="34627">
          <cell r="D34627" t="str">
            <v>17380</v>
          </cell>
          <cell r="J34627" t="str">
            <v>(blank)</v>
          </cell>
        </row>
        <row r="34628">
          <cell r="D34628" t="str">
            <v>17380</v>
          </cell>
          <cell r="J34628" t="str">
            <v>(blank)</v>
          </cell>
        </row>
        <row r="34629">
          <cell r="D34629" t="str">
            <v>17380</v>
          </cell>
          <cell r="J34629" t="str">
            <v>(blank)</v>
          </cell>
        </row>
        <row r="34630">
          <cell r="D34630" t="str">
            <v>17380</v>
          </cell>
          <cell r="J34630" t="str">
            <v>(blank)</v>
          </cell>
        </row>
        <row r="34631">
          <cell r="D34631" t="str">
            <v>17380</v>
          </cell>
          <cell r="J34631" t="str">
            <v>(blank)</v>
          </cell>
        </row>
        <row r="34632">
          <cell r="D34632" t="str">
            <v>17380</v>
          </cell>
          <cell r="J34632" t="str">
            <v>(blank)</v>
          </cell>
        </row>
        <row r="34633">
          <cell r="D34633" t="str">
            <v>17380</v>
          </cell>
          <cell r="J34633" t="str">
            <v>(blank)</v>
          </cell>
        </row>
        <row r="34634">
          <cell r="D34634" t="str">
            <v>17391</v>
          </cell>
          <cell r="J34634" t="str">
            <v>(blank)</v>
          </cell>
        </row>
        <row r="34635">
          <cell r="D34635" t="str">
            <v>17391</v>
          </cell>
          <cell r="J34635" t="str">
            <v>(blank)</v>
          </cell>
        </row>
        <row r="34636">
          <cell r="D34636" t="str">
            <v>17391</v>
          </cell>
          <cell r="J34636" t="str">
            <v>(blank)</v>
          </cell>
        </row>
        <row r="34637">
          <cell r="D34637" t="str">
            <v>17391</v>
          </cell>
          <cell r="J34637" t="str">
            <v>(blank)</v>
          </cell>
        </row>
        <row r="34638">
          <cell r="D34638" t="str">
            <v>17391</v>
          </cell>
          <cell r="J34638" t="str">
            <v>(blank)</v>
          </cell>
        </row>
        <row r="34639">
          <cell r="D34639" t="str">
            <v>17391</v>
          </cell>
          <cell r="J34639" t="str">
            <v>(blank)</v>
          </cell>
        </row>
        <row r="34640">
          <cell r="D34640" t="str">
            <v>17391</v>
          </cell>
          <cell r="J34640" t="str">
            <v>(blank)</v>
          </cell>
        </row>
        <row r="34641">
          <cell r="D34641" t="str">
            <v>17391</v>
          </cell>
          <cell r="J34641" t="str">
            <v>(blank)</v>
          </cell>
        </row>
        <row r="34642">
          <cell r="D34642" t="str">
            <v>17391</v>
          </cell>
          <cell r="J34642" t="str">
            <v>(blank)</v>
          </cell>
        </row>
        <row r="34643">
          <cell r="D34643" t="str">
            <v>17391</v>
          </cell>
          <cell r="J34643" t="str">
            <v>(blank)</v>
          </cell>
        </row>
        <row r="34644">
          <cell r="D34644" t="str">
            <v>17391</v>
          </cell>
          <cell r="J34644" t="str">
            <v>(blank)</v>
          </cell>
        </row>
        <row r="34645">
          <cell r="D34645" t="str">
            <v>17391</v>
          </cell>
          <cell r="J34645" t="str">
            <v>(blank)</v>
          </cell>
        </row>
        <row r="34646">
          <cell r="D34646" t="str">
            <v>17391</v>
          </cell>
          <cell r="J34646" t="str">
            <v>(blank)</v>
          </cell>
        </row>
        <row r="34647">
          <cell r="D34647" t="str">
            <v>17391</v>
          </cell>
          <cell r="J34647" t="str">
            <v>(blank)</v>
          </cell>
        </row>
        <row r="34648">
          <cell r="D34648" t="str">
            <v>17391</v>
          </cell>
          <cell r="J34648" t="str">
            <v>(blank)</v>
          </cell>
        </row>
        <row r="34649">
          <cell r="D34649" t="str">
            <v>17391</v>
          </cell>
          <cell r="J34649" t="str">
            <v>(blank)</v>
          </cell>
        </row>
        <row r="34650">
          <cell r="D34650" t="str">
            <v>17391</v>
          </cell>
          <cell r="J34650" t="str">
            <v>(blank)</v>
          </cell>
        </row>
        <row r="34651">
          <cell r="D34651" t="str">
            <v>17391</v>
          </cell>
          <cell r="J34651" t="str">
            <v>(blank)</v>
          </cell>
        </row>
        <row r="34652">
          <cell r="D34652" t="str">
            <v>17391</v>
          </cell>
          <cell r="J34652" t="str">
            <v>(blank)</v>
          </cell>
        </row>
        <row r="34653">
          <cell r="D34653" t="str">
            <v>17391</v>
          </cell>
          <cell r="J34653" t="str">
            <v>(blank)</v>
          </cell>
        </row>
        <row r="34654">
          <cell r="D34654" t="str">
            <v>17391</v>
          </cell>
          <cell r="J34654" t="str">
            <v>(blank)</v>
          </cell>
        </row>
        <row r="34655">
          <cell r="D34655" t="str">
            <v>17391</v>
          </cell>
          <cell r="J34655" t="str">
            <v>(blank)</v>
          </cell>
        </row>
        <row r="34656">
          <cell r="D34656" t="str">
            <v>17391</v>
          </cell>
          <cell r="J34656" t="str">
            <v>(blank)</v>
          </cell>
        </row>
        <row r="34657">
          <cell r="D34657" t="str">
            <v>17391</v>
          </cell>
          <cell r="J34657" t="str">
            <v>(blank)</v>
          </cell>
        </row>
        <row r="34658">
          <cell r="D34658" t="str">
            <v>17391</v>
          </cell>
          <cell r="J34658" t="str">
            <v>(blank)</v>
          </cell>
        </row>
        <row r="34659">
          <cell r="D34659" t="str">
            <v>17391</v>
          </cell>
          <cell r="J34659" t="str">
            <v>(blank)</v>
          </cell>
        </row>
        <row r="34660">
          <cell r="D34660" t="str">
            <v>17391</v>
          </cell>
          <cell r="J34660" t="str">
            <v>(blank)</v>
          </cell>
        </row>
        <row r="34661">
          <cell r="D34661" t="str">
            <v>17391</v>
          </cell>
          <cell r="J34661" t="str">
            <v>(blank)</v>
          </cell>
        </row>
        <row r="34662">
          <cell r="D34662" t="str">
            <v>17391</v>
          </cell>
          <cell r="J34662" t="str">
            <v>(blank)</v>
          </cell>
        </row>
        <row r="34663">
          <cell r="D34663" t="str">
            <v>17391</v>
          </cell>
          <cell r="J34663" t="str">
            <v>(blank)</v>
          </cell>
        </row>
        <row r="34664">
          <cell r="D34664" t="str">
            <v>17391</v>
          </cell>
          <cell r="J34664" t="str">
            <v>(blank)</v>
          </cell>
        </row>
        <row r="34665">
          <cell r="D34665" t="str">
            <v>17391</v>
          </cell>
          <cell r="J34665" t="str">
            <v>(blank)</v>
          </cell>
        </row>
        <row r="34666">
          <cell r="D34666" t="str">
            <v>17391</v>
          </cell>
          <cell r="J34666" t="str">
            <v>(blank)</v>
          </cell>
        </row>
        <row r="34667">
          <cell r="D34667" t="str">
            <v>17392</v>
          </cell>
          <cell r="J34667" t="str">
            <v>(blank)</v>
          </cell>
        </row>
        <row r="34668">
          <cell r="D34668" t="str">
            <v>17392</v>
          </cell>
          <cell r="J34668" t="str">
            <v>(blank)</v>
          </cell>
        </row>
        <row r="34669">
          <cell r="D34669" t="str">
            <v>17392</v>
          </cell>
          <cell r="J34669" t="str">
            <v>(blank)</v>
          </cell>
        </row>
        <row r="34670">
          <cell r="D34670" t="str">
            <v>17392</v>
          </cell>
          <cell r="J34670" t="str">
            <v>(blank)</v>
          </cell>
        </row>
        <row r="34671">
          <cell r="D34671" t="str">
            <v>17392</v>
          </cell>
          <cell r="J34671" t="str">
            <v>(blank)</v>
          </cell>
        </row>
        <row r="34672">
          <cell r="D34672" t="str">
            <v>17392</v>
          </cell>
          <cell r="J34672" t="str">
            <v>(blank)</v>
          </cell>
        </row>
        <row r="34673">
          <cell r="D34673" t="str">
            <v>17392</v>
          </cell>
          <cell r="J34673" t="str">
            <v>(blank)</v>
          </cell>
        </row>
        <row r="34674">
          <cell r="D34674" t="str">
            <v>17392</v>
          </cell>
          <cell r="J34674" t="str">
            <v>(blank)</v>
          </cell>
        </row>
        <row r="34675">
          <cell r="D34675" t="str">
            <v>17392</v>
          </cell>
          <cell r="J34675" t="str">
            <v>(blank)</v>
          </cell>
        </row>
        <row r="34676">
          <cell r="D34676" t="str">
            <v>17393</v>
          </cell>
          <cell r="J34676" t="str">
            <v>(blank)</v>
          </cell>
        </row>
        <row r="34677">
          <cell r="D34677" t="str">
            <v>17393</v>
          </cell>
          <cell r="J34677" t="str">
            <v>(blank)</v>
          </cell>
        </row>
        <row r="34678">
          <cell r="D34678" t="str">
            <v>17393</v>
          </cell>
          <cell r="J34678" t="str">
            <v>(blank)</v>
          </cell>
        </row>
        <row r="34679">
          <cell r="D34679" t="str">
            <v>17393</v>
          </cell>
          <cell r="J34679" t="str">
            <v>(blank)</v>
          </cell>
        </row>
        <row r="34680">
          <cell r="D34680" t="str">
            <v>17393</v>
          </cell>
          <cell r="J34680" t="str">
            <v>(blank)</v>
          </cell>
        </row>
        <row r="34681">
          <cell r="D34681" t="str">
            <v>17393</v>
          </cell>
          <cell r="J34681" t="str">
            <v>(blank)</v>
          </cell>
        </row>
        <row r="34682">
          <cell r="D34682" t="str">
            <v>17393</v>
          </cell>
          <cell r="J34682" t="str">
            <v>(blank)</v>
          </cell>
        </row>
        <row r="34683">
          <cell r="D34683" t="str">
            <v>17393</v>
          </cell>
          <cell r="J34683" t="str">
            <v>(blank)</v>
          </cell>
        </row>
        <row r="34684">
          <cell r="D34684" t="str">
            <v>17393</v>
          </cell>
          <cell r="J34684" t="str">
            <v>(blank)</v>
          </cell>
        </row>
        <row r="34685">
          <cell r="D34685" t="str">
            <v>17430</v>
          </cell>
          <cell r="J34685" t="str">
            <v>(blank)</v>
          </cell>
        </row>
        <row r="34686">
          <cell r="D34686" t="str">
            <v>17430</v>
          </cell>
          <cell r="J34686" t="str">
            <v>(blank)</v>
          </cell>
        </row>
        <row r="34687">
          <cell r="D34687" t="str">
            <v>17430</v>
          </cell>
          <cell r="J34687" t="str">
            <v>(blank)</v>
          </cell>
        </row>
        <row r="34688">
          <cell r="D34688" t="str">
            <v>17430</v>
          </cell>
          <cell r="J34688" t="str">
            <v>(blank)</v>
          </cell>
        </row>
        <row r="34689">
          <cell r="D34689" t="str">
            <v>17430</v>
          </cell>
          <cell r="J34689" t="str">
            <v>(blank)</v>
          </cell>
        </row>
        <row r="34690">
          <cell r="D34690" t="str">
            <v>17430</v>
          </cell>
          <cell r="J34690" t="str">
            <v>(blank)</v>
          </cell>
        </row>
        <row r="34691">
          <cell r="D34691" t="str">
            <v>17430</v>
          </cell>
          <cell r="J34691" t="str">
            <v>(blank)</v>
          </cell>
        </row>
        <row r="34692">
          <cell r="D34692" t="str">
            <v>17430</v>
          </cell>
          <cell r="J34692" t="str">
            <v>(blank)</v>
          </cell>
        </row>
        <row r="34693">
          <cell r="D34693" t="str">
            <v>17430</v>
          </cell>
          <cell r="J34693" t="str">
            <v>(blank)</v>
          </cell>
        </row>
        <row r="34694">
          <cell r="D34694" t="str">
            <v>17430</v>
          </cell>
          <cell r="J34694" t="str">
            <v>(blank)</v>
          </cell>
        </row>
        <row r="34695">
          <cell r="D34695" t="str">
            <v>17430</v>
          </cell>
          <cell r="J34695" t="str">
            <v>(blank)</v>
          </cell>
        </row>
        <row r="34696">
          <cell r="D34696" t="str">
            <v>17446</v>
          </cell>
          <cell r="J34696" t="str">
            <v>(blank)</v>
          </cell>
        </row>
        <row r="34697">
          <cell r="D34697" t="str">
            <v>17446</v>
          </cell>
          <cell r="J34697" t="str">
            <v>(blank)</v>
          </cell>
        </row>
        <row r="34698">
          <cell r="D34698" t="str">
            <v>17446</v>
          </cell>
          <cell r="J34698" t="str">
            <v>(blank)</v>
          </cell>
        </row>
        <row r="34699">
          <cell r="D34699" t="str">
            <v>17446</v>
          </cell>
          <cell r="J34699" t="str">
            <v>(blank)</v>
          </cell>
        </row>
        <row r="34700">
          <cell r="D34700" t="str">
            <v>17446</v>
          </cell>
          <cell r="J34700" t="str">
            <v>(blank)</v>
          </cell>
        </row>
        <row r="34701">
          <cell r="D34701" t="str">
            <v>17446</v>
          </cell>
          <cell r="J34701" t="str">
            <v>(blank)</v>
          </cell>
        </row>
        <row r="34702">
          <cell r="D34702" t="str">
            <v>17446</v>
          </cell>
          <cell r="J34702" t="str">
            <v>(blank)</v>
          </cell>
        </row>
        <row r="34703">
          <cell r="D34703" t="str">
            <v>17446</v>
          </cell>
          <cell r="J34703" t="str">
            <v>(blank)</v>
          </cell>
        </row>
        <row r="34704">
          <cell r="D34704" t="str">
            <v>17446</v>
          </cell>
          <cell r="J34704" t="str">
            <v>(blank)</v>
          </cell>
        </row>
        <row r="34705">
          <cell r="D34705" t="str">
            <v>17446</v>
          </cell>
          <cell r="J34705" t="str">
            <v>(blank)</v>
          </cell>
        </row>
        <row r="34706">
          <cell r="D34706" t="str">
            <v>17446</v>
          </cell>
          <cell r="J34706" t="str">
            <v>(blank)</v>
          </cell>
        </row>
        <row r="34707">
          <cell r="D34707" t="str">
            <v>17448</v>
          </cell>
          <cell r="J34707" t="str">
            <v>(blank)</v>
          </cell>
        </row>
        <row r="34708">
          <cell r="D34708" t="str">
            <v>17448</v>
          </cell>
          <cell r="J34708" t="str">
            <v>(blank)</v>
          </cell>
        </row>
        <row r="34709">
          <cell r="D34709" t="str">
            <v>17448</v>
          </cell>
          <cell r="J34709" t="str">
            <v>(blank)</v>
          </cell>
        </row>
        <row r="34710">
          <cell r="D34710" t="str">
            <v>17448</v>
          </cell>
          <cell r="J34710" t="str">
            <v>(blank)</v>
          </cell>
        </row>
        <row r="34711">
          <cell r="D34711" t="str">
            <v>17449</v>
          </cell>
          <cell r="J34711" t="str">
            <v>(blank)</v>
          </cell>
        </row>
        <row r="34712">
          <cell r="D34712" t="str">
            <v>17449</v>
          </cell>
          <cell r="J34712" t="str">
            <v>(blank)</v>
          </cell>
        </row>
        <row r="34713">
          <cell r="D34713" t="str">
            <v>17449</v>
          </cell>
          <cell r="J34713" t="str">
            <v>(blank)</v>
          </cell>
        </row>
        <row r="34714">
          <cell r="D34714" t="str">
            <v>17449</v>
          </cell>
          <cell r="J34714" t="str">
            <v>(blank)</v>
          </cell>
        </row>
        <row r="34715">
          <cell r="D34715" t="str">
            <v>17449</v>
          </cell>
          <cell r="J34715" t="str">
            <v>(blank)</v>
          </cell>
        </row>
        <row r="34716">
          <cell r="D34716" t="str">
            <v>17449</v>
          </cell>
          <cell r="J34716" t="str">
            <v>(blank)</v>
          </cell>
        </row>
        <row r="34717">
          <cell r="D34717" t="str">
            <v>17449</v>
          </cell>
          <cell r="J34717" t="str">
            <v>(blank)</v>
          </cell>
        </row>
        <row r="34718">
          <cell r="D34718" t="str">
            <v>17449</v>
          </cell>
          <cell r="J34718" t="str">
            <v>(blank)</v>
          </cell>
        </row>
        <row r="34719">
          <cell r="D34719" t="str">
            <v>17449</v>
          </cell>
          <cell r="J34719" t="str">
            <v>(blank)</v>
          </cell>
        </row>
        <row r="34720">
          <cell r="D34720" t="str">
            <v>17449</v>
          </cell>
          <cell r="J34720" t="str">
            <v>(blank)</v>
          </cell>
        </row>
        <row r="34721">
          <cell r="D34721" t="str">
            <v>17449</v>
          </cell>
          <cell r="J34721" t="str">
            <v>(blank)</v>
          </cell>
        </row>
        <row r="34722">
          <cell r="D34722" t="str">
            <v>17449</v>
          </cell>
          <cell r="J34722" t="str">
            <v>(blank)</v>
          </cell>
        </row>
        <row r="34723">
          <cell r="D34723" t="str">
            <v>17455</v>
          </cell>
          <cell r="J34723" t="str">
            <v>(blank)</v>
          </cell>
        </row>
        <row r="34724">
          <cell r="D34724" t="str">
            <v>17455</v>
          </cell>
          <cell r="J34724" t="str">
            <v>(blank)</v>
          </cell>
        </row>
        <row r="34725">
          <cell r="D34725" t="str">
            <v>17455</v>
          </cell>
          <cell r="J34725" t="str">
            <v>(blank)</v>
          </cell>
        </row>
        <row r="34726">
          <cell r="D34726" t="str">
            <v>17455</v>
          </cell>
          <cell r="J34726" t="str">
            <v>(blank)</v>
          </cell>
        </row>
        <row r="34727">
          <cell r="D34727" t="str">
            <v>17455</v>
          </cell>
          <cell r="J34727" t="str">
            <v>(blank)</v>
          </cell>
        </row>
        <row r="34728">
          <cell r="D34728" t="str">
            <v>17503</v>
          </cell>
          <cell r="J34728" t="str">
            <v>(blank)</v>
          </cell>
        </row>
        <row r="34729">
          <cell r="D34729" t="str">
            <v>17503</v>
          </cell>
          <cell r="J34729" t="str">
            <v>(blank)</v>
          </cell>
        </row>
        <row r="34730">
          <cell r="D34730" t="str">
            <v>17503</v>
          </cell>
          <cell r="J34730" t="str">
            <v>(blank)</v>
          </cell>
        </row>
        <row r="34731">
          <cell r="D34731" t="str">
            <v>17503</v>
          </cell>
          <cell r="J34731" t="str">
            <v>(blank)</v>
          </cell>
        </row>
        <row r="34732">
          <cell r="D34732" t="str">
            <v>17503</v>
          </cell>
          <cell r="J34732" t="str">
            <v>(blank)</v>
          </cell>
        </row>
        <row r="34733">
          <cell r="D34733" t="str">
            <v>17503</v>
          </cell>
          <cell r="J34733" t="str">
            <v>(blank)</v>
          </cell>
        </row>
        <row r="34734">
          <cell r="D34734" t="str">
            <v>17503</v>
          </cell>
          <cell r="J34734" t="str">
            <v>(blank)</v>
          </cell>
        </row>
        <row r="34735">
          <cell r="D34735" t="str">
            <v>17503</v>
          </cell>
          <cell r="J34735" t="str">
            <v>(blank)</v>
          </cell>
        </row>
        <row r="34736">
          <cell r="D34736" t="str">
            <v>17503</v>
          </cell>
          <cell r="J34736" t="str">
            <v>(blank)</v>
          </cell>
        </row>
        <row r="34737">
          <cell r="D34737" t="str">
            <v>17503</v>
          </cell>
          <cell r="J34737" t="str">
            <v>(blank)</v>
          </cell>
        </row>
        <row r="34738">
          <cell r="D34738" t="str">
            <v>17503</v>
          </cell>
          <cell r="J34738" t="str">
            <v>(blank)</v>
          </cell>
        </row>
        <row r="34739">
          <cell r="D34739" t="str">
            <v>17562</v>
          </cell>
          <cell r="J34739" t="str">
            <v>(blank)</v>
          </cell>
        </row>
        <row r="34740">
          <cell r="D34740" t="str">
            <v>17562</v>
          </cell>
          <cell r="J34740" t="str">
            <v>(blank)</v>
          </cell>
        </row>
        <row r="34741">
          <cell r="D34741" t="str">
            <v>17562</v>
          </cell>
          <cell r="J34741" t="str">
            <v>(blank)</v>
          </cell>
        </row>
        <row r="34742">
          <cell r="D34742" t="str">
            <v>17562</v>
          </cell>
          <cell r="J34742" t="str">
            <v>(blank)</v>
          </cell>
        </row>
        <row r="34743">
          <cell r="D34743" t="str">
            <v>17562</v>
          </cell>
          <cell r="J34743" t="str">
            <v>(blank)</v>
          </cell>
        </row>
        <row r="34744">
          <cell r="D34744" t="str">
            <v>17562</v>
          </cell>
          <cell r="J34744" t="str">
            <v>(blank)</v>
          </cell>
        </row>
        <row r="34745">
          <cell r="D34745" t="str">
            <v>17562</v>
          </cell>
          <cell r="J34745" t="str">
            <v>(blank)</v>
          </cell>
        </row>
        <row r="34746">
          <cell r="D34746" t="str">
            <v>17562</v>
          </cell>
          <cell r="J34746" t="str">
            <v>(blank)</v>
          </cell>
        </row>
        <row r="34747">
          <cell r="D34747" t="str">
            <v>17562</v>
          </cell>
          <cell r="J34747" t="str">
            <v>(blank)</v>
          </cell>
        </row>
        <row r="34748">
          <cell r="D34748" t="str">
            <v>17562</v>
          </cell>
          <cell r="J34748" t="str">
            <v>(blank)</v>
          </cell>
        </row>
        <row r="34749">
          <cell r="D34749" t="str">
            <v>17562</v>
          </cell>
          <cell r="J34749" t="str">
            <v>(blank)</v>
          </cell>
        </row>
        <row r="34750">
          <cell r="D34750" t="str">
            <v>17650</v>
          </cell>
          <cell r="J34750" t="str">
            <v>(blank)</v>
          </cell>
        </row>
        <row r="34751">
          <cell r="D34751" t="str">
            <v>17650</v>
          </cell>
          <cell r="J34751" t="str">
            <v>(blank)</v>
          </cell>
        </row>
        <row r="34752">
          <cell r="D34752" t="str">
            <v>17650</v>
          </cell>
          <cell r="J34752" t="str">
            <v>(blank)</v>
          </cell>
        </row>
        <row r="34753">
          <cell r="D34753" t="str">
            <v>17650</v>
          </cell>
          <cell r="J34753" t="str">
            <v>(blank)</v>
          </cell>
        </row>
        <row r="34754">
          <cell r="D34754" t="str">
            <v>17650</v>
          </cell>
          <cell r="J34754" t="str">
            <v>(blank)</v>
          </cell>
        </row>
        <row r="34755">
          <cell r="D34755" t="str">
            <v>17650</v>
          </cell>
          <cell r="J34755" t="str">
            <v>(blank)</v>
          </cell>
        </row>
        <row r="34756">
          <cell r="D34756" t="str">
            <v>17650</v>
          </cell>
          <cell r="J34756" t="str">
            <v>(blank)</v>
          </cell>
        </row>
        <row r="34757">
          <cell r="D34757" t="str">
            <v>17650</v>
          </cell>
          <cell r="J34757" t="str">
            <v>(blank)</v>
          </cell>
        </row>
        <row r="34758">
          <cell r="D34758" t="str">
            <v>17650</v>
          </cell>
          <cell r="J34758" t="str">
            <v>(blank)</v>
          </cell>
        </row>
        <row r="34759">
          <cell r="D34759" t="str">
            <v>17650</v>
          </cell>
          <cell r="J34759" t="str">
            <v>(blank)</v>
          </cell>
        </row>
        <row r="34760">
          <cell r="D34760" t="str">
            <v>17650</v>
          </cell>
          <cell r="J34760" t="str">
            <v>(blank)</v>
          </cell>
        </row>
        <row r="34761">
          <cell r="D34761" t="str">
            <v>17650</v>
          </cell>
          <cell r="J34761" t="str">
            <v>(blank)</v>
          </cell>
        </row>
        <row r="34762">
          <cell r="D34762" t="str">
            <v>17650</v>
          </cell>
          <cell r="J34762" t="str">
            <v>(blank)</v>
          </cell>
        </row>
        <row r="34763">
          <cell r="D34763" t="str">
            <v>17650</v>
          </cell>
          <cell r="J34763" t="str">
            <v>(blank)</v>
          </cell>
        </row>
        <row r="34764">
          <cell r="D34764" t="str">
            <v>17650</v>
          </cell>
          <cell r="J34764" t="str">
            <v>(blank)</v>
          </cell>
        </row>
        <row r="34765">
          <cell r="D34765" t="str">
            <v>17650</v>
          </cell>
          <cell r="J34765" t="str">
            <v>(blank)</v>
          </cell>
        </row>
        <row r="34766">
          <cell r="D34766" t="str">
            <v>17650</v>
          </cell>
          <cell r="J34766" t="str">
            <v>(blank)</v>
          </cell>
        </row>
        <row r="34767">
          <cell r="D34767" t="str">
            <v>17650</v>
          </cell>
          <cell r="J34767" t="str">
            <v>(blank)</v>
          </cell>
        </row>
        <row r="34768">
          <cell r="D34768" t="str">
            <v>17650</v>
          </cell>
          <cell r="J34768" t="str">
            <v>(blank)</v>
          </cell>
        </row>
        <row r="34769">
          <cell r="D34769" t="str">
            <v>17650</v>
          </cell>
          <cell r="J34769" t="str">
            <v>(blank)</v>
          </cell>
        </row>
        <row r="34770">
          <cell r="D34770" t="str">
            <v>17650</v>
          </cell>
          <cell r="J34770" t="str">
            <v>(blank)</v>
          </cell>
        </row>
        <row r="34771">
          <cell r="D34771" t="str">
            <v>17650</v>
          </cell>
          <cell r="J34771" t="str">
            <v>(blank)</v>
          </cell>
        </row>
        <row r="34772">
          <cell r="D34772" t="str">
            <v>17650</v>
          </cell>
          <cell r="J34772" t="str">
            <v>(blank)</v>
          </cell>
        </row>
        <row r="34773">
          <cell r="D34773" t="str">
            <v>17650</v>
          </cell>
          <cell r="J34773" t="str">
            <v>(blank)</v>
          </cell>
        </row>
        <row r="34774">
          <cell r="D34774" t="str">
            <v>17650</v>
          </cell>
          <cell r="J34774" t="str">
            <v>(blank)</v>
          </cell>
        </row>
        <row r="34775">
          <cell r="D34775" t="str">
            <v>17650</v>
          </cell>
          <cell r="J34775" t="str">
            <v>(blank)</v>
          </cell>
        </row>
        <row r="34776">
          <cell r="D34776" t="str">
            <v>17650</v>
          </cell>
          <cell r="J34776" t="str">
            <v>(blank)</v>
          </cell>
        </row>
        <row r="34777">
          <cell r="D34777" t="str">
            <v>17650</v>
          </cell>
          <cell r="J34777" t="str">
            <v>(blank)</v>
          </cell>
        </row>
        <row r="34778">
          <cell r="D34778" t="str">
            <v>17650</v>
          </cell>
          <cell r="J34778" t="str">
            <v>(blank)</v>
          </cell>
        </row>
        <row r="34779">
          <cell r="D34779" t="str">
            <v>17650</v>
          </cell>
          <cell r="J34779" t="str">
            <v>(blank)</v>
          </cell>
        </row>
        <row r="34780">
          <cell r="D34780" t="str">
            <v>17650</v>
          </cell>
          <cell r="J34780" t="str">
            <v>(blank)</v>
          </cell>
        </row>
        <row r="34781">
          <cell r="D34781" t="str">
            <v>17650</v>
          </cell>
          <cell r="J34781" t="str">
            <v>(blank)</v>
          </cell>
        </row>
        <row r="34782">
          <cell r="D34782" t="str">
            <v>17650</v>
          </cell>
          <cell r="J34782" t="str">
            <v>(blank)</v>
          </cell>
        </row>
        <row r="34783">
          <cell r="D34783" t="str">
            <v>17651</v>
          </cell>
          <cell r="J34783" t="str">
            <v>(blank)</v>
          </cell>
        </row>
        <row r="34784">
          <cell r="D34784" t="str">
            <v>17651</v>
          </cell>
          <cell r="J34784" t="str">
            <v>(blank)</v>
          </cell>
        </row>
        <row r="34785">
          <cell r="D34785" t="str">
            <v>17651</v>
          </cell>
          <cell r="J34785" t="str">
            <v>(blank)</v>
          </cell>
        </row>
        <row r="34786">
          <cell r="D34786" t="str">
            <v>17651</v>
          </cell>
          <cell r="J34786" t="str">
            <v>(blank)</v>
          </cell>
        </row>
        <row r="34787">
          <cell r="D34787" t="str">
            <v>17651</v>
          </cell>
          <cell r="J34787" t="str">
            <v>(blank)</v>
          </cell>
        </row>
        <row r="34788">
          <cell r="D34788" t="str">
            <v>17651</v>
          </cell>
          <cell r="J34788" t="str">
            <v>(blank)</v>
          </cell>
        </row>
        <row r="34789">
          <cell r="D34789" t="str">
            <v>17651</v>
          </cell>
          <cell r="J34789" t="str">
            <v>(blank)</v>
          </cell>
        </row>
        <row r="34790">
          <cell r="D34790" t="str">
            <v>17651</v>
          </cell>
          <cell r="J34790" t="str">
            <v>(blank)</v>
          </cell>
        </row>
        <row r="34791">
          <cell r="D34791" t="str">
            <v>17651</v>
          </cell>
          <cell r="J34791" t="str">
            <v>(blank)</v>
          </cell>
        </row>
        <row r="34792">
          <cell r="D34792" t="str">
            <v>17651</v>
          </cell>
          <cell r="J34792" t="str">
            <v>(blank)</v>
          </cell>
        </row>
        <row r="34793">
          <cell r="D34793" t="str">
            <v>17651</v>
          </cell>
          <cell r="J34793" t="str">
            <v>(blank)</v>
          </cell>
        </row>
        <row r="34794">
          <cell r="D34794" t="str">
            <v>17651</v>
          </cell>
          <cell r="J34794" t="str">
            <v>(blank)</v>
          </cell>
        </row>
        <row r="34795">
          <cell r="D34795" t="str">
            <v>17651</v>
          </cell>
          <cell r="J34795" t="str">
            <v>(blank)</v>
          </cell>
        </row>
        <row r="34796">
          <cell r="D34796" t="str">
            <v>17651</v>
          </cell>
          <cell r="J34796" t="str">
            <v>(blank)</v>
          </cell>
        </row>
        <row r="34797">
          <cell r="D34797" t="str">
            <v>17651</v>
          </cell>
          <cell r="J34797" t="str">
            <v>(blank)</v>
          </cell>
        </row>
        <row r="34798">
          <cell r="D34798" t="str">
            <v>17651</v>
          </cell>
          <cell r="J34798" t="str">
            <v>(blank)</v>
          </cell>
        </row>
        <row r="34799">
          <cell r="D34799" t="str">
            <v>17651</v>
          </cell>
          <cell r="J34799" t="str">
            <v>(blank)</v>
          </cell>
        </row>
        <row r="34800">
          <cell r="D34800" t="str">
            <v>17651</v>
          </cell>
          <cell r="J34800" t="str">
            <v>(blank)</v>
          </cell>
        </row>
        <row r="34801">
          <cell r="D34801" t="str">
            <v>17651</v>
          </cell>
          <cell r="J34801" t="str">
            <v>(blank)</v>
          </cell>
        </row>
        <row r="34802">
          <cell r="D34802" t="str">
            <v>17651</v>
          </cell>
          <cell r="J34802" t="str">
            <v>(blank)</v>
          </cell>
        </row>
        <row r="34803">
          <cell r="D34803" t="str">
            <v>17651</v>
          </cell>
          <cell r="J34803" t="str">
            <v>(blank)</v>
          </cell>
        </row>
        <row r="34804">
          <cell r="D34804" t="str">
            <v>17651</v>
          </cell>
          <cell r="J34804" t="str">
            <v>(blank)</v>
          </cell>
        </row>
        <row r="34805">
          <cell r="D34805" t="str">
            <v>17651</v>
          </cell>
          <cell r="J34805" t="str">
            <v>(blank)</v>
          </cell>
        </row>
        <row r="34806">
          <cell r="D34806" t="str">
            <v>17651</v>
          </cell>
          <cell r="J34806" t="str">
            <v>(blank)</v>
          </cell>
        </row>
        <row r="34807">
          <cell r="D34807" t="str">
            <v>17651</v>
          </cell>
          <cell r="J34807" t="str">
            <v>(blank)</v>
          </cell>
        </row>
        <row r="34808">
          <cell r="D34808" t="str">
            <v>17651</v>
          </cell>
          <cell r="J34808" t="str">
            <v>(blank)</v>
          </cell>
        </row>
        <row r="34809">
          <cell r="D34809" t="str">
            <v>17651</v>
          </cell>
          <cell r="J34809" t="str">
            <v>(blank)</v>
          </cell>
        </row>
        <row r="34810">
          <cell r="D34810" t="str">
            <v>17651</v>
          </cell>
          <cell r="J34810" t="str">
            <v>(blank)</v>
          </cell>
        </row>
        <row r="34811">
          <cell r="D34811" t="str">
            <v>17651</v>
          </cell>
          <cell r="J34811" t="str">
            <v>(blank)</v>
          </cell>
        </row>
        <row r="34812">
          <cell r="D34812" t="str">
            <v>17651</v>
          </cell>
          <cell r="J34812" t="str">
            <v>(blank)</v>
          </cell>
        </row>
        <row r="34813">
          <cell r="D34813" t="str">
            <v>17651</v>
          </cell>
          <cell r="J34813" t="str">
            <v>(blank)</v>
          </cell>
        </row>
        <row r="34814">
          <cell r="D34814" t="str">
            <v>17651</v>
          </cell>
          <cell r="J34814" t="str">
            <v>(blank)</v>
          </cell>
        </row>
        <row r="34815">
          <cell r="D34815" t="str">
            <v>17651</v>
          </cell>
          <cell r="J34815" t="str">
            <v>(blank)</v>
          </cell>
        </row>
        <row r="34816">
          <cell r="D34816" t="str">
            <v>17656</v>
          </cell>
          <cell r="J34816" t="str">
            <v>(blank)</v>
          </cell>
        </row>
        <row r="34817">
          <cell r="D34817" t="str">
            <v>17656</v>
          </cell>
          <cell r="J34817" t="str">
            <v>(blank)</v>
          </cell>
        </row>
        <row r="34818">
          <cell r="D34818" t="str">
            <v>17656</v>
          </cell>
          <cell r="J34818" t="str">
            <v>(blank)</v>
          </cell>
        </row>
        <row r="34819">
          <cell r="D34819" t="str">
            <v>17656</v>
          </cell>
          <cell r="J34819" t="str">
            <v>(blank)</v>
          </cell>
        </row>
        <row r="34820">
          <cell r="D34820" t="str">
            <v>17656</v>
          </cell>
          <cell r="J34820" t="str">
            <v>(blank)</v>
          </cell>
        </row>
        <row r="34821">
          <cell r="D34821" t="str">
            <v>17656</v>
          </cell>
          <cell r="J34821" t="str">
            <v>(blank)</v>
          </cell>
        </row>
        <row r="34822">
          <cell r="D34822" t="str">
            <v>17656</v>
          </cell>
          <cell r="J34822" t="str">
            <v>(blank)</v>
          </cell>
        </row>
        <row r="34823">
          <cell r="D34823" t="str">
            <v>17656</v>
          </cell>
          <cell r="J34823" t="str">
            <v>(blank)</v>
          </cell>
        </row>
        <row r="34824">
          <cell r="D34824" t="str">
            <v>17656</v>
          </cell>
          <cell r="J34824" t="str">
            <v>(blank)</v>
          </cell>
        </row>
        <row r="34825">
          <cell r="D34825" t="str">
            <v>17656</v>
          </cell>
          <cell r="J34825" t="str">
            <v>(blank)</v>
          </cell>
        </row>
        <row r="34826">
          <cell r="D34826" t="str">
            <v>17656</v>
          </cell>
          <cell r="J34826" t="str">
            <v>(blank)</v>
          </cell>
        </row>
        <row r="34827">
          <cell r="D34827" t="str">
            <v>17656</v>
          </cell>
          <cell r="J34827" t="str">
            <v>(blank)</v>
          </cell>
        </row>
        <row r="34828">
          <cell r="D34828" t="str">
            <v>17656</v>
          </cell>
          <cell r="J34828" t="str">
            <v>(blank)</v>
          </cell>
        </row>
        <row r="34829">
          <cell r="D34829" t="str">
            <v>17656</v>
          </cell>
          <cell r="J34829" t="str">
            <v>(blank)</v>
          </cell>
        </row>
        <row r="34830">
          <cell r="D34830" t="str">
            <v>17656</v>
          </cell>
          <cell r="J34830" t="str">
            <v>(blank)</v>
          </cell>
        </row>
        <row r="34831">
          <cell r="D34831" t="str">
            <v>17656</v>
          </cell>
          <cell r="J34831" t="str">
            <v>(blank)</v>
          </cell>
        </row>
        <row r="34832">
          <cell r="D34832" t="str">
            <v>17656</v>
          </cell>
          <cell r="J34832" t="str">
            <v>(blank)</v>
          </cell>
        </row>
        <row r="34833">
          <cell r="D34833" t="str">
            <v>17656</v>
          </cell>
          <cell r="J34833" t="str">
            <v>(blank)</v>
          </cell>
        </row>
        <row r="34834">
          <cell r="D34834" t="str">
            <v>17656</v>
          </cell>
          <cell r="J34834" t="str">
            <v>(blank)</v>
          </cell>
        </row>
        <row r="34835">
          <cell r="D34835" t="str">
            <v>17656</v>
          </cell>
          <cell r="J34835" t="str">
            <v>(blank)</v>
          </cell>
        </row>
        <row r="34836">
          <cell r="D34836" t="str">
            <v>17656</v>
          </cell>
          <cell r="J34836" t="str">
            <v>(blank)</v>
          </cell>
        </row>
        <row r="34837">
          <cell r="D34837" t="str">
            <v>17656</v>
          </cell>
          <cell r="J34837" t="str">
            <v>(blank)</v>
          </cell>
        </row>
        <row r="34838">
          <cell r="D34838" t="str">
            <v>17656</v>
          </cell>
          <cell r="J34838" t="str">
            <v>(blank)</v>
          </cell>
        </row>
        <row r="34839">
          <cell r="D34839" t="str">
            <v>17656</v>
          </cell>
          <cell r="J34839" t="str">
            <v>(blank)</v>
          </cell>
        </row>
        <row r="34840">
          <cell r="D34840" t="str">
            <v>17656</v>
          </cell>
          <cell r="J34840" t="str">
            <v>(blank)</v>
          </cell>
        </row>
        <row r="34841">
          <cell r="D34841" t="str">
            <v>17656</v>
          </cell>
          <cell r="J34841" t="str">
            <v>(blank)</v>
          </cell>
        </row>
        <row r="34842">
          <cell r="D34842" t="str">
            <v>17656</v>
          </cell>
          <cell r="J34842" t="str">
            <v>(blank)</v>
          </cell>
        </row>
        <row r="34843">
          <cell r="D34843" t="str">
            <v>17656</v>
          </cell>
          <cell r="J34843" t="str">
            <v>(blank)</v>
          </cell>
        </row>
        <row r="34844">
          <cell r="D34844" t="str">
            <v>17656</v>
          </cell>
          <cell r="J34844" t="str">
            <v>(blank)</v>
          </cell>
        </row>
        <row r="34845">
          <cell r="D34845" t="str">
            <v>17656</v>
          </cell>
          <cell r="J34845" t="str">
            <v>(blank)</v>
          </cell>
        </row>
        <row r="34846">
          <cell r="D34846" t="str">
            <v>17656</v>
          </cell>
          <cell r="J34846" t="str">
            <v>(blank)</v>
          </cell>
        </row>
        <row r="34847">
          <cell r="D34847" t="str">
            <v>17657</v>
          </cell>
          <cell r="J34847" t="str">
            <v>(blank)</v>
          </cell>
        </row>
        <row r="34848">
          <cell r="D34848" t="str">
            <v>17657</v>
          </cell>
          <cell r="J34848" t="str">
            <v>(blank)</v>
          </cell>
        </row>
        <row r="34849">
          <cell r="D34849" t="str">
            <v>17801000</v>
          </cell>
          <cell r="J34849" t="str">
            <v>(blank)</v>
          </cell>
        </row>
        <row r="34850">
          <cell r="D34850" t="str">
            <v>17801000</v>
          </cell>
          <cell r="J34850" t="str">
            <v>(blank)</v>
          </cell>
        </row>
        <row r="34851">
          <cell r="D34851" t="str">
            <v>17801000</v>
          </cell>
          <cell r="J34851" t="str">
            <v>(blank)</v>
          </cell>
        </row>
        <row r="34852">
          <cell r="D34852" t="str">
            <v>17801000</v>
          </cell>
          <cell r="J34852" t="str">
            <v>(blank)</v>
          </cell>
        </row>
        <row r="34853">
          <cell r="D34853" t="str">
            <v>17801000</v>
          </cell>
          <cell r="J34853" t="str">
            <v>(blank)</v>
          </cell>
        </row>
        <row r="34854">
          <cell r="D34854" t="str">
            <v>17801005</v>
          </cell>
          <cell r="J34854" t="str">
            <v>(blank)</v>
          </cell>
        </row>
        <row r="34855">
          <cell r="D34855" t="str">
            <v>17801005</v>
          </cell>
          <cell r="J34855" t="str">
            <v>(blank)</v>
          </cell>
        </row>
        <row r="34856">
          <cell r="D34856" t="str">
            <v>17801005</v>
          </cell>
          <cell r="J34856" t="str">
            <v>(blank)</v>
          </cell>
        </row>
        <row r="34857">
          <cell r="D34857" t="str">
            <v>17801005</v>
          </cell>
          <cell r="J34857" t="str">
            <v>(blank)</v>
          </cell>
        </row>
        <row r="34858">
          <cell r="D34858" t="str">
            <v>17801005</v>
          </cell>
          <cell r="J34858" t="str">
            <v>(blank)</v>
          </cell>
        </row>
        <row r="34859">
          <cell r="D34859" t="str">
            <v>17801005</v>
          </cell>
          <cell r="J34859" t="str">
            <v>(blank)</v>
          </cell>
        </row>
        <row r="34860">
          <cell r="D34860" t="str">
            <v>17801005</v>
          </cell>
          <cell r="J34860" t="str">
            <v>(blank)</v>
          </cell>
        </row>
        <row r="34861">
          <cell r="D34861" t="str">
            <v>17801005</v>
          </cell>
          <cell r="J34861" t="str">
            <v>(blank)</v>
          </cell>
        </row>
        <row r="34862">
          <cell r="D34862" t="str">
            <v>17801005</v>
          </cell>
          <cell r="J34862" t="str">
            <v>(blank)</v>
          </cell>
        </row>
        <row r="34863">
          <cell r="D34863" t="str">
            <v>17801005</v>
          </cell>
          <cell r="J34863" t="str">
            <v>(blank)</v>
          </cell>
        </row>
        <row r="34864">
          <cell r="D34864" t="str">
            <v>17801005</v>
          </cell>
          <cell r="J34864" t="str">
            <v>(blank)</v>
          </cell>
        </row>
        <row r="34865">
          <cell r="D34865" t="str">
            <v>17801005</v>
          </cell>
          <cell r="J34865" t="str">
            <v>(blank)</v>
          </cell>
        </row>
        <row r="34866">
          <cell r="D34866" t="str">
            <v>17801005</v>
          </cell>
          <cell r="J34866" t="str">
            <v>(blank)</v>
          </cell>
        </row>
        <row r="34867">
          <cell r="D34867" t="str">
            <v>17801005</v>
          </cell>
          <cell r="J34867" t="str">
            <v>(blank)</v>
          </cell>
        </row>
        <row r="34868">
          <cell r="D34868" t="str">
            <v>17801005</v>
          </cell>
          <cell r="J34868" t="str">
            <v>(blank)</v>
          </cell>
        </row>
        <row r="34869">
          <cell r="D34869" t="str">
            <v>17801005</v>
          </cell>
          <cell r="J34869" t="str">
            <v>(blank)</v>
          </cell>
        </row>
        <row r="34870">
          <cell r="D34870" t="str">
            <v>17801005</v>
          </cell>
          <cell r="J34870" t="str">
            <v>(blank)</v>
          </cell>
        </row>
        <row r="34871">
          <cell r="D34871" t="str">
            <v>17801005</v>
          </cell>
          <cell r="J34871" t="str">
            <v>(blank)</v>
          </cell>
        </row>
        <row r="34872">
          <cell r="D34872" t="str">
            <v>17801005</v>
          </cell>
          <cell r="J34872" t="str">
            <v>(blank)</v>
          </cell>
        </row>
        <row r="34873">
          <cell r="D34873" t="str">
            <v>17801005</v>
          </cell>
          <cell r="J34873" t="str">
            <v>(blank)</v>
          </cell>
        </row>
        <row r="34874">
          <cell r="D34874" t="str">
            <v>17801005</v>
          </cell>
          <cell r="J34874" t="str">
            <v>(blank)</v>
          </cell>
        </row>
        <row r="34875">
          <cell r="D34875" t="str">
            <v>17801005</v>
          </cell>
          <cell r="J34875" t="str">
            <v>(blank)</v>
          </cell>
        </row>
        <row r="34876">
          <cell r="D34876" t="str">
            <v>17801005</v>
          </cell>
          <cell r="J34876" t="str">
            <v>(blank)</v>
          </cell>
        </row>
        <row r="34877">
          <cell r="D34877" t="str">
            <v>17801005</v>
          </cell>
          <cell r="J34877" t="str">
            <v>(blank)</v>
          </cell>
        </row>
        <row r="34878">
          <cell r="D34878" t="str">
            <v>17801005</v>
          </cell>
          <cell r="J34878" t="str">
            <v>(blank)</v>
          </cell>
        </row>
        <row r="34879">
          <cell r="D34879" t="str">
            <v>17801005</v>
          </cell>
          <cell r="J34879" t="str">
            <v>(blank)</v>
          </cell>
        </row>
        <row r="34880">
          <cell r="D34880" t="str">
            <v>17801005</v>
          </cell>
          <cell r="J34880" t="str">
            <v>(blank)</v>
          </cell>
        </row>
        <row r="34881">
          <cell r="D34881" t="str">
            <v>17801005</v>
          </cell>
          <cell r="J34881" t="str">
            <v>(blank)</v>
          </cell>
        </row>
        <row r="34882">
          <cell r="D34882" t="str">
            <v>17801005</v>
          </cell>
          <cell r="J34882" t="str">
            <v>(blank)</v>
          </cell>
        </row>
        <row r="34883">
          <cell r="D34883" t="str">
            <v>17801005</v>
          </cell>
          <cell r="J34883" t="str">
            <v>(blank)</v>
          </cell>
        </row>
        <row r="34884">
          <cell r="D34884" t="str">
            <v>17801005</v>
          </cell>
          <cell r="J34884" t="str">
            <v>(blank)</v>
          </cell>
        </row>
        <row r="34885">
          <cell r="D34885" t="str">
            <v>17801005</v>
          </cell>
          <cell r="J34885" t="str">
            <v>(blank)</v>
          </cell>
        </row>
        <row r="34886">
          <cell r="D34886" t="str">
            <v>17801005</v>
          </cell>
          <cell r="J34886" t="str">
            <v>(blank)</v>
          </cell>
        </row>
        <row r="34887">
          <cell r="D34887" t="str">
            <v>17801010</v>
          </cell>
          <cell r="J34887" t="str">
            <v>(blank)</v>
          </cell>
        </row>
        <row r="34888">
          <cell r="D34888" t="str">
            <v>17801010</v>
          </cell>
          <cell r="J34888" t="str">
            <v>(blank)</v>
          </cell>
        </row>
        <row r="34889">
          <cell r="D34889" t="str">
            <v>17801010</v>
          </cell>
          <cell r="J34889" t="str">
            <v>(blank)</v>
          </cell>
        </row>
        <row r="34890">
          <cell r="D34890" t="str">
            <v>17801010</v>
          </cell>
          <cell r="J34890" t="str">
            <v>(blank)</v>
          </cell>
        </row>
        <row r="34891">
          <cell r="D34891" t="str">
            <v>17801010</v>
          </cell>
          <cell r="J34891" t="str">
            <v>(blank)</v>
          </cell>
        </row>
        <row r="34892">
          <cell r="D34892" t="str">
            <v>17801010</v>
          </cell>
          <cell r="J34892" t="str">
            <v>(blank)</v>
          </cell>
        </row>
        <row r="34893">
          <cell r="D34893" t="str">
            <v>17801010</v>
          </cell>
          <cell r="J34893" t="str">
            <v>(blank)</v>
          </cell>
        </row>
        <row r="34894">
          <cell r="D34894" t="str">
            <v>17801010</v>
          </cell>
          <cell r="J34894" t="str">
            <v>(blank)</v>
          </cell>
        </row>
        <row r="34895">
          <cell r="D34895" t="str">
            <v>17801010</v>
          </cell>
          <cell r="J34895" t="str">
            <v>(blank)</v>
          </cell>
        </row>
        <row r="34896">
          <cell r="D34896" t="str">
            <v>17801010</v>
          </cell>
          <cell r="J34896" t="str">
            <v>(blank)</v>
          </cell>
        </row>
        <row r="34897">
          <cell r="D34897" t="str">
            <v>17801010</v>
          </cell>
          <cell r="J34897" t="str">
            <v>(blank)</v>
          </cell>
        </row>
        <row r="34898">
          <cell r="D34898" t="str">
            <v>17801010</v>
          </cell>
          <cell r="J34898" t="str">
            <v>(blank)</v>
          </cell>
        </row>
        <row r="34899">
          <cell r="D34899" t="str">
            <v>17801010</v>
          </cell>
          <cell r="J34899" t="str">
            <v>(blank)</v>
          </cell>
        </row>
        <row r="34900">
          <cell r="D34900" t="str">
            <v>17801010</v>
          </cell>
          <cell r="J34900" t="str">
            <v>(blank)</v>
          </cell>
        </row>
        <row r="34901">
          <cell r="D34901" t="str">
            <v>17801010</v>
          </cell>
          <cell r="J34901" t="str">
            <v>(blank)</v>
          </cell>
        </row>
        <row r="34902">
          <cell r="D34902" t="str">
            <v>17801010</v>
          </cell>
          <cell r="J34902" t="str">
            <v>(blank)</v>
          </cell>
        </row>
        <row r="34903">
          <cell r="D34903" t="str">
            <v>17801010</v>
          </cell>
          <cell r="J34903" t="str">
            <v>(blank)</v>
          </cell>
        </row>
        <row r="34904">
          <cell r="D34904" t="str">
            <v>17801010</v>
          </cell>
          <cell r="J34904" t="str">
            <v>(blank)</v>
          </cell>
        </row>
        <row r="34905">
          <cell r="D34905" t="str">
            <v>17801010</v>
          </cell>
          <cell r="J34905" t="str">
            <v>(blank)</v>
          </cell>
        </row>
        <row r="34906">
          <cell r="D34906" t="str">
            <v>17801010</v>
          </cell>
          <cell r="J34906" t="str">
            <v>(blank)</v>
          </cell>
        </row>
        <row r="34907">
          <cell r="D34907" t="str">
            <v>17801010</v>
          </cell>
          <cell r="J34907" t="str">
            <v>(blank)</v>
          </cell>
        </row>
        <row r="34908">
          <cell r="D34908" t="str">
            <v>17801010</v>
          </cell>
          <cell r="J34908" t="str">
            <v>(blank)</v>
          </cell>
        </row>
        <row r="34909">
          <cell r="D34909" t="str">
            <v>17801010</v>
          </cell>
          <cell r="J34909" t="str">
            <v>(blank)</v>
          </cell>
        </row>
        <row r="34910">
          <cell r="D34910" t="str">
            <v>17801010</v>
          </cell>
          <cell r="J34910" t="str">
            <v>(blank)</v>
          </cell>
        </row>
        <row r="34911">
          <cell r="D34911" t="str">
            <v>17801010</v>
          </cell>
          <cell r="J34911" t="str">
            <v>(blank)</v>
          </cell>
        </row>
        <row r="34912">
          <cell r="D34912" t="str">
            <v>17801010</v>
          </cell>
          <cell r="J34912" t="str">
            <v>(blank)</v>
          </cell>
        </row>
        <row r="34913">
          <cell r="D34913" t="str">
            <v>17801010</v>
          </cell>
          <cell r="J34913" t="str">
            <v>(blank)</v>
          </cell>
        </row>
        <row r="34914">
          <cell r="D34914" t="str">
            <v>17801010</v>
          </cell>
          <cell r="J34914" t="str">
            <v>(blank)</v>
          </cell>
        </row>
        <row r="34915">
          <cell r="D34915" t="str">
            <v>17801010</v>
          </cell>
          <cell r="J34915" t="str">
            <v>(blank)</v>
          </cell>
        </row>
        <row r="34916">
          <cell r="D34916" t="str">
            <v>17801010</v>
          </cell>
          <cell r="J34916" t="str">
            <v>(blank)</v>
          </cell>
        </row>
        <row r="34917">
          <cell r="D34917" t="str">
            <v>17801010</v>
          </cell>
          <cell r="J34917" t="str">
            <v>(blank)</v>
          </cell>
        </row>
        <row r="34918">
          <cell r="D34918" t="str">
            <v>17801011</v>
          </cell>
          <cell r="J34918" t="str">
            <v>(blank)</v>
          </cell>
        </row>
        <row r="34919">
          <cell r="D34919" t="str">
            <v>17801015</v>
          </cell>
          <cell r="J34919" t="str">
            <v>(blank)</v>
          </cell>
        </row>
        <row r="34920">
          <cell r="D34920" t="str">
            <v>17801015</v>
          </cell>
          <cell r="J34920" t="str">
            <v>(blank)</v>
          </cell>
        </row>
        <row r="34921">
          <cell r="D34921" t="str">
            <v>17801015</v>
          </cell>
          <cell r="J34921" t="str">
            <v>(blank)</v>
          </cell>
        </row>
        <row r="34922">
          <cell r="D34922" t="str">
            <v>17801015</v>
          </cell>
          <cell r="J34922" t="str">
            <v>(blank)</v>
          </cell>
        </row>
        <row r="34923">
          <cell r="D34923" t="str">
            <v>17801015</v>
          </cell>
          <cell r="J34923" t="str">
            <v>(blank)</v>
          </cell>
        </row>
        <row r="34924">
          <cell r="D34924" t="str">
            <v>17801015</v>
          </cell>
          <cell r="J34924" t="str">
            <v>(blank)</v>
          </cell>
        </row>
        <row r="34925">
          <cell r="D34925" t="str">
            <v>17801015</v>
          </cell>
          <cell r="J34925" t="str">
            <v>(blank)</v>
          </cell>
        </row>
        <row r="34926">
          <cell r="D34926" t="str">
            <v>17801015</v>
          </cell>
          <cell r="J34926" t="str">
            <v>(blank)</v>
          </cell>
        </row>
        <row r="34927">
          <cell r="D34927" t="str">
            <v>17801015</v>
          </cell>
          <cell r="J34927" t="str">
            <v>(blank)</v>
          </cell>
        </row>
        <row r="34928">
          <cell r="D34928" t="str">
            <v>17801015</v>
          </cell>
          <cell r="J34928" t="str">
            <v>(blank)</v>
          </cell>
        </row>
        <row r="34929">
          <cell r="D34929" t="str">
            <v>17801015</v>
          </cell>
          <cell r="J34929" t="str">
            <v>(blank)</v>
          </cell>
        </row>
        <row r="34930">
          <cell r="D34930" t="str">
            <v>17801015</v>
          </cell>
          <cell r="J34930" t="str">
            <v>(blank)</v>
          </cell>
        </row>
        <row r="34931">
          <cell r="D34931" t="str">
            <v>17801015</v>
          </cell>
          <cell r="J34931" t="str">
            <v>(blank)</v>
          </cell>
        </row>
        <row r="34932">
          <cell r="D34932" t="str">
            <v>17801015</v>
          </cell>
          <cell r="J34932" t="str">
            <v>(blank)</v>
          </cell>
        </row>
        <row r="34933">
          <cell r="D34933" t="str">
            <v>17801015</v>
          </cell>
          <cell r="J34933" t="str">
            <v>(blank)</v>
          </cell>
        </row>
        <row r="34934">
          <cell r="D34934" t="str">
            <v>17801015</v>
          </cell>
          <cell r="J34934" t="str">
            <v>(blank)</v>
          </cell>
        </row>
        <row r="34935">
          <cell r="D34935" t="str">
            <v>17801015</v>
          </cell>
          <cell r="J34935" t="str">
            <v>(blank)</v>
          </cell>
        </row>
        <row r="34936">
          <cell r="D34936" t="str">
            <v>17801015</v>
          </cell>
          <cell r="J34936" t="str">
            <v>(blank)</v>
          </cell>
        </row>
        <row r="34937">
          <cell r="D34937" t="str">
            <v>17801015</v>
          </cell>
          <cell r="J34937" t="str">
            <v>(blank)</v>
          </cell>
        </row>
        <row r="34938">
          <cell r="D34938" t="str">
            <v>17801015</v>
          </cell>
          <cell r="J34938" t="str">
            <v>(blank)</v>
          </cell>
        </row>
        <row r="34939">
          <cell r="D34939" t="str">
            <v>17801015</v>
          </cell>
          <cell r="J34939" t="str">
            <v>(blank)</v>
          </cell>
        </row>
        <row r="34940">
          <cell r="D34940" t="str">
            <v>17801015</v>
          </cell>
          <cell r="J34940" t="str">
            <v>(blank)</v>
          </cell>
        </row>
        <row r="34941">
          <cell r="D34941" t="str">
            <v>17801015</v>
          </cell>
          <cell r="J34941" t="str">
            <v>(blank)</v>
          </cell>
        </row>
        <row r="34942">
          <cell r="D34942" t="str">
            <v>17801015</v>
          </cell>
          <cell r="J34942" t="str">
            <v>(blank)</v>
          </cell>
        </row>
        <row r="34943">
          <cell r="D34943" t="str">
            <v>17801015</v>
          </cell>
          <cell r="J34943" t="str">
            <v>(blank)</v>
          </cell>
        </row>
        <row r="34944">
          <cell r="D34944" t="str">
            <v>17801015</v>
          </cell>
          <cell r="J34944" t="str">
            <v>(blank)</v>
          </cell>
        </row>
        <row r="34945">
          <cell r="D34945" t="str">
            <v>17801015</v>
          </cell>
          <cell r="J34945" t="str">
            <v>(blank)</v>
          </cell>
        </row>
        <row r="34946">
          <cell r="D34946" t="str">
            <v>17801015</v>
          </cell>
          <cell r="J34946" t="str">
            <v>(blank)</v>
          </cell>
        </row>
        <row r="34947">
          <cell r="D34947" t="str">
            <v>17801015</v>
          </cell>
          <cell r="J34947" t="str">
            <v>(blank)</v>
          </cell>
        </row>
        <row r="34948">
          <cell r="D34948" t="str">
            <v>17801015</v>
          </cell>
          <cell r="J34948" t="str">
            <v>(blank)</v>
          </cell>
        </row>
        <row r="34949">
          <cell r="D34949" t="str">
            <v>17801015</v>
          </cell>
          <cell r="J34949" t="str">
            <v>(blank)</v>
          </cell>
        </row>
        <row r="34950">
          <cell r="D34950" t="str">
            <v>17801015</v>
          </cell>
          <cell r="J34950" t="str">
            <v>(blank)</v>
          </cell>
        </row>
        <row r="34951">
          <cell r="D34951" t="str">
            <v>17801015</v>
          </cell>
          <cell r="J34951" t="str">
            <v>(blank)</v>
          </cell>
        </row>
        <row r="34952">
          <cell r="D34952" t="str">
            <v>17801030</v>
          </cell>
          <cell r="J34952" t="str">
            <v>(blank)</v>
          </cell>
        </row>
        <row r="34953">
          <cell r="D34953" t="str">
            <v>17801030</v>
          </cell>
          <cell r="J34953" t="str">
            <v>(blank)</v>
          </cell>
        </row>
        <row r="34954">
          <cell r="D34954" t="str">
            <v>17801030</v>
          </cell>
          <cell r="J34954" t="str">
            <v>(blank)</v>
          </cell>
        </row>
        <row r="34955">
          <cell r="D34955" t="str">
            <v>17801030</v>
          </cell>
          <cell r="J34955" t="str">
            <v>(blank)</v>
          </cell>
        </row>
        <row r="34956">
          <cell r="D34956" t="str">
            <v>17801030</v>
          </cell>
          <cell r="J34956" t="str">
            <v>(blank)</v>
          </cell>
        </row>
        <row r="34957">
          <cell r="D34957" t="str">
            <v>17801030</v>
          </cell>
          <cell r="J34957" t="str">
            <v>(blank)</v>
          </cell>
        </row>
        <row r="34958">
          <cell r="D34958" t="str">
            <v>17801030</v>
          </cell>
          <cell r="J34958" t="str">
            <v>(blank)</v>
          </cell>
        </row>
        <row r="34959">
          <cell r="D34959" t="str">
            <v>17801030</v>
          </cell>
          <cell r="J34959" t="str">
            <v>(blank)</v>
          </cell>
        </row>
        <row r="34960">
          <cell r="D34960" t="str">
            <v>17801030</v>
          </cell>
          <cell r="J34960" t="str">
            <v>(blank)</v>
          </cell>
        </row>
        <row r="34961">
          <cell r="D34961" t="str">
            <v>17801030</v>
          </cell>
          <cell r="J34961" t="str">
            <v>(blank)</v>
          </cell>
        </row>
        <row r="34962">
          <cell r="D34962" t="str">
            <v>17801030</v>
          </cell>
          <cell r="J34962" t="str">
            <v>(blank)</v>
          </cell>
        </row>
        <row r="34963">
          <cell r="D34963" t="str">
            <v>17801030</v>
          </cell>
          <cell r="J34963" t="str">
            <v>(blank)</v>
          </cell>
        </row>
        <row r="34964">
          <cell r="D34964" t="str">
            <v>17801030</v>
          </cell>
          <cell r="J34964" t="str">
            <v>(blank)</v>
          </cell>
        </row>
        <row r="34965">
          <cell r="D34965" t="str">
            <v>17801030</v>
          </cell>
          <cell r="J34965" t="str">
            <v>(blank)</v>
          </cell>
        </row>
        <row r="34966">
          <cell r="D34966" t="str">
            <v>17801030</v>
          </cell>
          <cell r="J34966" t="str">
            <v>(blank)</v>
          </cell>
        </row>
        <row r="34967">
          <cell r="D34967" t="str">
            <v>17801030</v>
          </cell>
          <cell r="J34967" t="str">
            <v>(blank)</v>
          </cell>
        </row>
        <row r="34968">
          <cell r="D34968" t="str">
            <v>17801030</v>
          </cell>
          <cell r="J34968" t="str">
            <v>(blank)</v>
          </cell>
        </row>
        <row r="34969">
          <cell r="D34969" t="str">
            <v>17801030</v>
          </cell>
          <cell r="J34969" t="str">
            <v>(blank)</v>
          </cell>
        </row>
        <row r="34970">
          <cell r="D34970" t="str">
            <v>17801030</v>
          </cell>
          <cell r="J34970" t="str">
            <v>(blank)</v>
          </cell>
        </row>
        <row r="34971">
          <cell r="D34971" t="str">
            <v>17801030</v>
          </cell>
          <cell r="J34971" t="str">
            <v>(blank)</v>
          </cell>
        </row>
        <row r="34972">
          <cell r="D34972" t="str">
            <v>17801030</v>
          </cell>
          <cell r="J34972" t="str">
            <v>(blank)</v>
          </cell>
        </row>
        <row r="34973">
          <cell r="D34973" t="str">
            <v>17801030</v>
          </cell>
          <cell r="J34973" t="str">
            <v>(blank)</v>
          </cell>
        </row>
        <row r="34974">
          <cell r="D34974" t="str">
            <v>17801030</v>
          </cell>
          <cell r="J34974" t="str">
            <v>(blank)</v>
          </cell>
        </row>
        <row r="34975">
          <cell r="D34975" t="str">
            <v>17801030</v>
          </cell>
          <cell r="J34975" t="str">
            <v>(blank)</v>
          </cell>
        </row>
        <row r="34976">
          <cell r="D34976" t="str">
            <v>17801030</v>
          </cell>
          <cell r="J34976" t="str">
            <v>(blank)</v>
          </cell>
        </row>
        <row r="34977">
          <cell r="D34977" t="str">
            <v>17801030</v>
          </cell>
          <cell r="J34977" t="str">
            <v>(blank)</v>
          </cell>
        </row>
        <row r="34978">
          <cell r="D34978" t="str">
            <v>17801030</v>
          </cell>
          <cell r="J34978" t="str">
            <v>(blank)</v>
          </cell>
        </row>
        <row r="34979">
          <cell r="D34979" t="str">
            <v>17801030</v>
          </cell>
          <cell r="J34979" t="str">
            <v>(blank)</v>
          </cell>
        </row>
        <row r="34980">
          <cell r="D34980" t="str">
            <v>17801030</v>
          </cell>
          <cell r="J34980" t="str">
            <v>(blank)</v>
          </cell>
        </row>
        <row r="34981">
          <cell r="D34981" t="str">
            <v>17801030</v>
          </cell>
          <cell r="J34981" t="str">
            <v>(blank)</v>
          </cell>
        </row>
        <row r="34982">
          <cell r="D34982" t="str">
            <v>17801030</v>
          </cell>
          <cell r="J34982" t="str">
            <v>(blank)</v>
          </cell>
        </row>
        <row r="34983">
          <cell r="D34983" t="str">
            <v>17801030</v>
          </cell>
          <cell r="J34983" t="str">
            <v>(blank)</v>
          </cell>
        </row>
        <row r="34984">
          <cell r="D34984" t="str">
            <v>17801030</v>
          </cell>
          <cell r="J34984" t="str">
            <v>(blank)</v>
          </cell>
        </row>
        <row r="34985">
          <cell r="D34985" t="str">
            <v>17802917</v>
          </cell>
          <cell r="J34985" t="str">
            <v>(blank)</v>
          </cell>
        </row>
        <row r="34986">
          <cell r="D34986" t="str">
            <v>17802917</v>
          </cell>
          <cell r="J34986" t="str">
            <v>(blank)</v>
          </cell>
        </row>
        <row r="34987">
          <cell r="D34987" t="str">
            <v>17802917</v>
          </cell>
          <cell r="J34987" t="str">
            <v>(blank)</v>
          </cell>
        </row>
        <row r="34988">
          <cell r="D34988" t="str">
            <v>17802917</v>
          </cell>
          <cell r="J34988" t="str">
            <v>(blank)</v>
          </cell>
        </row>
        <row r="34989">
          <cell r="D34989" t="str">
            <v>17802917</v>
          </cell>
          <cell r="J34989" t="str">
            <v>(blank)</v>
          </cell>
        </row>
        <row r="34990">
          <cell r="D34990" t="str">
            <v>17802917</v>
          </cell>
          <cell r="J34990" t="str">
            <v>(blank)</v>
          </cell>
        </row>
        <row r="34991">
          <cell r="D34991" t="str">
            <v>17802917</v>
          </cell>
          <cell r="J34991" t="str">
            <v>(blank)</v>
          </cell>
        </row>
        <row r="34992">
          <cell r="D34992" t="str">
            <v>17802917</v>
          </cell>
          <cell r="J34992" t="str">
            <v>(blank)</v>
          </cell>
        </row>
        <row r="34993">
          <cell r="D34993" t="str">
            <v>17802917</v>
          </cell>
          <cell r="J34993" t="str">
            <v>(blank)</v>
          </cell>
        </row>
        <row r="34994">
          <cell r="D34994" t="str">
            <v>17802917</v>
          </cell>
          <cell r="J34994" t="str">
            <v>(blank)</v>
          </cell>
        </row>
        <row r="34995">
          <cell r="D34995" t="str">
            <v>17802917</v>
          </cell>
          <cell r="J34995" t="str">
            <v>(blank)</v>
          </cell>
        </row>
        <row r="34996">
          <cell r="D34996" t="str">
            <v>17802917</v>
          </cell>
          <cell r="J34996" t="str">
            <v>(blank)</v>
          </cell>
        </row>
        <row r="34997">
          <cell r="D34997" t="str">
            <v>17802917</v>
          </cell>
          <cell r="J34997" t="str">
            <v>(blank)</v>
          </cell>
        </row>
        <row r="34998">
          <cell r="D34998" t="str">
            <v>17802917</v>
          </cell>
          <cell r="J34998" t="str">
            <v>(blank)</v>
          </cell>
        </row>
        <row r="34999">
          <cell r="D34999" t="str">
            <v>17802917</v>
          </cell>
          <cell r="J34999" t="str">
            <v>(blank)</v>
          </cell>
        </row>
        <row r="35000">
          <cell r="D35000" t="str">
            <v>17802917</v>
          </cell>
          <cell r="J35000" t="str">
            <v>(blank)</v>
          </cell>
        </row>
        <row r="35001">
          <cell r="D35001" t="str">
            <v>17802917</v>
          </cell>
          <cell r="J35001" t="str">
            <v>(blank)</v>
          </cell>
        </row>
        <row r="35002">
          <cell r="D35002" t="str">
            <v>17802917</v>
          </cell>
          <cell r="J35002" t="str">
            <v>(blank)</v>
          </cell>
        </row>
        <row r="35003">
          <cell r="D35003" t="str">
            <v>17802917</v>
          </cell>
          <cell r="J35003" t="str">
            <v>(blank)</v>
          </cell>
        </row>
        <row r="35004">
          <cell r="D35004" t="str">
            <v>17802917</v>
          </cell>
          <cell r="J35004" t="str">
            <v>(blank)</v>
          </cell>
        </row>
        <row r="35005">
          <cell r="D35005" t="str">
            <v>17802917</v>
          </cell>
          <cell r="J35005" t="str">
            <v>(blank)</v>
          </cell>
        </row>
        <row r="35006">
          <cell r="D35006" t="str">
            <v>17802917</v>
          </cell>
          <cell r="J35006" t="str">
            <v>(blank)</v>
          </cell>
        </row>
        <row r="35007">
          <cell r="D35007" t="str">
            <v>17802917</v>
          </cell>
          <cell r="J35007" t="str">
            <v>(blank)</v>
          </cell>
        </row>
        <row r="35008">
          <cell r="D35008" t="str">
            <v>17802917</v>
          </cell>
          <cell r="J35008" t="str">
            <v>(blank)</v>
          </cell>
        </row>
        <row r="35009">
          <cell r="D35009" t="str">
            <v>17802917</v>
          </cell>
          <cell r="J35009" t="str">
            <v>(blank)</v>
          </cell>
        </row>
        <row r="35010">
          <cell r="D35010" t="str">
            <v>17802917</v>
          </cell>
          <cell r="J35010" t="str">
            <v>(blank)</v>
          </cell>
        </row>
        <row r="35011">
          <cell r="D35011" t="str">
            <v>17802917</v>
          </cell>
          <cell r="J35011" t="str">
            <v>(blank)</v>
          </cell>
        </row>
        <row r="35012">
          <cell r="D35012" t="str">
            <v>17802917</v>
          </cell>
          <cell r="J35012" t="str">
            <v>(blank)</v>
          </cell>
        </row>
        <row r="35013">
          <cell r="D35013" t="str">
            <v>17802917</v>
          </cell>
          <cell r="J35013" t="str">
            <v>(blank)</v>
          </cell>
        </row>
        <row r="35014">
          <cell r="D35014" t="str">
            <v>17802917</v>
          </cell>
          <cell r="J35014" t="str">
            <v>(blank)</v>
          </cell>
        </row>
        <row r="35015">
          <cell r="D35015" t="str">
            <v>17802917</v>
          </cell>
          <cell r="J35015" t="str">
            <v>(blank)</v>
          </cell>
        </row>
        <row r="35016">
          <cell r="D35016" t="str">
            <v>17802917</v>
          </cell>
          <cell r="J35016" t="str">
            <v>(blank)</v>
          </cell>
        </row>
        <row r="35017">
          <cell r="D35017" t="str">
            <v>17802919</v>
          </cell>
          <cell r="J35017" t="str">
            <v>(blank)</v>
          </cell>
        </row>
        <row r="35018">
          <cell r="D35018" t="str">
            <v>19800176</v>
          </cell>
          <cell r="J35018" t="str">
            <v>(blank)</v>
          </cell>
        </row>
        <row r="35019">
          <cell r="D35019" t="str">
            <v>19800176</v>
          </cell>
          <cell r="J35019" t="str">
            <v>(blank)</v>
          </cell>
        </row>
        <row r="35020">
          <cell r="D35020" t="str">
            <v>19800176</v>
          </cell>
          <cell r="J35020" t="str">
            <v>(blank)</v>
          </cell>
        </row>
        <row r="35021">
          <cell r="D35021" t="str">
            <v>19800176</v>
          </cell>
          <cell r="J35021" t="str">
            <v>(blank)</v>
          </cell>
        </row>
        <row r="35022">
          <cell r="D35022" t="str">
            <v>19800176</v>
          </cell>
          <cell r="J35022" t="str">
            <v>(blank)</v>
          </cell>
        </row>
        <row r="35023">
          <cell r="D35023" t="str">
            <v>19800176</v>
          </cell>
          <cell r="J35023" t="str">
            <v>(blank)</v>
          </cell>
        </row>
        <row r="35024">
          <cell r="D35024" t="str">
            <v>19800176</v>
          </cell>
          <cell r="J35024" t="str">
            <v>(blank)</v>
          </cell>
        </row>
        <row r="35025">
          <cell r="D35025" t="str">
            <v>19800176</v>
          </cell>
          <cell r="J35025" t="str">
            <v>(blank)</v>
          </cell>
        </row>
        <row r="35026">
          <cell r="D35026" t="str">
            <v>19800176</v>
          </cell>
          <cell r="J35026" t="str">
            <v>(blank)</v>
          </cell>
        </row>
        <row r="35027">
          <cell r="D35027" t="str">
            <v>19800176</v>
          </cell>
          <cell r="J35027" t="str">
            <v>(blank)</v>
          </cell>
        </row>
        <row r="35028">
          <cell r="D35028" t="str">
            <v>19800176</v>
          </cell>
          <cell r="J35028" t="str">
            <v>(blank)</v>
          </cell>
        </row>
        <row r="35029">
          <cell r="D35029" t="str">
            <v>19800176</v>
          </cell>
          <cell r="J35029" t="str">
            <v>(blank)</v>
          </cell>
        </row>
        <row r="35030">
          <cell r="D35030" t="str">
            <v>19800176</v>
          </cell>
          <cell r="J35030" t="str">
            <v>(blank)</v>
          </cell>
        </row>
        <row r="35031">
          <cell r="D35031" t="str">
            <v>19800176</v>
          </cell>
          <cell r="J35031" t="str">
            <v>(blank)</v>
          </cell>
        </row>
        <row r="35032">
          <cell r="D35032" t="str">
            <v>19800176</v>
          </cell>
          <cell r="J35032" t="str">
            <v>(blank)</v>
          </cell>
        </row>
        <row r="35033">
          <cell r="D35033" t="str">
            <v>19800176</v>
          </cell>
          <cell r="J35033" t="str">
            <v>(blank)</v>
          </cell>
        </row>
        <row r="35034">
          <cell r="D35034" t="str">
            <v>19800176</v>
          </cell>
          <cell r="J35034" t="str">
            <v>(blank)</v>
          </cell>
        </row>
        <row r="35035">
          <cell r="D35035" t="str">
            <v>19800176</v>
          </cell>
          <cell r="J35035" t="str">
            <v>(blank)</v>
          </cell>
        </row>
        <row r="35036">
          <cell r="D35036" t="str">
            <v>19800176</v>
          </cell>
          <cell r="J35036" t="str">
            <v>(blank)</v>
          </cell>
        </row>
        <row r="35037">
          <cell r="D35037" t="str">
            <v>19800176</v>
          </cell>
          <cell r="J35037" t="str">
            <v>(blank)</v>
          </cell>
        </row>
        <row r="35038">
          <cell r="D35038" t="str">
            <v>19800176</v>
          </cell>
          <cell r="J35038" t="str">
            <v>(blank)</v>
          </cell>
        </row>
        <row r="35039">
          <cell r="D35039" t="str">
            <v>19800176</v>
          </cell>
          <cell r="J35039" t="str">
            <v>(blank)</v>
          </cell>
        </row>
        <row r="35040">
          <cell r="D35040" t="str">
            <v>19800176</v>
          </cell>
          <cell r="J35040" t="str">
            <v>(blank)</v>
          </cell>
        </row>
        <row r="35041">
          <cell r="D35041" t="str">
            <v>19800176</v>
          </cell>
          <cell r="J35041" t="str">
            <v>(blank)</v>
          </cell>
        </row>
        <row r="35042">
          <cell r="D35042" t="str">
            <v>19800176</v>
          </cell>
          <cell r="J35042" t="str">
            <v>(blank)</v>
          </cell>
        </row>
        <row r="35043">
          <cell r="D35043" t="str">
            <v>19800176</v>
          </cell>
          <cell r="J35043" t="str">
            <v>(blank)</v>
          </cell>
        </row>
        <row r="35044">
          <cell r="D35044" t="str">
            <v>19800176</v>
          </cell>
          <cell r="J35044" t="str">
            <v>(blank)</v>
          </cell>
        </row>
        <row r="35045">
          <cell r="D35045" t="str">
            <v>19800176</v>
          </cell>
          <cell r="J35045" t="str">
            <v>(blank)</v>
          </cell>
        </row>
        <row r="35046">
          <cell r="D35046" t="str">
            <v>19800176</v>
          </cell>
          <cell r="J35046" t="str">
            <v>(blank)</v>
          </cell>
        </row>
        <row r="35047">
          <cell r="D35047" t="str">
            <v>19800176</v>
          </cell>
          <cell r="J35047" t="str">
            <v>(blank)</v>
          </cell>
        </row>
        <row r="35048">
          <cell r="D35048" t="str">
            <v>19800176</v>
          </cell>
          <cell r="J35048" t="str">
            <v>(blank)</v>
          </cell>
        </row>
        <row r="35049">
          <cell r="D35049" t="str">
            <v>19800176</v>
          </cell>
          <cell r="J35049" t="str">
            <v>(blank)</v>
          </cell>
        </row>
        <row r="35050">
          <cell r="D35050" t="str">
            <v>19800176</v>
          </cell>
          <cell r="J35050" t="str">
            <v>(blank)</v>
          </cell>
        </row>
        <row r="35051">
          <cell r="D35051" t="str">
            <v>20500502</v>
          </cell>
          <cell r="J35051" t="str">
            <v>(blank)</v>
          </cell>
        </row>
        <row r="35052">
          <cell r="D35052" t="str">
            <v>20500502</v>
          </cell>
          <cell r="J35052" t="str">
            <v>(blank)</v>
          </cell>
        </row>
        <row r="35053">
          <cell r="D35053" t="str">
            <v>20500502</v>
          </cell>
          <cell r="J35053" t="str">
            <v>(blank)</v>
          </cell>
        </row>
        <row r="35054">
          <cell r="D35054" t="str">
            <v>20500502</v>
          </cell>
          <cell r="J35054" t="str">
            <v>(blank)</v>
          </cell>
        </row>
        <row r="35055">
          <cell r="D35055" t="str">
            <v>20500502</v>
          </cell>
          <cell r="J35055" t="str">
            <v>(blank)</v>
          </cell>
        </row>
        <row r="35056">
          <cell r="D35056" t="str">
            <v>20500502</v>
          </cell>
          <cell r="J35056" t="str">
            <v>(blank)</v>
          </cell>
        </row>
        <row r="35057">
          <cell r="D35057" t="str">
            <v>20500502</v>
          </cell>
          <cell r="J35057" t="str">
            <v>(blank)</v>
          </cell>
        </row>
        <row r="35058">
          <cell r="D35058" t="str">
            <v>20500502</v>
          </cell>
          <cell r="J35058" t="str">
            <v>(blank)</v>
          </cell>
        </row>
        <row r="35059">
          <cell r="D35059" t="str">
            <v>20500502</v>
          </cell>
          <cell r="J35059" t="str">
            <v>(blank)</v>
          </cell>
        </row>
        <row r="35060">
          <cell r="D35060" t="str">
            <v>20500502</v>
          </cell>
          <cell r="J35060" t="str">
            <v>(blank)</v>
          </cell>
        </row>
        <row r="35061">
          <cell r="D35061" t="str">
            <v>20500502</v>
          </cell>
          <cell r="J35061" t="str">
            <v>(blank)</v>
          </cell>
        </row>
        <row r="35062">
          <cell r="D35062" t="str">
            <v>20500502</v>
          </cell>
          <cell r="J35062" t="str">
            <v>(blank)</v>
          </cell>
        </row>
        <row r="35063">
          <cell r="D35063" t="str">
            <v>20500502</v>
          </cell>
          <cell r="J35063" t="str">
            <v>(blank)</v>
          </cell>
        </row>
        <row r="35064">
          <cell r="D35064" t="str">
            <v>21406072</v>
          </cell>
          <cell r="J35064" t="str">
            <v>(blank)</v>
          </cell>
        </row>
        <row r="35065">
          <cell r="D35065" t="str">
            <v>21406072</v>
          </cell>
          <cell r="J35065" t="str">
            <v>(blank)</v>
          </cell>
        </row>
        <row r="35066">
          <cell r="D35066" t="str">
            <v>21406072</v>
          </cell>
          <cell r="J35066" t="str">
            <v>(blank)</v>
          </cell>
        </row>
        <row r="35067">
          <cell r="D35067" t="str">
            <v>21406072</v>
          </cell>
          <cell r="J35067" t="str">
            <v>(blank)</v>
          </cell>
        </row>
        <row r="35068">
          <cell r="D35068" t="str">
            <v>21406072</v>
          </cell>
          <cell r="J35068" t="str">
            <v>(blank)</v>
          </cell>
        </row>
        <row r="35069">
          <cell r="D35069" t="str">
            <v>30500192</v>
          </cell>
          <cell r="J35069" t="str">
            <v>(blank)</v>
          </cell>
        </row>
        <row r="35070">
          <cell r="D35070" t="str">
            <v>30500192</v>
          </cell>
          <cell r="J35070" t="str">
            <v>(blank)</v>
          </cell>
        </row>
        <row r="35071">
          <cell r="D35071" t="str">
            <v>30500192</v>
          </cell>
          <cell r="J35071" t="str">
            <v>(blank)</v>
          </cell>
        </row>
        <row r="35072">
          <cell r="D35072" t="str">
            <v>30500192</v>
          </cell>
          <cell r="J35072" t="str">
            <v>(blank)</v>
          </cell>
        </row>
        <row r="35073">
          <cell r="D35073" t="str">
            <v>30500192</v>
          </cell>
          <cell r="J35073" t="str">
            <v>(blank)</v>
          </cell>
        </row>
        <row r="35074">
          <cell r="D35074" t="str">
            <v>30500192</v>
          </cell>
          <cell r="J35074" t="str">
            <v>(blank)</v>
          </cell>
        </row>
        <row r="35075">
          <cell r="D35075" t="str">
            <v>30500192</v>
          </cell>
          <cell r="J35075" t="str">
            <v>(blank)</v>
          </cell>
        </row>
        <row r="35076">
          <cell r="D35076" t="str">
            <v>30500192</v>
          </cell>
          <cell r="J35076" t="str">
            <v>(blank)</v>
          </cell>
        </row>
        <row r="35077">
          <cell r="D35077" t="str">
            <v>30500192</v>
          </cell>
          <cell r="J35077" t="str">
            <v>(blank)</v>
          </cell>
        </row>
        <row r="35078">
          <cell r="D35078" t="str">
            <v>30500192</v>
          </cell>
          <cell r="J35078" t="str">
            <v>(blank)</v>
          </cell>
        </row>
        <row r="35079">
          <cell r="D35079" t="str">
            <v>30500192</v>
          </cell>
          <cell r="J35079" t="str">
            <v>(blank)</v>
          </cell>
        </row>
        <row r="35080">
          <cell r="D35080" t="str">
            <v>30500192</v>
          </cell>
          <cell r="J35080" t="str">
            <v>(blank)</v>
          </cell>
        </row>
        <row r="35081">
          <cell r="D35081" t="str">
            <v>30500192</v>
          </cell>
          <cell r="J35081" t="str">
            <v>(blank)</v>
          </cell>
        </row>
        <row r="35082">
          <cell r="D35082" t="str">
            <v>30702467</v>
          </cell>
          <cell r="J35082" t="str">
            <v>(blank)</v>
          </cell>
        </row>
        <row r="35083">
          <cell r="D35083" t="str">
            <v>30702467</v>
          </cell>
          <cell r="J35083" t="str">
            <v>(blank)</v>
          </cell>
        </row>
        <row r="35084">
          <cell r="D35084" t="str">
            <v>30702467</v>
          </cell>
          <cell r="J35084" t="str">
            <v>(blank)</v>
          </cell>
        </row>
        <row r="35085">
          <cell r="D35085" t="str">
            <v>30702467</v>
          </cell>
          <cell r="J35085" t="str">
            <v>(blank)</v>
          </cell>
        </row>
        <row r="35086">
          <cell r="D35086" t="str">
            <v>30702467</v>
          </cell>
          <cell r="J35086" t="str">
            <v>(blank)</v>
          </cell>
        </row>
        <row r="35087">
          <cell r="D35087" t="str">
            <v>30702467</v>
          </cell>
          <cell r="J35087" t="str">
            <v>(blank)</v>
          </cell>
        </row>
        <row r="35088">
          <cell r="D35088" t="str">
            <v>30702467</v>
          </cell>
          <cell r="J35088" t="str">
            <v>(blank)</v>
          </cell>
        </row>
        <row r="35089">
          <cell r="D35089" t="str">
            <v>30702467</v>
          </cell>
          <cell r="J35089" t="str">
            <v>(blank)</v>
          </cell>
        </row>
        <row r="35090">
          <cell r="D35090" t="str">
            <v>30702467</v>
          </cell>
          <cell r="J35090" t="str">
            <v>(blank)</v>
          </cell>
        </row>
        <row r="35091">
          <cell r="D35091" t="str">
            <v>30702467</v>
          </cell>
          <cell r="J35091" t="str">
            <v>(blank)</v>
          </cell>
        </row>
        <row r="35092">
          <cell r="D35092" t="str">
            <v>32200185</v>
          </cell>
          <cell r="J35092" t="str">
            <v>(blank)</v>
          </cell>
        </row>
        <row r="35093">
          <cell r="D35093" t="str">
            <v>32200185</v>
          </cell>
          <cell r="J35093" t="str">
            <v>(blank)</v>
          </cell>
        </row>
        <row r="35094">
          <cell r="D35094" t="str">
            <v>32200185</v>
          </cell>
          <cell r="J35094" t="str">
            <v>(blank)</v>
          </cell>
        </row>
        <row r="35095">
          <cell r="D35095" t="str">
            <v>32200185</v>
          </cell>
          <cell r="J35095" t="str">
            <v>(blank)</v>
          </cell>
        </row>
        <row r="35096">
          <cell r="D35096" t="str">
            <v>32200185</v>
          </cell>
          <cell r="J35096" t="str">
            <v>(blank)</v>
          </cell>
        </row>
        <row r="35097">
          <cell r="D35097" t="str">
            <v>32200185</v>
          </cell>
          <cell r="J35097" t="str">
            <v>(blank)</v>
          </cell>
        </row>
        <row r="35098">
          <cell r="D35098" t="str">
            <v>32200185</v>
          </cell>
          <cell r="J35098" t="str">
            <v>(blank)</v>
          </cell>
        </row>
        <row r="35099">
          <cell r="D35099" t="str">
            <v>32200185</v>
          </cell>
          <cell r="J35099" t="str">
            <v>(blank)</v>
          </cell>
        </row>
        <row r="35100">
          <cell r="D35100" t="str">
            <v>32200185</v>
          </cell>
          <cell r="J35100" t="str">
            <v>(blank)</v>
          </cell>
        </row>
        <row r="35101">
          <cell r="D35101" t="str">
            <v>32200185</v>
          </cell>
          <cell r="J35101" t="str">
            <v>(blank)</v>
          </cell>
        </row>
        <row r="35102">
          <cell r="D35102" t="str">
            <v>32200185</v>
          </cell>
          <cell r="J35102" t="str">
            <v>(blank)</v>
          </cell>
        </row>
        <row r="35103">
          <cell r="D35103" t="str">
            <v>32200185</v>
          </cell>
          <cell r="J35103" t="str">
            <v>(blank)</v>
          </cell>
        </row>
        <row r="35104">
          <cell r="D35104" t="str">
            <v>32200185</v>
          </cell>
          <cell r="J35104" t="str">
            <v>(blank)</v>
          </cell>
        </row>
        <row r="35105">
          <cell r="D35105" t="str">
            <v>32500043</v>
          </cell>
          <cell r="J35105" t="str">
            <v>(blank)</v>
          </cell>
        </row>
        <row r="35106">
          <cell r="D35106" t="str">
            <v>32500043</v>
          </cell>
          <cell r="J35106" t="str">
            <v>(blank)</v>
          </cell>
        </row>
        <row r="35107">
          <cell r="D35107" t="str">
            <v>32500043</v>
          </cell>
          <cell r="J35107" t="str">
            <v>(blank)</v>
          </cell>
        </row>
        <row r="35108">
          <cell r="D35108" t="str">
            <v>32500043</v>
          </cell>
          <cell r="J35108" t="str">
            <v>(blank)</v>
          </cell>
        </row>
        <row r="35109">
          <cell r="D35109" t="str">
            <v>32500043</v>
          </cell>
          <cell r="J35109" t="str">
            <v>(blank)</v>
          </cell>
        </row>
        <row r="35110">
          <cell r="D35110" t="str">
            <v>32500043</v>
          </cell>
          <cell r="J35110" t="str">
            <v>(blank)</v>
          </cell>
        </row>
        <row r="35111">
          <cell r="D35111" t="str">
            <v>32500043</v>
          </cell>
          <cell r="J35111" t="str">
            <v>(blank)</v>
          </cell>
        </row>
        <row r="35112">
          <cell r="D35112" t="str">
            <v>32500043</v>
          </cell>
          <cell r="J35112" t="str">
            <v>(blank)</v>
          </cell>
        </row>
        <row r="35113">
          <cell r="D35113" t="str">
            <v>32500043</v>
          </cell>
          <cell r="J35113" t="str">
            <v>(blank)</v>
          </cell>
        </row>
        <row r="35114">
          <cell r="D35114" t="str">
            <v>32500043</v>
          </cell>
          <cell r="J35114" t="str">
            <v>(blank)</v>
          </cell>
        </row>
        <row r="35115">
          <cell r="D35115" t="str">
            <v>32500043</v>
          </cell>
          <cell r="J35115" t="str">
            <v>(blank)</v>
          </cell>
        </row>
        <row r="35116">
          <cell r="D35116" t="str">
            <v>32500043</v>
          </cell>
          <cell r="J35116" t="str">
            <v>(blank)</v>
          </cell>
        </row>
        <row r="35117">
          <cell r="D35117" t="str">
            <v>32500043</v>
          </cell>
          <cell r="J35117" t="str">
            <v>(blank)</v>
          </cell>
        </row>
        <row r="35118">
          <cell r="D35118" t="str">
            <v>32500110</v>
          </cell>
          <cell r="J35118" t="str">
            <v>(blank)</v>
          </cell>
        </row>
        <row r="35119">
          <cell r="D35119" t="str">
            <v>32500110</v>
          </cell>
          <cell r="J35119" t="str">
            <v>(blank)</v>
          </cell>
        </row>
        <row r="35120">
          <cell r="D35120" t="str">
            <v>32500110</v>
          </cell>
          <cell r="J35120" t="str">
            <v>(blank)</v>
          </cell>
        </row>
        <row r="35121">
          <cell r="D35121" t="str">
            <v>32500110</v>
          </cell>
          <cell r="J35121" t="str">
            <v>(blank)</v>
          </cell>
        </row>
        <row r="35122">
          <cell r="D35122" t="str">
            <v>32500110</v>
          </cell>
          <cell r="J35122" t="str">
            <v>(blank)</v>
          </cell>
        </row>
        <row r="35123">
          <cell r="D35123" t="str">
            <v>32500110</v>
          </cell>
          <cell r="J35123" t="str">
            <v>(blank)</v>
          </cell>
        </row>
        <row r="35124">
          <cell r="D35124" t="str">
            <v>32500110</v>
          </cell>
          <cell r="J35124" t="str">
            <v>(blank)</v>
          </cell>
        </row>
        <row r="35125">
          <cell r="D35125" t="str">
            <v>32500110</v>
          </cell>
          <cell r="J35125" t="str">
            <v>(blank)</v>
          </cell>
        </row>
        <row r="35126">
          <cell r="D35126" t="str">
            <v>32500110</v>
          </cell>
          <cell r="J35126" t="str">
            <v>(blank)</v>
          </cell>
        </row>
        <row r="35127">
          <cell r="D35127" t="str">
            <v>32500110</v>
          </cell>
          <cell r="J35127" t="str">
            <v>(blank)</v>
          </cell>
        </row>
        <row r="35128">
          <cell r="D35128" t="str">
            <v>32500110</v>
          </cell>
          <cell r="J35128" t="str">
            <v>(blank)</v>
          </cell>
        </row>
        <row r="35129">
          <cell r="D35129" t="str">
            <v>32500110</v>
          </cell>
          <cell r="J35129" t="str">
            <v>(blank)</v>
          </cell>
        </row>
        <row r="35130">
          <cell r="D35130" t="str">
            <v>32500110</v>
          </cell>
          <cell r="J35130" t="str">
            <v>(blank)</v>
          </cell>
        </row>
        <row r="35131">
          <cell r="D35131" t="str">
            <v>32500110</v>
          </cell>
          <cell r="J35131" t="str">
            <v>(blank)</v>
          </cell>
        </row>
        <row r="35132">
          <cell r="D35132" t="str">
            <v>32500110</v>
          </cell>
          <cell r="J35132" t="str">
            <v>(blank)</v>
          </cell>
        </row>
        <row r="35133">
          <cell r="D35133" t="str">
            <v>32500110</v>
          </cell>
          <cell r="J35133" t="str">
            <v>(blank)</v>
          </cell>
        </row>
        <row r="35134">
          <cell r="D35134" t="str">
            <v>32500110</v>
          </cell>
          <cell r="J35134" t="str">
            <v>(blank)</v>
          </cell>
        </row>
        <row r="35135">
          <cell r="D35135" t="str">
            <v>32500110</v>
          </cell>
          <cell r="J35135" t="str">
            <v>(blank)</v>
          </cell>
        </row>
        <row r="35136">
          <cell r="D35136" t="str">
            <v>32500110</v>
          </cell>
          <cell r="J35136" t="str">
            <v>(blank)</v>
          </cell>
        </row>
        <row r="35137">
          <cell r="D35137" t="str">
            <v>32500110</v>
          </cell>
          <cell r="J35137" t="str">
            <v>(blank)</v>
          </cell>
        </row>
        <row r="35138">
          <cell r="D35138" t="str">
            <v>32500110</v>
          </cell>
          <cell r="J35138" t="str">
            <v>(blank)</v>
          </cell>
        </row>
        <row r="35139">
          <cell r="D35139" t="str">
            <v>32500110</v>
          </cell>
          <cell r="J35139" t="str">
            <v>(blank)</v>
          </cell>
        </row>
        <row r="35140">
          <cell r="D35140" t="str">
            <v>32500110</v>
          </cell>
          <cell r="J35140" t="str">
            <v>(blank)</v>
          </cell>
        </row>
        <row r="35141">
          <cell r="D35141" t="str">
            <v>32500110</v>
          </cell>
          <cell r="J35141" t="str">
            <v>(blank)</v>
          </cell>
        </row>
        <row r="35142">
          <cell r="D35142" t="str">
            <v>32500110</v>
          </cell>
          <cell r="J35142" t="str">
            <v>(blank)</v>
          </cell>
        </row>
        <row r="35143">
          <cell r="D35143" t="str">
            <v>32500110</v>
          </cell>
          <cell r="J35143" t="str">
            <v>(blank)</v>
          </cell>
        </row>
        <row r="35144">
          <cell r="D35144" t="str">
            <v>32500110</v>
          </cell>
          <cell r="J35144" t="str">
            <v>(blank)</v>
          </cell>
        </row>
        <row r="35145">
          <cell r="D35145" t="str">
            <v>32500110</v>
          </cell>
          <cell r="J35145" t="str">
            <v>(blank)</v>
          </cell>
        </row>
        <row r="35146">
          <cell r="D35146" t="str">
            <v>32500110</v>
          </cell>
          <cell r="J35146" t="str">
            <v>(blank)</v>
          </cell>
        </row>
        <row r="35147">
          <cell r="D35147" t="str">
            <v>32500110</v>
          </cell>
          <cell r="J35147" t="str">
            <v>(blank)</v>
          </cell>
        </row>
        <row r="35148">
          <cell r="D35148" t="str">
            <v>32500110</v>
          </cell>
          <cell r="J35148" t="str">
            <v>(blank)</v>
          </cell>
        </row>
        <row r="35149">
          <cell r="D35149" t="str">
            <v>32500110</v>
          </cell>
          <cell r="J35149" t="str">
            <v>(blank)</v>
          </cell>
        </row>
        <row r="35150">
          <cell r="D35150" t="str">
            <v>32500110</v>
          </cell>
          <cell r="J35150" t="str">
            <v>(blank)</v>
          </cell>
        </row>
        <row r="35151">
          <cell r="D35151" t="str">
            <v>3402415</v>
          </cell>
          <cell r="J35151" t="str">
            <v>(blank)</v>
          </cell>
        </row>
        <row r="35152">
          <cell r="D35152" t="str">
            <v>3402415</v>
          </cell>
          <cell r="J35152" t="str">
            <v>(blank)</v>
          </cell>
        </row>
        <row r="35153">
          <cell r="D35153" t="str">
            <v>3402415</v>
          </cell>
          <cell r="J35153" t="str">
            <v>(blank)</v>
          </cell>
        </row>
        <row r="35154">
          <cell r="D35154" t="str">
            <v>3402415</v>
          </cell>
          <cell r="J35154" t="str">
            <v>(blank)</v>
          </cell>
        </row>
        <row r="35155">
          <cell r="D35155" t="str">
            <v>3402415</v>
          </cell>
          <cell r="J35155" t="str">
            <v>(blank)</v>
          </cell>
        </row>
        <row r="35156">
          <cell r="D35156" t="str">
            <v>3402415</v>
          </cell>
          <cell r="J35156" t="str">
            <v>(blank)</v>
          </cell>
        </row>
        <row r="35157">
          <cell r="D35157" t="str">
            <v>3402415</v>
          </cell>
          <cell r="J35157" t="str">
            <v>(blank)</v>
          </cell>
        </row>
        <row r="35158">
          <cell r="D35158" t="str">
            <v>3402415</v>
          </cell>
          <cell r="J35158" t="str">
            <v>(blank)</v>
          </cell>
        </row>
        <row r="35159">
          <cell r="D35159" t="str">
            <v>3402415</v>
          </cell>
          <cell r="J35159" t="str">
            <v>(blank)</v>
          </cell>
        </row>
        <row r="35160">
          <cell r="D35160" t="str">
            <v>3402415</v>
          </cell>
          <cell r="J35160" t="str">
            <v>(blank)</v>
          </cell>
        </row>
        <row r="35161">
          <cell r="D35161" t="str">
            <v>3402415</v>
          </cell>
          <cell r="J35161" t="str">
            <v>(blank)</v>
          </cell>
        </row>
        <row r="35162">
          <cell r="D35162" t="str">
            <v>3402415</v>
          </cell>
          <cell r="J35162" t="str">
            <v>(blank)</v>
          </cell>
        </row>
        <row r="35163">
          <cell r="D35163" t="str">
            <v>3402415</v>
          </cell>
          <cell r="J35163" t="str">
            <v>(blank)</v>
          </cell>
        </row>
        <row r="35164">
          <cell r="D35164" t="str">
            <v>3402470</v>
          </cell>
          <cell r="J35164" t="str">
            <v>(blank)</v>
          </cell>
        </row>
        <row r="35165">
          <cell r="D35165" t="str">
            <v>3402470</v>
          </cell>
          <cell r="J35165" t="str">
            <v>(blank)</v>
          </cell>
        </row>
        <row r="35166">
          <cell r="D35166" t="str">
            <v>3402470</v>
          </cell>
          <cell r="J35166" t="str">
            <v>(blank)</v>
          </cell>
        </row>
        <row r="35167">
          <cell r="D35167" t="str">
            <v>3402470</v>
          </cell>
          <cell r="J35167" t="str">
            <v>(blank)</v>
          </cell>
        </row>
        <row r="35168">
          <cell r="D35168" t="str">
            <v>3402470</v>
          </cell>
          <cell r="J35168" t="str">
            <v>(blank)</v>
          </cell>
        </row>
        <row r="35169">
          <cell r="D35169" t="str">
            <v>3402470</v>
          </cell>
          <cell r="J35169" t="str">
            <v>(blank)</v>
          </cell>
        </row>
        <row r="35170">
          <cell r="D35170" t="str">
            <v>3402470</v>
          </cell>
          <cell r="J35170" t="str">
            <v>(blank)</v>
          </cell>
        </row>
        <row r="35171">
          <cell r="D35171" t="str">
            <v>3402470</v>
          </cell>
          <cell r="J35171" t="str">
            <v>(blank)</v>
          </cell>
        </row>
        <row r="35172">
          <cell r="D35172" t="str">
            <v>3402470</v>
          </cell>
          <cell r="J35172" t="str">
            <v>(blank)</v>
          </cell>
        </row>
        <row r="35173">
          <cell r="D35173" t="str">
            <v>3402470</v>
          </cell>
          <cell r="J35173" t="str">
            <v>(blank)</v>
          </cell>
        </row>
        <row r="35174">
          <cell r="D35174" t="str">
            <v>3402470</v>
          </cell>
          <cell r="J35174" t="str">
            <v>(blank)</v>
          </cell>
        </row>
        <row r="35175">
          <cell r="D35175" t="str">
            <v>3402470</v>
          </cell>
          <cell r="J35175" t="str">
            <v>(blank)</v>
          </cell>
        </row>
        <row r="35176">
          <cell r="D35176" t="str">
            <v>3402470</v>
          </cell>
          <cell r="J35176" t="str">
            <v>(blank)</v>
          </cell>
        </row>
        <row r="35177">
          <cell r="D35177" t="str">
            <v>3408019</v>
          </cell>
          <cell r="J35177" t="str">
            <v>(blank)</v>
          </cell>
        </row>
        <row r="35178">
          <cell r="D35178" t="str">
            <v>3408019</v>
          </cell>
          <cell r="J35178" t="str">
            <v>(blank)</v>
          </cell>
        </row>
        <row r="35179">
          <cell r="D35179" t="str">
            <v>3408019</v>
          </cell>
          <cell r="J35179" t="str">
            <v>(blank)</v>
          </cell>
        </row>
        <row r="35180">
          <cell r="D35180" t="str">
            <v>3408019</v>
          </cell>
          <cell r="J35180" t="str">
            <v>(blank)</v>
          </cell>
        </row>
        <row r="35181">
          <cell r="D35181" t="str">
            <v>3408019</v>
          </cell>
          <cell r="J35181" t="str">
            <v>(blank)</v>
          </cell>
        </row>
        <row r="35182">
          <cell r="D35182" t="str">
            <v>3408019</v>
          </cell>
          <cell r="J35182" t="str">
            <v>(blank)</v>
          </cell>
        </row>
        <row r="35183">
          <cell r="D35183" t="str">
            <v>3408019</v>
          </cell>
          <cell r="J35183" t="str">
            <v>(blank)</v>
          </cell>
        </row>
        <row r="35184">
          <cell r="D35184" t="str">
            <v>3408019</v>
          </cell>
          <cell r="J35184" t="str">
            <v>(blank)</v>
          </cell>
        </row>
        <row r="35185">
          <cell r="D35185" t="str">
            <v>3408019</v>
          </cell>
          <cell r="J35185" t="str">
            <v>(blank)</v>
          </cell>
        </row>
        <row r="35186">
          <cell r="D35186" t="str">
            <v>3408019</v>
          </cell>
          <cell r="J35186" t="str">
            <v>(blank)</v>
          </cell>
        </row>
        <row r="35187">
          <cell r="D35187" t="str">
            <v>3408019</v>
          </cell>
          <cell r="J35187" t="str">
            <v>(blank)</v>
          </cell>
        </row>
        <row r="35188">
          <cell r="D35188" t="str">
            <v>3408019</v>
          </cell>
          <cell r="J35188" t="str">
            <v>(blank)</v>
          </cell>
        </row>
        <row r="35189">
          <cell r="D35189" t="str">
            <v>3408019</v>
          </cell>
          <cell r="J35189" t="str">
            <v>(blank)</v>
          </cell>
        </row>
        <row r="35190">
          <cell r="D35190" t="str">
            <v>43000804</v>
          </cell>
          <cell r="J35190" t="str">
            <v>(blank)</v>
          </cell>
        </row>
        <row r="35191">
          <cell r="D35191" t="str">
            <v>43000804</v>
          </cell>
          <cell r="J35191" t="str">
            <v>(blank)</v>
          </cell>
        </row>
        <row r="35192">
          <cell r="D35192" t="str">
            <v>43000811</v>
          </cell>
          <cell r="J35192" t="str">
            <v>(blank)</v>
          </cell>
        </row>
        <row r="35193">
          <cell r="D35193" t="str">
            <v>43000811</v>
          </cell>
          <cell r="J35193" t="str">
            <v>(blank)</v>
          </cell>
        </row>
        <row r="35194">
          <cell r="D35194" t="str">
            <v>43000811</v>
          </cell>
          <cell r="J35194" t="str">
            <v>(blank)</v>
          </cell>
        </row>
        <row r="35195">
          <cell r="D35195" t="str">
            <v>43000811</v>
          </cell>
          <cell r="J35195" t="str">
            <v>(blank)</v>
          </cell>
        </row>
        <row r="35196">
          <cell r="D35196" t="str">
            <v>43000811</v>
          </cell>
          <cell r="J35196" t="str">
            <v>(blank)</v>
          </cell>
        </row>
        <row r="35197">
          <cell r="D35197" t="str">
            <v>43000811</v>
          </cell>
          <cell r="J35197" t="str">
            <v>(blank)</v>
          </cell>
        </row>
        <row r="35198">
          <cell r="D35198" t="str">
            <v>43000811</v>
          </cell>
          <cell r="J35198" t="str">
            <v>(blank)</v>
          </cell>
        </row>
        <row r="35199">
          <cell r="D35199" t="str">
            <v>43000811</v>
          </cell>
          <cell r="J35199" t="str">
            <v>(blank)</v>
          </cell>
        </row>
        <row r="35200">
          <cell r="D35200" t="str">
            <v>43000811</v>
          </cell>
          <cell r="J35200" t="str">
            <v>(blank)</v>
          </cell>
        </row>
        <row r="35201">
          <cell r="D35201" t="str">
            <v>43000811</v>
          </cell>
          <cell r="J35201" t="str">
            <v>(blank)</v>
          </cell>
        </row>
        <row r="35202">
          <cell r="D35202" t="str">
            <v>43000811</v>
          </cell>
          <cell r="J35202" t="str">
            <v>(blank)</v>
          </cell>
        </row>
        <row r="35203">
          <cell r="D35203" t="str">
            <v>43000811</v>
          </cell>
          <cell r="J35203" t="str">
            <v>(blank)</v>
          </cell>
        </row>
        <row r="35204">
          <cell r="D35204" t="str">
            <v>43000811</v>
          </cell>
          <cell r="J35204" t="str">
            <v>(blank)</v>
          </cell>
        </row>
        <row r="35205">
          <cell r="D35205" t="str">
            <v>43000811</v>
          </cell>
          <cell r="J35205" t="str">
            <v>(blank)</v>
          </cell>
        </row>
        <row r="35206">
          <cell r="D35206" t="str">
            <v>43000811</v>
          </cell>
          <cell r="J35206" t="str">
            <v>(blank)</v>
          </cell>
        </row>
        <row r="35207">
          <cell r="D35207" t="str">
            <v>43000811</v>
          </cell>
          <cell r="J35207" t="str">
            <v>(blank)</v>
          </cell>
        </row>
        <row r="35208">
          <cell r="D35208" t="str">
            <v>43000811</v>
          </cell>
          <cell r="J35208" t="str">
            <v>(blank)</v>
          </cell>
        </row>
        <row r="35209">
          <cell r="D35209" t="str">
            <v>43000811</v>
          </cell>
          <cell r="J35209" t="str">
            <v>(blank)</v>
          </cell>
        </row>
        <row r="35210">
          <cell r="D35210" t="str">
            <v>43000811</v>
          </cell>
          <cell r="J35210" t="str">
            <v>(blank)</v>
          </cell>
        </row>
        <row r="35211">
          <cell r="D35211" t="str">
            <v>43000811</v>
          </cell>
          <cell r="J35211" t="str">
            <v>(blank)</v>
          </cell>
        </row>
        <row r="35212">
          <cell r="D35212" t="str">
            <v>43000811</v>
          </cell>
          <cell r="J35212" t="str">
            <v>(blank)</v>
          </cell>
        </row>
        <row r="35213">
          <cell r="D35213" t="str">
            <v>43000811</v>
          </cell>
          <cell r="J35213" t="str">
            <v>(blank)</v>
          </cell>
        </row>
        <row r="35214">
          <cell r="D35214" t="str">
            <v>43000811</v>
          </cell>
          <cell r="J35214" t="str">
            <v>(blank)</v>
          </cell>
        </row>
        <row r="35215">
          <cell r="D35215" t="str">
            <v>43000811</v>
          </cell>
          <cell r="J35215" t="str">
            <v>(blank)</v>
          </cell>
        </row>
        <row r="35216">
          <cell r="D35216" t="str">
            <v>43000811</v>
          </cell>
          <cell r="J35216" t="str">
            <v>(blank)</v>
          </cell>
        </row>
        <row r="35217">
          <cell r="D35217" t="str">
            <v>43000811</v>
          </cell>
          <cell r="J35217" t="str">
            <v>(blank)</v>
          </cell>
        </row>
        <row r="35218">
          <cell r="D35218" t="str">
            <v>43000811</v>
          </cell>
          <cell r="J35218" t="str">
            <v>(blank)</v>
          </cell>
        </row>
        <row r="35219">
          <cell r="D35219" t="str">
            <v>43000811</v>
          </cell>
          <cell r="J35219" t="str">
            <v>(blank)</v>
          </cell>
        </row>
        <row r="35220">
          <cell r="D35220" t="str">
            <v>43000811</v>
          </cell>
          <cell r="J35220" t="str">
            <v>(blank)</v>
          </cell>
        </row>
        <row r="35221">
          <cell r="D35221" t="str">
            <v>43000811</v>
          </cell>
          <cell r="J35221" t="str">
            <v>(blank)</v>
          </cell>
        </row>
        <row r="35222">
          <cell r="D35222" t="str">
            <v>43000811</v>
          </cell>
          <cell r="J35222" t="str">
            <v>(blank)</v>
          </cell>
        </row>
        <row r="35223">
          <cell r="D35223" t="str">
            <v>43000811</v>
          </cell>
          <cell r="J35223" t="str">
            <v>(blank)</v>
          </cell>
        </row>
        <row r="35224">
          <cell r="D35224" t="str">
            <v>43000811</v>
          </cell>
          <cell r="J35224" t="str">
            <v>(blank)</v>
          </cell>
        </row>
        <row r="35225">
          <cell r="D35225" t="str">
            <v>43001534</v>
          </cell>
          <cell r="J35225" t="str">
            <v>(blank)</v>
          </cell>
        </row>
        <row r="35226">
          <cell r="D35226" t="str">
            <v>43001534</v>
          </cell>
          <cell r="J35226" t="str">
            <v>(blank)</v>
          </cell>
        </row>
        <row r="35227">
          <cell r="D35227" t="str">
            <v>43001534</v>
          </cell>
          <cell r="J35227" t="str">
            <v>(blank)</v>
          </cell>
        </row>
        <row r="35228">
          <cell r="D35228" t="str">
            <v>43001534</v>
          </cell>
          <cell r="J35228" t="str">
            <v>(blank)</v>
          </cell>
        </row>
        <row r="35229">
          <cell r="D35229" t="str">
            <v>43001534</v>
          </cell>
          <cell r="J35229" t="str">
            <v>(blank)</v>
          </cell>
        </row>
        <row r="35230">
          <cell r="D35230" t="str">
            <v>43001534</v>
          </cell>
          <cell r="J35230" t="str">
            <v>(blank)</v>
          </cell>
        </row>
        <row r="35231">
          <cell r="D35231" t="str">
            <v>43001534</v>
          </cell>
          <cell r="J35231" t="str">
            <v>(blank)</v>
          </cell>
        </row>
        <row r="35232">
          <cell r="D35232" t="str">
            <v>43001534</v>
          </cell>
          <cell r="J35232" t="str">
            <v>(blank)</v>
          </cell>
        </row>
        <row r="35233">
          <cell r="D35233" t="str">
            <v>43001534</v>
          </cell>
          <cell r="J35233" t="str">
            <v>(blank)</v>
          </cell>
        </row>
        <row r="35234">
          <cell r="D35234" t="str">
            <v>43001534</v>
          </cell>
          <cell r="J35234" t="str">
            <v>(blank)</v>
          </cell>
        </row>
        <row r="35235">
          <cell r="D35235" t="str">
            <v>43001534</v>
          </cell>
          <cell r="J35235" t="str">
            <v>(blank)</v>
          </cell>
        </row>
        <row r="35236">
          <cell r="D35236" t="str">
            <v>43001534</v>
          </cell>
          <cell r="J35236" t="str">
            <v>(blank)</v>
          </cell>
        </row>
        <row r="35237">
          <cell r="D35237" t="str">
            <v>43001534</v>
          </cell>
          <cell r="J35237" t="str">
            <v>(blank)</v>
          </cell>
        </row>
        <row r="35238">
          <cell r="D35238" t="str">
            <v>43001534</v>
          </cell>
          <cell r="J35238" t="str">
            <v>(blank)</v>
          </cell>
        </row>
        <row r="35239">
          <cell r="D35239" t="str">
            <v>43001534</v>
          </cell>
          <cell r="J35239" t="str">
            <v>(blank)</v>
          </cell>
        </row>
        <row r="35240">
          <cell r="D35240" t="str">
            <v>43001534</v>
          </cell>
          <cell r="J35240" t="str">
            <v>(blank)</v>
          </cell>
        </row>
        <row r="35241">
          <cell r="D35241" t="str">
            <v>43001534</v>
          </cell>
          <cell r="J35241" t="str">
            <v>(blank)</v>
          </cell>
        </row>
        <row r="35242">
          <cell r="D35242" t="str">
            <v>43001534</v>
          </cell>
          <cell r="J35242" t="str">
            <v>(blank)</v>
          </cell>
        </row>
        <row r="35243">
          <cell r="D35243" t="str">
            <v>43001534</v>
          </cell>
          <cell r="J35243" t="str">
            <v>(blank)</v>
          </cell>
        </row>
        <row r="35244">
          <cell r="D35244" t="str">
            <v>43001534</v>
          </cell>
          <cell r="J35244" t="str">
            <v>(blank)</v>
          </cell>
        </row>
        <row r="35245">
          <cell r="D35245" t="str">
            <v>43001534</v>
          </cell>
          <cell r="J35245" t="str">
            <v>(blank)</v>
          </cell>
        </row>
        <row r="35246">
          <cell r="D35246" t="str">
            <v>43001534</v>
          </cell>
          <cell r="J35246" t="str">
            <v>(blank)</v>
          </cell>
        </row>
        <row r="35247">
          <cell r="D35247" t="str">
            <v>43001534</v>
          </cell>
          <cell r="J35247" t="str">
            <v>(blank)</v>
          </cell>
        </row>
        <row r="35248">
          <cell r="D35248" t="str">
            <v>43001534</v>
          </cell>
          <cell r="J35248" t="str">
            <v>(blank)</v>
          </cell>
        </row>
        <row r="35249">
          <cell r="D35249" t="str">
            <v>43001534</v>
          </cell>
          <cell r="J35249" t="str">
            <v>(blank)</v>
          </cell>
        </row>
        <row r="35250">
          <cell r="D35250" t="str">
            <v>43001534</v>
          </cell>
          <cell r="J35250" t="str">
            <v>(blank)</v>
          </cell>
        </row>
        <row r="35251">
          <cell r="D35251" t="str">
            <v>43001534</v>
          </cell>
          <cell r="J35251" t="str">
            <v>(blank)</v>
          </cell>
        </row>
        <row r="35252">
          <cell r="D35252" t="str">
            <v>43001534</v>
          </cell>
          <cell r="J35252" t="str">
            <v>(blank)</v>
          </cell>
        </row>
        <row r="35253">
          <cell r="D35253" t="str">
            <v>43001534</v>
          </cell>
          <cell r="J35253" t="str">
            <v>(blank)</v>
          </cell>
        </row>
        <row r="35254">
          <cell r="D35254" t="str">
            <v>43001534</v>
          </cell>
          <cell r="J35254" t="str">
            <v>(blank)</v>
          </cell>
        </row>
        <row r="35255">
          <cell r="D35255" t="str">
            <v>43001534</v>
          </cell>
          <cell r="J35255" t="str">
            <v>(blank)</v>
          </cell>
        </row>
        <row r="35256">
          <cell r="D35256" t="str">
            <v>43001534</v>
          </cell>
          <cell r="J35256" t="str">
            <v>(blank)</v>
          </cell>
        </row>
        <row r="35257">
          <cell r="D35257" t="str">
            <v>43001534</v>
          </cell>
          <cell r="J35257" t="str">
            <v>(blank)</v>
          </cell>
        </row>
        <row r="35258">
          <cell r="D35258" t="str">
            <v>43002053</v>
          </cell>
          <cell r="J35258" t="str">
            <v>(blank)</v>
          </cell>
        </row>
        <row r="35259">
          <cell r="D35259" t="str">
            <v>43002053</v>
          </cell>
          <cell r="J35259" t="str">
            <v>(blank)</v>
          </cell>
        </row>
        <row r="35260">
          <cell r="D35260" t="str">
            <v>43002053</v>
          </cell>
          <cell r="J35260" t="str">
            <v>(blank)</v>
          </cell>
        </row>
        <row r="35261">
          <cell r="D35261" t="str">
            <v>43002053</v>
          </cell>
          <cell r="J35261" t="str">
            <v>(blank)</v>
          </cell>
        </row>
        <row r="35262">
          <cell r="D35262" t="str">
            <v>43002053</v>
          </cell>
          <cell r="J35262" t="str">
            <v>(blank)</v>
          </cell>
        </row>
        <row r="35263">
          <cell r="D35263" t="str">
            <v>43002053</v>
          </cell>
          <cell r="J35263" t="str">
            <v>(blank)</v>
          </cell>
        </row>
        <row r="35264">
          <cell r="D35264" t="str">
            <v>43002053</v>
          </cell>
          <cell r="J35264" t="str">
            <v>(blank)</v>
          </cell>
        </row>
        <row r="35265">
          <cell r="D35265" t="str">
            <v>43002053</v>
          </cell>
          <cell r="J35265" t="str">
            <v>(blank)</v>
          </cell>
        </row>
        <row r="35266">
          <cell r="D35266" t="str">
            <v>43002053</v>
          </cell>
          <cell r="J35266" t="str">
            <v>(blank)</v>
          </cell>
        </row>
        <row r="35267">
          <cell r="D35267" t="str">
            <v>43002053</v>
          </cell>
          <cell r="J35267" t="str">
            <v>(blank)</v>
          </cell>
        </row>
        <row r="35268">
          <cell r="D35268" t="str">
            <v>43002053</v>
          </cell>
          <cell r="J35268" t="str">
            <v>(blank)</v>
          </cell>
        </row>
        <row r="35269">
          <cell r="D35269" t="str">
            <v>43002057</v>
          </cell>
          <cell r="J35269" t="str">
            <v>(blank)</v>
          </cell>
        </row>
        <row r="35270">
          <cell r="D35270" t="str">
            <v>43002057</v>
          </cell>
          <cell r="J35270" t="str">
            <v>(blank)</v>
          </cell>
        </row>
        <row r="35271">
          <cell r="D35271" t="str">
            <v>43002057</v>
          </cell>
          <cell r="J35271" t="str">
            <v>(blank)</v>
          </cell>
        </row>
        <row r="35272">
          <cell r="D35272" t="str">
            <v>43002057</v>
          </cell>
          <cell r="J35272" t="str">
            <v>(blank)</v>
          </cell>
        </row>
        <row r="35273">
          <cell r="D35273" t="str">
            <v>43002057</v>
          </cell>
          <cell r="J35273" t="str">
            <v>(blank)</v>
          </cell>
        </row>
        <row r="35274">
          <cell r="D35274" t="str">
            <v>43002057</v>
          </cell>
          <cell r="J35274" t="str">
            <v>(blank)</v>
          </cell>
        </row>
        <row r="35275">
          <cell r="D35275" t="str">
            <v>43002057</v>
          </cell>
          <cell r="J35275" t="str">
            <v>(blank)</v>
          </cell>
        </row>
        <row r="35276">
          <cell r="D35276" t="str">
            <v>43002057</v>
          </cell>
          <cell r="J35276" t="str">
            <v>(blank)</v>
          </cell>
        </row>
        <row r="35277">
          <cell r="D35277" t="str">
            <v>43002057</v>
          </cell>
          <cell r="J35277" t="str">
            <v>(blank)</v>
          </cell>
        </row>
        <row r="35278">
          <cell r="D35278" t="str">
            <v>43002057</v>
          </cell>
          <cell r="J35278" t="str">
            <v>(blank)</v>
          </cell>
        </row>
        <row r="35279">
          <cell r="D35279" t="str">
            <v>43002057</v>
          </cell>
          <cell r="J35279" t="str">
            <v>(blank)</v>
          </cell>
        </row>
        <row r="35280">
          <cell r="D35280" t="str">
            <v>43003797</v>
          </cell>
          <cell r="J35280" t="str">
            <v>(blank)</v>
          </cell>
        </row>
        <row r="35281">
          <cell r="D35281" t="str">
            <v>43003797</v>
          </cell>
          <cell r="J35281" t="str">
            <v>(blank)</v>
          </cell>
        </row>
        <row r="35282">
          <cell r="D35282" t="str">
            <v>43003797</v>
          </cell>
          <cell r="J35282" t="str">
            <v>(blank)</v>
          </cell>
        </row>
        <row r="35283">
          <cell r="D35283" t="str">
            <v>43003797</v>
          </cell>
          <cell r="J35283" t="str">
            <v>(blank)</v>
          </cell>
        </row>
        <row r="35284">
          <cell r="D35284" t="str">
            <v>43003797</v>
          </cell>
          <cell r="J35284" t="str">
            <v>(blank)</v>
          </cell>
        </row>
        <row r="35285">
          <cell r="D35285" t="str">
            <v>43003797</v>
          </cell>
          <cell r="J35285" t="str">
            <v>(blank)</v>
          </cell>
        </row>
        <row r="35286">
          <cell r="D35286" t="str">
            <v>43003797</v>
          </cell>
          <cell r="J35286" t="str">
            <v>(blank)</v>
          </cell>
        </row>
        <row r="35287">
          <cell r="D35287" t="str">
            <v>43003797</v>
          </cell>
          <cell r="J35287" t="str">
            <v>(blank)</v>
          </cell>
        </row>
        <row r="35288">
          <cell r="D35288" t="str">
            <v>43003797</v>
          </cell>
          <cell r="J35288" t="str">
            <v>(blank)</v>
          </cell>
        </row>
        <row r="35289">
          <cell r="D35289" t="str">
            <v>43003797</v>
          </cell>
          <cell r="J35289" t="str">
            <v>(blank)</v>
          </cell>
        </row>
        <row r="35290">
          <cell r="D35290" t="str">
            <v>43009528</v>
          </cell>
          <cell r="J35290" t="str">
            <v>(blank)</v>
          </cell>
        </row>
        <row r="35291">
          <cell r="D35291" t="str">
            <v>43009528</v>
          </cell>
          <cell r="J35291" t="str">
            <v>(blank)</v>
          </cell>
        </row>
        <row r="35292">
          <cell r="D35292" t="str">
            <v>43009528</v>
          </cell>
          <cell r="J35292" t="str">
            <v>(blank)</v>
          </cell>
        </row>
        <row r="35293">
          <cell r="D35293" t="str">
            <v>43009528</v>
          </cell>
          <cell r="J35293" t="str">
            <v>(blank)</v>
          </cell>
        </row>
        <row r="35294">
          <cell r="D35294" t="str">
            <v>43009528</v>
          </cell>
          <cell r="J35294" t="str">
            <v>(blank)</v>
          </cell>
        </row>
        <row r="35295">
          <cell r="D35295" t="str">
            <v>43009528</v>
          </cell>
          <cell r="J35295" t="str">
            <v>(blank)</v>
          </cell>
        </row>
        <row r="35296">
          <cell r="D35296" t="str">
            <v>43009528</v>
          </cell>
          <cell r="J35296" t="str">
            <v>(blank)</v>
          </cell>
        </row>
        <row r="35297">
          <cell r="D35297" t="str">
            <v>43009528</v>
          </cell>
          <cell r="J35297" t="str">
            <v>(blank)</v>
          </cell>
        </row>
        <row r="35298">
          <cell r="D35298" t="str">
            <v>43009528</v>
          </cell>
          <cell r="J35298" t="str">
            <v>(blank)</v>
          </cell>
        </row>
        <row r="35299">
          <cell r="D35299" t="str">
            <v>43009528</v>
          </cell>
          <cell r="J35299" t="str">
            <v>(blank)</v>
          </cell>
        </row>
        <row r="35300">
          <cell r="D35300" t="str">
            <v>43009528</v>
          </cell>
          <cell r="J35300" t="str">
            <v>(blank)</v>
          </cell>
        </row>
        <row r="35301">
          <cell r="D35301" t="str">
            <v>43808805</v>
          </cell>
          <cell r="J35301" t="str">
            <v>(blank)</v>
          </cell>
        </row>
        <row r="35302">
          <cell r="D35302" t="str">
            <v>43808805</v>
          </cell>
          <cell r="J35302" t="str">
            <v>(blank)</v>
          </cell>
        </row>
        <row r="35303">
          <cell r="D35303" t="str">
            <v>43808805</v>
          </cell>
          <cell r="J35303" t="str">
            <v>(blank)</v>
          </cell>
        </row>
        <row r="35304">
          <cell r="D35304" t="str">
            <v>43808805</v>
          </cell>
          <cell r="J35304" t="str">
            <v>(blank)</v>
          </cell>
        </row>
        <row r="35305">
          <cell r="D35305" t="str">
            <v>43808805</v>
          </cell>
          <cell r="J35305" t="str">
            <v>(blank)</v>
          </cell>
        </row>
        <row r="35306">
          <cell r="D35306" t="str">
            <v>43808805</v>
          </cell>
          <cell r="J35306" t="str">
            <v>(blank)</v>
          </cell>
        </row>
        <row r="35307">
          <cell r="D35307" t="str">
            <v>43808805</v>
          </cell>
          <cell r="J35307" t="str">
            <v>(blank)</v>
          </cell>
        </row>
        <row r="35308">
          <cell r="D35308" t="str">
            <v>43808805</v>
          </cell>
          <cell r="J35308" t="str">
            <v>(blank)</v>
          </cell>
        </row>
        <row r="35309">
          <cell r="D35309" t="str">
            <v>43808805</v>
          </cell>
          <cell r="J35309" t="str">
            <v>(blank)</v>
          </cell>
        </row>
        <row r="35310">
          <cell r="D35310" t="str">
            <v>43903505</v>
          </cell>
          <cell r="J35310" t="str">
            <v>(blank)</v>
          </cell>
        </row>
        <row r="35311">
          <cell r="D35311" t="str">
            <v>43903505</v>
          </cell>
          <cell r="J35311" t="str">
            <v>(blank)</v>
          </cell>
        </row>
        <row r="35312">
          <cell r="D35312" t="str">
            <v>43903505</v>
          </cell>
          <cell r="J35312" t="str">
            <v>(blank)</v>
          </cell>
        </row>
        <row r="35313">
          <cell r="D35313" t="str">
            <v>43903505</v>
          </cell>
          <cell r="J35313" t="str">
            <v>(blank)</v>
          </cell>
        </row>
        <row r="35314">
          <cell r="D35314" t="str">
            <v>43903505</v>
          </cell>
          <cell r="J35314" t="str">
            <v>(blank)</v>
          </cell>
        </row>
        <row r="35315">
          <cell r="D35315" t="str">
            <v>43903505</v>
          </cell>
          <cell r="J35315" t="str">
            <v>(blank)</v>
          </cell>
        </row>
        <row r="35316">
          <cell r="D35316" t="str">
            <v>43903505</v>
          </cell>
          <cell r="J35316" t="str">
            <v>(blank)</v>
          </cell>
        </row>
        <row r="35317">
          <cell r="D35317" t="str">
            <v>44500039</v>
          </cell>
          <cell r="J35317" t="str">
            <v>(blank)</v>
          </cell>
        </row>
        <row r="35318">
          <cell r="D35318" t="str">
            <v>44500039</v>
          </cell>
          <cell r="J35318" t="str">
            <v>(blank)</v>
          </cell>
        </row>
        <row r="35319">
          <cell r="D35319" t="str">
            <v>44500039</v>
          </cell>
          <cell r="J35319" t="str">
            <v>(blank)</v>
          </cell>
        </row>
        <row r="35320">
          <cell r="D35320" t="str">
            <v>44500039</v>
          </cell>
          <cell r="J35320" t="str">
            <v>(blank)</v>
          </cell>
        </row>
        <row r="35321">
          <cell r="D35321" t="str">
            <v>44500039</v>
          </cell>
          <cell r="J35321" t="str">
            <v>(blank)</v>
          </cell>
        </row>
        <row r="35322">
          <cell r="D35322" t="str">
            <v>44500039</v>
          </cell>
          <cell r="J35322" t="str">
            <v>(blank)</v>
          </cell>
        </row>
        <row r="35323">
          <cell r="D35323" t="str">
            <v>44500039</v>
          </cell>
          <cell r="J35323" t="str">
            <v>(blank)</v>
          </cell>
        </row>
        <row r="35324">
          <cell r="D35324" t="str">
            <v>44500039</v>
          </cell>
          <cell r="J35324" t="str">
            <v>(blank)</v>
          </cell>
        </row>
        <row r="35325">
          <cell r="D35325" t="str">
            <v>44500039</v>
          </cell>
          <cell r="J35325" t="str">
            <v>(blank)</v>
          </cell>
        </row>
        <row r="35326">
          <cell r="D35326" t="str">
            <v>44500039</v>
          </cell>
          <cell r="J35326" t="str">
            <v>(blank)</v>
          </cell>
        </row>
        <row r="35327">
          <cell r="D35327" t="str">
            <v>44500039</v>
          </cell>
          <cell r="J35327" t="str">
            <v>(blank)</v>
          </cell>
        </row>
        <row r="35328">
          <cell r="D35328" t="str">
            <v>44500039</v>
          </cell>
          <cell r="J35328" t="str">
            <v>(blank)</v>
          </cell>
        </row>
        <row r="35329">
          <cell r="D35329" t="str">
            <v>44500039</v>
          </cell>
          <cell r="J35329" t="str">
            <v>(blank)</v>
          </cell>
        </row>
        <row r="35330">
          <cell r="D35330" t="str">
            <v>44500046</v>
          </cell>
          <cell r="J35330" t="str">
            <v>(blank)</v>
          </cell>
        </row>
        <row r="35331">
          <cell r="D35331" t="str">
            <v>44500046</v>
          </cell>
          <cell r="J35331" t="str">
            <v>(blank)</v>
          </cell>
        </row>
        <row r="35332">
          <cell r="D35332" t="str">
            <v>44500046</v>
          </cell>
          <cell r="J35332" t="str">
            <v>(blank)</v>
          </cell>
        </row>
        <row r="35333">
          <cell r="D35333" t="str">
            <v>44500046</v>
          </cell>
          <cell r="J35333" t="str">
            <v>(blank)</v>
          </cell>
        </row>
        <row r="35334">
          <cell r="D35334" t="str">
            <v>44500046</v>
          </cell>
          <cell r="J35334" t="str">
            <v>(blank)</v>
          </cell>
        </row>
        <row r="35335">
          <cell r="D35335" t="str">
            <v>44500046</v>
          </cell>
          <cell r="J35335" t="str">
            <v>(blank)</v>
          </cell>
        </row>
        <row r="35336">
          <cell r="D35336" t="str">
            <v>44500046</v>
          </cell>
          <cell r="J35336" t="str">
            <v>(blank)</v>
          </cell>
        </row>
        <row r="35337">
          <cell r="D35337" t="str">
            <v>44500046</v>
          </cell>
          <cell r="J35337" t="str">
            <v>(blank)</v>
          </cell>
        </row>
        <row r="35338">
          <cell r="D35338" t="str">
            <v>44500046</v>
          </cell>
          <cell r="J35338" t="str">
            <v>(blank)</v>
          </cell>
        </row>
        <row r="35339">
          <cell r="D35339" t="str">
            <v>44500046</v>
          </cell>
          <cell r="J35339" t="str">
            <v>(blank)</v>
          </cell>
        </row>
        <row r="35340">
          <cell r="D35340" t="str">
            <v>44500046</v>
          </cell>
          <cell r="J35340" t="str">
            <v>(blank)</v>
          </cell>
        </row>
        <row r="35341">
          <cell r="D35341" t="str">
            <v>44500046</v>
          </cell>
          <cell r="J35341" t="str">
            <v>(blank)</v>
          </cell>
        </row>
        <row r="35342">
          <cell r="D35342" t="str">
            <v>44500046</v>
          </cell>
          <cell r="J35342" t="str">
            <v>(blank)</v>
          </cell>
        </row>
        <row r="35343">
          <cell r="D35343" t="str">
            <v>48503328</v>
          </cell>
          <cell r="J35343" t="str">
            <v>(blank)</v>
          </cell>
        </row>
        <row r="35344">
          <cell r="D35344" t="str">
            <v>48503328</v>
          </cell>
          <cell r="J35344" t="str">
            <v>(blank)</v>
          </cell>
        </row>
        <row r="35345">
          <cell r="D35345" t="str">
            <v>48503328</v>
          </cell>
          <cell r="J35345" t="str">
            <v>(blank)</v>
          </cell>
        </row>
        <row r="35346">
          <cell r="D35346" t="str">
            <v>48503328</v>
          </cell>
          <cell r="J35346" t="str">
            <v>(blank)</v>
          </cell>
        </row>
        <row r="35347">
          <cell r="D35347" t="str">
            <v>48503328</v>
          </cell>
          <cell r="J35347" t="str">
            <v>(blank)</v>
          </cell>
        </row>
        <row r="35348">
          <cell r="D35348" t="str">
            <v>48503328</v>
          </cell>
          <cell r="J35348" t="str">
            <v>(blank)</v>
          </cell>
        </row>
        <row r="35349">
          <cell r="D35349" t="str">
            <v>48503328</v>
          </cell>
          <cell r="J35349" t="str">
            <v>(blank)</v>
          </cell>
        </row>
        <row r="35350">
          <cell r="D35350" t="str">
            <v>48503328</v>
          </cell>
          <cell r="J35350" t="str">
            <v>(blank)</v>
          </cell>
        </row>
        <row r="35351">
          <cell r="D35351" t="str">
            <v>48503328</v>
          </cell>
          <cell r="J35351" t="str">
            <v>(blank)</v>
          </cell>
        </row>
        <row r="35352">
          <cell r="D35352" t="str">
            <v>48503328</v>
          </cell>
          <cell r="J35352" t="str">
            <v>(blank)</v>
          </cell>
        </row>
        <row r="35353">
          <cell r="D35353" t="str">
            <v>48503328</v>
          </cell>
          <cell r="J35353" t="str">
            <v>(blank)</v>
          </cell>
        </row>
        <row r="35354">
          <cell r="D35354" t="str">
            <v>48503328</v>
          </cell>
          <cell r="J35354" t="str">
            <v>(blank)</v>
          </cell>
        </row>
        <row r="35355">
          <cell r="D35355" t="str">
            <v>48503328</v>
          </cell>
          <cell r="J35355" t="str">
            <v>(blank)</v>
          </cell>
        </row>
        <row r="35356">
          <cell r="D35356" t="str">
            <v>48503328</v>
          </cell>
          <cell r="J35356" t="str">
            <v>(blank)</v>
          </cell>
        </row>
        <row r="35357">
          <cell r="D35357" t="str">
            <v>48503328</v>
          </cell>
          <cell r="J35357" t="str">
            <v>(blank)</v>
          </cell>
        </row>
        <row r="35358">
          <cell r="D35358" t="str">
            <v>48503328</v>
          </cell>
          <cell r="J35358" t="str">
            <v>(blank)</v>
          </cell>
        </row>
        <row r="35359">
          <cell r="D35359" t="str">
            <v>48503328</v>
          </cell>
          <cell r="J35359" t="str">
            <v>(blank)</v>
          </cell>
        </row>
        <row r="35360">
          <cell r="D35360" t="str">
            <v>48503328</v>
          </cell>
          <cell r="J35360" t="str">
            <v>(blank)</v>
          </cell>
        </row>
        <row r="35361">
          <cell r="D35361" t="str">
            <v>48503328</v>
          </cell>
          <cell r="J35361" t="str">
            <v>(blank)</v>
          </cell>
        </row>
        <row r="35362">
          <cell r="D35362" t="str">
            <v>48503328</v>
          </cell>
          <cell r="J35362" t="str">
            <v>(blank)</v>
          </cell>
        </row>
        <row r="35363">
          <cell r="D35363" t="str">
            <v>48503328</v>
          </cell>
          <cell r="J35363" t="str">
            <v>(blank)</v>
          </cell>
        </row>
        <row r="35364">
          <cell r="D35364" t="str">
            <v>48503328</v>
          </cell>
          <cell r="J35364" t="str">
            <v>(blank)</v>
          </cell>
        </row>
        <row r="35365">
          <cell r="D35365" t="str">
            <v>48503328</v>
          </cell>
          <cell r="J35365" t="str">
            <v>(blank)</v>
          </cell>
        </row>
        <row r="35366">
          <cell r="D35366" t="str">
            <v>48503328</v>
          </cell>
          <cell r="J35366" t="str">
            <v>(blank)</v>
          </cell>
        </row>
        <row r="35367">
          <cell r="D35367" t="str">
            <v>48503328</v>
          </cell>
          <cell r="J35367" t="str">
            <v>(blank)</v>
          </cell>
        </row>
        <row r="35368">
          <cell r="D35368" t="str">
            <v>48503328</v>
          </cell>
          <cell r="J35368" t="str">
            <v>(blank)</v>
          </cell>
        </row>
        <row r="35369">
          <cell r="D35369" t="str">
            <v>48503328</v>
          </cell>
          <cell r="J35369" t="str">
            <v>(blank)</v>
          </cell>
        </row>
        <row r="35370">
          <cell r="D35370" t="str">
            <v>48503328</v>
          </cell>
          <cell r="J35370" t="str">
            <v>(blank)</v>
          </cell>
        </row>
        <row r="35371">
          <cell r="D35371" t="str">
            <v>48503328</v>
          </cell>
          <cell r="J35371" t="str">
            <v>(blank)</v>
          </cell>
        </row>
        <row r="35372">
          <cell r="D35372" t="str">
            <v>48503328</v>
          </cell>
          <cell r="J35372" t="str">
            <v>(blank)</v>
          </cell>
        </row>
        <row r="35373">
          <cell r="D35373" t="str">
            <v>48503328</v>
          </cell>
          <cell r="J35373" t="str">
            <v>(blank)</v>
          </cell>
        </row>
        <row r="35374">
          <cell r="D35374" t="str">
            <v>48503328</v>
          </cell>
          <cell r="J35374" t="str">
            <v>(blank)</v>
          </cell>
        </row>
        <row r="35375">
          <cell r="D35375" t="str">
            <v>48503328</v>
          </cell>
          <cell r="J35375" t="str">
            <v>(blank)</v>
          </cell>
        </row>
        <row r="35376">
          <cell r="D35376" t="str">
            <v>48503333</v>
          </cell>
          <cell r="J35376" t="str">
            <v>(blank)</v>
          </cell>
        </row>
        <row r="35377">
          <cell r="D35377" t="str">
            <v>48503333</v>
          </cell>
          <cell r="J35377" t="str">
            <v>(blank)</v>
          </cell>
        </row>
        <row r="35378">
          <cell r="D35378" t="str">
            <v>48503333</v>
          </cell>
          <cell r="J35378" t="str">
            <v>(blank)</v>
          </cell>
        </row>
        <row r="35379">
          <cell r="D35379" t="str">
            <v>48503333</v>
          </cell>
          <cell r="J35379" t="str">
            <v>(blank)</v>
          </cell>
        </row>
        <row r="35380">
          <cell r="D35380" t="str">
            <v>48503333</v>
          </cell>
          <cell r="J35380" t="str">
            <v>(blank)</v>
          </cell>
        </row>
        <row r="35381">
          <cell r="D35381" t="str">
            <v>48503333</v>
          </cell>
          <cell r="J35381" t="str">
            <v>(blank)</v>
          </cell>
        </row>
        <row r="35382">
          <cell r="D35382" t="str">
            <v>48503333</v>
          </cell>
          <cell r="J35382" t="str">
            <v>(blank)</v>
          </cell>
        </row>
        <row r="35383">
          <cell r="D35383" t="str">
            <v>48503333</v>
          </cell>
          <cell r="J35383" t="str">
            <v>(blank)</v>
          </cell>
        </row>
        <row r="35384">
          <cell r="D35384" t="str">
            <v>48503333</v>
          </cell>
          <cell r="J35384" t="str">
            <v>(blank)</v>
          </cell>
        </row>
        <row r="35385">
          <cell r="D35385" t="str">
            <v>48503333</v>
          </cell>
          <cell r="J35385" t="str">
            <v>(blank)</v>
          </cell>
        </row>
        <row r="35386">
          <cell r="D35386" t="str">
            <v>48503333</v>
          </cell>
          <cell r="J35386" t="str">
            <v>(blank)</v>
          </cell>
        </row>
        <row r="35387">
          <cell r="D35387" t="str">
            <v>48503333</v>
          </cell>
          <cell r="J35387" t="str">
            <v>(blank)</v>
          </cell>
        </row>
        <row r="35388">
          <cell r="D35388" t="str">
            <v>48503333</v>
          </cell>
          <cell r="J35388" t="str">
            <v>(blank)</v>
          </cell>
        </row>
        <row r="35389">
          <cell r="D35389" t="str">
            <v>48503333</v>
          </cell>
          <cell r="J35389" t="str">
            <v>(blank)</v>
          </cell>
        </row>
        <row r="35390">
          <cell r="D35390" t="str">
            <v>48503333</v>
          </cell>
          <cell r="J35390" t="str">
            <v>(blank)</v>
          </cell>
        </row>
        <row r="35391">
          <cell r="D35391" t="str">
            <v>48503333</v>
          </cell>
          <cell r="J35391" t="str">
            <v>(blank)</v>
          </cell>
        </row>
        <row r="35392">
          <cell r="D35392" t="str">
            <v>48503333</v>
          </cell>
          <cell r="J35392" t="str">
            <v>(blank)</v>
          </cell>
        </row>
        <row r="35393">
          <cell r="D35393" t="str">
            <v>48503333</v>
          </cell>
          <cell r="J35393" t="str">
            <v>(blank)</v>
          </cell>
        </row>
        <row r="35394">
          <cell r="D35394" t="str">
            <v>48503333</v>
          </cell>
          <cell r="J35394" t="str">
            <v>(blank)</v>
          </cell>
        </row>
        <row r="35395">
          <cell r="D35395" t="str">
            <v>48503333</v>
          </cell>
          <cell r="J35395" t="str">
            <v>(blank)</v>
          </cell>
        </row>
        <row r="35396">
          <cell r="D35396" t="str">
            <v>48503333</v>
          </cell>
          <cell r="J35396" t="str">
            <v>(blank)</v>
          </cell>
        </row>
        <row r="35397">
          <cell r="D35397" t="str">
            <v>48503333</v>
          </cell>
          <cell r="J35397" t="str">
            <v>(blank)</v>
          </cell>
        </row>
        <row r="35398">
          <cell r="D35398" t="str">
            <v>48503333</v>
          </cell>
          <cell r="J35398" t="str">
            <v>(blank)</v>
          </cell>
        </row>
        <row r="35399">
          <cell r="D35399" t="str">
            <v>48503333</v>
          </cell>
          <cell r="J35399" t="str">
            <v>(blank)</v>
          </cell>
        </row>
        <row r="35400">
          <cell r="D35400" t="str">
            <v>48503333</v>
          </cell>
          <cell r="J35400" t="str">
            <v>(blank)</v>
          </cell>
        </row>
        <row r="35401">
          <cell r="D35401" t="str">
            <v>48503333</v>
          </cell>
          <cell r="J35401" t="str">
            <v>(blank)</v>
          </cell>
        </row>
        <row r="35402">
          <cell r="D35402" t="str">
            <v>48503333</v>
          </cell>
          <cell r="J35402" t="str">
            <v>(blank)</v>
          </cell>
        </row>
        <row r="35403">
          <cell r="D35403" t="str">
            <v>48503333</v>
          </cell>
          <cell r="J35403" t="str">
            <v>(blank)</v>
          </cell>
        </row>
        <row r="35404">
          <cell r="D35404" t="str">
            <v>48503333</v>
          </cell>
          <cell r="J35404" t="str">
            <v>(blank)</v>
          </cell>
        </row>
        <row r="35405">
          <cell r="D35405" t="str">
            <v>48503333</v>
          </cell>
          <cell r="J35405" t="str">
            <v>(blank)</v>
          </cell>
        </row>
        <row r="35406">
          <cell r="D35406" t="str">
            <v>48503333</v>
          </cell>
          <cell r="J35406" t="str">
            <v>(blank)</v>
          </cell>
        </row>
        <row r="35407">
          <cell r="D35407" t="str">
            <v>48503333</v>
          </cell>
          <cell r="J35407" t="str">
            <v>(blank)</v>
          </cell>
        </row>
        <row r="35408">
          <cell r="D35408" t="str">
            <v>48503333</v>
          </cell>
          <cell r="J35408" t="str">
            <v>(blank)</v>
          </cell>
        </row>
        <row r="35409">
          <cell r="D35409" t="str">
            <v>49402962</v>
          </cell>
          <cell r="J35409" t="str">
            <v>(blank)</v>
          </cell>
        </row>
        <row r="35410">
          <cell r="D35410" t="str">
            <v>49402962</v>
          </cell>
          <cell r="J35410" t="str">
            <v>(blank)</v>
          </cell>
        </row>
        <row r="35411">
          <cell r="D35411" t="str">
            <v>49402962</v>
          </cell>
          <cell r="J35411" t="str">
            <v>(blank)</v>
          </cell>
        </row>
        <row r="35412">
          <cell r="D35412" t="str">
            <v>49402962</v>
          </cell>
          <cell r="J35412" t="str">
            <v>(blank)</v>
          </cell>
        </row>
        <row r="35413">
          <cell r="D35413" t="str">
            <v>49402962</v>
          </cell>
          <cell r="J35413" t="str">
            <v>(blank)</v>
          </cell>
        </row>
        <row r="35414">
          <cell r="D35414" t="str">
            <v>49402962</v>
          </cell>
          <cell r="J35414" t="str">
            <v>(blank)</v>
          </cell>
        </row>
        <row r="35415">
          <cell r="D35415" t="str">
            <v>49402962</v>
          </cell>
          <cell r="J35415" t="str">
            <v>(blank)</v>
          </cell>
        </row>
        <row r="35416">
          <cell r="D35416" t="str">
            <v>49402962</v>
          </cell>
          <cell r="J35416" t="str">
            <v>(blank)</v>
          </cell>
        </row>
        <row r="35417">
          <cell r="D35417" t="str">
            <v>49402962</v>
          </cell>
          <cell r="J35417" t="str">
            <v>(blank)</v>
          </cell>
        </row>
        <row r="35418">
          <cell r="D35418" t="str">
            <v>49402962</v>
          </cell>
          <cell r="J35418" t="str">
            <v>(blank)</v>
          </cell>
        </row>
        <row r="35419">
          <cell r="D35419" t="str">
            <v>49603744</v>
          </cell>
          <cell r="J35419" t="str">
            <v>(blank)</v>
          </cell>
        </row>
        <row r="35420">
          <cell r="D35420" t="str">
            <v>49603744</v>
          </cell>
          <cell r="J35420" t="str">
            <v>(blank)</v>
          </cell>
        </row>
        <row r="35421">
          <cell r="D35421" t="str">
            <v>49603744</v>
          </cell>
          <cell r="J35421" t="str">
            <v>(blank)</v>
          </cell>
        </row>
        <row r="35422">
          <cell r="D35422" t="str">
            <v>49603744</v>
          </cell>
          <cell r="J35422" t="str">
            <v>(blank)</v>
          </cell>
        </row>
        <row r="35423">
          <cell r="D35423" t="str">
            <v>49603744</v>
          </cell>
          <cell r="J35423" t="str">
            <v>(blank)</v>
          </cell>
        </row>
        <row r="35424">
          <cell r="D35424" t="str">
            <v>49603744</v>
          </cell>
          <cell r="J35424" t="str">
            <v>(blank)</v>
          </cell>
        </row>
        <row r="35425">
          <cell r="D35425" t="str">
            <v>49603744</v>
          </cell>
          <cell r="J35425" t="str">
            <v>(blank)</v>
          </cell>
        </row>
        <row r="35426">
          <cell r="D35426" t="str">
            <v>49603744</v>
          </cell>
          <cell r="J35426" t="str">
            <v>(blank)</v>
          </cell>
        </row>
        <row r="35427">
          <cell r="D35427" t="str">
            <v>49603744</v>
          </cell>
          <cell r="J35427" t="str">
            <v>(blank)</v>
          </cell>
        </row>
        <row r="35428">
          <cell r="D35428" t="str">
            <v>49603744</v>
          </cell>
          <cell r="J35428" t="str">
            <v>(blank)</v>
          </cell>
        </row>
        <row r="35429">
          <cell r="D35429" t="str">
            <v>49603744</v>
          </cell>
          <cell r="J35429" t="str">
            <v>(blank)</v>
          </cell>
        </row>
        <row r="35430">
          <cell r="D35430" t="str">
            <v>51007133</v>
          </cell>
          <cell r="J35430" t="str">
            <v>(blank)</v>
          </cell>
        </row>
        <row r="35431">
          <cell r="D35431" t="str">
            <v>51007133</v>
          </cell>
          <cell r="J35431" t="str">
            <v>(blank)</v>
          </cell>
        </row>
        <row r="35432">
          <cell r="D35432" t="str">
            <v>51007133</v>
          </cell>
          <cell r="J35432" t="str">
            <v>(blank)</v>
          </cell>
        </row>
        <row r="35433">
          <cell r="D35433" t="str">
            <v>51007133</v>
          </cell>
          <cell r="J35433" t="str">
            <v>(blank)</v>
          </cell>
        </row>
        <row r="35434">
          <cell r="D35434" t="str">
            <v>51007133</v>
          </cell>
          <cell r="J35434" t="str">
            <v>(blank)</v>
          </cell>
        </row>
        <row r="35435">
          <cell r="D35435" t="str">
            <v>51007133</v>
          </cell>
          <cell r="J35435" t="str">
            <v>(blank)</v>
          </cell>
        </row>
        <row r="35436">
          <cell r="D35436" t="str">
            <v>51007133</v>
          </cell>
          <cell r="J35436" t="str">
            <v>(blank)</v>
          </cell>
        </row>
        <row r="35437">
          <cell r="D35437" t="str">
            <v>51007133</v>
          </cell>
          <cell r="J35437" t="str">
            <v>(blank)</v>
          </cell>
        </row>
        <row r="35438">
          <cell r="D35438" t="str">
            <v>51007133</v>
          </cell>
          <cell r="J35438" t="str">
            <v>(blank)</v>
          </cell>
        </row>
        <row r="35439">
          <cell r="D35439" t="str">
            <v>51007133</v>
          </cell>
          <cell r="J35439" t="str">
            <v>(blank)</v>
          </cell>
        </row>
        <row r="35440">
          <cell r="D35440" t="str">
            <v>51007133</v>
          </cell>
          <cell r="J35440" t="str">
            <v>(blank)</v>
          </cell>
        </row>
        <row r="35441">
          <cell r="D35441" t="str">
            <v>58102595</v>
          </cell>
          <cell r="J35441" t="str">
            <v>(blank)</v>
          </cell>
        </row>
        <row r="35442">
          <cell r="D35442" t="str">
            <v>58102595</v>
          </cell>
          <cell r="J35442" t="str">
            <v>(blank)</v>
          </cell>
        </row>
        <row r="35443">
          <cell r="D35443" t="str">
            <v>58102595</v>
          </cell>
          <cell r="J35443" t="str">
            <v>(blank)</v>
          </cell>
        </row>
        <row r="35444">
          <cell r="D35444" t="str">
            <v>58102595</v>
          </cell>
          <cell r="J35444" t="str">
            <v>(blank)</v>
          </cell>
        </row>
        <row r="35445">
          <cell r="D35445" t="str">
            <v>58102595</v>
          </cell>
          <cell r="J35445" t="str">
            <v>(blank)</v>
          </cell>
        </row>
        <row r="35446">
          <cell r="D35446" t="str">
            <v>58102595</v>
          </cell>
          <cell r="J35446" t="str">
            <v>(blank)</v>
          </cell>
        </row>
        <row r="35447">
          <cell r="D35447" t="str">
            <v>58102595</v>
          </cell>
          <cell r="J35447" t="str">
            <v>(blank)</v>
          </cell>
        </row>
        <row r="35448">
          <cell r="D35448" t="str">
            <v>58102595</v>
          </cell>
          <cell r="J35448" t="str">
            <v>(blank)</v>
          </cell>
        </row>
        <row r="35449">
          <cell r="D35449" t="str">
            <v>58102595</v>
          </cell>
          <cell r="J35449" t="str">
            <v>(blank)</v>
          </cell>
        </row>
        <row r="35450">
          <cell r="D35450" t="str">
            <v>58102595</v>
          </cell>
          <cell r="J35450" t="str">
            <v>(blank)</v>
          </cell>
        </row>
        <row r="35451">
          <cell r="D35451" t="str">
            <v>58102595</v>
          </cell>
          <cell r="J35451" t="str">
            <v>(blank)</v>
          </cell>
        </row>
        <row r="35452">
          <cell r="D35452" t="str">
            <v>58102595</v>
          </cell>
          <cell r="J35452" t="str">
            <v>(blank)</v>
          </cell>
        </row>
        <row r="35453">
          <cell r="D35453" t="str">
            <v>58102595</v>
          </cell>
          <cell r="J35453" t="str">
            <v>(blank)</v>
          </cell>
        </row>
        <row r="35454">
          <cell r="D35454" t="str">
            <v>58102595</v>
          </cell>
          <cell r="J35454" t="str">
            <v>(blank)</v>
          </cell>
        </row>
        <row r="35455">
          <cell r="D35455" t="str">
            <v>58102595</v>
          </cell>
          <cell r="J35455" t="str">
            <v>(blank)</v>
          </cell>
        </row>
        <row r="35456">
          <cell r="D35456" t="str">
            <v>58102595</v>
          </cell>
          <cell r="J35456" t="str">
            <v>(blank)</v>
          </cell>
        </row>
        <row r="35457">
          <cell r="D35457" t="str">
            <v>58102595</v>
          </cell>
          <cell r="J35457" t="str">
            <v>(blank)</v>
          </cell>
        </row>
        <row r="35458">
          <cell r="D35458" t="str">
            <v>58102595</v>
          </cell>
          <cell r="J35458" t="str">
            <v>(blank)</v>
          </cell>
        </row>
        <row r="35459">
          <cell r="D35459" t="str">
            <v>58102595</v>
          </cell>
          <cell r="J35459" t="str">
            <v>(blank)</v>
          </cell>
        </row>
        <row r="35460">
          <cell r="D35460" t="str">
            <v>58102595</v>
          </cell>
          <cell r="J35460" t="str">
            <v>(blank)</v>
          </cell>
        </row>
        <row r="35461">
          <cell r="D35461" t="str">
            <v>58102595</v>
          </cell>
          <cell r="J35461" t="str">
            <v>(blank)</v>
          </cell>
        </row>
        <row r="35462">
          <cell r="D35462" t="str">
            <v>58102595</v>
          </cell>
          <cell r="J35462" t="str">
            <v>(blank)</v>
          </cell>
        </row>
        <row r="35463">
          <cell r="D35463" t="str">
            <v>58102595</v>
          </cell>
          <cell r="J35463" t="str">
            <v>(blank)</v>
          </cell>
        </row>
        <row r="35464">
          <cell r="D35464" t="str">
            <v>58102595</v>
          </cell>
          <cell r="J35464" t="str">
            <v>(blank)</v>
          </cell>
        </row>
        <row r="35465">
          <cell r="D35465" t="str">
            <v>58102595</v>
          </cell>
          <cell r="J35465" t="str">
            <v>(blank)</v>
          </cell>
        </row>
        <row r="35466">
          <cell r="D35466" t="str">
            <v>58102595</v>
          </cell>
          <cell r="J35466" t="str">
            <v>(blank)</v>
          </cell>
        </row>
        <row r="35467">
          <cell r="D35467" t="str">
            <v>58102595</v>
          </cell>
          <cell r="J35467" t="str">
            <v>(blank)</v>
          </cell>
        </row>
        <row r="35468">
          <cell r="D35468" t="str">
            <v>58102595</v>
          </cell>
          <cell r="J35468" t="str">
            <v>(blank)</v>
          </cell>
        </row>
        <row r="35469">
          <cell r="D35469" t="str">
            <v>58102595</v>
          </cell>
          <cell r="J35469" t="str">
            <v>(blank)</v>
          </cell>
        </row>
        <row r="35470">
          <cell r="D35470" t="str">
            <v>58102595</v>
          </cell>
          <cell r="J35470" t="str">
            <v>(blank)</v>
          </cell>
        </row>
        <row r="35471">
          <cell r="D35471" t="str">
            <v>58102595</v>
          </cell>
          <cell r="J35471" t="str">
            <v>(blank)</v>
          </cell>
        </row>
        <row r="35472">
          <cell r="D35472" t="str">
            <v>58102595</v>
          </cell>
          <cell r="J35472" t="str">
            <v>(blank)</v>
          </cell>
        </row>
        <row r="35473">
          <cell r="D35473" t="str">
            <v>58102595</v>
          </cell>
          <cell r="J35473" t="str">
            <v>(blank)</v>
          </cell>
        </row>
        <row r="35474">
          <cell r="D35474" t="str">
            <v>58206313</v>
          </cell>
          <cell r="J35474" t="str">
            <v>(blank)</v>
          </cell>
        </row>
        <row r="35475">
          <cell r="D35475" t="str">
            <v>58206313</v>
          </cell>
          <cell r="J35475" t="str">
            <v>(blank)</v>
          </cell>
        </row>
        <row r="35476">
          <cell r="D35476" t="str">
            <v>58206313</v>
          </cell>
          <cell r="J35476" t="str">
            <v>(blank)</v>
          </cell>
        </row>
        <row r="35477">
          <cell r="D35477" t="str">
            <v>58206313</v>
          </cell>
          <cell r="J35477" t="str">
            <v>(blank)</v>
          </cell>
        </row>
        <row r="35478">
          <cell r="D35478" t="str">
            <v>58206313</v>
          </cell>
          <cell r="J35478" t="str">
            <v>(blank)</v>
          </cell>
        </row>
        <row r="35479">
          <cell r="D35479" t="str">
            <v>58206313</v>
          </cell>
          <cell r="J35479" t="str">
            <v>(blank)</v>
          </cell>
        </row>
        <row r="35480">
          <cell r="D35480" t="str">
            <v>58206313</v>
          </cell>
          <cell r="J35480" t="str">
            <v>(blank)</v>
          </cell>
        </row>
        <row r="35481">
          <cell r="D35481" t="str">
            <v>58206313</v>
          </cell>
          <cell r="J35481" t="str">
            <v>(blank)</v>
          </cell>
        </row>
        <row r="35482">
          <cell r="D35482" t="str">
            <v>58206313</v>
          </cell>
          <cell r="J35482" t="str">
            <v>(blank)</v>
          </cell>
        </row>
        <row r="35483">
          <cell r="D35483" t="str">
            <v>58206313</v>
          </cell>
          <cell r="J35483" t="str">
            <v>(blank)</v>
          </cell>
        </row>
        <row r="35484">
          <cell r="D35484" t="str">
            <v>58206313</v>
          </cell>
          <cell r="J35484" t="str">
            <v>(blank)</v>
          </cell>
        </row>
        <row r="35485">
          <cell r="D35485" t="str">
            <v>58206313</v>
          </cell>
          <cell r="J35485" t="str">
            <v>(blank)</v>
          </cell>
        </row>
        <row r="35486">
          <cell r="D35486" t="str">
            <v>58206313</v>
          </cell>
          <cell r="J35486" t="str">
            <v>(blank)</v>
          </cell>
        </row>
        <row r="35487">
          <cell r="D35487" t="str">
            <v>58206313</v>
          </cell>
          <cell r="J35487" t="str">
            <v>(blank)</v>
          </cell>
        </row>
        <row r="35488">
          <cell r="D35488" t="str">
            <v>58206313</v>
          </cell>
          <cell r="J35488" t="str">
            <v>(blank)</v>
          </cell>
        </row>
        <row r="35489">
          <cell r="D35489" t="str">
            <v>58206313</v>
          </cell>
          <cell r="J35489" t="str">
            <v>(blank)</v>
          </cell>
        </row>
        <row r="35490">
          <cell r="D35490" t="str">
            <v>58206313</v>
          </cell>
          <cell r="J35490" t="str">
            <v>(blank)</v>
          </cell>
        </row>
        <row r="35491">
          <cell r="D35491" t="str">
            <v>58206313</v>
          </cell>
          <cell r="J35491" t="str">
            <v>(blank)</v>
          </cell>
        </row>
        <row r="35492">
          <cell r="D35492" t="str">
            <v>58206313</v>
          </cell>
          <cell r="J35492" t="str">
            <v>(blank)</v>
          </cell>
        </row>
        <row r="35493">
          <cell r="D35493" t="str">
            <v>58206313</v>
          </cell>
          <cell r="J35493" t="str">
            <v>(blank)</v>
          </cell>
        </row>
        <row r="35494">
          <cell r="D35494" t="str">
            <v>58206313</v>
          </cell>
          <cell r="J35494" t="str">
            <v>(blank)</v>
          </cell>
        </row>
        <row r="35495">
          <cell r="D35495" t="str">
            <v>58206313</v>
          </cell>
          <cell r="J35495" t="str">
            <v>(blank)</v>
          </cell>
        </row>
        <row r="35496">
          <cell r="D35496" t="str">
            <v>58206313</v>
          </cell>
          <cell r="J35496" t="str">
            <v>(blank)</v>
          </cell>
        </row>
        <row r="35497">
          <cell r="D35497" t="str">
            <v>58206313</v>
          </cell>
          <cell r="J35497" t="str">
            <v>(blank)</v>
          </cell>
        </row>
        <row r="35498">
          <cell r="D35498" t="str">
            <v>58206313</v>
          </cell>
          <cell r="J35498" t="str">
            <v>(blank)</v>
          </cell>
        </row>
        <row r="35499">
          <cell r="D35499" t="str">
            <v>58206313</v>
          </cell>
          <cell r="J35499" t="str">
            <v>(blank)</v>
          </cell>
        </row>
        <row r="35500">
          <cell r="D35500" t="str">
            <v>58206313</v>
          </cell>
          <cell r="J35500" t="str">
            <v>(blank)</v>
          </cell>
        </row>
        <row r="35501">
          <cell r="D35501" t="str">
            <v>58206313</v>
          </cell>
          <cell r="J35501" t="str">
            <v>(blank)</v>
          </cell>
        </row>
        <row r="35502">
          <cell r="D35502" t="str">
            <v>58206313</v>
          </cell>
          <cell r="J35502" t="str">
            <v>(blank)</v>
          </cell>
        </row>
        <row r="35503">
          <cell r="D35503" t="str">
            <v>58206313</v>
          </cell>
          <cell r="J35503" t="str">
            <v>(blank)</v>
          </cell>
        </row>
        <row r="35504">
          <cell r="D35504" t="str">
            <v>58206313</v>
          </cell>
          <cell r="J35504" t="str">
            <v>(blank)</v>
          </cell>
        </row>
        <row r="35505">
          <cell r="D35505" t="str">
            <v>58206313</v>
          </cell>
          <cell r="J35505" t="str">
            <v>(blank)</v>
          </cell>
        </row>
        <row r="35506">
          <cell r="D35506" t="str">
            <v>58206313</v>
          </cell>
          <cell r="J35506" t="str">
            <v>(blank)</v>
          </cell>
        </row>
        <row r="35507">
          <cell r="D35507" t="str">
            <v>58702267</v>
          </cell>
          <cell r="J35507" t="str">
            <v>(blank)</v>
          </cell>
        </row>
        <row r="35508">
          <cell r="D35508" t="str">
            <v>58702267</v>
          </cell>
          <cell r="J35508" t="str">
            <v>(blank)</v>
          </cell>
        </row>
        <row r="35509">
          <cell r="D35509" t="str">
            <v>58702267</v>
          </cell>
          <cell r="J35509" t="str">
            <v>(blank)</v>
          </cell>
        </row>
        <row r="35510">
          <cell r="D35510" t="str">
            <v>58702267</v>
          </cell>
          <cell r="J35510" t="str">
            <v>(blank)</v>
          </cell>
        </row>
        <row r="35511">
          <cell r="D35511" t="str">
            <v>58702267</v>
          </cell>
          <cell r="J35511" t="str">
            <v>(blank)</v>
          </cell>
        </row>
        <row r="35512">
          <cell r="D35512" t="str">
            <v>58706320</v>
          </cell>
          <cell r="J35512" t="str">
            <v>(blank)</v>
          </cell>
        </row>
        <row r="35513">
          <cell r="D35513" t="str">
            <v>58706320</v>
          </cell>
          <cell r="J35513" t="str">
            <v>(blank)</v>
          </cell>
        </row>
        <row r="35514">
          <cell r="D35514" t="str">
            <v>58706320</v>
          </cell>
          <cell r="J35514" t="str">
            <v>(blank)</v>
          </cell>
        </row>
        <row r="35515">
          <cell r="D35515" t="str">
            <v>58706320</v>
          </cell>
          <cell r="J35515" t="str">
            <v>(blank)</v>
          </cell>
        </row>
        <row r="35516">
          <cell r="D35516" t="str">
            <v>58706320</v>
          </cell>
          <cell r="J35516" t="str">
            <v>(blank)</v>
          </cell>
        </row>
        <row r="35517">
          <cell r="D35517" t="str">
            <v>58706320</v>
          </cell>
          <cell r="J35517" t="str">
            <v>(blank)</v>
          </cell>
        </row>
        <row r="35518">
          <cell r="D35518" t="str">
            <v>58706320</v>
          </cell>
          <cell r="J35518" t="str">
            <v>(blank)</v>
          </cell>
        </row>
        <row r="35519">
          <cell r="D35519" t="str">
            <v>58706320</v>
          </cell>
          <cell r="J35519" t="str">
            <v>(blank)</v>
          </cell>
        </row>
        <row r="35520">
          <cell r="D35520" t="str">
            <v>58706320</v>
          </cell>
          <cell r="J35520" t="str">
            <v>(blank)</v>
          </cell>
        </row>
        <row r="35521">
          <cell r="D35521" t="str">
            <v>58706320</v>
          </cell>
          <cell r="J35521" t="str">
            <v>(blank)</v>
          </cell>
        </row>
        <row r="35522">
          <cell r="D35522" t="str">
            <v>58706320</v>
          </cell>
          <cell r="J35522" t="str">
            <v>(blank)</v>
          </cell>
        </row>
        <row r="35523">
          <cell r="D35523" t="str">
            <v>58706320</v>
          </cell>
          <cell r="J35523" t="str">
            <v>(blank)</v>
          </cell>
        </row>
        <row r="35524">
          <cell r="D35524" t="str">
            <v>58706320</v>
          </cell>
          <cell r="J35524" t="str">
            <v>(blank)</v>
          </cell>
        </row>
        <row r="35525">
          <cell r="D35525" t="str">
            <v>58706320</v>
          </cell>
          <cell r="J35525" t="str">
            <v>(blank)</v>
          </cell>
        </row>
        <row r="35526">
          <cell r="D35526" t="str">
            <v>58706320</v>
          </cell>
          <cell r="J35526" t="str">
            <v>(blank)</v>
          </cell>
        </row>
        <row r="35527">
          <cell r="D35527" t="str">
            <v>58706320</v>
          </cell>
          <cell r="J35527" t="str">
            <v>(blank)</v>
          </cell>
        </row>
        <row r="35528">
          <cell r="D35528" t="str">
            <v>58706320</v>
          </cell>
          <cell r="J35528" t="str">
            <v>(blank)</v>
          </cell>
        </row>
        <row r="35529">
          <cell r="D35529" t="str">
            <v>58706320</v>
          </cell>
          <cell r="J35529" t="str">
            <v>(blank)</v>
          </cell>
        </row>
        <row r="35530">
          <cell r="D35530" t="str">
            <v>58706320</v>
          </cell>
          <cell r="J35530" t="str">
            <v>(blank)</v>
          </cell>
        </row>
        <row r="35531">
          <cell r="D35531" t="str">
            <v>58706320</v>
          </cell>
          <cell r="J35531" t="str">
            <v>(blank)</v>
          </cell>
        </row>
        <row r="35532">
          <cell r="D35532" t="str">
            <v>58706320</v>
          </cell>
          <cell r="J35532" t="str">
            <v>(blank)</v>
          </cell>
        </row>
        <row r="35533">
          <cell r="D35533" t="str">
            <v>58706320</v>
          </cell>
          <cell r="J35533" t="str">
            <v>(blank)</v>
          </cell>
        </row>
        <row r="35534">
          <cell r="D35534" t="str">
            <v>58706320</v>
          </cell>
          <cell r="J35534" t="str">
            <v>(blank)</v>
          </cell>
        </row>
        <row r="35535">
          <cell r="D35535" t="str">
            <v>58706320</v>
          </cell>
          <cell r="J35535" t="str">
            <v>(blank)</v>
          </cell>
        </row>
        <row r="35536">
          <cell r="D35536" t="str">
            <v>58706320</v>
          </cell>
          <cell r="J35536" t="str">
            <v>(blank)</v>
          </cell>
        </row>
        <row r="35537">
          <cell r="D35537" t="str">
            <v>58706320</v>
          </cell>
          <cell r="J35537" t="str">
            <v>(blank)</v>
          </cell>
        </row>
        <row r="35538">
          <cell r="D35538" t="str">
            <v>58706320</v>
          </cell>
          <cell r="J35538" t="str">
            <v>(blank)</v>
          </cell>
        </row>
        <row r="35539">
          <cell r="D35539" t="str">
            <v>58706320</v>
          </cell>
          <cell r="J35539" t="str">
            <v>(blank)</v>
          </cell>
        </row>
        <row r="35540">
          <cell r="D35540" t="str">
            <v>58706320</v>
          </cell>
          <cell r="J35540" t="str">
            <v>(blank)</v>
          </cell>
        </row>
        <row r="35541">
          <cell r="D35541" t="str">
            <v>58706320</v>
          </cell>
          <cell r="J35541" t="str">
            <v>(blank)</v>
          </cell>
        </row>
        <row r="35542">
          <cell r="D35542" t="str">
            <v>58706320</v>
          </cell>
          <cell r="J35542" t="str">
            <v>(blank)</v>
          </cell>
        </row>
        <row r="35543">
          <cell r="D35543" t="str">
            <v>58706320</v>
          </cell>
          <cell r="J35543" t="str">
            <v>(blank)</v>
          </cell>
        </row>
        <row r="35544">
          <cell r="D35544" t="str">
            <v>58706320</v>
          </cell>
          <cell r="J35544" t="str">
            <v>(blank)</v>
          </cell>
        </row>
        <row r="35545">
          <cell r="D35545" t="str">
            <v>58706322</v>
          </cell>
          <cell r="J35545" t="str">
            <v>(blank)</v>
          </cell>
        </row>
        <row r="35546">
          <cell r="D35546" t="str">
            <v>58706322</v>
          </cell>
          <cell r="J35546" t="str">
            <v>(blank)</v>
          </cell>
        </row>
        <row r="35547">
          <cell r="D35547" t="str">
            <v>58706322</v>
          </cell>
          <cell r="J35547" t="str">
            <v>(blank)</v>
          </cell>
        </row>
        <row r="35548">
          <cell r="D35548" t="str">
            <v>58706322</v>
          </cell>
          <cell r="J35548" t="str">
            <v>(blank)</v>
          </cell>
        </row>
        <row r="35549">
          <cell r="D35549" t="str">
            <v>58706322</v>
          </cell>
          <cell r="J35549" t="str">
            <v>(blank)</v>
          </cell>
        </row>
        <row r="35550">
          <cell r="D35550" t="str">
            <v>58706322</v>
          </cell>
          <cell r="J35550" t="str">
            <v>(blank)</v>
          </cell>
        </row>
        <row r="35551">
          <cell r="D35551" t="str">
            <v>58706322</v>
          </cell>
          <cell r="J35551" t="str">
            <v>(blank)</v>
          </cell>
        </row>
        <row r="35552">
          <cell r="D35552" t="str">
            <v>58706322</v>
          </cell>
          <cell r="J35552" t="str">
            <v>(blank)</v>
          </cell>
        </row>
        <row r="35553">
          <cell r="D35553" t="str">
            <v>58706322</v>
          </cell>
          <cell r="J35553" t="str">
            <v>(blank)</v>
          </cell>
        </row>
        <row r="35554">
          <cell r="D35554" t="str">
            <v>58706322</v>
          </cell>
          <cell r="J35554" t="str">
            <v>(blank)</v>
          </cell>
        </row>
        <row r="35555">
          <cell r="D35555" t="str">
            <v>58706322</v>
          </cell>
          <cell r="J35555" t="str">
            <v>(blank)</v>
          </cell>
        </row>
        <row r="35556">
          <cell r="D35556" t="str">
            <v>58706322</v>
          </cell>
          <cell r="J35556" t="str">
            <v>(blank)</v>
          </cell>
        </row>
        <row r="35557">
          <cell r="D35557" t="str">
            <v>58706322</v>
          </cell>
          <cell r="J35557" t="str">
            <v>(blank)</v>
          </cell>
        </row>
        <row r="35558">
          <cell r="D35558" t="str">
            <v>58706322</v>
          </cell>
          <cell r="J35558" t="str">
            <v>(blank)</v>
          </cell>
        </row>
        <row r="35559">
          <cell r="D35559" t="str">
            <v>58706322</v>
          </cell>
          <cell r="J35559" t="str">
            <v>(blank)</v>
          </cell>
        </row>
        <row r="35560">
          <cell r="D35560" t="str">
            <v>58706322</v>
          </cell>
          <cell r="J35560" t="str">
            <v>(blank)</v>
          </cell>
        </row>
        <row r="35561">
          <cell r="D35561" t="str">
            <v>58706322</v>
          </cell>
          <cell r="J35561" t="str">
            <v>(blank)</v>
          </cell>
        </row>
        <row r="35562">
          <cell r="D35562" t="str">
            <v>58706322</v>
          </cell>
          <cell r="J35562" t="str">
            <v>(blank)</v>
          </cell>
        </row>
        <row r="35563">
          <cell r="D35563" t="str">
            <v>58706322</v>
          </cell>
          <cell r="J35563" t="str">
            <v>(blank)</v>
          </cell>
        </row>
        <row r="35564">
          <cell r="D35564" t="str">
            <v>58706322</v>
          </cell>
          <cell r="J35564" t="str">
            <v>(blank)</v>
          </cell>
        </row>
        <row r="35565">
          <cell r="D35565" t="str">
            <v>58706322</v>
          </cell>
          <cell r="J35565" t="str">
            <v>(blank)</v>
          </cell>
        </row>
        <row r="35566">
          <cell r="D35566" t="str">
            <v>58706322</v>
          </cell>
          <cell r="J35566" t="str">
            <v>(blank)</v>
          </cell>
        </row>
        <row r="35567">
          <cell r="D35567" t="str">
            <v>58706322</v>
          </cell>
          <cell r="J35567" t="str">
            <v>(blank)</v>
          </cell>
        </row>
        <row r="35568">
          <cell r="D35568" t="str">
            <v>58706322</v>
          </cell>
          <cell r="J35568" t="str">
            <v>(blank)</v>
          </cell>
        </row>
        <row r="35569">
          <cell r="D35569" t="str">
            <v>58706322</v>
          </cell>
          <cell r="J35569" t="str">
            <v>(blank)</v>
          </cell>
        </row>
        <row r="35570">
          <cell r="D35570" t="str">
            <v>58706322</v>
          </cell>
          <cell r="J35570" t="str">
            <v>(blank)</v>
          </cell>
        </row>
        <row r="35571">
          <cell r="D35571" t="str">
            <v>58706322</v>
          </cell>
          <cell r="J35571" t="str">
            <v>(blank)</v>
          </cell>
        </row>
        <row r="35572">
          <cell r="D35572" t="str">
            <v>58706322</v>
          </cell>
          <cell r="J35572" t="str">
            <v>(blank)</v>
          </cell>
        </row>
        <row r="35573">
          <cell r="D35573" t="str">
            <v>58706322</v>
          </cell>
          <cell r="J35573" t="str">
            <v>(blank)</v>
          </cell>
        </row>
        <row r="35574">
          <cell r="D35574" t="str">
            <v>58706322</v>
          </cell>
          <cell r="J35574" t="str">
            <v>(blank)</v>
          </cell>
        </row>
        <row r="35575">
          <cell r="D35575" t="str">
            <v>58706322</v>
          </cell>
          <cell r="J35575" t="str">
            <v>(blank)</v>
          </cell>
        </row>
        <row r="35576">
          <cell r="D35576" t="str">
            <v>58706322</v>
          </cell>
          <cell r="J35576" t="str">
            <v>(blank)</v>
          </cell>
        </row>
        <row r="35577">
          <cell r="D35577" t="str">
            <v>58706322</v>
          </cell>
          <cell r="J35577" t="str">
            <v>(blank)</v>
          </cell>
        </row>
        <row r="35578">
          <cell r="D35578" t="str">
            <v>58706326</v>
          </cell>
          <cell r="J35578" t="str">
            <v>(blank)</v>
          </cell>
        </row>
        <row r="35579">
          <cell r="D35579" t="str">
            <v>58706326</v>
          </cell>
          <cell r="J35579" t="str">
            <v>(blank)</v>
          </cell>
        </row>
        <row r="35580">
          <cell r="D35580" t="str">
            <v>58706326</v>
          </cell>
          <cell r="J35580" t="str">
            <v>(blank)</v>
          </cell>
        </row>
        <row r="35581">
          <cell r="D35581" t="str">
            <v>58706326</v>
          </cell>
          <cell r="J35581" t="str">
            <v>(blank)</v>
          </cell>
        </row>
        <row r="35582">
          <cell r="D35582" t="str">
            <v>58706326</v>
          </cell>
          <cell r="J35582" t="str">
            <v>(blank)</v>
          </cell>
        </row>
        <row r="35583">
          <cell r="D35583" t="str">
            <v>58706326</v>
          </cell>
          <cell r="J35583" t="str">
            <v>(blank)</v>
          </cell>
        </row>
        <row r="35584">
          <cell r="D35584" t="str">
            <v>58706326</v>
          </cell>
          <cell r="J35584" t="str">
            <v>(blank)</v>
          </cell>
        </row>
        <row r="35585">
          <cell r="D35585" t="str">
            <v>58706326</v>
          </cell>
          <cell r="J35585" t="str">
            <v>(blank)</v>
          </cell>
        </row>
        <row r="35586">
          <cell r="D35586" t="str">
            <v>58706326</v>
          </cell>
          <cell r="J35586" t="str">
            <v>(blank)</v>
          </cell>
        </row>
        <row r="35587">
          <cell r="D35587" t="str">
            <v>58706326</v>
          </cell>
          <cell r="J35587" t="str">
            <v>(blank)</v>
          </cell>
        </row>
        <row r="35588">
          <cell r="D35588" t="str">
            <v>58706326</v>
          </cell>
          <cell r="J35588" t="str">
            <v>(blank)</v>
          </cell>
        </row>
        <row r="35589">
          <cell r="D35589" t="str">
            <v>58706326</v>
          </cell>
          <cell r="J35589" t="str">
            <v>(blank)</v>
          </cell>
        </row>
        <row r="35590">
          <cell r="D35590" t="str">
            <v>58706326</v>
          </cell>
          <cell r="J35590" t="str">
            <v>(blank)</v>
          </cell>
        </row>
        <row r="35591">
          <cell r="D35591" t="str">
            <v>58706329</v>
          </cell>
          <cell r="J35591" t="str">
            <v>(blank)</v>
          </cell>
        </row>
        <row r="35592">
          <cell r="D35592" t="str">
            <v>58706329</v>
          </cell>
          <cell r="J35592" t="str">
            <v>(blank)</v>
          </cell>
        </row>
        <row r="35593">
          <cell r="D35593" t="str">
            <v>58706329</v>
          </cell>
          <cell r="J35593" t="str">
            <v>(blank)</v>
          </cell>
        </row>
        <row r="35594">
          <cell r="D35594" t="str">
            <v>58706329</v>
          </cell>
          <cell r="J35594" t="str">
            <v>(blank)</v>
          </cell>
        </row>
        <row r="35595">
          <cell r="D35595" t="str">
            <v>58706329</v>
          </cell>
          <cell r="J35595" t="str">
            <v>(blank)</v>
          </cell>
        </row>
        <row r="35596">
          <cell r="D35596" t="str">
            <v>58706329</v>
          </cell>
          <cell r="J35596" t="str">
            <v>(blank)</v>
          </cell>
        </row>
        <row r="35597">
          <cell r="D35597" t="str">
            <v>58706329</v>
          </cell>
          <cell r="J35597" t="str">
            <v>(blank)</v>
          </cell>
        </row>
        <row r="35598">
          <cell r="D35598" t="str">
            <v>58706329</v>
          </cell>
          <cell r="J35598" t="str">
            <v>(blank)</v>
          </cell>
        </row>
        <row r="35599">
          <cell r="D35599" t="str">
            <v>58706329</v>
          </cell>
          <cell r="J35599" t="str">
            <v>(blank)</v>
          </cell>
        </row>
        <row r="35600">
          <cell r="D35600" t="str">
            <v>58706329</v>
          </cell>
          <cell r="J35600" t="str">
            <v>(blank)</v>
          </cell>
        </row>
        <row r="35601">
          <cell r="D35601" t="str">
            <v>58706329</v>
          </cell>
          <cell r="J35601" t="str">
            <v>(blank)</v>
          </cell>
        </row>
        <row r="35602">
          <cell r="D35602" t="str">
            <v>58706329</v>
          </cell>
          <cell r="J35602" t="str">
            <v>(blank)</v>
          </cell>
        </row>
        <row r="35603">
          <cell r="D35603" t="str">
            <v>58706329</v>
          </cell>
          <cell r="J35603" t="str">
            <v>(blank)</v>
          </cell>
        </row>
        <row r="35604">
          <cell r="D35604" t="str">
            <v>58706329</v>
          </cell>
          <cell r="J35604" t="str">
            <v>(blank)</v>
          </cell>
        </row>
        <row r="35605">
          <cell r="D35605" t="str">
            <v>58706329</v>
          </cell>
          <cell r="J35605" t="str">
            <v>(blank)</v>
          </cell>
        </row>
        <row r="35606">
          <cell r="D35606" t="str">
            <v>58706329</v>
          </cell>
          <cell r="J35606" t="str">
            <v>(blank)</v>
          </cell>
        </row>
        <row r="35607">
          <cell r="D35607" t="str">
            <v>58706329</v>
          </cell>
          <cell r="J35607" t="str">
            <v>(blank)</v>
          </cell>
        </row>
        <row r="35608">
          <cell r="D35608" t="str">
            <v>58706329</v>
          </cell>
          <cell r="J35608" t="str">
            <v>(blank)</v>
          </cell>
        </row>
        <row r="35609">
          <cell r="D35609" t="str">
            <v>58706329</v>
          </cell>
          <cell r="J35609" t="str">
            <v>(blank)</v>
          </cell>
        </row>
        <row r="35610">
          <cell r="D35610" t="str">
            <v>58706329</v>
          </cell>
          <cell r="J35610" t="str">
            <v>(blank)</v>
          </cell>
        </row>
        <row r="35611">
          <cell r="D35611" t="str">
            <v>58706329</v>
          </cell>
          <cell r="J35611" t="str">
            <v>(blank)</v>
          </cell>
        </row>
        <row r="35612">
          <cell r="D35612" t="str">
            <v>58706329</v>
          </cell>
          <cell r="J35612" t="str">
            <v>(blank)</v>
          </cell>
        </row>
        <row r="35613">
          <cell r="D35613" t="str">
            <v>58706329</v>
          </cell>
          <cell r="J35613" t="str">
            <v>(blank)</v>
          </cell>
        </row>
        <row r="35614">
          <cell r="D35614" t="str">
            <v>58706329</v>
          </cell>
          <cell r="J35614" t="str">
            <v>(blank)</v>
          </cell>
        </row>
        <row r="35615">
          <cell r="D35615" t="str">
            <v>58706329</v>
          </cell>
          <cell r="J35615" t="str">
            <v>(blank)</v>
          </cell>
        </row>
        <row r="35616">
          <cell r="D35616" t="str">
            <v>58706329</v>
          </cell>
          <cell r="J35616" t="str">
            <v>(blank)</v>
          </cell>
        </row>
        <row r="35617">
          <cell r="D35617" t="str">
            <v>58706329</v>
          </cell>
          <cell r="J35617" t="str">
            <v>(blank)</v>
          </cell>
        </row>
        <row r="35618">
          <cell r="D35618" t="str">
            <v>58706329</v>
          </cell>
          <cell r="J35618" t="str">
            <v>(blank)</v>
          </cell>
        </row>
        <row r="35619">
          <cell r="D35619" t="str">
            <v>58706329</v>
          </cell>
          <cell r="J35619" t="str">
            <v>(blank)</v>
          </cell>
        </row>
        <row r="35620">
          <cell r="D35620" t="str">
            <v>58706329</v>
          </cell>
          <cell r="J35620" t="str">
            <v>(blank)</v>
          </cell>
        </row>
        <row r="35621">
          <cell r="D35621" t="str">
            <v>58706329</v>
          </cell>
          <cell r="J35621" t="str">
            <v>(blank)</v>
          </cell>
        </row>
        <row r="35622">
          <cell r="D35622" t="str">
            <v>58706329</v>
          </cell>
          <cell r="J35622" t="str">
            <v>(blank)</v>
          </cell>
        </row>
        <row r="35623">
          <cell r="D35623" t="str">
            <v>58706329</v>
          </cell>
          <cell r="J35623" t="str">
            <v>(blank)</v>
          </cell>
        </row>
        <row r="35624">
          <cell r="D35624" t="str">
            <v>58706332</v>
          </cell>
          <cell r="J35624" t="str">
            <v>(blank)</v>
          </cell>
        </row>
        <row r="35625">
          <cell r="D35625" t="str">
            <v>58706332</v>
          </cell>
          <cell r="J35625" t="str">
            <v>(blank)</v>
          </cell>
        </row>
        <row r="35626">
          <cell r="D35626" t="str">
            <v>58706332</v>
          </cell>
          <cell r="J35626" t="str">
            <v>(blank)</v>
          </cell>
        </row>
        <row r="35627">
          <cell r="D35627" t="str">
            <v>58706332</v>
          </cell>
          <cell r="J35627" t="str">
            <v>(blank)</v>
          </cell>
        </row>
        <row r="35628">
          <cell r="D35628" t="str">
            <v>58706332</v>
          </cell>
          <cell r="J35628" t="str">
            <v>(blank)</v>
          </cell>
        </row>
        <row r="35629">
          <cell r="D35629" t="str">
            <v>58706332</v>
          </cell>
          <cell r="J35629" t="str">
            <v>(blank)</v>
          </cell>
        </row>
        <row r="35630">
          <cell r="D35630" t="str">
            <v>58706332</v>
          </cell>
          <cell r="J35630" t="str">
            <v>(blank)</v>
          </cell>
        </row>
        <row r="35631">
          <cell r="D35631" t="str">
            <v>58706332</v>
          </cell>
          <cell r="J35631" t="str">
            <v>(blank)</v>
          </cell>
        </row>
        <row r="35632">
          <cell r="D35632" t="str">
            <v>58706332</v>
          </cell>
          <cell r="J35632" t="str">
            <v>(blank)</v>
          </cell>
        </row>
        <row r="35633">
          <cell r="D35633" t="str">
            <v>58706332</v>
          </cell>
          <cell r="J35633" t="str">
            <v>(blank)</v>
          </cell>
        </row>
        <row r="35634">
          <cell r="D35634" t="str">
            <v>58706332</v>
          </cell>
          <cell r="J35634" t="str">
            <v>(blank)</v>
          </cell>
        </row>
        <row r="35635">
          <cell r="D35635" t="str">
            <v>58706334</v>
          </cell>
          <cell r="J35635" t="str">
            <v>(blank)</v>
          </cell>
        </row>
        <row r="35636">
          <cell r="D35636" t="str">
            <v>58706334</v>
          </cell>
          <cell r="J35636" t="str">
            <v>(blank)</v>
          </cell>
        </row>
        <row r="35637">
          <cell r="D35637" t="str">
            <v>58706334</v>
          </cell>
          <cell r="J35637" t="str">
            <v>(blank)</v>
          </cell>
        </row>
        <row r="35638">
          <cell r="D35638" t="str">
            <v>58706334</v>
          </cell>
          <cell r="J35638" t="str">
            <v>(blank)</v>
          </cell>
        </row>
        <row r="35639">
          <cell r="D35639" t="str">
            <v>59000910</v>
          </cell>
          <cell r="J35639" t="str">
            <v>(blank)</v>
          </cell>
        </row>
        <row r="35640">
          <cell r="D35640" t="str">
            <v>59000910</v>
          </cell>
          <cell r="J35640" t="str">
            <v>(blank)</v>
          </cell>
        </row>
        <row r="35641">
          <cell r="D35641" t="str">
            <v>59000910</v>
          </cell>
          <cell r="J35641" t="str">
            <v>(blank)</v>
          </cell>
        </row>
        <row r="35642">
          <cell r="D35642" t="str">
            <v>59000910</v>
          </cell>
          <cell r="J35642" t="str">
            <v>(blank)</v>
          </cell>
        </row>
        <row r="35643">
          <cell r="D35643" t="str">
            <v>59000910</v>
          </cell>
          <cell r="J35643" t="str">
            <v>(blank)</v>
          </cell>
        </row>
        <row r="35644">
          <cell r="D35644" t="str">
            <v>59000910</v>
          </cell>
          <cell r="J35644" t="str">
            <v>(blank)</v>
          </cell>
        </row>
        <row r="35645">
          <cell r="D35645" t="str">
            <v>59106386</v>
          </cell>
          <cell r="J35645" t="str">
            <v>(blank)</v>
          </cell>
        </row>
        <row r="35646">
          <cell r="D35646" t="str">
            <v>59106386</v>
          </cell>
          <cell r="J35646" t="str">
            <v>(blank)</v>
          </cell>
        </row>
        <row r="35647">
          <cell r="D35647" t="str">
            <v>59106386</v>
          </cell>
          <cell r="J35647" t="str">
            <v>(blank)</v>
          </cell>
        </row>
        <row r="35648">
          <cell r="D35648" t="str">
            <v>59106386</v>
          </cell>
          <cell r="J35648" t="str">
            <v>(blank)</v>
          </cell>
        </row>
        <row r="35649">
          <cell r="D35649" t="str">
            <v>59106386</v>
          </cell>
          <cell r="J35649" t="str">
            <v>(blank)</v>
          </cell>
        </row>
        <row r="35650">
          <cell r="D35650" t="str">
            <v>59106386</v>
          </cell>
          <cell r="J35650" t="str">
            <v>(blank)</v>
          </cell>
        </row>
        <row r="35651">
          <cell r="D35651" t="str">
            <v>59106386</v>
          </cell>
          <cell r="J35651" t="str">
            <v>(blank)</v>
          </cell>
        </row>
        <row r="35652">
          <cell r="D35652" t="str">
            <v>59106386</v>
          </cell>
          <cell r="J35652" t="str">
            <v>(blank)</v>
          </cell>
        </row>
        <row r="35653">
          <cell r="D35653" t="str">
            <v>59106386</v>
          </cell>
          <cell r="J35653" t="str">
            <v>(blank)</v>
          </cell>
        </row>
        <row r="35654">
          <cell r="D35654" t="str">
            <v>59106386</v>
          </cell>
          <cell r="J35654" t="str">
            <v>(blank)</v>
          </cell>
        </row>
        <row r="35655">
          <cell r="D35655" t="str">
            <v>59106386</v>
          </cell>
          <cell r="J35655" t="str">
            <v>(blank)</v>
          </cell>
        </row>
        <row r="35656">
          <cell r="D35656" t="str">
            <v>59106386</v>
          </cell>
          <cell r="J35656" t="str">
            <v>(blank)</v>
          </cell>
        </row>
        <row r="35657">
          <cell r="D35657" t="str">
            <v>59106386</v>
          </cell>
          <cell r="J35657" t="str">
            <v>(blank)</v>
          </cell>
        </row>
        <row r="35658">
          <cell r="D35658" t="str">
            <v>59106386</v>
          </cell>
          <cell r="J35658" t="str">
            <v>(blank)</v>
          </cell>
        </row>
        <row r="35659">
          <cell r="D35659" t="str">
            <v>59106386</v>
          </cell>
          <cell r="J35659" t="str">
            <v>(blank)</v>
          </cell>
        </row>
        <row r="35660">
          <cell r="D35660" t="str">
            <v>59106386</v>
          </cell>
          <cell r="J35660" t="str">
            <v>(blank)</v>
          </cell>
        </row>
        <row r="35661">
          <cell r="D35661" t="str">
            <v>59106386</v>
          </cell>
          <cell r="J35661" t="str">
            <v>(blank)</v>
          </cell>
        </row>
        <row r="35662">
          <cell r="D35662" t="str">
            <v>59106420</v>
          </cell>
          <cell r="J35662" t="str">
            <v>(blank)</v>
          </cell>
        </row>
        <row r="35663">
          <cell r="D35663" t="str">
            <v>59106420</v>
          </cell>
          <cell r="J35663" t="str">
            <v>(blank)</v>
          </cell>
        </row>
        <row r="35664">
          <cell r="D35664" t="str">
            <v>59106420</v>
          </cell>
          <cell r="J35664" t="str">
            <v>(blank)</v>
          </cell>
        </row>
        <row r="35665">
          <cell r="D35665" t="str">
            <v>59106420</v>
          </cell>
          <cell r="J35665" t="str">
            <v>(blank)</v>
          </cell>
        </row>
        <row r="35666">
          <cell r="D35666" t="str">
            <v>59106420</v>
          </cell>
          <cell r="J35666" t="str">
            <v>(blank)</v>
          </cell>
        </row>
        <row r="35667">
          <cell r="D35667" t="str">
            <v>59106420</v>
          </cell>
          <cell r="J35667" t="str">
            <v>(blank)</v>
          </cell>
        </row>
        <row r="35668">
          <cell r="D35668" t="str">
            <v>59106420</v>
          </cell>
          <cell r="J35668" t="str">
            <v>(blank)</v>
          </cell>
        </row>
        <row r="35669">
          <cell r="D35669" t="str">
            <v>59106420</v>
          </cell>
          <cell r="J35669" t="str">
            <v>(blank)</v>
          </cell>
        </row>
        <row r="35670">
          <cell r="D35670" t="str">
            <v>59106420</v>
          </cell>
          <cell r="J35670" t="str">
            <v>(blank)</v>
          </cell>
        </row>
        <row r="35671">
          <cell r="D35671" t="str">
            <v>59106420</v>
          </cell>
          <cell r="J35671" t="str">
            <v>(blank)</v>
          </cell>
        </row>
        <row r="35672">
          <cell r="D35672" t="str">
            <v>59106420</v>
          </cell>
          <cell r="J35672" t="str">
            <v>(blank)</v>
          </cell>
        </row>
        <row r="35673">
          <cell r="D35673" t="str">
            <v>59106420</v>
          </cell>
          <cell r="J35673" t="str">
            <v>(blank)</v>
          </cell>
        </row>
        <row r="35674">
          <cell r="D35674" t="str">
            <v>59106420</v>
          </cell>
          <cell r="J35674" t="str">
            <v>(blank)</v>
          </cell>
        </row>
        <row r="35675">
          <cell r="D35675" t="str">
            <v>59106420</v>
          </cell>
          <cell r="J35675" t="str">
            <v>(blank)</v>
          </cell>
        </row>
        <row r="35676">
          <cell r="D35676" t="str">
            <v>59106420</v>
          </cell>
          <cell r="J35676" t="str">
            <v>(blank)</v>
          </cell>
        </row>
        <row r="35677">
          <cell r="D35677" t="str">
            <v>59801329</v>
          </cell>
          <cell r="J35677" t="str">
            <v>(blank)</v>
          </cell>
        </row>
        <row r="35678">
          <cell r="D35678" t="str">
            <v>59801329</v>
          </cell>
          <cell r="J35678" t="str">
            <v>(blank)</v>
          </cell>
        </row>
        <row r="35679">
          <cell r="D35679" t="str">
            <v>59801329</v>
          </cell>
          <cell r="J35679" t="str">
            <v>(blank)</v>
          </cell>
        </row>
        <row r="35680">
          <cell r="D35680" t="str">
            <v>59801329</v>
          </cell>
          <cell r="J35680" t="str">
            <v>(blank)</v>
          </cell>
        </row>
        <row r="35681">
          <cell r="D35681" t="str">
            <v>59801329</v>
          </cell>
          <cell r="J35681" t="str">
            <v>(blank)</v>
          </cell>
        </row>
        <row r="35682">
          <cell r="D35682" t="str">
            <v>59801329</v>
          </cell>
          <cell r="J35682" t="str">
            <v>(blank)</v>
          </cell>
        </row>
        <row r="35683">
          <cell r="D35683" t="str">
            <v>59801329</v>
          </cell>
          <cell r="J35683" t="str">
            <v>(blank)</v>
          </cell>
        </row>
        <row r="35684">
          <cell r="D35684" t="str">
            <v>59801329</v>
          </cell>
          <cell r="J35684" t="str">
            <v>(blank)</v>
          </cell>
        </row>
        <row r="35685">
          <cell r="D35685" t="str">
            <v>59801329</v>
          </cell>
          <cell r="J35685" t="str">
            <v>(blank)</v>
          </cell>
        </row>
        <row r="35686">
          <cell r="D35686" t="str">
            <v>59801329</v>
          </cell>
          <cell r="J35686" t="str">
            <v>(blank)</v>
          </cell>
        </row>
        <row r="35687">
          <cell r="D35687" t="str">
            <v>59801329</v>
          </cell>
          <cell r="J35687" t="str">
            <v>(blank)</v>
          </cell>
        </row>
        <row r="35688">
          <cell r="D35688" t="str">
            <v>59907514</v>
          </cell>
          <cell r="J35688" t="str">
            <v>(blank)</v>
          </cell>
        </row>
        <row r="35689">
          <cell r="D35689" t="str">
            <v>59907514</v>
          </cell>
          <cell r="J35689" t="str">
            <v>(blank)</v>
          </cell>
        </row>
        <row r="35690">
          <cell r="D35690" t="str">
            <v>59907514</v>
          </cell>
          <cell r="J35690" t="str">
            <v>(blank)</v>
          </cell>
        </row>
        <row r="35691">
          <cell r="D35691" t="str">
            <v>59907514</v>
          </cell>
          <cell r="J35691" t="str">
            <v>(blank)</v>
          </cell>
        </row>
        <row r="35692">
          <cell r="D35692" t="str">
            <v>59907514</v>
          </cell>
          <cell r="J35692" t="str">
            <v>(blank)</v>
          </cell>
        </row>
        <row r="35693">
          <cell r="D35693" t="str">
            <v>59907514</v>
          </cell>
          <cell r="J35693" t="str">
            <v>(blank)</v>
          </cell>
        </row>
        <row r="35694">
          <cell r="D35694" t="str">
            <v>59907514</v>
          </cell>
          <cell r="J35694" t="str">
            <v>(blank)</v>
          </cell>
        </row>
        <row r="35695">
          <cell r="D35695" t="str">
            <v>59907514</v>
          </cell>
          <cell r="J35695" t="str">
            <v>(blank)</v>
          </cell>
        </row>
        <row r="35696">
          <cell r="D35696" t="str">
            <v>59907514</v>
          </cell>
          <cell r="J35696" t="str">
            <v>(blank)</v>
          </cell>
        </row>
        <row r="35697">
          <cell r="D35697" t="str">
            <v>59907514</v>
          </cell>
          <cell r="J35697" t="str">
            <v>(blank)</v>
          </cell>
        </row>
        <row r="35698">
          <cell r="D35698" t="str">
            <v>59907514</v>
          </cell>
          <cell r="J35698" t="str">
            <v>(blank)</v>
          </cell>
        </row>
        <row r="35699">
          <cell r="D35699" t="str">
            <v>59908511</v>
          </cell>
          <cell r="J35699" t="str">
            <v>(blank)</v>
          </cell>
        </row>
        <row r="35700">
          <cell r="D35700" t="str">
            <v>59908511</v>
          </cell>
          <cell r="J35700" t="str">
            <v>(blank)</v>
          </cell>
        </row>
        <row r="35701">
          <cell r="D35701" t="str">
            <v>59908511</v>
          </cell>
          <cell r="J35701" t="str">
            <v>(blank)</v>
          </cell>
        </row>
        <row r="35702">
          <cell r="D35702" t="str">
            <v>59908511</v>
          </cell>
          <cell r="J35702" t="str">
            <v>(blank)</v>
          </cell>
        </row>
        <row r="35703">
          <cell r="D35703" t="str">
            <v>59908511</v>
          </cell>
          <cell r="J35703" t="str">
            <v>(blank)</v>
          </cell>
        </row>
        <row r="35704">
          <cell r="D35704" t="str">
            <v>59908511</v>
          </cell>
          <cell r="J35704" t="str">
            <v>(blank)</v>
          </cell>
        </row>
        <row r="35705">
          <cell r="D35705" t="str">
            <v>59908511</v>
          </cell>
          <cell r="J35705" t="str">
            <v>(blank)</v>
          </cell>
        </row>
        <row r="35706">
          <cell r="D35706" t="str">
            <v>59908511</v>
          </cell>
          <cell r="J35706" t="str">
            <v>(blank)</v>
          </cell>
        </row>
        <row r="35707">
          <cell r="D35707" t="str">
            <v>59908511</v>
          </cell>
          <cell r="J35707" t="str">
            <v>(blank)</v>
          </cell>
        </row>
        <row r="35708">
          <cell r="D35708" t="str">
            <v>59908511</v>
          </cell>
          <cell r="J35708" t="str">
            <v>(blank)</v>
          </cell>
        </row>
        <row r="35709">
          <cell r="D35709" t="str">
            <v>59908511</v>
          </cell>
          <cell r="J35709" t="str">
            <v>(blank)</v>
          </cell>
        </row>
        <row r="35710">
          <cell r="D35710" t="str">
            <v>59908868</v>
          </cell>
          <cell r="J35710" t="str">
            <v>(blank)</v>
          </cell>
        </row>
        <row r="35711">
          <cell r="D35711" t="str">
            <v>59908868</v>
          </cell>
          <cell r="J35711" t="str">
            <v>(blank)</v>
          </cell>
        </row>
        <row r="35712">
          <cell r="D35712" t="str">
            <v>59908868</v>
          </cell>
          <cell r="J35712" t="str">
            <v>(blank)</v>
          </cell>
        </row>
        <row r="35713">
          <cell r="D35713" t="str">
            <v>59908868</v>
          </cell>
          <cell r="J35713" t="str">
            <v>(blank)</v>
          </cell>
        </row>
        <row r="35714">
          <cell r="D35714" t="str">
            <v>59908868</v>
          </cell>
          <cell r="J35714" t="str">
            <v>(blank)</v>
          </cell>
        </row>
        <row r="35715">
          <cell r="D35715" t="str">
            <v>59908868</v>
          </cell>
          <cell r="J35715" t="str">
            <v>(blank)</v>
          </cell>
        </row>
        <row r="35716">
          <cell r="D35716" t="str">
            <v>59908868</v>
          </cell>
          <cell r="J35716" t="str">
            <v>(blank)</v>
          </cell>
        </row>
        <row r="35717">
          <cell r="D35717" t="str">
            <v>59908868</v>
          </cell>
          <cell r="J35717" t="str">
            <v>(blank)</v>
          </cell>
        </row>
        <row r="35718">
          <cell r="D35718" t="str">
            <v>59908868</v>
          </cell>
          <cell r="J35718" t="str">
            <v>(blank)</v>
          </cell>
        </row>
        <row r="35719">
          <cell r="D35719" t="str">
            <v>59908868</v>
          </cell>
          <cell r="J35719" t="str">
            <v>(blank)</v>
          </cell>
        </row>
        <row r="35720">
          <cell r="D35720" t="str">
            <v>59908868</v>
          </cell>
          <cell r="J35720" t="str">
            <v>(blank)</v>
          </cell>
        </row>
        <row r="35721">
          <cell r="D35721" t="str">
            <v>59908868</v>
          </cell>
          <cell r="J35721" t="str">
            <v>(blank)</v>
          </cell>
        </row>
        <row r="35722">
          <cell r="D35722" t="str">
            <v>59908868</v>
          </cell>
          <cell r="J35722" t="str">
            <v>(blank)</v>
          </cell>
        </row>
        <row r="35723">
          <cell r="D35723" t="str">
            <v>600055</v>
          </cell>
          <cell r="J35723" t="str">
            <v>(blank)</v>
          </cell>
        </row>
        <row r="35724">
          <cell r="D35724" t="str">
            <v>600055</v>
          </cell>
          <cell r="J35724" t="str">
            <v>(blank)</v>
          </cell>
        </row>
        <row r="35725">
          <cell r="D35725" t="str">
            <v>600055</v>
          </cell>
          <cell r="J35725" t="str">
            <v>(blank)</v>
          </cell>
        </row>
        <row r="35726">
          <cell r="D35726" t="str">
            <v>600055</v>
          </cell>
          <cell r="J35726" t="str">
            <v>(blank)</v>
          </cell>
        </row>
        <row r="35727">
          <cell r="D35727" t="str">
            <v>600055</v>
          </cell>
          <cell r="J35727" t="str">
            <v>(blank)</v>
          </cell>
        </row>
        <row r="35728">
          <cell r="D35728" t="str">
            <v>600055</v>
          </cell>
          <cell r="J35728" t="str">
            <v>(blank)</v>
          </cell>
        </row>
        <row r="35729">
          <cell r="D35729" t="str">
            <v>600055</v>
          </cell>
          <cell r="J35729" t="str">
            <v>(blank)</v>
          </cell>
        </row>
        <row r="35730">
          <cell r="D35730" t="str">
            <v>600055</v>
          </cell>
          <cell r="J35730" t="str">
            <v>(blank)</v>
          </cell>
        </row>
        <row r="35731">
          <cell r="D35731" t="str">
            <v>600055</v>
          </cell>
          <cell r="J35731" t="str">
            <v>(blank)</v>
          </cell>
        </row>
        <row r="35732">
          <cell r="D35732" t="str">
            <v>600055</v>
          </cell>
          <cell r="J35732" t="str">
            <v>(blank)</v>
          </cell>
        </row>
        <row r="35733">
          <cell r="D35733" t="str">
            <v>600055</v>
          </cell>
          <cell r="J35733" t="str">
            <v>(blank)</v>
          </cell>
        </row>
        <row r="35734">
          <cell r="D35734" t="str">
            <v>600055</v>
          </cell>
          <cell r="J35734" t="str">
            <v>(blank)</v>
          </cell>
        </row>
        <row r="35735">
          <cell r="D35735" t="str">
            <v>600055</v>
          </cell>
          <cell r="J35735" t="str">
            <v>(blank)</v>
          </cell>
        </row>
        <row r="35736">
          <cell r="D35736" t="str">
            <v>600055</v>
          </cell>
          <cell r="J35736" t="str">
            <v>(blank)</v>
          </cell>
        </row>
        <row r="35737">
          <cell r="D35737" t="str">
            <v>600055</v>
          </cell>
          <cell r="J35737" t="str">
            <v>(blank)</v>
          </cell>
        </row>
        <row r="35738">
          <cell r="D35738" t="str">
            <v>600055</v>
          </cell>
          <cell r="J35738" t="str">
            <v>(blank)</v>
          </cell>
        </row>
        <row r="35739">
          <cell r="D35739" t="str">
            <v>600055</v>
          </cell>
          <cell r="J35739" t="str">
            <v>(blank)</v>
          </cell>
        </row>
        <row r="35740">
          <cell r="D35740" t="str">
            <v>600055</v>
          </cell>
          <cell r="J35740" t="str">
            <v>(blank)</v>
          </cell>
        </row>
        <row r="35741">
          <cell r="D35741" t="str">
            <v>600055</v>
          </cell>
          <cell r="J35741" t="str">
            <v>(blank)</v>
          </cell>
        </row>
        <row r="35742">
          <cell r="D35742" t="str">
            <v>600055</v>
          </cell>
          <cell r="J35742" t="str">
            <v>(blank)</v>
          </cell>
        </row>
        <row r="35743">
          <cell r="D35743" t="str">
            <v>600055</v>
          </cell>
          <cell r="J35743" t="str">
            <v>(blank)</v>
          </cell>
        </row>
        <row r="35744">
          <cell r="D35744" t="str">
            <v>600055</v>
          </cell>
          <cell r="J35744" t="str">
            <v>(blank)</v>
          </cell>
        </row>
        <row r="35745">
          <cell r="D35745" t="str">
            <v>600055</v>
          </cell>
          <cell r="J35745" t="str">
            <v>(blank)</v>
          </cell>
        </row>
        <row r="35746">
          <cell r="D35746" t="str">
            <v>600055</v>
          </cell>
          <cell r="J35746" t="str">
            <v>(blank)</v>
          </cell>
        </row>
        <row r="35747">
          <cell r="D35747" t="str">
            <v>600055</v>
          </cell>
          <cell r="J35747" t="str">
            <v>(blank)</v>
          </cell>
        </row>
        <row r="35748">
          <cell r="D35748" t="str">
            <v>600055</v>
          </cell>
          <cell r="J35748" t="str">
            <v>(blank)</v>
          </cell>
        </row>
        <row r="35749">
          <cell r="D35749" t="str">
            <v>600055</v>
          </cell>
          <cell r="J35749" t="str">
            <v>(blank)</v>
          </cell>
        </row>
        <row r="35750">
          <cell r="D35750" t="str">
            <v>600055</v>
          </cell>
          <cell r="J35750" t="str">
            <v>(blank)</v>
          </cell>
        </row>
        <row r="35751">
          <cell r="D35751" t="str">
            <v>600055</v>
          </cell>
          <cell r="J35751" t="str">
            <v>(blank)</v>
          </cell>
        </row>
        <row r="35752">
          <cell r="D35752" t="str">
            <v>600055</v>
          </cell>
          <cell r="J35752" t="str">
            <v>(blank)</v>
          </cell>
        </row>
        <row r="35753">
          <cell r="D35753" t="str">
            <v>600055</v>
          </cell>
          <cell r="J35753" t="str">
            <v>(blank)</v>
          </cell>
        </row>
        <row r="35754">
          <cell r="D35754" t="str">
            <v>600055</v>
          </cell>
          <cell r="J35754" t="str">
            <v>(blank)</v>
          </cell>
        </row>
        <row r="35755">
          <cell r="D35755" t="str">
            <v>600055</v>
          </cell>
          <cell r="J35755" t="str">
            <v>(blank)</v>
          </cell>
        </row>
        <row r="35756">
          <cell r="D35756" t="str">
            <v>601804</v>
          </cell>
          <cell r="J35756" t="str">
            <v>(blank)</v>
          </cell>
        </row>
        <row r="35757">
          <cell r="D35757" t="str">
            <v>601804</v>
          </cell>
          <cell r="J35757" t="str">
            <v>(blank)</v>
          </cell>
        </row>
        <row r="35758">
          <cell r="D35758" t="str">
            <v>601804</v>
          </cell>
          <cell r="J35758" t="str">
            <v>(blank)</v>
          </cell>
        </row>
        <row r="35759">
          <cell r="D35759" t="str">
            <v>601804</v>
          </cell>
          <cell r="J35759" t="str">
            <v>(blank)</v>
          </cell>
        </row>
        <row r="35760">
          <cell r="D35760" t="str">
            <v>601804</v>
          </cell>
          <cell r="J35760" t="str">
            <v>(blank)</v>
          </cell>
        </row>
        <row r="35761">
          <cell r="D35761" t="str">
            <v>601804</v>
          </cell>
          <cell r="J35761" t="str">
            <v>(blank)</v>
          </cell>
        </row>
        <row r="35762">
          <cell r="D35762" t="str">
            <v>601804</v>
          </cell>
          <cell r="J35762" t="str">
            <v>(blank)</v>
          </cell>
        </row>
        <row r="35763">
          <cell r="D35763" t="str">
            <v>601804</v>
          </cell>
          <cell r="J35763" t="str">
            <v>(blank)</v>
          </cell>
        </row>
        <row r="35764">
          <cell r="D35764" t="str">
            <v>601804</v>
          </cell>
          <cell r="J35764" t="str">
            <v>(blank)</v>
          </cell>
        </row>
        <row r="35765">
          <cell r="D35765" t="str">
            <v>601804</v>
          </cell>
          <cell r="J35765" t="str">
            <v>(blank)</v>
          </cell>
        </row>
        <row r="35766">
          <cell r="D35766" t="str">
            <v>601804</v>
          </cell>
          <cell r="J35766" t="str">
            <v>(blank)</v>
          </cell>
        </row>
        <row r="35767">
          <cell r="D35767" t="str">
            <v>60801930</v>
          </cell>
          <cell r="J35767" t="str">
            <v>(blank)</v>
          </cell>
        </row>
        <row r="35768">
          <cell r="D35768" t="str">
            <v>60801930</v>
          </cell>
          <cell r="J35768" t="str">
            <v>(blank)</v>
          </cell>
        </row>
        <row r="35769">
          <cell r="D35769" t="str">
            <v>60801930</v>
          </cell>
          <cell r="J35769" t="str">
            <v>(blank)</v>
          </cell>
        </row>
        <row r="35770">
          <cell r="D35770" t="str">
            <v>60801930</v>
          </cell>
          <cell r="J35770" t="str">
            <v>(blank)</v>
          </cell>
        </row>
        <row r="35771">
          <cell r="D35771" t="str">
            <v>60801930</v>
          </cell>
          <cell r="J35771" t="str">
            <v>(blank)</v>
          </cell>
        </row>
        <row r="35772">
          <cell r="D35772" t="str">
            <v>60801930</v>
          </cell>
          <cell r="J35772" t="str">
            <v>(blank)</v>
          </cell>
        </row>
        <row r="35773">
          <cell r="D35773" t="str">
            <v>60801930</v>
          </cell>
          <cell r="J35773" t="str">
            <v>(blank)</v>
          </cell>
        </row>
        <row r="35774">
          <cell r="D35774" t="str">
            <v>60801930</v>
          </cell>
          <cell r="J35774" t="str">
            <v>(blank)</v>
          </cell>
        </row>
        <row r="35775">
          <cell r="D35775" t="str">
            <v>60801930</v>
          </cell>
          <cell r="J35775" t="str">
            <v>(blank)</v>
          </cell>
        </row>
        <row r="35776">
          <cell r="D35776" t="str">
            <v>60801930</v>
          </cell>
          <cell r="J35776" t="str">
            <v>(blank)</v>
          </cell>
        </row>
        <row r="35777">
          <cell r="D35777" t="str">
            <v>60801930</v>
          </cell>
          <cell r="J35777" t="str">
            <v>(blank)</v>
          </cell>
        </row>
        <row r="35778">
          <cell r="D35778" t="str">
            <v>60801930</v>
          </cell>
          <cell r="J35778" t="str">
            <v>(blank)</v>
          </cell>
        </row>
        <row r="35779">
          <cell r="D35779" t="str">
            <v>60801930</v>
          </cell>
          <cell r="J35779" t="str">
            <v>(blank)</v>
          </cell>
        </row>
        <row r="35780">
          <cell r="D35780" t="str">
            <v>60801930</v>
          </cell>
          <cell r="J35780" t="str">
            <v>(blank)</v>
          </cell>
        </row>
        <row r="35781">
          <cell r="D35781" t="str">
            <v>60801930</v>
          </cell>
          <cell r="J35781" t="str">
            <v>(blank)</v>
          </cell>
        </row>
        <row r="35782">
          <cell r="D35782" t="str">
            <v>60801930</v>
          </cell>
          <cell r="J35782" t="str">
            <v>(blank)</v>
          </cell>
        </row>
        <row r="35783">
          <cell r="D35783" t="str">
            <v>60801930</v>
          </cell>
          <cell r="J35783" t="str">
            <v>(blank)</v>
          </cell>
        </row>
        <row r="35784">
          <cell r="D35784" t="str">
            <v>60801930</v>
          </cell>
          <cell r="J35784" t="str">
            <v>(blank)</v>
          </cell>
        </row>
        <row r="35785">
          <cell r="D35785" t="str">
            <v>60801930</v>
          </cell>
          <cell r="J35785" t="str">
            <v>(blank)</v>
          </cell>
        </row>
        <row r="35786">
          <cell r="D35786" t="str">
            <v>60801930</v>
          </cell>
          <cell r="J35786" t="str">
            <v>(blank)</v>
          </cell>
        </row>
        <row r="35787">
          <cell r="D35787" t="str">
            <v>60801930</v>
          </cell>
          <cell r="J35787" t="str">
            <v>(blank)</v>
          </cell>
        </row>
        <row r="35788">
          <cell r="D35788" t="str">
            <v>60801930</v>
          </cell>
          <cell r="J35788" t="str">
            <v>(blank)</v>
          </cell>
        </row>
        <row r="35789">
          <cell r="D35789" t="str">
            <v>60801930</v>
          </cell>
          <cell r="J35789" t="str">
            <v>(blank)</v>
          </cell>
        </row>
        <row r="35790">
          <cell r="D35790" t="str">
            <v>60801930</v>
          </cell>
          <cell r="J35790" t="str">
            <v>(blank)</v>
          </cell>
        </row>
        <row r="35791">
          <cell r="D35791" t="str">
            <v>60801930</v>
          </cell>
          <cell r="J35791" t="str">
            <v>(blank)</v>
          </cell>
        </row>
        <row r="35792">
          <cell r="D35792" t="str">
            <v>60801930</v>
          </cell>
          <cell r="J35792" t="str">
            <v>(blank)</v>
          </cell>
        </row>
        <row r="35793">
          <cell r="D35793" t="str">
            <v>60801930</v>
          </cell>
          <cell r="J35793" t="str">
            <v>(blank)</v>
          </cell>
        </row>
        <row r="35794">
          <cell r="D35794" t="str">
            <v>60801930</v>
          </cell>
          <cell r="J35794" t="str">
            <v>(blank)</v>
          </cell>
        </row>
        <row r="35795">
          <cell r="D35795" t="str">
            <v>60801930</v>
          </cell>
          <cell r="J35795" t="str">
            <v>(blank)</v>
          </cell>
        </row>
        <row r="35796">
          <cell r="D35796" t="str">
            <v>60801930</v>
          </cell>
          <cell r="J35796" t="str">
            <v>(blank)</v>
          </cell>
        </row>
        <row r="35797">
          <cell r="D35797" t="str">
            <v>60801930</v>
          </cell>
          <cell r="J35797" t="str">
            <v>(blank)</v>
          </cell>
        </row>
        <row r="35798">
          <cell r="D35798" t="str">
            <v>60801930</v>
          </cell>
          <cell r="J35798" t="str">
            <v>(blank)</v>
          </cell>
        </row>
        <row r="35799">
          <cell r="D35799" t="str">
            <v>60801930</v>
          </cell>
          <cell r="J35799" t="str">
            <v>(blank)</v>
          </cell>
        </row>
        <row r="35800">
          <cell r="D35800" t="str">
            <v>60801931</v>
          </cell>
          <cell r="J35800" t="str">
            <v>(blank)</v>
          </cell>
        </row>
        <row r="35801">
          <cell r="D35801" t="str">
            <v>60801931</v>
          </cell>
          <cell r="J35801" t="str">
            <v>(blank)</v>
          </cell>
        </row>
        <row r="35802">
          <cell r="D35802" t="str">
            <v>60801931</v>
          </cell>
          <cell r="J35802" t="str">
            <v>(blank)</v>
          </cell>
        </row>
        <row r="35803">
          <cell r="D35803" t="str">
            <v>60801931</v>
          </cell>
          <cell r="J35803" t="str">
            <v>(blank)</v>
          </cell>
        </row>
        <row r="35804">
          <cell r="D35804" t="str">
            <v>60801931</v>
          </cell>
          <cell r="J35804" t="str">
            <v>(blank)</v>
          </cell>
        </row>
        <row r="35805">
          <cell r="D35805" t="str">
            <v>60801931</v>
          </cell>
          <cell r="J35805" t="str">
            <v>(blank)</v>
          </cell>
        </row>
        <row r="35806">
          <cell r="D35806" t="str">
            <v>60801931</v>
          </cell>
          <cell r="J35806" t="str">
            <v>(blank)</v>
          </cell>
        </row>
        <row r="35807">
          <cell r="D35807" t="str">
            <v>60801931</v>
          </cell>
          <cell r="J35807" t="str">
            <v>(blank)</v>
          </cell>
        </row>
        <row r="35808">
          <cell r="D35808" t="str">
            <v>60801931</v>
          </cell>
          <cell r="J35808" t="str">
            <v>(blank)</v>
          </cell>
        </row>
        <row r="35809">
          <cell r="D35809" t="str">
            <v>60801931</v>
          </cell>
          <cell r="J35809" t="str">
            <v>(blank)</v>
          </cell>
        </row>
        <row r="35810">
          <cell r="D35810" t="str">
            <v>60801931</v>
          </cell>
          <cell r="J35810" t="str">
            <v>(blank)</v>
          </cell>
        </row>
        <row r="35811">
          <cell r="D35811" t="str">
            <v>60801931</v>
          </cell>
          <cell r="J35811" t="str">
            <v>(blank)</v>
          </cell>
        </row>
        <row r="35812">
          <cell r="D35812" t="str">
            <v>60801931</v>
          </cell>
          <cell r="J35812" t="str">
            <v>(blank)</v>
          </cell>
        </row>
        <row r="35813">
          <cell r="D35813" t="str">
            <v>60801931</v>
          </cell>
          <cell r="J35813" t="str">
            <v>(blank)</v>
          </cell>
        </row>
        <row r="35814">
          <cell r="D35814" t="str">
            <v>60801931</v>
          </cell>
          <cell r="J35814" t="str">
            <v>(blank)</v>
          </cell>
        </row>
        <row r="35815">
          <cell r="D35815" t="str">
            <v>60801931</v>
          </cell>
          <cell r="J35815" t="str">
            <v>(blank)</v>
          </cell>
        </row>
        <row r="35816">
          <cell r="D35816" t="str">
            <v>60801931</v>
          </cell>
          <cell r="J35816" t="str">
            <v>(blank)</v>
          </cell>
        </row>
        <row r="35817">
          <cell r="D35817" t="str">
            <v>60801931</v>
          </cell>
          <cell r="J35817" t="str">
            <v>(blank)</v>
          </cell>
        </row>
        <row r="35818">
          <cell r="D35818" t="str">
            <v>60801931</v>
          </cell>
          <cell r="J35818" t="str">
            <v>(blank)</v>
          </cell>
        </row>
        <row r="35819">
          <cell r="D35819" t="str">
            <v>60801931</v>
          </cell>
          <cell r="J35819" t="str">
            <v>(blank)</v>
          </cell>
        </row>
        <row r="35820">
          <cell r="D35820" t="str">
            <v>60801931</v>
          </cell>
          <cell r="J35820" t="str">
            <v>(blank)</v>
          </cell>
        </row>
        <row r="35821">
          <cell r="D35821" t="str">
            <v>60801931</v>
          </cell>
          <cell r="J35821" t="str">
            <v>(blank)</v>
          </cell>
        </row>
        <row r="35822">
          <cell r="D35822" t="str">
            <v>60801931</v>
          </cell>
          <cell r="J35822" t="str">
            <v>(blank)</v>
          </cell>
        </row>
        <row r="35823">
          <cell r="D35823" t="str">
            <v>60801931</v>
          </cell>
          <cell r="J35823" t="str">
            <v>(blank)</v>
          </cell>
        </row>
        <row r="35824">
          <cell r="D35824" t="str">
            <v>60801931</v>
          </cell>
          <cell r="J35824" t="str">
            <v>(blank)</v>
          </cell>
        </row>
        <row r="35825">
          <cell r="D35825" t="str">
            <v>60801931</v>
          </cell>
          <cell r="J35825" t="str">
            <v>(blank)</v>
          </cell>
        </row>
        <row r="35826">
          <cell r="D35826" t="str">
            <v>60801931</v>
          </cell>
          <cell r="J35826" t="str">
            <v>(blank)</v>
          </cell>
        </row>
        <row r="35827">
          <cell r="D35827" t="str">
            <v>60801931</v>
          </cell>
          <cell r="J35827" t="str">
            <v>(blank)</v>
          </cell>
        </row>
        <row r="35828">
          <cell r="D35828" t="str">
            <v>60801931</v>
          </cell>
          <cell r="J35828" t="str">
            <v>(blank)</v>
          </cell>
        </row>
        <row r="35829">
          <cell r="D35829" t="str">
            <v>60801932</v>
          </cell>
          <cell r="J35829" t="str">
            <v>(blank)</v>
          </cell>
        </row>
        <row r="35830">
          <cell r="D35830" t="str">
            <v>60801932</v>
          </cell>
          <cell r="J35830" t="str">
            <v>(blank)</v>
          </cell>
        </row>
        <row r="35831">
          <cell r="D35831" t="str">
            <v>60801932</v>
          </cell>
          <cell r="J35831" t="str">
            <v>(blank)</v>
          </cell>
        </row>
        <row r="35832">
          <cell r="D35832" t="str">
            <v>60801932</v>
          </cell>
          <cell r="J35832" t="str">
            <v>(blank)</v>
          </cell>
        </row>
        <row r="35833">
          <cell r="D35833" t="str">
            <v>60801932</v>
          </cell>
          <cell r="J35833" t="str">
            <v>(blank)</v>
          </cell>
        </row>
        <row r="35834">
          <cell r="D35834" t="str">
            <v>60801932</v>
          </cell>
          <cell r="J35834" t="str">
            <v>(blank)</v>
          </cell>
        </row>
        <row r="35835">
          <cell r="D35835" t="str">
            <v>60801932</v>
          </cell>
          <cell r="J35835" t="str">
            <v>(blank)</v>
          </cell>
        </row>
        <row r="35836">
          <cell r="D35836" t="str">
            <v>60801932</v>
          </cell>
          <cell r="J35836" t="str">
            <v>(blank)</v>
          </cell>
        </row>
        <row r="35837">
          <cell r="D35837" t="str">
            <v>60801932</v>
          </cell>
          <cell r="J35837" t="str">
            <v>(blank)</v>
          </cell>
        </row>
        <row r="35838">
          <cell r="D35838" t="str">
            <v>60801932</v>
          </cell>
          <cell r="J35838" t="str">
            <v>(blank)</v>
          </cell>
        </row>
        <row r="35839">
          <cell r="D35839" t="str">
            <v>60801932</v>
          </cell>
          <cell r="J35839" t="str">
            <v>(blank)</v>
          </cell>
        </row>
        <row r="35840">
          <cell r="D35840" t="str">
            <v>60801932</v>
          </cell>
          <cell r="J35840" t="str">
            <v>(blank)</v>
          </cell>
        </row>
        <row r="35841">
          <cell r="D35841" t="str">
            <v>60801932</v>
          </cell>
          <cell r="J35841" t="str">
            <v>(blank)</v>
          </cell>
        </row>
        <row r="35842">
          <cell r="D35842" t="str">
            <v>60801932</v>
          </cell>
          <cell r="J35842" t="str">
            <v>(blank)</v>
          </cell>
        </row>
        <row r="35843">
          <cell r="D35843" t="str">
            <v>60801932</v>
          </cell>
          <cell r="J35843" t="str">
            <v>(blank)</v>
          </cell>
        </row>
        <row r="35844">
          <cell r="D35844" t="str">
            <v>60801932</v>
          </cell>
          <cell r="J35844" t="str">
            <v>(blank)</v>
          </cell>
        </row>
        <row r="35845">
          <cell r="D35845" t="str">
            <v>60801932</v>
          </cell>
          <cell r="J35845" t="str">
            <v>(blank)</v>
          </cell>
        </row>
        <row r="35846">
          <cell r="D35846" t="str">
            <v>60801932</v>
          </cell>
          <cell r="J35846" t="str">
            <v>(blank)</v>
          </cell>
        </row>
        <row r="35847">
          <cell r="D35847" t="str">
            <v>60801932</v>
          </cell>
          <cell r="J35847" t="str">
            <v>(blank)</v>
          </cell>
        </row>
        <row r="35848">
          <cell r="D35848" t="str">
            <v>60801932</v>
          </cell>
          <cell r="J35848" t="str">
            <v>(blank)</v>
          </cell>
        </row>
        <row r="35849">
          <cell r="D35849" t="str">
            <v>60801932</v>
          </cell>
          <cell r="J35849" t="str">
            <v>(blank)</v>
          </cell>
        </row>
        <row r="35850">
          <cell r="D35850" t="str">
            <v>60801932</v>
          </cell>
          <cell r="J35850" t="str">
            <v>(blank)</v>
          </cell>
        </row>
        <row r="35851">
          <cell r="D35851" t="str">
            <v>60801932</v>
          </cell>
          <cell r="J35851" t="str">
            <v>(blank)</v>
          </cell>
        </row>
        <row r="35852">
          <cell r="D35852" t="str">
            <v>60801932</v>
          </cell>
          <cell r="J35852" t="str">
            <v>(blank)</v>
          </cell>
        </row>
        <row r="35853">
          <cell r="D35853" t="str">
            <v>60801932</v>
          </cell>
          <cell r="J35853" t="str">
            <v>(blank)</v>
          </cell>
        </row>
        <row r="35854">
          <cell r="D35854" t="str">
            <v>60801932</v>
          </cell>
          <cell r="J35854" t="str">
            <v>(blank)</v>
          </cell>
        </row>
        <row r="35855">
          <cell r="D35855" t="str">
            <v>60801932</v>
          </cell>
          <cell r="J35855" t="str">
            <v>(blank)</v>
          </cell>
        </row>
        <row r="35856">
          <cell r="D35856" t="str">
            <v>60801932</v>
          </cell>
          <cell r="J35856" t="str">
            <v>(blank)</v>
          </cell>
        </row>
        <row r="35857">
          <cell r="D35857" t="str">
            <v>60801932</v>
          </cell>
          <cell r="J35857" t="str">
            <v>(blank)</v>
          </cell>
        </row>
        <row r="35858">
          <cell r="D35858" t="str">
            <v>60801933</v>
          </cell>
          <cell r="J35858" t="str">
            <v>(blank)</v>
          </cell>
        </row>
        <row r="35859">
          <cell r="D35859" t="str">
            <v>60801933</v>
          </cell>
          <cell r="J35859" t="str">
            <v>(blank)</v>
          </cell>
        </row>
        <row r="35860">
          <cell r="D35860" t="str">
            <v>60801933</v>
          </cell>
          <cell r="J35860" t="str">
            <v>(blank)</v>
          </cell>
        </row>
        <row r="35861">
          <cell r="D35861" t="str">
            <v>60801933</v>
          </cell>
          <cell r="J35861" t="str">
            <v>(blank)</v>
          </cell>
        </row>
        <row r="35862">
          <cell r="D35862" t="str">
            <v>60801933</v>
          </cell>
          <cell r="J35862" t="str">
            <v>(blank)</v>
          </cell>
        </row>
        <row r="35863">
          <cell r="D35863" t="str">
            <v>60801933</v>
          </cell>
          <cell r="J35863" t="str">
            <v>(blank)</v>
          </cell>
        </row>
        <row r="35864">
          <cell r="D35864" t="str">
            <v>60801933</v>
          </cell>
          <cell r="J35864" t="str">
            <v>(blank)</v>
          </cell>
        </row>
        <row r="35865">
          <cell r="D35865" t="str">
            <v>60801933</v>
          </cell>
          <cell r="J35865" t="str">
            <v>(blank)</v>
          </cell>
        </row>
        <row r="35866">
          <cell r="D35866" t="str">
            <v>60801933</v>
          </cell>
          <cell r="J35866" t="str">
            <v>(blank)</v>
          </cell>
        </row>
        <row r="35867">
          <cell r="D35867" t="str">
            <v>60801933</v>
          </cell>
          <cell r="J35867" t="str">
            <v>(blank)</v>
          </cell>
        </row>
        <row r="35868">
          <cell r="D35868" t="str">
            <v>60801933</v>
          </cell>
          <cell r="J35868" t="str">
            <v>(blank)</v>
          </cell>
        </row>
        <row r="35869">
          <cell r="D35869" t="str">
            <v>60801933</v>
          </cell>
          <cell r="J35869" t="str">
            <v>(blank)</v>
          </cell>
        </row>
        <row r="35870">
          <cell r="D35870" t="str">
            <v>60801933</v>
          </cell>
          <cell r="J35870" t="str">
            <v>(blank)</v>
          </cell>
        </row>
        <row r="35871">
          <cell r="D35871" t="str">
            <v>60801933</v>
          </cell>
          <cell r="J35871" t="str">
            <v>(blank)</v>
          </cell>
        </row>
        <row r="35872">
          <cell r="D35872" t="str">
            <v>60801933</v>
          </cell>
          <cell r="J35872" t="str">
            <v>(blank)</v>
          </cell>
        </row>
        <row r="35873">
          <cell r="D35873" t="str">
            <v>60801933</v>
          </cell>
          <cell r="J35873" t="str">
            <v>(blank)</v>
          </cell>
        </row>
        <row r="35874">
          <cell r="D35874" t="str">
            <v>60801933</v>
          </cell>
          <cell r="J35874" t="str">
            <v>(blank)</v>
          </cell>
        </row>
        <row r="35875">
          <cell r="D35875" t="str">
            <v>60801933</v>
          </cell>
          <cell r="J35875" t="str">
            <v>(blank)</v>
          </cell>
        </row>
        <row r="35876">
          <cell r="D35876" t="str">
            <v>60801933</v>
          </cell>
          <cell r="J35876" t="str">
            <v>(blank)</v>
          </cell>
        </row>
        <row r="35877">
          <cell r="D35877" t="str">
            <v>60801933</v>
          </cell>
          <cell r="J35877" t="str">
            <v>(blank)</v>
          </cell>
        </row>
        <row r="35878">
          <cell r="D35878" t="str">
            <v>60801933</v>
          </cell>
          <cell r="J35878" t="str">
            <v>(blank)</v>
          </cell>
        </row>
        <row r="35879">
          <cell r="D35879" t="str">
            <v>60801933</v>
          </cell>
          <cell r="J35879" t="str">
            <v>(blank)</v>
          </cell>
        </row>
        <row r="35880">
          <cell r="D35880" t="str">
            <v>60801933</v>
          </cell>
          <cell r="J35880" t="str">
            <v>(blank)</v>
          </cell>
        </row>
        <row r="35881">
          <cell r="D35881" t="str">
            <v>60801933</v>
          </cell>
          <cell r="J35881" t="str">
            <v>(blank)</v>
          </cell>
        </row>
        <row r="35882">
          <cell r="D35882" t="str">
            <v>60801933</v>
          </cell>
          <cell r="J35882" t="str">
            <v>(blank)</v>
          </cell>
        </row>
        <row r="35883">
          <cell r="D35883" t="str">
            <v>60801933</v>
          </cell>
          <cell r="J35883" t="str">
            <v>(blank)</v>
          </cell>
        </row>
        <row r="35884">
          <cell r="D35884" t="str">
            <v>60801933</v>
          </cell>
          <cell r="J35884" t="str">
            <v>(blank)</v>
          </cell>
        </row>
        <row r="35885">
          <cell r="D35885" t="str">
            <v>60801933</v>
          </cell>
          <cell r="J35885" t="str">
            <v>(blank)</v>
          </cell>
        </row>
        <row r="35886">
          <cell r="D35886" t="str">
            <v>60801933</v>
          </cell>
          <cell r="J35886" t="str">
            <v>(blank)</v>
          </cell>
        </row>
        <row r="35887">
          <cell r="D35887" t="str">
            <v>60801933</v>
          </cell>
          <cell r="J35887" t="str">
            <v>(blank)</v>
          </cell>
        </row>
        <row r="35888">
          <cell r="D35888" t="str">
            <v>60801933</v>
          </cell>
          <cell r="J35888" t="str">
            <v>(blank)</v>
          </cell>
        </row>
        <row r="35889">
          <cell r="D35889" t="str">
            <v>60801933</v>
          </cell>
          <cell r="J35889" t="str">
            <v>(blank)</v>
          </cell>
        </row>
        <row r="35890">
          <cell r="D35890" t="str">
            <v>60801933</v>
          </cell>
          <cell r="J35890" t="str">
            <v>(blank)</v>
          </cell>
        </row>
        <row r="35891">
          <cell r="D35891" t="str">
            <v>60801935</v>
          </cell>
          <cell r="J35891" t="str">
            <v>(blank)</v>
          </cell>
        </row>
        <row r="35892">
          <cell r="D35892" t="str">
            <v>60801935</v>
          </cell>
          <cell r="J35892" t="str">
            <v>(blank)</v>
          </cell>
        </row>
        <row r="35893">
          <cell r="D35893" t="str">
            <v>60801935</v>
          </cell>
          <cell r="J35893" t="str">
            <v>(blank)</v>
          </cell>
        </row>
        <row r="35894">
          <cell r="D35894" t="str">
            <v>60801935</v>
          </cell>
          <cell r="J35894" t="str">
            <v>(blank)</v>
          </cell>
        </row>
        <row r="35895">
          <cell r="D35895" t="str">
            <v>60801935</v>
          </cell>
          <cell r="J35895" t="str">
            <v>(blank)</v>
          </cell>
        </row>
        <row r="35896">
          <cell r="D35896" t="str">
            <v>60801935</v>
          </cell>
          <cell r="J35896" t="str">
            <v>(blank)</v>
          </cell>
        </row>
        <row r="35897">
          <cell r="D35897" t="str">
            <v>60801935</v>
          </cell>
          <cell r="J35897" t="str">
            <v>(blank)</v>
          </cell>
        </row>
        <row r="35898">
          <cell r="D35898" t="str">
            <v>60801935</v>
          </cell>
          <cell r="J35898" t="str">
            <v>(blank)</v>
          </cell>
        </row>
        <row r="35899">
          <cell r="D35899" t="str">
            <v>60801935</v>
          </cell>
          <cell r="J35899" t="str">
            <v>(blank)</v>
          </cell>
        </row>
        <row r="35900">
          <cell r="D35900" t="str">
            <v>60801935</v>
          </cell>
          <cell r="J35900" t="str">
            <v>(blank)</v>
          </cell>
        </row>
        <row r="35901">
          <cell r="D35901" t="str">
            <v>60801935</v>
          </cell>
          <cell r="J35901" t="str">
            <v>(blank)</v>
          </cell>
        </row>
        <row r="35902">
          <cell r="D35902" t="str">
            <v>60801935</v>
          </cell>
          <cell r="J35902" t="str">
            <v>(blank)</v>
          </cell>
        </row>
        <row r="35903">
          <cell r="D35903" t="str">
            <v>60801935</v>
          </cell>
          <cell r="J35903" t="str">
            <v>(blank)</v>
          </cell>
        </row>
        <row r="35904">
          <cell r="D35904" t="str">
            <v>60801935</v>
          </cell>
          <cell r="J35904" t="str">
            <v>(blank)</v>
          </cell>
        </row>
        <row r="35905">
          <cell r="D35905" t="str">
            <v>60801935</v>
          </cell>
          <cell r="J35905" t="str">
            <v>(blank)</v>
          </cell>
        </row>
        <row r="35906">
          <cell r="D35906" t="str">
            <v>60801935</v>
          </cell>
          <cell r="J35906" t="str">
            <v>(blank)</v>
          </cell>
        </row>
        <row r="35907">
          <cell r="D35907" t="str">
            <v>60801935</v>
          </cell>
          <cell r="J35907" t="str">
            <v>(blank)</v>
          </cell>
        </row>
        <row r="35908">
          <cell r="D35908" t="str">
            <v>60801935</v>
          </cell>
          <cell r="J35908" t="str">
            <v>(blank)</v>
          </cell>
        </row>
        <row r="35909">
          <cell r="D35909" t="str">
            <v>60801935</v>
          </cell>
          <cell r="J35909" t="str">
            <v>(blank)</v>
          </cell>
        </row>
        <row r="35910">
          <cell r="D35910" t="str">
            <v>60801935</v>
          </cell>
          <cell r="J35910" t="str">
            <v>(blank)</v>
          </cell>
        </row>
        <row r="35911">
          <cell r="D35911" t="str">
            <v>60801935</v>
          </cell>
          <cell r="J35911" t="str">
            <v>(blank)</v>
          </cell>
        </row>
        <row r="35912">
          <cell r="D35912" t="str">
            <v>60801935</v>
          </cell>
          <cell r="J35912" t="str">
            <v>(blank)</v>
          </cell>
        </row>
        <row r="35913">
          <cell r="D35913" t="str">
            <v>60801935</v>
          </cell>
          <cell r="J35913" t="str">
            <v>(blank)</v>
          </cell>
        </row>
        <row r="35914">
          <cell r="D35914" t="str">
            <v>60801935</v>
          </cell>
          <cell r="J35914" t="str">
            <v>(blank)</v>
          </cell>
        </row>
        <row r="35915">
          <cell r="D35915" t="str">
            <v>60801935</v>
          </cell>
          <cell r="J35915" t="str">
            <v>(blank)</v>
          </cell>
        </row>
        <row r="35916">
          <cell r="D35916" t="str">
            <v>60801935</v>
          </cell>
          <cell r="J35916" t="str">
            <v>(blank)</v>
          </cell>
        </row>
        <row r="35917">
          <cell r="D35917" t="str">
            <v>60801935</v>
          </cell>
          <cell r="J35917" t="str">
            <v>(blank)</v>
          </cell>
        </row>
        <row r="35918">
          <cell r="D35918" t="str">
            <v>60801935</v>
          </cell>
          <cell r="J35918" t="str">
            <v>(blank)</v>
          </cell>
        </row>
        <row r="35919">
          <cell r="D35919" t="str">
            <v>60801935</v>
          </cell>
          <cell r="J35919" t="str">
            <v>(blank)</v>
          </cell>
        </row>
        <row r="35920">
          <cell r="D35920" t="str">
            <v>60801935</v>
          </cell>
          <cell r="J35920" t="str">
            <v>(blank)</v>
          </cell>
        </row>
        <row r="35921">
          <cell r="D35921" t="str">
            <v>60801935</v>
          </cell>
          <cell r="J35921" t="str">
            <v>(blank)</v>
          </cell>
        </row>
        <row r="35922">
          <cell r="D35922" t="str">
            <v>60801935</v>
          </cell>
          <cell r="J35922" t="str">
            <v>(blank)</v>
          </cell>
        </row>
        <row r="35923">
          <cell r="D35923" t="str">
            <v>60801935</v>
          </cell>
          <cell r="J35923" t="str">
            <v>(blank)</v>
          </cell>
        </row>
        <row r="35924">
          <cell r="D35924" t="str">
            <v>60808411</v>
          </cell>
          <cell r="J35924" t="str">
            <v>(blank)</v>
          </cell>
        </row>
        <row r="35925">
          <cell r="D35925" t="str">
            <v>60808411</v>
          </cell>
          <cell r="J35925" t="str">
            <v>(blank)</v>
          </cell>
        </row>
        <row r="35926">
          <cell r="D35926" t="str">
            <v>60808411</v>
          </cell>
          <cell r="J35926" t="str">
            <v>(blank)</v>
          </cell>
        </row>
        <row r="35927">
          <cell r="D35927" t="str">
            <v>60808411</v>
          </cell>
          <cell r="J35927" t="str">
            <v>(blank)</v>
          </cell>
        </row>
        <row r="35928">
          <cell r="D35928" t="str">
            <v>60808411</v>
          </cell>
          <cell r="J35928" t="str">
            <v>(blank)</v>
          </cell>
        </row>
        <row r="35929">
          <cell r="D35929" t="str">
            <v>60808411</v>
          </cell>
          <cell r="J35929" t="str">
            <v>(blank)</v>
          </cell>
        </row>
        <row r="35930">
          <cell r="D35930" t="str">
            <v>60808411</v>
          </cell>
          <cell r="J35930" t="str">
            <v>(blank)</v>
          </cell>
        </row>
        <row r="35931">
          <cell r="D35931" t="str">
            <v>60808411</v>
          </cell>
          <cell r="J35931" t="str">
            <v>(blank)</v>
          </cell>
        </row>
        <row r="35932">
          <cell r="D35932" t="str">
            <v>60808411</v>
          </cell>
          <cell r="J35932" t="str">
            <v>(blank)</v>
          </cell>
        </row>
        <row r="35933">
          <cell r="D35933" t="str">
            <v>60808411</v>
          </cell>
          <cell r="J35933" t="str">
            <v>(blank)</v>
          </cell>
        </row>
        <row r="35934">
          <cell r="D35934" t="str">
            <v>60808411</v>
          </cell>
          <cell r="J35934" t="str">
            <v>(blank)</v>
          </cell>
        </row>
        <row r="35935">
          <cell r="D35935" t="str">
            <v>60808411</v>
          </cell>
          <cell r="J35935" t="str">
            <v>(blank)</v>
          </cell>
        </row>
        <row r="35936">
          <cell r="D35936" t="str">
            <v>60808411</v>
          </cell>
          <cell r="J35936" t="str">
            <v>(blank)</v>
          </cell>
        </row>
        <row r="35937">
          <cell r="D35937" t="str">
            <v>60808411</v>
          </cell>
          <cell r="J35937" t="str">
            <v>(blank)</v>
          </cell>
        </row>
        <row r="35938">
          <cell r="D35938" t="str">
            <v>60808411</v>
          </cell>
          <cell r="J35938" t="str">
            <v>(blank)</v>
          </cell>
        </row>
        <row r="35939">
          <cell r="D35939" t="str">
            <v>60808411</v>
          </cell>
          <cell r="J35939" t="str">
            <v>(blank)</v>
          </cell>
        </row>
        <row r="35940">
          <cell r="D35940" t="str">
            <v>60808411</v>
          </cell>
          <cell r="J35940" t="str">
            <v>(blank)</v>
          </cell>
        </row>
        <row r="35941">
          <cell r="D35941" t="str">
            <v>60808411</v>
          </cell>
          <cell r="J35941" t="str">
            <v>(blank)</v>
          </cell>
        </row>
        <row r="35942">
          <cell r="D35942" t="str">
            <v>60808411</v>
          </cell>
          <cell r="J35942" t="str">
            <v>(blank)</v>
          </cell>
        </row>
        <row r="35943">
          <cell r="D35943" t="str">
            <v>60808411</v>
          </cell>
          <cell r="J35943" t="str">
            <v>(blank)</v>
          </cell>
        </row>
        <row r="35944">
          <cell r="D35944" t="str">
            <v>60808411</v>
          </cell>
          <cell r="J35944" t="str">
            <v>(blank)</v>
          </cell>
        </row>
        <row r="35945">
          <cell r="D35945" t="str">
            <v>60808411</v>
          </cell>
          <cell r="J35945" t="str">
            <v>(blank)</v>
          </cell>
        </row>
        <row r="35946">
          <cell r="D35946" t="str">
            <v>60808411</v>
          </cell>
          <cell r="J35946" t="str">
            <v>(blank)</v>
          </cell>
        </row>
        <row r="35947">
          <cell r="D35947" t="str">
            <v>60808411</v>
          </cell>
          <cell r="J35947" t="str">
            <v>(blank)</v>
          </cell>
        </row>
        <row r="35948">
          <cell r="D35948" t="str">
            <v>60808411</v>
          </cell>
          <cell r="J35948" t="str">
            <v>(blank)</v>
          </cell>
        </row>
        <row r="35949">
          <cell r="D35949" t="str">
            <v>60808411</v>
          </cell>
          <cell r="J35949" t="str">
            <v>(blank)</v>
          </cell>
        </row>
        <row r="35950">
          <cell r="D35950" t="str">
            <v>60808411</v>
          </cell>
          <cell r="J35950" t="str">
            <v>(blank)</v>
          </cell>
        </row>
        <row r="35951">
          <cell r="D35951" t="str">
            <v>60808411</v>
          </cell>
          <cell r="J35951" t="str">
            <v>(blank)</v>
          </cell>
        </row>
        <row r="35952">
          <cell r="D35952" t="str">
            <v>60808411</v>
          </cell>
          <cell r="J35952" t="str">
            <v>(blank)</v>
          </cell>
        </row>
        <row r="35953">
          <cell r="D35953" t="str">
            <v>60808411</v>
          </cell>
          <cell r="J35953" t="str">
            <v>(blank)</v>
          </cell>
        </row>
        <row r="35954">
          <cell r="D35954" t="str">
            <v>60808411</v>
          </cell>
          <cell r="J35954" t="str">
            <v>(blank)</v>
          </cell>
        </row>
        <row r="35955">
          <cell r="D35955" t="str">
            <v>60808411</v>
          </cell>
          <cell r="J35955" t="str">
            <v>(blank)</v>
          </cell>
        </row>
        <row r="35956">
          <cell r="D35956" t="str">
            <v>60808411</v>
          </cell>
          <cell r="J35956" t="str">
            <v>(blank)</v>
          </cell>
        </row>
        <row r="35957">
          <cell r="D35957" t="str">
            <v>60901282</v>
          </cell>
          <cell r="J35957" t="str">
            <v>(blank)</v>
          </cell>
        </row>
        <row r="35958">
          <cell r="D35958" t="str">
            <v>60901282</v>
          </cell>
          <cell r="J35958" t="str">
            <v>(blank)</v>
          </cell>
        </row>
        <row r="35959">
          <cell r="D35959" t="str">
            <v>60901282</v>
          </cell>
          <cell r="J35959" t="str">
            <v>(blank)</v>
          </cell>
        </row>
        <row r="35960">
          <cell r="D35960" t="str">
            <v>60901282</v>
          </cell>
          <cell r="J35960" t="str">
            <v>(blank)</v>
          </cell>
        </row>
        <row r="35961">
          <cell r="D35961" t="str">
            <v>60901282</v>
          </cell>
          <cell r="J35961" t="str">
            <v>(blank)</v>
          </cell>
        </row>
        <row r="35962">
          <cell r="D35962" t="str">
            <v>60901282</v>
          </cell>
          <cell r="J35962" t="str">
            <v>(blank)</v>
          </cell>
        </row>
        <row r="35963">
          <cell r="D35963" t="str">
            <v>60901282</v>
          </cell>
          <cell r="J35963" t="str">
            <v>(blank)</v>
          </cell>
        </row>
        <row r="35964">
          <cell r="D35964" t="str">
            <v>60901282</v>
          </cell>
          <cell r="J35964" t="str">
            <v>(blank)</v>
          </cell>
        </row>
        <row r="35965">
          <cell r="D35965" t="str">
            <v>60901282</v>
          </cell>
          <cell r="J35965" t="str">
            <v>(blank)</v>
          </cell>
        </row>
        <row r="35966">
          <cell r="D35966" t="str">
            <v>60901282</v>
          </cell>
          <cell r="J35966" t="str">
            <v>(blank)</v>
          </cell>
        </row>
        <row r="35967">
          <cell r="D35967" t="str">
            <v>60901282</v>
          </cell>
          <cell r="J35967" t="str">
            <v>(blank)</v>
          </cell>
        </row>
        <row r="35968">
          <cell r="D35968" t="str">
            <v>60901282</v>
          </cell>
          <cell r="J35968" t="str">
            <v>(blank)</v>
          </cell>
        </row>
        <row r="35969">
          <cell r="D35969" t="str">
            <v>60901282</v>
          </cell>
          <cell r="J35969" t="str">
            <v>(blank)</v>
          </cell>
        </row>
        <row r="35970">
          <cell r="D35970" t="str">
            <v>60901282</v>
          </cell>
          <cell r="J35970" t="str">
            <v>(blank)</v>
          </cell>
        </row>
        <row r="35971">
          <cell r="D35971" t="str">
            <v>60901282</v>
          </cell>
          <cell r="J35971" t="str">
            <v>(blank)</v>
          </cell>
        </row>
        <row r="35972">
          <cell r="D35972" t="str">
            <v>60901282</v>
          </cell>
          <cell r="J35972" t="str">
            <v>(blank)</v>
          </cell>
        </row>
        <row r="35973">
          <cell r="D35973" t="str">
            <v>60901282</v>
          </cell>
          <cell r="J35973" t="str">
            <v>(blank)</v>
          </cell>
        </row>
        <row r="35974">
          <cell r="D35974" t="str">
            <v>60901282</v>
          </cell>
          <cell r="J35974" t="str">
            <v>(blank)</v>
          </cell>
        </row>
        <row r="35975">
          <cell r="D35975" t="str">
            <v>60901282</v>
          </cell>
          <cell r="J35975" t="str">
            <v>(blank)</v>
          </cell>
        </row>
        <row r="35976">
          <cell r="D35976" t="str">
            <v>60901282</v>
          </cell>
          <cell r="J35976" t="str">
            <v>(blank)</v>
          </cell>
        </row>
        <row r="35977">
          <cell r="D35977" t="str">
            <v>60901282</v>
          </cell>
          <cell r="J35977" t="str">
            <v>(blank)</v>
          </cell>
        </row>
        <row r="35978">
          <cell r="D35978" t="str">
            <v>60901282</v>
          </cell>
          <cell r="J35978" t="str">
            <v>(blank)</v>
          </cell>
        </row>
        <row r="35979">
          <cell r="D35979" t="str">
            <v>60901282</v>
          </cell>
          <cell r="J35979" t="str">
            <v>(blank)</v>
          </cell>
        </row>
        <row r="35980">
          <cell r="D35980" t="str">
            <v>60901282</v>
          </cell>
          <cell r="J35980" t="str">
            <v>(blank)</v>
          </cell>
        </row>
        <row r="35981">
          <cell r="D35981" t="str">
            <v>60901282</v>
          </cell>
          <cell r="J35981" t="str">
            <v>(blank)</v>
          </cell>
        </row>
        <row r="35982">
          <cell r="D35982" t="str">
            <v>60901282</v>
          </cell>
          <cell r="J35982" t="str">
            <v>(blank)</v>
          </cell>
        </row>
        <row r="35983">
          <cell r="D35983" t="str">
            <v>60901282</v>
          </cell>
          <cell r="J35983" t="str">
            <v>(blank)</v>
          </cell>
        </row>
        <row r="35984">
          <cell r="D35984" t="str">
            <v>60901282</v>
          </cell>
          <cell r="J35984" t="str">
            <v>(blank)</v>
          </cell>
        </row>
        <row r="35985">
          <cell r="D35985" t="str">
            <v>60901282</v>
          </cell>
          <cell r="J35985" t="str">
            <v>(blank)</v>
          </cell>
        </row>
        <row r="35986">
          <cell r="D35986" t="str">
            <v>60901282</v>
          </cell>
          <cell r="J35986" t="str">
            <v>(blank)</v>
          </cell>
        </row>
        <row r="35987">
          <cell r="D35987" t="str">
            <v>60901282</v>
          </cell>
          <cell r="J35987" t="str">
            <v>(blank)</v>
          </cell>
        </row>
        <row r="35988">
          <cell r="D35988" t="str">
            <v>60901282</v>
          </cell>
          <cell r="J35988" t="str">
            <v>(blank)</v>
          </cell>
        </row>
        <row r="35989">
          <cell r="D35989" t="str">
            <v>60901282</v>
          </cell>
          <cell r="J35989" t="str">
            <v>(blank)</v>
          </cell>
        </row>
        <row r="35990">
          <cell r="D35990" t="str">
            <v>60901323</v>
          </cell>
          <cell r="J35990" t="str">
            <v>(blank)</v>
          </cell>
        </row>
        <row r="35991">
          <cell r="D35991" t="str">
            <v>60901323</v>
          </cell>
          <cell r="J35991" t="str">
            <v>(blank)</v>
          </cell>
        </row>
        <row r="35992">
          <cell r="D35992" t="str">
            <v>60901323</v>
          </cell>
          <cell r="J35992" t="str">
            <v>(blank)</v>
          </cell>
        </row>
        <row r="35993">
          <cell r="D35993" t="str">
            <v>60901323</v>
          </cell>
          <cell r="J35993" t="str">
            <v>(blank)</v>
          </cell>
        </row>
        <row r="35994">
          <cell r="D35994" t="str">
            <v>60901323</v>
          </cell>
          <cell r="J35994" t="str">
            <v>(blank)</v>
          </cell>
        </row>
        <row r="35995">
          <cell r="D35995" t="str">
            <v>60901323</v>
          </cell>
          <cell r="J35995" t="str">
            <v>(blank)</v>
          </cell>
        </row>
        <row r="35996">
          <cell r="D35996" t="str">
            <v>60901323</v>
          </cell>
          <cell r="J35996" t="str">
            <v>(blank)</v>
          </cell>
        </row>
        <row r="35997">
          <cell r="D35997" t="str">
            <v>60901323</v>
          </cell>
          <cell r="J35997" t="str">
            <v>(blank)</v>
          </cell>
        </row>
        <row r="35998">
          <cell r="D35998" t="str">
            <v>60901323</v>
          </cell>
          <cell r="J35998" t="str">
            <v>(blank)</v>
          </cell>
        </row>
        <row r="35999">
          <cell r="D35999" t="str">
            <v>60901323</v>
          </cell>
          <cell r="J35999" t="str">
            <v>(blank)</v>
          </cell>
        </row>
        <row r="36000">
          <cell r="D36000" t="str">
            <v>60901323</v>
          </cell>
          <cell r="J36000" t="str">
            <v>(blank)</v>
          </cell>
        </row>
        <row r="36001">
          <cell r="D36001" t="str">
            <v>60901323</v>
          </cell>
          <cell r="J36001" t="str">
            <v>(blank)</v>
          </cell>
        </row>
        <row r="36002">
          <cell r="D36002" t="str">
            <v>60901323</v>
          </cell>
          <cell r="J36002" t="str">
            <v>(blank)</v>
          </cell>
        </row>
        <row r="36003">
          <cell r="D36003" t="str">
            <v>60901323</v>
          </cell>
          <cell r="J36003" t="str">
            <v>(blank)</v>
          </cell>
        </row>
        <row r="36004">
          <cell r="D36004" t="str">
            <v>60901323</v>
          </cell>
          <cell r="J36004" t="str">
            <v>(blank)</v>
          </cell>
        </row>
        <row r="36005">
          <cell r="D36005" t="str">
            <v>60901323</v>
          </cell>
          <cell r="J36005" t="str">
            <v>(blank)</v>
          </cell>
        </row>
        <row r="36006">
          <cell r="D36006" t="str">
            <v>60901323</v>
          </cell>
          <cell r="J36006" t="str">
            <v>(blank)</v>
          </cell>
        </row>
        <row r="36007">
          <cell r="D36007" t="str">
            <v>60901323</v>
          </cell>
          <cell r="J36007" t="str">
            <v>(blank)</v>
          </cell>
        </row>
        <row r="36008">
          <cell r="D36008" t="str">
            <v>60901323</v>
          </cell>
          <cell r="J36008" t="str">
            <v>(blank)</v>
          </cell>
        </row>
        <row r="36009">
          <cell r="D36009" t="str">
            <v>60901323</v>
          </cell>
          <cell r="J36009" t="str">
            <v>(blank)</v>
          </cell>
        </row>
        <row r="36010">
          <cell r="D36010" t="str">
            <v>60901323</v>
          </cell>
          <cell r="J36010" t="str">
            <v>(blank)</v>
          </cell>
        </row>
        <row r="36011">
          <cell r="D36011" t="str">
            <v>60901323</v>
          </cell>
          <cell r="J36011" t="str">
            <v>(blank)</v>
          </cell>
        </row>
        <row r="36012">
          <cell r="D36012" t="str">
            <v>60901323</v>
          </cell>
          <cell r="J36012" t="str">
            <v>(blank)</v>
          </cell>
        </row>
        <row r="36013">
          <cell r="D36013" t="str">
            <v>60901323</v>
          </cell>
          <cell r="J36013" t="str">
            <v>(blank)</v>
          </cell>
        </row>
        <row r="36014">
          <cell r="D36014" t="str">
            <v>60901323</v>
          </cell>
          <cell r="J36014" t="str">
            <v>(blank)</v>
          </cell>
        </row>
        <row r="36015">
          <cell r="D36015" t="str">
            <v>60901323</v>
          </cell>
          <cell r="J36015" t="str">
            <v>(blank)</v>
          </cell>
        </row>
        <row r="36016">
          <cell r="D36016" t="str">
            <v>60901323</v>
          </cell>
          <cell r="J36016" t="str">
            <v>(blank)</v>
          </cell>
        </row>
        <row r="36017">
          <cell r="D36017" t="str">
            <v>60901323</v>
          </cell>
          <cell r="J36017" t="str">
            <v>(blank)</v>
          </cell>
        </row>
        <row r="36018">
          <cell r="D36018" t="str">
            <v>60901323</v>
          </cell>
          <cell r="J36018" t="str">
            <v>(blank)</v>
          </cell>
        </row>
        <row r="36019">
          <cell r="D36019" t="str">
            <v>60901323</v>
          </cell>
          <cell r="J36019" t="str">
            <v>(blank)</v>
          </cell>
        </row>
        <row r="36020">
          <cell r="D36020" t="str">
            <v>60901323</v>
          </cell>
          <cell r="J36020" t="str">
            <v>(blank)</v>
          </cell>
        </row>
        <row r="36021">
          <cell r="D36021" t="str">
            <v>60901323</v>
          </cell>
          <cell r="J36021" t="str">
            <v>(blank)</v>
          </cell>
        </row>
        <row r="36022">
          <cell r="D36022" t="str">
            <v>60901323</v>
          </cell>
          <cell r="J36022" t="str">
            <v>(blank)</v>
          </cell>
        </row>
        <row r="36023">
          <cell r="D36023" t="str">
            <v>60901455</v>
          </cell>
          <cell r="J36023" t="str">
            <v>(blank)</v>
          </cell>
        </row>
        <row r="36024">
          <cell r="D36024" t="str">
            <v>60901455</v>
          </cell>
          <cell r="J36024" t="str">
            <v>(blank)</v>
          </cell>
        </row>
        <row r="36025">
          <cell r="D36025" t="str">
            <v>60901455</v>
          </cell>
          <cell r="J36025" t="str">
            <v>(blank)</v>
          </cell>
        </row>
        <row r="36026">
          <cell r="D36026" t="str">
            <v>60901455</v>
          </cell>
          <cell r="J36026" t="str">
            <v>(blank)</v>
          </cell>
        </row>
        <row r="36027">
          <cell r="D36027" t="str">
            <v>60901455</v>
          </cell>
          <cell r="J36027" t="str">
            <v>(blank)</v>
          </cell>
        </row>
        <row r="36028">
          <cell r="D36028" t="str">
            <v>60901455</v>
          </cell>
          <cell r="J36028" t="str">
            <v>(blank)</v>
          </cell>
        </row>
        <row r="36029">
          <cell r="D36029" t="str">
            <v>60901455</v>
          </cell>
          <cell r="J36029" t="str">
            <v>(blank)</v>
          </cell>
        </row>
        <row r="36030">
          <cell r="D36030" t="str">
            <v>60901455</v>
          </cell>
          <cell r="J36030" t="str">
            <v>(blank)</v>
          </cell>
        </row>
        <row r="36031">
          <cell r="D36031" t="str">
            <v>60901455</v>
          </cell>
          <cell r="J36031" t="str">
            <v>(blank)</v>
          </cell>
        </row>
        <row r="36032">
          <cell r="D36032" t="str">
            <v>60901455</v>
          </cell>
          <cell r="J36032" t="str">
            <v>(blank)</v>
          </cell>
        </row>
        <row r="36033">
          <cell r="D36033" t="str">
            <v>60901455</v>
          </cell>
          <cell r="J36033" t="str">
            <v>(blank)</v>
          </cell>
        </row>
        <row r="36034">
          <cell r="D36034" t="str">
            <v>60901455</v>
          </cell>
          <cell r="J36034" t="str">
            <v>(blank)</v>
          </cell>
        </row>
        <row r="36035">
          <cell r="D36035" t="str">
            <v>60901455</v>
          </cell>
          <cell r="J36035" t="str">
            <v>(blank)</v>
          </cell>
        </row>
        <row r="36036">
          <cell r="D36036" t="str">
            <v>60901455</v>
          </cell>
          <cell r="J36036" t="str">
            <v>(blank)</v>
          </cell>
        </row>
        <row r="36037">
          <cell r="D36037" t="str">
            <v>60901455</v>
          </cell>
          <cell r="J36037" t="str">
            <v>(blank)</v>
          </cell>
        </row>
        <row r="36038">
          <cell r="D36038" t="str">
            <v>60901455</v>
          </cell>
          <cell r="J36038" t="str">
            <v>(blank)</v>
          </cell>
        </row>
        <row r="36039">
          <cell r="D36039" t="str">
            <v>60901455</v>
          </cell>
          <cell r="J36039" t="str">
            <v>(blank)</v>
          </cell>
        </row>
        <row r="36040">
          <cell r="D36040" t="str">
            <v>60901455</v>
          </cell>
          <cell r="J36040" t="str">
            <v>(blank)</v>
          </cell>
        </row>
        <row r="36041">
          <cell r="D36041" t="str">
            <v>60901455</v>
          </cell>
          <cell r="J36041" t="str">
            <v>(blank)</v>
          </cell>
        </row>
        <row r="36042">
          <cell r="D36042" t="str">
            <v>60901455</v>
          </cell>
          <cell r="J36042" t="str">
            <v>(blank)</v>
          </cell>
        </row>
        <row r="36043">
          <cell r="D36043" t="str">
            <v>60901455</v>
          </cell>
          <cell r="J36043" t="str">
            <v>(blank)</v>
          </cell>
        </row>
        <row r="36044">
          <cell r="D36044" t="str">
            <v>60901455</v>
          </cell>
          <cell r="J36044" t="str">
            <v>(blank)</v>
          </cell>
        </row>
        <row r="36045">
          <cell r="D36045" t="str">
            <v>60901455</v>
          </cell>
          <cell r="J36045" t="str">
            <v>(blank)</v>
          </cell>
        </row>
        <row r="36046">
          <cell r="D36046" t="str">
            <v>60901455</v>
          </cell>
          <cell r="J36046" t="str">
            <v>(blank)</v>
          </cell>
        </row>
        <row r="36047">
          <cell r="D36047" t="str">
            <v>60901455</v>
          </cell>
          <cell r="J36047" t="str">
            <v>(blank)</v>
          </cell>
        </row>
        <row r="36048">
          <cell r="D36048" t="str">
            <v>60901455</v>
          </cell>
          <cell r="J36048" t="str">
            <v>(blank)</v>
          </cell>
        </row>
        <row r="36049">
          <cell r="D36049" t="str">
            <v>60901455</v>
          </cell>
          <cell r="J36049" t="str">
            <v>(blank)</v>
          </cell>
        </row>
        <row r="36050">
          <cell r="D36050" t="str">
            <v>60901455</v>
          </cell>
          <cell r="J36050" t="str">
            <v>(blank)</v>
          </cell>
        </row>
        <row r="36051">
          <cell r="D36051" t="str">
            <v>60901455</v>
          </cell>
          <cell r="J36051" t="str">
            <v>(blank)</v>
          </cell>
        </row>
        <row r="36052">
          <cell r="D36052" t="str">
            <v>60901455</v>
          </cell>
          <cell r="J36052" t="str">
            <v>(blank)</v>
          </cell>
        </row>
        <row r="36053">
          <cell r="D36053" t="str">
            <v>60901455</v>
          </cell>
          <cell r="J36053" t="str">
            <v>(blank)</v>
          </cell>
        </row>
        <row r="36054">
          <cell r="D36054" t="str">
            <v>60901455</v>
          </cell>
          <cell r="J36054" t="str">
            <v>(blank)</v>
          </cell>
        </row>
        <row r="36055">
          <cell r="D36055" t="str">
            <v>60901455</v>
          </cell>
          <cell r="J36055" t="str">
            <v>(blank)</v>
          </cell>
        </row>
        <row r="36056">
          <cell r="D36056" t="str">
            <v>60901566</v>
          </cell>
          <cell r="J36056" t="str">
            <v>(blank)</v>
          </cell>
        </row>
        <row r="36057">
          <cell r="D36057" t="str">
            <v>60901566</v>
          </cell>
          <cell r="J36057" t="str">
            <v>(blank)</v>
          </cell>
        </row>
        <row r="36058">
          <cell r="D36058" t="str">
            <v>60901566</v>
          </cell>
          <cell r="J36058" t="str">
            <v>(blank)</v>
          </cell>
        </row>
        <row r="36059">
          <cell r="D36059" t="str">
            <v>60901566</v>
          </cell>
          <cell r="J36059" t="str">
            <v>(blank)</v>
          </cell>
        </row>
        <row r="36060">
          <cell r="D36060" t="str">
            <v>60901566</v>
          </cell>
          <cell r="J36060" t="str">
            <v>(blank)</v>
          </cell>
        </row>
        <row r="36061">
          <cell r="D36061" t="str">
            <v>60901566</v>
          </cell>
          <cell r="J36061" t="str">
            <v>(blank)</v>
          </cell>
        </row>
        <row r="36062">
          <cell r="D36062" t="str">
            <v>60901566</v>
          </cell>
          <cell r="J36062" t="str">
            <v>(blank)</v>
          </cell>
        </row>
        <row r="36063">
          <cell r="D36063" t="str">
            <v>60901566</v>
          </cell>
          <cell r="J36063" t="str">
            <v>(blank)</v>
          </cell>
        </row>
        <row r="36064">
          <cell r="D36064" t="str">
            <v>60901566</v>
          </cell>
          <cell r="J36064" t="str">
            <v>(blank)</v>
          </cell>
        </row>
        <row r="36065">
          <cell r="D36065" t="str">
            <v>60901566</v>
          </cell>
          <cell r="J36065" t="str">
            <v>(blank)</v>
          </cell>
        </row>
        <row r="36066">
          <cell r="D36066" t="str">
            <v>60901566</v>
          </cell>
          <cell r="J36066" t="str">
            <v>(blank)</v>
          </cell>
        </row>
        <row r="36067">
          <cell r="D36067" t="str">
            <v>60901566</v>
          </cell>
          <cell r="J36067" t="str">
            <v>(blank)</v>
          </cell>
        </row>
        <row r="36068">
          <cell r="D36068" t="str">
            <v>60901566</v>
          </cell>
          <cell r="J36068" t="str">
            <v>(blank)</v>
          </cell>
        </row>
        <row r="36069">
          <cell r="D36069" t="str">
            <v>60901566</v>
          </cell>
          <cell r="J36069" t="str">
            <v>(blank)</v>
          </cell>
        </row>
        <row r="36070">
          <cell r="D36070" t="str">
            <v>60901566</v>
          </cell>
          <cell r="J36070" t="str">
            <v>(blank)</v>
          </cell>
        </row>
        <row r="36071">
          <cell r="D36071" t="str">
            <v>60901566</v>
          </cell>
          <cell r="J36071" t="str">
            <v>(blank)</v>
          </cell>
        </row>
        <row r="36072">
          <cell r="D36072" t="str">
            <v>60901566</v>
          </cell>
          <cell r="J36072" t="str">
            <v>(blank)</v>
          </cell>
        </row>
        <row r="36073">
          <cell r="D36073" t="str">
            <v>60901566</v>
          </cell>
          <cell r="J36073" t="str">
            <v>(blank)</v>
          </cell>
        </row>
        <row r="36074">
          <cell r="D36074" t="str">
            <v>60901566</v>
          </cell>
          <cell r="J36074" t="str">
            <v>(blank)</v>
          </cell>
        </row>
        <row r="36075">
          <cell r="D36075" t="str">
            <v>60901566</v>
          </cell>
          <cell r="J36075" t="str">
            <v>(blank)</v>
          </cell>
        </row>
        <row r="36076">
          <cell r="D36076" t="str">
            <v>60901566</v>
          </cell>
          <cell r="J36076" t="str">
            <v>(blank)</v>
          </cell>
        </row>
        <row r="36077">
          <cell r="D36077" t="str">
            <v>60901566</v>
          </cell>
          <cell r="J36077" t="str">
            <v>(blank)</v>
          </cell>
        </row>
        <row r="36078">
          <cell r="D36078" t="str">
            <v>60901566</v>
          </cell>
          <cell r="J36078" t="str">
            <v>(blank)</v>
          </cell>
        </row>
        <row r="36079">
          <cell r="D36079" t="str">
            <v>60901566</v>
          </cell>
          <cell r="J36079" t="str">
            <v>(blank)</v>
          </cell>
        </row>
        <row r="36080">
          <cell r="D36080" t="str">
            <v>60901566</v>
          </cell>
          <cell r="J36080" t="str">
            <v>(blank)</v>
          </cell>
        </row>
        <row r="36081">
          <cell r="D36081" t="str">
            <v>60901566</v>
          </cell>
          <cell r="J36081" t="str">
            <v>(blank)</v>
          </cell>
        </row>
        <row r="36082">
          <cell r="D36082" t="str">
            <v>60901566</v>
          </cell>
          <cell r="J36082" t="str">
            <v>(blank)</v>
          </cell>
        </row>
        <row r="36083">
          <cell r="D36083" t="str">
            <v>60901566</v>
          </cell>
          <cell r="J36083" t="str">
            <v>(blank)</v>
          </cell>
        </row>
        <row r="36084">
          <cell r="D36084" t="str">
            <v>60901566</v>
          </cell>
          <cell r="J36084" t="str">
            <v>(blank)</v>
          </cell>
        </row>
        <row r="36085">
          <cell r="D36085" t="str">
            <v>60901566</v>
          </cell>
          <cell r="J36085" t="str">
            <v>(blank)</v>
          </cell>
        </row>
        <row r="36086">
          <cell r="D36086" t="str">
            <v>60901566</v>
          </cell>
          <cell r="J36086" t="str">
            <v>(blank)</v>
          </cell>
        </row>
        <row r="36087">
          <cell r="D36087" t="str">
            <v>60901566</v>
          </cell>
          <cell r="J36087" t="str">
            <v>(blank)</v>
          </cell>
        </row>
        <row r="36088">
          <cell r="D36088" t="str">
            <v>60901566</v>
          </cell>
          <cell r="J36088" t="str">
            <v>(blank)</v>
          </cell>
        </row>
        <row r="36089">
          <cell r="D36089" t="str">
            <v>60902550</v>
          </cell>
          <cell r="J36089" t="str">
            <v>(blank)</v>
          </cell>
        </row>
        <row r="36090">
          <cell r="D36090" t="str">
            <v>60902550</v>
          </cell>
          <cell r="J36090" t="str">
            <v>(blank)</v>
          </cell>
        </row>
        <row r="36091">
          <cell r="D36091" t="str">
            <v>60902550</v>
          </cell>
          <cell r="J36091" t="str">
            <v>(blank)</v>
          </cell>
        </row>
        <row r="36092">
          <cell r="D36092" t="str">
            <v>60902550</v>
          </cell>
          <cell r="J36092" t="str">
            <v>(blank)</v>
          </cell>
        </row>
        <row r="36093">
          <cell r="D36093" t="str">
            <v>60902550</v>
          </cell>
          <cell r="J36093" t="str">
            <v>(blank)</v>
          </cell>
        </row>
        <row r="36094">
          <cell r="D36094" t="str">
            <v>60902550</v>
          </cell>
          <cell r="J36094" t="str">
            <v>(blank)</v>
          </cell>
        </row>
        <row r="36095">
          <cell r="D36095" t="str">
            <v>60902550</v>
          </cell>
          <cell r="J36095" t="str">
            <v>(blank)</v>
          </cell>
        </row>
        <row r="36096">
          <cell r="D36096" t="str">
            <v>60902550</v>
          </cell>
          <cell r="J36096" t="str">
            <v>(blank)</v>
          </cell>
        </row>
        <row r="36097">
          <cell r="D36097" t="str">
            <v>60902550</v>
          </cell>
          <cell r="J36097" t="str">
            <v>(blank)</v>
          </cell>
        </row>
        <row r="36098">
          <cell r="D36098" t="str">
            <v>60902550</v>
          </cell>
          <cell r="J36098" t="str">
            <v>(blank)</v>
          </cell>
        </row>
        <row r="36099">
          <cell r="D36099" t="str">
            <v>60902550</v>
          </cell>
          <cell r="J36099" t="str">
            <v>(blank)</v>
          </cell>
        </row>
        <row r="36100">
          <cell r="D36100" t="str">
            <v>60902550</v>
          </cell>
          <cell r="J36100" t="str">
            <v>(blank)</v>
          </cell>
        </row>
        <row r="36101">
          <cell r="D36101" t="str">
            <v>60902550</v>
          </cell>
          <cell r="J36101" t="str">
            <v>(blank)</v>
          </cell>
        </row>
        <row r="36102">
          <cell r="D36102" t="str">
            <v>60902550</v>
          </cell>
          <cell r="J36102" t="str">
            <v>(blank)</v>
          </cell>
        </row>
        <row r="36103">
          <cell r="D36103" t="str">
            <v>60902550</v>
          </cell>
          <cell r="J36103" t="str">
            <v>(blank)</v>
          </cell>
        </row>
        <row r="36104">
          <cell r="D36104" t="str">
            <v>60902550</v>
          </cell>
          <cell r="J36104" t="str">
            <v>(blank)</v>
          </cell>
        </row>
        <row r="36105">
          <cell r="D36105" t="str">
            <v>60902550</v>
          </cell>
          <cell r="J36105" t="str">
            <v>(blank)</v>
          </cell>
        </row>
        <row r="36106">
          <cell r="D36106" t="str">
            <v>60902550</v>
          </cell>
          <cell r="J36106" t="str">
            <v>(blank)</v>
          </cell>
        </row>
        <row r="36107">
          <cell r="D36107" t="str">
            <v>60902550</v>
          </cell>
          <cell r="J36107" t="str">
            <v>(blank)</v>
          </cell>
        </row>
        <row r="36108">
          <cell r="D36108" t="str">
            <v>60902550</v>
          </cell>
          <cell r="J36108" t="str">
            <v>(blank)</v>
          </cell>
        </row>
        <row r="36109">
          <cell r="D36109" t="str">
            <v>60902550</v>
          </cell>
          <cell r="J36109" t="str">
            <v>(blank)</v>
          </cell>
        </row>
        <row r="36110">
          <cell r="D36110" t="str">
            <v>60902550</v>
          </cell>
          <cell r="J36110" t="str">
            <v>(blank)</v>
          </cell>
        </row>
        <row r="36111">
          <cell r="D36111" t="str">
            <v>60902550</v>
          </cell>
          <cell r="J36111" t="str">
            <v>(blank)</v>
          </cell>
        </row>
        <row r="36112">
          <cell r="D36112" t="str">
            <v>60902550</v>
          </cell>
          <cell r="J36112" t="str">
            <v>(blank)</v>
          </cell>
        </row>
        <row r="36113">
          <cell r="D36113" t="str">
            <v>60902550</v>
          </cell>
          <cell r="J36113" t="str">
            <v>(blank)</v>
          </cell>
        </row>
        <row r="36114">
          <cell r="D36114" t="str">
            <v>60902550</v>
          </cell>
          <cell r="J36114" t="str">
            <v>(blank)</v>
          </cell>
        </row>
        <row r="36115">
          <cell r="D36115" t="str">
            <v>60902550</v>
          </cell>
          <cell r="J36115" t="str">
            <v>(blank)</v>
          </cell>
        </row>
        <row r="36116">
          <cell r="D36116" t="str">
            <v>60902550</v>
          </cell>
          <cell r="J36116" t="str">
            <v>(blank)</v>
          </cell>
        </row>
        <row r="36117">
          <cell r="D36117" t="str">
            <v>60902550</v>
          </cell>
          <cell r="J36117" t="str">
            <v>(blank)</v>
          </cell>
        </row>
        <row r="36118">
          <cell r="D36118" t="str">
            <v>60902550</v>
          </cell>
          <cell r="J36118" t="str">
            <v>(blank)</v>
          </cell>
        </row>
        <row r="36119">
          <cell r="D36119" t="str">
            <v>60902550</v>
          </cell>
          <cell r="J36119" t="str">
            <v>(blank)</v>
          </cell>
        </row>
        <row r="36120">
          <cell r="D36120" t="str">
            <v>60902550</v>
          </cell>
          <cell r="J36120" t="str">
            <v>(blank)</v>
          </cell>
        </row>
        <row r="36121">
          <cell r="D36121" t="str">
            <v>60902550</v>
          </cell>
          <cell r="J36121" t="str">
            <v>(blank)</v>
          </cell>
        </row>
        <row r="36122">
          <cell r="D36122" t="str">
            <v>60902720</v>
          </cell>
          <cell r="J36122" t="str">
            <v>(blank)</v>
          </cell>
        </row>
        <row r="36123">
          <cell r="D36123" t="str">
            <v>60902720</v>
          </cell>
          <cell r="J36123" t="str">
            <v>(blank)</v>
          </cell>
        </row>
        <row r="36124">
          <cell r="D36124" t="str">
            <v>60902720</v>
          </cell>
          <cell r="J36124" t="str">
            <v>(blank)</v>
          </cell>
        </row>
        <row r="36125">
          <cell r="D36125" t="str">
            <v>60902720</v>
          </cell>
          <cell r="J36125" t="str">
            <v>(blank)</v>
          </cell>
        </row>
        <row r="36126">
          <cell r="D36126" t="str">
            <v>60902720</v>
          </cell>
          <cell r="J36126" t="str">
            <v>(blank)</v>
          </cell>
        </row>
        <row r="36127">
          <cell r="D36127" t="str">
            <v>60902720</v>
          </cell>
          <cell r="J36127" t="str">
            <v>(blank)</v>
          </cell>
        </row>
        <row r="36128">
          <cell r="D36128" t="str">
            <v>60902720</v>
          </cell>
          <cell r="J36128" t="str">
            <v>(blank)</v>
          </cell>
        </row>
        <row r="36129">
          <cell r="D36129" t="str">
            <v>60902720</v>
          </cell>
          <cell r="J36129" t="str">
            <v>(blank)</v>
          </cell>
        </row>
        <row r="36130">
          <cell r="D36130" t="str">
            <v>60902720</v>
          </cell>
          <cell r="J36130" t="str">
            <v>(blank)</v>
          </cell>
        </row>
        <row r="36131">
          <cell r="D36131" t="str">
            <v>60902720</v>
          </cell>
          <cell r="J36131" t="str">
            <v>(blank)</v>
          </cell>
        </row>
        <row r="36132">
          <cell r="D36132" t="str">
            <v>60902720</v>
          </cell>
          <cell r="J36132" t="str">
            <v>(blank)</v>
          </cell>
        </row>
        <row r="36133">
          <cell r="D36133" t="str">
            <v>60902720</v>
          </cell>
          <cell r="J36133" t="str">
            <v>(blank)</v>
          </cell>
        </row>
        <row r="36134">
          <cell r="D36134" t="str">
            <v>60902720</v>
          </cell>
          <cell r="J36134" t="str">
            <v>(blank)</v>
          </cell>
        </row>
        <row r="36135">
          <cell r="D36135" t="str">
            <v>60902720</v>
          </cell>
          <cell r="J36135" t="str">
            <v>(blank)</v>
          </cell>
        </row>
        <row r="36136">
          <cell r="D36136" t="str">
            <v>60902720</v>
          </cell>
          <cell r="J36136" t="str">
            <v>(blank)</v>
          </cell>
        </row>
        <row r="36137">
          <cell r="D36137" t="str">
            <v>60902720</v>
          </cell>
          <cell r="J36137" t="str">
            <v>(blank)</v>
          </cell>
        </row>
        <row r="36138">
          <cell r="D36138" t="str">
            <v>60902720</v>
          </cell>
          <cell r="J36138" t="str">
            <v>(blank)</v>
          </cell>
        </row>
        <row r="36139">
          <cell r="D36139" t="str">
            <v>60902720</v>
          </cell>
          <cell r="J36139" t="str">
            <v>(blank)</v>
          </cell>
        </row>
        <row r="36140">
          <cell r="D36140" t="str">
            <v>60902720</v>
          </cell>
          <cell r="J36140" t="str">
            <v>(blank)</v>
          </cell>
        </row>
        <row r="36141">
          <cell r="D36141" t="str">
            <v>60902720</v>
          </cell>
          <cell r="J36141" t="str">
            <v>(blank)</v>
          </cell>
        </row>
        <row r="36142">
          <cell r="D36142" t="str">
            <v>60902720</v>
          </cell>
          <cell r="J36142" t="str">
            <v>(blank)</v>
          </cell>
        </row>
        <row r="36143">
          <cell r="D36143" t="str">
            <v>60902720</v>
          </cell>
          <cell r="J36143" t="str">
            <v>(blank)</v>
          </cell>
        </row>
        <row r="36144">
          <cell r="D36144" t="str">
            <v>60902720</v>
          </cell>
          <cell r="J36144" t="str">
            <v>(blank)</v>
          </cell>
        </row>
        <row r="36145">
          <cell r="D36145" t="str">
            <v>60902720</v>
          </cell>
          <cell r="J36145" t="str">
            <v>(blank)</v>
          </cell>
        </row>
        <row r="36146">
          <cell r="D36146" t="str">
            <v>60902720</v>
          </cell>
          <cell r="J36146" t="str">
            <v>(blank)</v>
          </cell>
        </row>
        <row r="36147">
          <cell r="D36147" t="str">
            <v>60902720</v>
          </cell>
          <cell r="J36147" t="str">
            <v>(blank)</v>
          </cell>
        </row>
        <row r="36148">
          <cell r="D36148" t="str">
            <v>60902720</v>
          </cell>
          <cell r="J36148" t="str">
            <v>(blank)</v>
          </cell>
        </row>
        <row r="36149">
          <cell r="D36149" t="str">
            <v>60902720</v>
          </cell>
          <cell r="J36149" t="str">
            <v>(blank)</v>
          </cell>
        </row>
        <row r="36150">
          <cell r="D36150" t="str">
            <v>60902720</v>
          </cell>
          <cell r="J36150" t="str">
            <v>(blank)</v>
          </cell>
        </row>
        <row r="36151">
          <cell r="D36151" t="str">
            <v>60902805</v>
          </cell>
          <cell r="J36151" t="str">
            <v>(blank)</v>
          </cell>
        </row>
        <row r="36152">
          <cell r="D36152" t="str">
            <v>60902805</v>
          </cell>
          <cell r="J36152" t="str">
            <v>(blank)</v>
          </cell>
        </row>
        <row r="36153">
          <cell r="D36153" t="str">
            <v>60902805</v>
          </cell>
          <cell r="J36153" t="str">
            <v>(blank)</v>
          </cell>
        </row>
        <row r="36154">
          <cell r="D36154" t="str">
            <v>60902805</v>
          </cell>
          <cell r="J36154" t="str">
            <v>(blank)</v>
          </cell>
        </row>
        <row r="36155">
          <cell r="D36155" t="str">
            <v>60902805</v>
          </cell>
          <cell r="J36155" t="str">
            <v>(blank)</v>
          </cell>
        </row>
        <row r="36156">
          <cell r="D36156" t="str">
            <v>60902805</v>
          </cell>
          <cell r="J36156" t="str">
            <v>(blank)</v>
          </cell>
        </row>
        <row r="36157">
          <cell r="D36157" t="str">
            <v>60902805</v>
          </cell>
          <cell r="J36157" t="str">
            <v>(blank)</v>
          </cell>
        </row>
        <row r="36158">
          <cell r="D36158" t="str">
            <v>60902805</v>
          </cell>
          <cell r="J36158" t="str">
            <v>(blank)</v>
          </cell>
        </row>
        <row r="36159">
          <cell r="D36159" t="str">
            <v>60902811</v>
          </cell>
          <cell r="J36159" t="str">
            <v>(blank)</v>
          </cell>
        </row>
        <row r="36160">
          <cell r="D36160" t="str">
            <v>60903167</v>
          </cell>
          <cell r="J36160" t="str">
            <v>(blank)</v>
          </cell>
        </row>
        <row r="36161">
          <cell r="D36161" t="str">
            <v>60903167</v>
          </cell>
          <cell r="J36161" t="str">
            <v>(blank)</v>
          </cell>
        </row>
        <row r="36162">
          <cell r="D36162" t="str">
            <v>60903167</v>
          </cell>
          <cell r="J36162" t="str">
            <v>(blank)</v>
          </cell>
        </row>
        <row r="36163">
          <cell r="D36163" t="str">
            <v>60903167</v>
          </cell>
          <cell r="J36163" t="str">
            <v>(blank)</v>
          </cell>
        </row>
        <row r="36164">
          <cell r="D36164" t="str">
            <v>60903167</v>
          </cell>
          <cell r="J36164" t="str">
            <v>(blank)</v>
          </cell>
        </row>
        <row r="36165">
          <cell r="D36165" t="str">
            <v>60903167</v>
          </cell>
          <cell r="J36165" t="str">
            <v>(blank)</v>
          </cell>
        </row>
        <row r="36166">
          <cell r="D36166" t="str">
            <v>60903167</v>
          </cell>
          <cell r="J36166" t="str">
            <v>(blank)</v>
          </cell>
        </row>
        <row r="36167">
          <cell r="D36167" t="str">
            <v>60903167</v>
          </cell>
          <cell r="J36167" t="str">
            <v>(blank)</v>
          </cell>
        </row>
        <row r="36168">
          <cell r="D36168" t="str">
            <v>60903167</v>
          </cell>
          <cell r="J36168" t="str">
            <v>(blank)</v>
          </cell>
        </row>
        <row r="36169">
          <cell r="D36169" t="str">
            <v>60903167</v>
          </cell>
          <cell r="J36169" t="str">
            <v>(blank)</v>
          </cell>
        </row>
        <row r="36170">
          <cell r="D36170" t="str">
            <v>60903167</v>
          </cell>
          <cell r="J36170" t="str">
            <v>(blank)</v>
          </cell>
        </row>
        <row r="36171">
          <cell r="D36171" t="str">
            <v>60903378</v>
          </cell>
          <cell r="J36171" t="str">
            <v>(blank)</v>
          </cell>
        </row>
        <row r="36172">
          <cell r="D36172" t="str">
            <v>60903378</v>
          </cell>
          <cell r="J36172" t="str">
            <v>(blank)</v>
          </cell>
        </row>
        <row r="36173">
          <cell r="D36173" t="str">
            <v>60903378</v>
          </cell>
          <cell r="J36173" t="str">
            <v>(blank)</v>
          </cell>
        </row>
        <row r="36174">
          <cell r="D36174" t="str">
            <v>60903378</v>
          </cell>
          <cell r="J36174" t="str">
            <v>(blank)</v>
          </cell>
        </row>
        <row r="36175">
          <cell r="D36175" t="str">
            <v>60903378</v>
          </cell>
          <cell r="J36175" t="str">
            <v>(blank)</v>
          </cell>
        </row>
        <row r="36176">
          <cell r="D36176" t="str">
            <v>60903378</v>
          </cell>
          <cell r="J36176" t="str">
            <v>(blank)</v>
          </cell>
        </row>
        <row r="36177">
          <cell r="D36177" t="str">
            <v>60903378</v>
          </cell>
          <cell r="J36177" t="str">
            <v>(blank)</v>
          </cell>
        </row>
        <row r="36178">
          <cell r="D36178" t="str">
            <v>60903378</v>
          </cell>
          <cell r="J36178" t="str">
            <v>(blank)</v>
          </cell>
        </row>
        <row r="36179">
          <cell r="D36179" t="str">
            <v>60903378</v>
          </cell>
          <cell r="J36179" t="str">
            <v>(blank)</v>
          </cell>
        </row>
        <row r="36180">
          <cell r="D36180" t="str">
            <v>60903378</v>
          </cell>
          <cell r="J36180" t="str">
            <v>(blank)</v>
          </cell>
        </row>
        <row r="36181">
          <cell r="D36181" t="str">
            <v>60903378</v>
          </cell>
          <cell r="J36181" t="str">
            <v>(blank)</v>
          </cell>
        </row>
        <row r="36182">
          <cell r="D36182" t="str">
            <v>60903378</v>
          </cell>
          <cell r="J36182" t="str">
            <v>(blank)</v>
          </cell>
        </row>
        <row r="36183">
          <cell r="D36183" t="str">
            <v>60903378</v>
          </cell>
          <cell r="J36183" t="str">
            <v>(blank)</v>
          </cell>
        </row>
        <row r="36184">
          <cell r="D36184" t="str">
            <v>60903378</v>
          </cell>
          <cell r="J36184" t="str">
            <v>(blank)</v>
          </cell>
        </row>
        <row r="36185">
          <cell r="D36185" t="str">
            <v>60903378</v>
          </cell>
          <cell r="J36185" t="str">
            <v>(blank)</v>
          </cell>
        </row>
        <row r="36186">
          <cell r="D36186" t="str">
            <v>60903378</v>
          </cell>
          <cell r="J36186" t="str">
            <v>(blank)</v>
          </cell>
        </row>
        <row r="36187">
          <cell r="D36187" t="str">
            <v>60903378</v>
          </cell>
          <cell r="J36187" t="str">
            <v>(blank)</v>
          </cell>
        </row>
        <row r="36188">
          <cell r="D36188" t="str">
            <v>60903378</v>
          </cell>
          <cell r="J36188" t="str">
            <v>(blank)</v>
          </cell>
        </row>
        <row r="36189">
          <cell r="D36189" t="str">
            <v>60903378</v>
          </cell>
          <cell r="J36189" t="str">
            <v>(blank)</v>
          </cell>
        </row>
        <row r="36190">
          <cell r="D36190" t="str">
            <v>60903378</v>
          </cell>
          <cell r="J36190" t="str">
            <v>(blank)</v>
          </cell>
        </row>
        <row r="36191">
          <cell r="D36191" t="str">
            <v>60903378</v>
          </cell>
          <cell r="J36191" t="str">
            <v>(blank)</v>
          </cell>
        </row>
        <row r="36192">
          <cell r="D36192" t="str">
            <v>60903378</v>
          </cell>
          <cell r="J36192" t="str">
            <v>(blank)</v>
          </cell>
        </row>
        <row r="36193">
          <cell r="D36193" t="str">
            <v>60903378</v>
          </cell>
          <cell r="J36193" t="str">
            <v>(blank)</v>
          </cell>
        </row>
        <row r="36194">
          <cell r="D36194" t="str">
            <v>60903378</v>
          </cell>
          <cell r="J36194" t="str">
            <v>(blank)</v>
          </cell>
        </row>
        <row r="36195">
          <cell r="D36195" t="str">
            <v>60903378</v>
          </cell>
          <cell r="J36195" t="str">
            <v>(blank)</v>
          </cell>
        </row>
        <row r="36196">
          <cell r="D36196" t="str">
            <v>60903378</v>
          </cell>
          <cell r="J36196" t="str">
            <v>(blank)</v>
          </cell>
        </row>
        <row r="36197">
          <cell r="D36197" t="str">
            <v>60903378</v>
          </cell>
          <cell r="J36197" t="str">
            <v>(blank)</v>
          </cell>
        </row>
        <row r="36198">
          <cell r="D36198" t="str">
            <v>60903378</v>
          </cell>
          <cell r="J36198" t="str">
            <v>(blank)</v>
          </cell>
        </row>
        <row r="36199">
          <cell r="D36199" t="str">
            <v>60903378</v>
          </cell>
          <cell r="J36199" t="str">
            <v>(blank)</v>
          </cell>
        </row>
        <row r="36200">
          <cell r="D36200" t="str">
            <v>60903378</v>
          </cell>
          <cell r="J36200" t="str">
            <v>(blank)</v>
          </cell>
        </row>
        <row r="36201">
          <cell r="D36201" t="str">
            <v>60903378</v>
          </cell>
          <cell r="J36201" t="str">
            <v>(blank)</v>
          </cell>
        </row>
        <row r="36202">
          <cell r="D36202" t="str">
            <v>60903378</v>
          </cell>
          <cell r="J36202" t="str">
            <v>(blank)</v>
          </cell>
        </row>
        <row r="36203">
          <cell r="D36203" t="str">
            <v>60903378</v>
          </cell>
          <cell r="J36203" t="str">
            <v>(blank)</v>
          </cell>
        </row>
        <row r="36204">
          <cell r="D36204" t="str">
            <v>60903386</v>
          </cell>
          <cell r="J36204" t="str">
            <v>(blank)</v>
          </cell>
        </row>
        <row r="36205">
          <cell r="D36205" t="str">
            <v>60903386</v>
          </cell>
          <cell r="J36205" t="str">
            <v>(blank)</v>
          </cell>
        </row>
        <row r="36206">
          <cell r="D36206" t="str">
            <v>60903386</v>
          </cell>
          <cell r="J36206" t="str">
            <v>(blank)</v>
          </cell>
        </row>
        <row r="36207">
          <cell r="D36207" t="str">
            <v>60903386</v>
          </cell>
          <cell r="J36207" t="str">
            <v>(blank)</v>
          </cell>
        </row>
        <row r="36208">
          <cell r="D36208" t="str">
            <v>60903386</v>
          </cell>
          <cell r="J36208" t="str">
            <v>(blank)</v>
          </cell>
        </row>
        <row r="36209">
          <cell r="D36209" t="str">
            <v>60903386</v>
          </cell>
          <cell r="J36209" t="str">
            <v>(blank)</v>
          </cell>
        </row>
        <row r="36210">
          <cell r="D36210" t="str">
            <v>60903386</v>
          </cell>
          <cell r="J36210" t="str">
            <v>(blank)</v>
          </cell>
        </row>
        <row r="36211">
          <cell r="D36211" t="str">
            <v>60903386</v>
          </cell>
          <cell r="J36211" t="str">
            <v>(blank)</v>
          </cell>
        </row>
        <row r="36212">
          <cell r="D36212" t="str">
            <v>60903386</v>
          </cell>
          <cell r="J36212" t="str">
            <v>(blank)</v>
          </cell>
        </row>
        <row r="36213">
          <cell r="D36213" t="str">
            <v>60903386</v>
          </cell>
          <cell r="J36213" t="str">
            <v>(blank)</v>
          </cell>
        </row>
        <row r="36214">
          <cell r="D36214" t="str">
            <v>60903386</v>
          </cell>
          <cell r="J36214" t="str">
            <v>(blank)</v>
          </cell>
        </row>
        <row r="36215">
          <cell r="D36215" t="str">
            <v>60903386</v>
          </cell>
          <cell r="J36215" t="str">
            <v>(blank)</v>
          </cell>
        </row>
        <row r="36216">
          <cell r="D36216" t="str">
            <v>60903386</v>
          </cell>
          <cell r="J36216" t="str">
            <v>(blank)</v>
          </cell>
        </row>
        <row r="36217">
          <cell r="D36217" t="str">
            <v>60903386</v>
          </cell>
          <cell r="J36217" t="str">
            <v>(blank)</v>
          </cell>
        </row>
        <row r="36218">
          <cell r="D36218" t="str">
            <v>60903386</v>
          </cell>
          <cell r="J36218" t="str">
            <v>(blank)</v>
          </cell>
        </row>
        <row r="36219">
          <cell r="D36219" t="str">
            <v>60903386</v>
          </cell>
          <cell r="J36219" t="str">
            <v>(blank)</v>
          </cell>
        </row>
        <row r="36220">
          <cell r="D36220" t="str">
            <v>60903386</v>
          </cell>
          <cell r="J36220" t="str">
            <v>(blank)</v>
          </cell>
        </row>
        <row r="36221">
          <cell r="D36221" t="str">
            <v>60903386</v>
          </cell>
          <cell r="J36221" t="str">
            <v>(blank)</v>
          </cell>
        </row>
        <row r="36222">
          <cell r="D36222" t="str">
            <v>60903386</v>
          </cell>
          <cell r="J36222" t="str">
            <v>(blank)</v>
          </cell>
        </row>
        <row r="36223">
          <cell r="D36223" t="str">
            <v>60903386</v>
          </cell>
          <cell r="J36223" t="str">
            <v>(blank)</v>
          </cell>
        </row>
        <row r="36224">
          <cell r="D36224" t="str">
            <v>60903427</v>
          </cell>
          <cell r="J36224" t="str">
            <v>(blank)</v>
          </cell>
        </row>
        <row r="36225">
          <cell r="D36225" t="str">
            <v>60903427</v>
          </cell>
          <cell r="J36225" t="str">
            <v>(blank)</v>
          </cell>
        </row>
        <row r="36226">
          <cell r="D36226" t="str">
            <v>60903427</v>
          </cell>
          <cell r="J36226" t="str">
            <v>(blank)</v>
          </cell>
        </row>
        <row r="36227">
          <cell r="D36227" t="str">
            <v>60903427</v>
          </cell>
          <cell r="J36227" t="str">
            <v>(blank)</v>
          </cell>
        </row>
        <row r="36228">
          <cell r="D36228" t="str">
            <v>60903427</v>
          </cell>
          <cell r="J36228" t="str">
            <v>(blank)</v>
          </cell>
        </row>
        <row r="36229">
          <cell r="D36229" t="str">
            <v>60903427</v>
          </cell>
          <cell r="J36229" t="str">
            <v>(blank)</v>
          </cell>
        </row>
        <row r="36230">
          <cell r="D36230" t="str">
            <v>60903427</v>
          </cell>
          <cell r="J36230" t="str">
            <v>(blank)</v>
          </cell>
        </row>
        <row r="36231">
          <cell r="D36231" t="str">
            <v>60903427</v>
          </cell>
          <cell r="J36231" t="str">
            <v>(blank)</v>
          </cell>
        </row>
        <row r="36232">
          <cell r="D36232" t="str">
            <v>60904505</v>
          </cell>
          <cell r="J36232" t="str">
            <v>(blank)</v>
          </cell>
        </row>
        <row r="36233">
          <cell r="D36233" t="str">
            <v>60904505</v>
          </cell>
          <cell r="J36233" t="str">
            <v>(blank)</v>
          </cell>
        </row>
        <row r="36234">
          <cell r="D36234" t="str">
            <v>60904505</v>
          </cell>
          <cell r="J36234" t="str">
            <v>(blank)</v>
          </cell>
        </row>
        <row r="36235">
          <cell r="D36235" t="str">
            <v>60904505</v>
          </cell>
          <cell r="J36235" t="str">
            <v>(blank)</v>
          </cell>
        </row>
        <row r="36236">
          <cell r="D36236" t="str">
            <v>60904505</v>
          </cell>
          <cell r="J36236" t="str">
            <v>(blank)</v>
          </cell>
        </row>
        <row r="36237">
          <cell r="D36237" t="str">
            <v>60904505</v>
          </cell>
          <cell r="J36237" t="str">
            <v>(blank)</v>
          </cell>
        </row>
        <row r="36238">
          <cell r="D36238" t="str">
            <v>60904505</v>
          </cell>
          <cell r="J36238" t="str">
            <v>(blank)</v>
          </cell>
        </row>
        <row r="36239">
          <cell r="D36239" t="str">
            <v>60904505</v>
          </cell>
          <cell r="J36239" t="str">
            <v>(blank)</v>
          </cell>
        </row>
        <row r="36240">
          <cell r="D36240" t="str">
            <v>60904505</v>
          </cell>
          <cell r="J36240" t="str">
            <v>(blank)</v>
          </cell>
        </row>
        <row r="36241">
          <cell r="D36241" t="str">
            <v>60904505</v>
          </cell>
          <cell r="J36241" t="str">
            <v>(blank)</v>
          </cell>
        </row>
        <row r="36242">
          <cell r="D36242" t="str">
            <v>60904505</v>
          </cell>
          <cell r="J36242" t="str">
            <v>(blank)</v>
          </cell>
        </row>
        <row r="36243">
          <cell r="D36243" t="str">
            <v>60904505</v>
          </cell>
          <cell r="J36243" t="str">
            <v>(blank)</v>
          </cell>
        </row>
        <row r="36244">
          <cell r="D36244" t="str">
            <v>60904505</v>
          </cell>
          <cell r="J36244" t="str">
            <v>(blank)</v>
          </cell>
        </row>
        <row r="36245">
          <cell r="D36245" t="str">
            <v>60904505</v>
          </cell>
          <cell r="J36245" t="str">
            <v>(blank)</v>
          </cell>
        </row>
        <row r="36246">
          <cell r="D36246" t="str">
            <v>60904505</v>
          </cell>
          <cell r="J36246" t="str">
            <v>(blank)</v>
          </cell>
        </row>
        <row r="36247">
          <cell r="D36247" t="str">
            <v>60904505</v>
          </cell>
          <cell r="J36247" t="str">
            <v>(blank)</v>
          </cell>
        </row>
        <row r="36248">
          <cell r="D36248" t="str">
            <v>60904505</v>
          </cell>
          <cell r="J36248" t="str">
            <v>(blank)</v>
          </cell>
        </row>
        <row r="36249">
          <cell r="D36249" t="str">
            <v>60904505</v>
          </cell>
          <cell r="J36249" t="str">
            <v>(blank)</v>
          </cell>
        </row>
        <row r="36250">
          <cell r="D36250" t="str">
            <v>60904505</v>
          </cell>
          <cell r="J36250" t="str">
            <v>(blank)</v>
          </cell>
        </row>
        <row r="36251">
          <cell r="D36251" t="str">
            <v>60904505</v>
          </cell>
          <cell r="J36251" t="str">
            <v>(blank)</v>
          </cell>
        </row>
        <row r="36252">
          <cell r="D36252" t="str">
            <v>60904505</v>
          </cell>
          <cell r="J36252" t="str">
            <v>(blank)</v>
          </cell>
        </row>
        <row r="36253">
          <cell r="D36253" t="str">
            <v>60904505</v>
          </cell>
          <cell r="J36253" t="str">
            <v>(blank)</v>
          </cell>
        </row>
        <row r="36254">
          <cell r="D36254" t="str">
            <v>60904505</v>
          </cell>
          <cell r="J36254" t="str">
            <v>(blank)</v>
          </cell>
        </row>
        <row r="36255">
          <cell r="D36255" t="str">
            <v>60904505</v>
          </cell>
          <cell r="J36255" t="str">
            <v>(blank)</v>
          </cell>
        </row>
        <row r="36256">
          <cell r="D36256" t="str">
            <v>60904505</v>
          </cell>
          <cell r="J36256" t="str">
            <v>(blank)</v>
          </cell>
        </row>
        <row r="36257">
          <cell r="D36257" t="str">
            <v>60904505</v>
          </cell>
          <cell r="J36257" t="str">
            <v>(blank)</v>
          </cell>
        </row>
        <row r="36258">
          <cell r="D36258" t="str">
            <v>60904506</v>
          </cell>
          <cell r="J36258" t="str">
            <v>(blank)</v>
          </cell>
        </row>
        <row r="36259">
          <cell r="D36259" t="str">
            <v>60904506</v>
          </cell>
          <cell r="J36259" t="str">
            <v>(blank)</v>
          </cell>
        </row>
        <row r="36260">
          <cell r="D36260" t="str">
            <v>60904506</v>
          </cell>
          <cell r="J36260" t="str">
            <v>(blank)</v>
          </cell>
        </row>
        <row r="36261">
          <cell r="D36261" t="str">
            <v>60904506</v>
          </cell>
          <cell r="J36261" t="str">
            <v>(blank)</v>
          </cell>
        </row>
        <row r="36262">
          <cell r="D36262" t="str">
            <v>60904506</v>
          </cell>
          <cell r="J36262" t="str">
            <v>(blank)</v>
          </cell>
        </row>
        <row r="36263">
          <cell r="D36263" t="str">
            <v>60904506</v>
          </cell>
          <cell r="J36263" t="str">
            <v>(blank)</v>
          </cell>
        </row>
        <row r="36264">
          <cell r="D36264" t="str">
            <v>60904506</v>
          </cell>
          <cell r="J36264" t="str">
            <v>(blank)</v>
          </cell>
        </row>
        <row r="36265">
          <cell r="D36265" t="str">
            <v>60904506</v>
          </cell>
          <cell r="J36265" t="str">
            <v>(blank)</v>
          </cell>
        </row>
        <row r="36266">
          <cell r="D36266" t="str">
            <v>60904506</v>
          </cell>
          <cell r="J36266" t="str">
            <v>(blank)</v>
          </cell>
        </row>
        <row r="36267">
          <cell r="D36267" t="str">
            <v>60904506</v>
          </cell>
          <cell r="J36267" t="str">
            <v>(blank)</v>
          </cell>
        </row>
        <row r="36268">
          <cell r="D36268" t="str">
            <v>60904506</v>
          </cell>
          <cell r="J36268" t="str">
            <v>(blank)</v>
          </cell>
        </row>
        <row r="36269">
          <cell r="D36269" t="str">
            <v>60904506</v>
          </cell>
          <cell r="J36269" t="str">
            <v>(blank)</v>
          </cell>
        </row>
        <row r="36270">
          <cell r="D36270" t="str">
            <v>60904506</v>
          </cell>
          <cell r="J36270" t="str">
            <v>(blank)</v>
          </cell>
        </row>
        <row r="36271">
          <cell r="D36271" t="str">
            <v>60904506</v>
          </cell>
          <cell r="J36271" t="str">
            <v>(blank)</v>
          </cell>
        </row>
        <row r="36272">
          <cell r="D36272" t="str">
            <v>60904506</v>
          </cell>
          <cell r="J36272" t="str">
            <v>(blank)</v>
          </cell>
        </row>
        <row r="36273">
          <cell r="D36273" t="str">
            <v>60904506</v>
          </cell>
          <cell r="J36273" t="str">
            <v>(blank)</v>
          </cell>
        </row>
        <row r="36274">
          <cell r="D36274" t="str">
            <v>60904506</v>
          </cell>
          <cell r="J36274" t="str">
            <v>(blank)</v>
          </cell>
        </row>
        <row r="36275">
          <cell r="D36275" t="str">
            <v>60904506</v>
          </cell>
          <cell r="J36275" t="str">
            <v>(blank)</v>
          </cell>
        </row>
        <row r="36276">
          <cell r="D36276" t="str">
            <v>60904506</v>
          </cell>
          <cell r="J36276" t="str">
            <v>(blank)</v>
          </cell>
        </row>
        <row r="36277">
          <cell r="D36277" t="str">
            <v>60904506</v>
          </cell>
          <cell r="J36277" t="str">
            <v>(blank)</v>
          </cell>
        </row>
        <row r="36278">
          <cell r="D36278" t="str">
            <v>60904506</v>
          </cell>
          <cell r="J36278" t="str">
            <v>(blank)</v>
          </cell>
        </row>
        <row r="36279">
          <cell r="D36279" t="str">
            <v>60904506</v>
          </cell>
          <cell r="J36279" t="str">
            <v>(blank)</v>
          </cell>
        </row>
        <row r="36280">
          <cell r="D36280" t="str">
            <v>60904506</v>
          </cell>
          <cell r="J36280" t="str">
            <v>(blank)</v>
          </cell>
        </row>
        <row r="36281">
          <cell r="D36281" t="str">
            <v>60904506</v>
          </cell>
          <cell r="J36281" t="str">
            <v>(blank)</v>
          </cell>
        </row>
        <row r="36282">
          <cell r="D36282" t="str">
            <v>60904506</v>
          </cell>
          <cell r="J36282" t="str">
            <v>(blank)</v>
          </cell>
        </row>
        <row r="36283">
          <cell r="D36283" t="str">
            <v>60904506</v>
          </cell>
          <cell r="J36283" t="str">
            <v>(blank)</v>
          </cell>
        </row>
        <row r="36284">
          <cell r="D36284" t="str">
            <v>60904506</v>
          </cell>
          <cell r="J36284" t="str">
            <v>(blank)</v>
          </cell>
        </row>
        <row r="36285">
          <cell r="D36285" t="str">
            <v>60904506</v>
          </cell>
          <cell r="J36285" t="str">
            <v>(blank)</v>
          </cell>
        </row>
        <row r="36286">
          <cell r="D36286" t="str">
            <v>60904506</v>
          </cell>
          <cell r="J36286" t="str">
            <v>(blank)</v>
          </cell>
        </row>
        <row r="36287">
          <cell r="D36287" t="str">
            <v>60904506</v>
          </cell>
          <cell r="J36287" t="str">
            <v>(blank)</v>
          </cell>
        </row>
        <row r="36288">
          <cell r="D36288" t="str">
            <v>60904506</v>
          </cell>
          <cell r="J36288" t="str">
            <v>(blank)</v>
          </cell>
        </row>
        <row r="36289">
          <cell r="D36289" t="str">
            <v>60904506</v>
          </cell>
          <cell r="J36289" t="str">
            <v>(blank)</v>
          </cell>
        </row>
        <row r="36290">
          <cell r="D36290" t="str">
            <v>60904506</v>
          </cell>
          <cell r="J36290" t="str">
            <v>(blank)</v>
          </cell>
        </row>
        <row r="36291">
          <cell r="D36291" t="str">
            <v>60904511</v>
          </cell>
          <cell r="J36291" t="str">
            <v>(blank)</v>
          </cell>
        </row>
        <row r="36292">
          <cell r="D36292" t="str">
            <v>60904511</v>
          </cell>
          <cell r="J36292" t="str">
            <v>(blank)</v>
          </cell>
        </row>
        <row r="36293">
          <cell r="D36293" t="str">
            <v>60904511</v>
          </cell>
          <cell r="J36293" t="str">
            <v>(blank)</v>
          </cell>
        </row>
        <row r="36294">
          <cell r="D36294" t="str">
            <v>60904511</v>
          </cell>
          <cell r="J36294" t="str">
            <v>(blank)</v>
          </cell>
        </row>
        <row r="36295">
          <cell r="D36295" t="str">
            <v>60904511</v>
          </cell>
          <cell r="J36295" t="str">
            <v>(blank)</v>
          </cell>
        </row>
        <row r="36296">
          <cell r="D36296" t="str">
            <v>60904511</v>
          </cell>
          <cell r="J36296" t="str">
            <v>(blank)</v>
          </cell>
        </row>
        <row r="36297">
          <cell r="D36297" t="str">
            <v>60904511</v>
          </cell>
          <cell r="J36297" t="str">
            <v>(blank)</v>
          </cell>
        </row>
        <row r="36298">
          <cell r="D36298" t="str">
            <v>60904511</v>
          </cell>
          <cell r="J36298" t="str">
            <v>(blank)</v>
          </cell>
        </row>
        <row r="36299">
          <cell r="D36299" t="str">
            <v>60904511</v>
          </cell>
          <cell r="J36299" t="str">
            <v>(blank)</v>
          </cell>
        </row>
        <row r="36300">
          <cell r="D36300" t="str">
            <v>60904511</v>
          </cell>
          <cell r="J36300" t="str">
            <v>(blank)</v>
          </cell>
        </row>
        <row r="36301">
          <cell r="D36301" t="str">
            <v>60904511</v>
          </cell>
          <cell r="J36301" t="str">
            <v>(blank)</v>
          </cell>
        </row>
        <row r="36302">
          <cell r="D36302" t="str">
            <v>60904512</v>
          </cell>
          <cell r="J36302" t="str">
            <v>(blank)</v>
          </cell>
        </row>
        <row r="36303">
          <cell r="D36303" t="str">
            <v>60904512</v>
          </cell>
          <cell r="J36303" t="str">
            <v>(blank)</v>
          </cell>
        </row>
        <row r="36304">
          <cell r="D36304" t="str">
            <v>60904512</v>
          </cell>
          <cell r="J36304" t="str">
            <v>(blank)</v>
          </cell>
        </row>
        <row r="36305">
          <cell r="D36305" t="str">
            <v>60904512</v>
          </cell>
          <cell r="J36305" t="str">
            <v>(blank)</v>
          </cell>
        </row>
        <row r="36306">
          <cell r="D36306" t="str">
            <v>60904512</v>
          </cell>
          <cell r="J36306" t="str">
            <v>(blank)</v>
          </cell>
        </row>
        <row r="36307">
          <cell r="D36307" t="str">
            <v>60904512</v>
          </cell>
          <cell r="J36307" t="str">
            <v>(blank)</v>
          </cell>
        </row>
        <row r="36308">
          <cell r="D36308" t="str">
            <v>60904512</v>
          </cell>
          <cell r="J36308" t="str">
            <v>(blank)</v>
          </cell>
        </row>
        <row r="36309">
          <cell r="D36309" t="str">
            <v>60904512</v>
          </cell>
          <cell r="J36309" t="str">
            <v>(blank)</v>
          </cell>
        </row>
        <row r="36310">
          <cell r="D36310" t="str">
            <v>60904512</v>
          </cell>
          <cell r="J36310" t="str">
            <v>(blank)</v>
          </cell>
        </row>
        <row r="36311">
          <cell r="D36311" t="str">
            <v>60904512</v>
          </cell>
          <cell r="J36311" t="str">
            <v>(blank)</v>
          </cell>
        </row>
        <row r="36312">
          <cell r="D36312" t="str">
            <v>60904512</v>
          </cell>
          <cell r="J36312" t="str">
            <v>(blank)</v>
          </cell>
        </row>
        <row r="36313">
          <cell r="D36313" t="str">
            <v>60904512</v>
          </cell>
          <cell r="J36313" t="str">
            <v>(blank)</v>
          </cell>
        </row>
        <row r="36314">
          <cell r="D36314" t="str">
            <v>60904512</v>
          </cell>
          <cell r="J36314" t="str">
            <v>(blank)</v>
          </cell>
        </row>
        <row r="36315">
          <cell r="D36315" t="str">
            <v>60904512</v>
          </cell>
          <cell r="J36315" t="str">
            <v>(blank)</v>
          </cell>
        </row>
        <row r="36316">
          <cell r="D36316" t="str">
            <v>60904512</v>
          </cell>
          <cell r="J36316" t="str">
            <v>(blank)</v>
          </cell>
        </row>
        <row r="36317">
          <cell r="D36317" t="str">
            <v>60904512</v>
          </cell>
          <cell r="J36317" t="str">
            <v>(blank)</v>
          </cell>
        </row>
        <row r="36318">
          <cell r="D36318" t="str">
            <v>60904512</v>
          </cell>
          <cell r="J36318" t="str">
            <v>(blank)</v>
          </cell>
        </row>
        <row r="36319">
          <cell r="D36319" t="str">
            <v>60904512</v>
          </cell>
          <cell r="J36319" t="str">
            <v>(blank)</v>
          </cell>
        </row>
        <row r="36320">
          <cell r="D36320" t="str">
            <v>60904512</v>
          </cell>
          <cell r="J36320" t="str">
            <v>(blank)</v>
          </cell>
        </row>
        <row r="36321">
          <cell r="D36321" t="str">
            <v>60904512</v>
          </cell>
          <cell r="J36321" t="str">
            <v>(blank)</v>
          </cell>
        </row>
        <row r="36322">
          <cell r="D36322" t="str">
            <v>60904512</v>
          </cell>
          <cell r="J36322" t="str">
            <v>(blank)</v>
          </cell>
        </row>
        <row r="36323">
          <cell r="D36323" t="str">
            <v>60904512</v>
          </cell>
          <cell r="J36323" t="str">
            <v>(blank)</v>
          </cell>
        </row>
        <row r="36324">
          <cell r="D36324" t="str">
            <v>60904516</v>
          </cell>
          <cell r="J36324" t="str">
            <v>(blank)</v>
          </cell>
        </row>
        <row r="36325">
          <cell r="D36325" t="str">
            <v>60904516</v>
          </cell>
          <cell r="J36325" t="str">
            <v>(blank)</v>
          </cell>
        </row>
        <row r="36326">
          <cell r="D36326" t="str">
            <v>60904516</v>
          </cell>
          <cell r="J36326" t="str">
            <v>(blank)</v>
          </cell>
        </row>
        <row r="36327">
          <cell r="D36327" t="str">
            <v>60904516</v>
          </cell>
          <cell r="J36327" t="str">
            <v>(blank)</v>
          </cell>
        </row>
        <row r="36328">
          <cell r="D36328" t="str">
            <v>60904516</v>
          </cell>
          <cell r="J36328" t="str">
            <v>(blank)</v>
          </cell>
        </row>
        <row r="36329">
          <cell r="D36329" t="str">
            <v>60904516</v>
          </cell>
          <cell r="J36329" t="str">
            <v>(blank)</v>
          </cell>
        </row>
        <row r="36330">
          <cell r="D36330" t="str">
            <v>60904516</v>
          </cell>
          <cell r="J36330" t="str">
            <v>(blank)</v>
          </cell>
        </row>
        <row r="36331">
          <cell r="D36331" t="str">
            <v>60904516</v>
          </cell>
          <cell r="J36331" t="str">
            <v>(blank)</v>
          </cell>
        </row>
        <row r="36332">
          <cell r="D36332" t="str">
            <v>60904516</v>
          </cell>
          <cell r="J36332" t="str">
            <v>(blank)</v>
          </cell>
        </row>
        <row r="36333">
          <cell r="D36333" t="str">
            <v>60904516</v>
          </cell>
          <cell r="J36333" t="str">
            <v>(blank)</v>
          </cell>
        </row>
        <row r="36334">
          <cell r="D36334" t="str">
            <v>60904516</v>
          </cell>
          <cell r="J36334" t="str">
            <v>(blank)</v>
          </cell>
        </row>
        <row r="36335">
          <cell r="D36335" t="str">
            <v>60904516</v>
          </cell>
          <cell r="J36335" t="str">
            <v>(blank)</v>
          </cell>
        </row>
        <row r="36336">
          <cell r="D36336" t="str">
            <v>60904516</v>
          </cell>
          <cell r="J36336" t="str">
            <v>(blank)</v>
          </cell>
        </row>
        <row r="36337">
          <cell r="D36337" t="str">
            <v>60904516</v>
          </cell>
          <cell r="J36337" t="str">
            <v>(blank)</v>
          </cell>
        </row>
        <row r="36338">
          <cell r="D36338" t="str">
            <v>60904516</v>
          </cell>
          <cell r="J36338" t="str">
            <v>(blank)</v>
          </cell>
        </row>
        <row r="36339">
          <cell r="D36339" t="str">
            <v>60904516</v>
          </cell>
          <cell r="J36339" t="str">
            <v>(blank)</v>
          </cell>
        </row>
        <row r="36340">
          <cell r="D36340" t="str">
            <v>60904516</v>
          </cell>
          <cell r="J36340" t="str">
            <v>(blank)</v>
          </cell>
        </row>
        <row r="36341">
          <cell r="D36341" t="str">
            <v>60904516</v>
          </cell>
          <cell r="J36341" t="str">
            <v>(blank)</v>
          </cell>
        </row>
        <row r="36342">
          <cell r="D36342" t="str">
            <v>60904516</v>
          </cell>
          <cell r="J36342" t="str">
            <v>(blank)</v>
          </cell>
        </row>
        <row r="36343">
          <cell r="D36343" t="str">
            <v>60904516</v>
          </cell>
          <cell r="J36343" t="str">
            <v>(blank)</v>
          </cell>
        </row>
        <row r="36344">
          <cell r="D36344" t="str">
            <v>60904516</v>
          </cell>
          <cell r="J36344" t="str">
            <v>(blank)</v>
          </cell>
        </row>
        <row r="36345">
          <cell r="D36345" t="str">
            <v>60904516</v>
          </cell>
          <cell r="J36345" t="str">
            <v>(blank)</v>
          </cell>
        </row>
        <row r="36346">
          <cell r="D36346" t="str">
            <v>60904516</v>
          </cell>
          <cell r="J36346" t="str">
            <v>(blank)</v>
          </cell>
        </row>
        <row r="36347">
          <cell r="D36347" t="str">
            <v>60904516</v>
          </cell>
          <cell r="J36347" t="str">
            <v>(blank)</v>
          </cell>
        </row>
        <row r="36348">
          <cell r="D36348" t="str">
            <v>60904516</v>
          </cell>
          <cell r="J36348" t="str">
            <v>(blank)</v>
          </cell>
        </row>
        <row r="36349">
          <cell r="D36349" t="str">
            <v>60904516</v>
          </cell>
          <cell r="J36349" t="str">
            <v>(blank)</v>
          </cell>
        </row>
        <row r="36350">
          <cell r="D36350" t="str">
            <v>60904516</v>
          </cell>
          <cell r="J36350" t="str">
            <v>(blank)</v>
          </cell>
        </row>
        <row r="36351">
          <cell r="D36351" t="str">
            <v>60904516</v>
          </cell>
          <cell r="J36351" t="str">
            <v>(blank)</v>
          </cell>
        </row>
        <row r="36352">
          <cell r="D36352" t="str">
            <v>60904516</v>
          </cell>
          <cell r="J36352" t="str">
            <v>(blank)</v>
          </cell>
        </row>
        <row r="36353">
          <cell r="D36353" t="str">
            <v>60904516</v>
          </cell>
          <cell r="J36353" t="str">
            <v>(blank)</v>
          </cell>
        </row>
        <row r="36354">
          <cell r="D36354" t="str">
            <v>60904516</v>
          </cell>
          <cell r="J36354" t="str">
            <v>(blank)</v>
          </cell>
        </row>
        <row r="36355">
          <cell r="D36355" t="str">
            <v>60904516</v>
          </cell>
          <cell r="J36355" t="str">
            <v>(blank)</v>
          </cell>
        </row>
        <row r="36356">
          <cell r="D36356" t="str">
            <v>60904516</v>
          </cell>
          <cell r="J36356" t="str">
            <v>(blank)</v>
          </cell>
        </row>
        <row r="36357">
          <cell r="D36357" t="str">
            <v>60904517</v>
          </cell>
          <cell r="J36357" t="str">
            <v>(blank)</v>
          </cell>
        </row>
        <row r="36358">
          <cell r="D36358" t="str">
            <v>60904517</v>
          </cell>
          <cell r="J36358" t="str">
            <v>(blank)</v>
          </cell>
        </row>
        <row r="36359">
          <cell r="D36359" t="str">
            <v>60904517</v>
          </cell>
          <cell r="J36359" t="str">
            <v>(blank)</v>
          </cell>
        </row>
        <row r="36360">
          <cell r="D36360" t="str">
            <v>60904517</v>
          </cell>
          <cell r="J36360" t="str">
            <v>(blank)</v>
          </cell>
        </row>
        <row r="36361">
          <cell r="D36361" t="str">
            <v>60904517</v>
          </cell>
          <cell r="J36361" t="str">
            <v>(blank)</v>
          </cell>
        </row>
        <row r="36362">
          <cell r="D36362" t="str">
            <v>60904517</v>
          </cell>
          <cell r="J36362" t="str">
            <v>(blank)</v>
          </cell>
        </row>
        <row r="36363">
          <cell r="D36363" t="str">
            <v>60904517</v>
          </cell>
          <cell r="J36363" t="str">
            <v>(blank)</v>
          </cell>
        </row>
        <row r="36364">
          <cell r="D36364" t="str">
            <v>60904517</v>
          </cell>
          <cell r="J36364" t="str">
            <v>(blank)</v>
          </cell>
        </row>
        <row r="36365">
          <cell r="D36365" t="str">
            <v>60904517</v>
          </cell>
          <cell r="J36365" t="str">
            <v>(blank)</v>
          </cell>
        </row>
        <row r="36366">
          <cell r="D36366" t="str">
            <v>60904517</v>
          </cell>
          <cell r="J36366" t="str">
            <v>(blank)</v>
          </cell>
        </row>
        <row r="36367">
          <cell r="D36367" t="str">
            <v>60904517</v>
          </cell>
          <cell r="J36367" t="str">
            <v>(blank)</v>
          </cell>
        </row>
        <row r="36368">
          <cell r="D36368" t="str">
            <v>60904517</v>
          </cell>
          <cell r="J36368" t="str">
            <v>(blank)</v>
          </cell>
        </row>
        <row r="36369">
          <cell r="D36369" t="str">
            <v>60904517</v>
          </cell>
          <cell r="J36369" t="str">
            <v>(blank)</v>
          </cell>
        </row>
        <row r="36370">
          <cell r="D36370" t="str">
            <v>60904517</v>
          </cell>
          <cell r="J36370" t="str">
            <v>(blank)</v>
          </cell>
        </row>
        <row r="36371">
          <cell r="D36371" t="str">
            <v>60904517</v>
          </cell>
          <cell r="J36371" t="str">
            <v>(blank)</v>
          </cell>
        </row>
        <row r="36372">
          <cell r="D36372" t="str">
            <v>60904517</v>
          </cell>
          <cell r="J36372" t="str">
            <v>(blank)</v>
          </cell>
        </row>
        <row r="36373">
          <cell r="D36373" t="str">
            <v>60904517</v>
          </cell>
          <cell r="J36373" t="str">
            <v>(blank)</v>
          </cell>
        </row>
        <row r="36374">
          <cell r="D36374" t="str">
            <v>60904517</v>
          </cell>
          <cell r="J36374" t="str">
            <v>(blank)</v>
          </cell>
        </row>
        <row r="36375">
          <cell r="D36375" t="str">
            <v>60904517</v>
          </cell>
          <cell r="J36375" t="str">
            <v>(blank)</v>
          </cell>
        </row>
        <row r="36376">
          <cell r="D36376" t="str">
            <v>60904517</v>
          </cell>
          <cell r="J36376" t="str">
            <v>(blank)</v>
          </cell>
        </row>
        <row r="36377">
          <cell r="D36377" t="str">
            <v>60904517</v>
          </cell>
          <cell r="J36377" t="str">
            <v>(blank)</v>
          </cell>
        </row>
        <row r="36378">
          <cell r="D36378" t="str">
            <v>60904517</v>
          </cell>
          <cell r="J36378" t="str">
            <v>(blank)</v>
          </cell>
        </row>
        <row r="36379">
          <cell r="D36379" t="str">
            <v>60904517</v>
          </cell>
          <cell r="J36379" t="str">
            <v>(blank)</v>
          </cell>
        </row>
        <row r="36380">
          <cell r="D36380" t="str">
            <v>60904517</v>
          </cell>
          <cell r="J36380" t="str">
            <v>(blank)</v>
          </cell>
        </row>
        <row r="36381">
          <cell r="D36381" t="str">
            <v>60904517</v>
          </cell>
          <cell r="J36381" t="str">
            <v>(blank)</v>
          </cell>
        </row>
        <row r="36382">
          <cell r="D36382" t="str">
            <v>60904517</v>
          </cell>
          <cell r="J36382" t="str">
            <v>(blank)</v>
          </cell>
        </row>
        <row r="36383">
          <cell r="D36383" t="str">
            <v>60904517</v>
          </cell>
          <cell r="J36383" t="str">
            <v>(blank)</v>
          </cell>
        </row>
        <row r="36384">
          <cell r="D36384" t="str">
            <v>60904517</v>
          </cell>
          <cell r="J36384" t="str">
            <v>(blank)</v>
          </cell>
        </row>
        <row r="36385">
          <cell r="D36385" t="str">
            <v>60904517</v>
          </cell>
          <cell r="J36385" t="str">
            <v>(blank)</v>
          </cell>
        </row>
        <row r="36386">
          <cell r="D36386" t="str">
            <v>60904517</v>
          </cell>
          <cell r="J36386" t="str">
            <v>(blank)</v>
          </cell>
        </row>
        <row r="36387">
          <cell r="D36387" t="str">
            <v>60904517</v>
          </cell>
          <cell r="J36387" t="str">
            <v>(blank)</v>
          </cell>
        </row>
        <row r="36388">
          <cell r="D36388" t="str">
            <v>60904517</v>
          </cell>
          <cell r="J36388" t="str">
            <v>(blank)</v>
          </cell>
        </row>
        <row r="36389">
          <cell r="D36389" t="str">
            <v>60904517</v>
          </cell>
          <cell r="J36389" t="str">
            <v>(blank)</v>
          </cell>
        </row>
        <row r="36390">
          <cell r="D36390" t="str">
            <v>60905312</v>
          </cell>
          <cell r="J36390" t="str">
            <v>(blank)</v>
          </cell>
        </row>
        <row r="36391">
          <cell r="D36391" t="str">
            <v>60905312</v>
          </cell>
          <cell r="J36391" t="str">
            <v>(blank)</v>
          </cell>
        </row>
        <row r="36392">
          <cell r="D36392" t="str">
            <v>60905312</v>
          </cell>
          <cell r="J36392" t="str">
            <v>(blank)</v>
          </cell>
        </row>
        <row r="36393">
          <cell r="D36393" t="str">
            <v>60905312</v>
          </cell>
          <cell r="J36393" t="str">
            <v>(blank)</v>
          </cell>
        </row>
        <row r="36394">
          <cell r="D36394" t="str">
            <v>60905312</v>
          </cell>
          <cell r="J36394" t="str">
            <v>(blank)</v>
          </cell>
        </row>
        <row r="36395">
          <cell r="D36395" t="str">
            <v>60905312</v>
          </cell>
          <cell r="J36395" t="str">
            <v>(blank)</v>
          </cell>
        </row>
        <row r="36396">
          <cell r="D36396" t="str">
            <v>60905316</v>
          </cell>
          <cell r="J36396" t="str">
            <v>(blank)</v>
          </cell>
        </row>
        <row r="36397">
          <cell r="D36397" t="str">
            <v>60905316</v>
          </cell>
          <cell r="J36397" t="str">
            <v>(blank)</v>
          </cell>
        </row>
        <row r="36398">
          <cell r="D36398" t="str">
            <v>60905316</v>
          </cell>
          <cell r="J36398" t="str">
            <v>(blank)</v>
          </cell>
        </row>
        <row r="36399">
          <cell r="D36399" t="str">
            <v>60905316</v>
          </cell>
          <cell r="J36399" t="str">
            <v>(blank)</v>
          </cell>
        </row>
        <row r="36400">
          <cell r="D36400" t="str">
            <v>60905316</v>
          </cell>
          <cell r="J36400" t="str">
            <v>(blank)</v>
          </cell>
        </row>
        <row r="36401">
          <cell r="D36401" t="str">
            <v>60905316</v>
          </cell>
          <cell r="J36401" t="str">
            <v>(blank)</v>
          </cell>
        </row>
        <row r="36402">
          <cell r="D36402" t="str">
            <v>60905316</v>
          </cell>
          <cell r="J36402" t="str">
            <v>(blank)</v>
          </cell>
        </row>
        <row r="36403">
          <cell r="D36403" t="str">
            <v>60905316</v>
          </cell>
          <cell r="J36403" t="str">
            <v>(blank)</v>
          </cell>
        </row>
        <row r="36404">
          <cell r="D36404" t="str">
            <v>60905316</v>
          </cell>
          <cell r="J36404" t="str">
            <v>(blank)</v>
          </cell>
        </row>
        <row r="36405">
          <cell r="D36405" t="str">
            <v>60905316</v>
          </cell>
          <cell r="J36405" t="str">
            <v>(blank)</v>
          </cell>
        </row>
        <row r="36406">
          <cell r="D36406" t="str">
            <v>60905316</v>
          </cell>
          <cell r="J36406" t="str">
            <v>(blank)</v>
          </cell>
        </row>
        <row r="36407">
          <cell r="D36407" t="str">
            <v>60905316</v>
          </cell>
          <cell r="J36407" t="str">
            <v>(blank)</v>
          </cell>
        </row>
        <row r="36408">
          <cell r="D36408" t="str">
            <v>60905316</v>
          </cell>
          <cell r="J36408" t="str">
            <v>(blank)</v>
          </cell>
        </row>
        <row r="36409">
          <cell r="D36409" t="str">
            <v>60905316</v>
          </cell>
          <cell r="J36409" t="str">
            <v>(blank)</v>
          </cell>
        </row>
        <row r="36410">
          <cell r="D36410" t="str">
            <v>60905316</v>
          </cell>
          <cell r="J36410" t="str">
            <v>(blank)</v>
          </cell>
        </row>
        <row r="36411">
          <cell r="D36411" t="str">
            <v>60905316</v>
          </cell>
          <cell r="J36411" t="str">
            <v>(blank)</v>
          </cell>
        </row>
        <row r="36412">
          <cell r="D36412" t="str">
            <v>60905316</v>
          </cell>
          <cell r="J36412" t="str">
            <v>(blank)</v>
          </cell>
        </row>
        <row r="36413">
          <cell r="D36413" t="str">
            <v>60905316</v>
          </cell>
          <cell r="J36413" t="str">
            <v>(blank)</v>
          </cell>
        </row>
        <row r="36414">
          <cell r="D36414" t="str">
            <v>60905316</v>
          </cell>
          <cell r="J36414" t="str">
            <v>(blank)</v>
          </cell>
        </row>
        <row r="36415">
          <cell r="D36415" t="str">
            <v>60905316</v>
          </cell>
          <cell r="J36415" t="str">
            <v>(blank)</v>
          </cell>
        </row>
        <row r="36416">
          <cell r="D36416" t="str">
            <v>60905316</v>
          </cell>
          <cell r="J36416" t="str">
            <v>(blank)</v>
          </cell>
        </row>
        <row r="36417">
          <cell r="D36417" t="str">
            <v>60905316</v>
          </cell>
          <cell r="J36417" t="str">
            <v>(blank)</v>
          </cell>
        </row>
        <row r="36418">
          <cell r="D36418" t="str">
            <v>60905316</v>
          </cell>
          <cell r="J36418" t="str">
            <v>(blank)</v>
          </cell>
        </row>
        <row r="36419">
          <cell r="D36419" t="str">
            <v>60905316</v>
          </cell>
          <cell r="J36419" t="str">
            <v>(blank)</v>
          </cell>
        </row>
        <row r="36420">
          <cell r="D36420" t="str">
            <v>60905316</v>
          </cell>
          <cell r="J36420" t="str">
            <v>(blank)</v>
          </cell>
        </row>
        <row r="36421">
          <cell r="D36421" t="str">
            <v>60905316</v>
          </cell>
          <cell r="J36421" t="str">
            <v>(blank)</v>
          </cell>
        </row>
        <row r="36422">
          <cell r="D36422" t="str">
            <v>60905316</v>
          </cell>
          <cell r="J36422" t="str">
            <v>(blank)</v>
          </cell>
        </row>
        <row r="36423">
          <cell r="D36423" t="str">
            <v>60905316</v>
          </cell>
          <cell r="J36423" t="str">
            <v>(blank)</v>
          </cell>
        </row>
        <row r="36424">
          <cell r="D36424" t="str">
            <v>60905316</v>
          </cell>
          <cell r="J36424" t="str">
            <v>(blank)</v>
          </cell>
        </row>
        <row r="36425">
          <cell r="D36425" t="str">
            <v>60905316</v>
          </cell>
          <cell r="J36425" t="str">
            <v>(blank)</v>
          </cell>
        </row>
        <row r="36426">
          <cell r="D36426" t="str">
            <v>60905316</v>
          </cell>
          <cell r="J36426" t="str">
            <v>(blank)</v>
          </cell>
        </row>
        <row r="36427">
          <cell r="D36427" t="str">
            <v>60905316</v>
          </cell>
          <cell r="J36427" t="str">
            <v>(blank)</v>
          </cell>
        </row>
        <row r="36428">
          <cell r="D36428" t="str">
            <v>60905316</v>
          </cell>
          <cell r="J36428" t="str">
            <v>(blank)</v>
          </cell>
        </row>
        <row r="36429">
          <cell r="D36429" t="str">
            <v>60905317</v>
          </cell>
          <cell r="J36429" t="str">
            <v>(blank)</v>
          </cell>
        </row>
        <row r="36430">
          <cell r="D36430" t="str">
            <v>60905317</v>
          </cell>
          <cell r="J36430" t="str">
            <v>(blank)</v>
          </cell>
        </row>
        <row r="36431">
          <cell r="D36431" t="str">
            <v>60905317</v>
          </cell>
          <cell r="J36431" t="str">
            <v>(blank)</v>
          </cell>
        </row>
        <row r="36432">
          <cell r="D36432" t="str">
            <v>60905317</v>
          </cell>
          <cell r="J36432" t="str">
            <v>(blank)</v>
          </cell>
        </row>
        <row r="36433">
          <cell r="D36433" t="str">
            <v>60905317</v>
          </cell>
          <cell r="J36433" t="str">
            <v>(blank)</v>
          </cell>
        </row>
        <row r="36434">
          <cell r="D36434" t="str">
            <v>60905317</v>
          </cell>
          <cell r="J36434" t="str">
            <v>(blank)</v>
          </cell>
        </row>
        <row r="36435">
          <cell r="D36435" t="str">
            <v>60905317</v>
          </cell>
          <cell r="J36435" t="str">
            <v>(blank)</v>
          </cell>
        </row>
        <row r="36436">
          <cell r="D36436" t="str">
            <v>60905317</v>
          </cell>
          <cell r="J36436" t="str">
            <v>(blank)</v>
          </cell>
        </row>
        <row r="36437">
          <cell r="D36437" t="str">
            <v>60905317</v>
          </cell>
          <cell r="J36437" t="str">
            <v>(blank)</v>
          </cell>
        </row>
        <row r="36438">
          <cell r="D36438" t="str">
            <v>60905317</v>
          </cell>
          <cell r="J36438" t="str">
            <v>(blank)</v>
          </cell>
        </row>
        <row r="36439">
          <cell r="D36439" t="str">
            <v>60905317</v>
          </cell>
          <cell r="J36439" t="str">
            <v>(blank)</v>
          </cell>
        </row>
        <row r="36440">
          <cell r="D36440" t="str">
            <v>60905317</v>
          </cell>
          <cell r="J36440" t="str">
            <v>(blank)</v>
          </cell>
        </row>
        <row r="36441">
          <cell r="D36441" t="str">
            <v>60905317</v>
          </cell>
          <cell r="J36441" t="str">
            <v>(blank)</v>
          </cell>
        </row>
        <row r="36442">
          <cell r="D36442" t="str">
            <v>60905317</v>
          </cell>
          <cell r="J36442" t="str">
            <v>(blank)</v>
          </cell>
        </row>
        <row r="36443">
          <cell r="D36443" t="str">
            <v>60905317</v>
          </cell>
          <cell r="J36443" t="str">
            <v>(blank)</v>
          </cell>
        </row>
        <row r="36444">
          <cell r="D36444" t="str">
            <v>60905317</v>
          </cell>
          <cell r="J36444" t="str">
            <v>(blank)</v>
          </cell>
        </row>
        <row r="36445">
          <cell r="D36445" t="str">
            <v>60905317</v>
          </cell>
          <cell r="J36445" t="str">
            <v>(blank)</v>
          </cell>
        </row>
        <row r="36446">
          <cell r="D36446" t="str">
            <v>60905317</v>
          </cell>
          <cell r="J36446" t="str">
            <v>(blank)</v>
          </cell>
        </row>
        <row r="36447">
          <cell r="D36447" t="str">
            <v>60905317</v>
          </cell>
          <cell r="J36447" t="str">
            <v>(blank)</v>
          </cell>
        </row>
        <row r="36448">
          <cell r="D36448" t="str">
            <v>60905317</v>
          </cell>
          <cell r="J36448" t="str">
            <v>(blank)</v>
          </cell>
        </row>
        <row r="36449">
          <cell r="D36449" t="str">
            <v>60905317</v>
          </cell>
          <cell r="J36449" t="str">
            <v>(blank)</v>
          </cell>
        </row>
        <row r="36450">
          <cell r="D36450" t="str">
            <v>60905317</v>
          </cell>
          <cell r="J36450" t="str">
            <v>(blank)</v>
          </cell>
        </row>
        <row r="36451">
          <cell r="D36451" t="str">
            <v>60905317</v>
          </cell>
          <cell r="J36451" t="str">
            <v>(blank)</v>
          </cell>
        </row>
        <row r="36452">
          <cell r="D36452" t="str">
            <v>60905317</v>
          </cell>
          <cell r="J36452" t="str">
            <v>(blank)</v>
          </cell>
        </row>
        <row r="36453">
          <cell r="D36453" t="str">
            <v>60905317</v>
          </cell>
          <cell r="J36453" t="str">
            <v>(blank)</v>
          </cell>
        </row>
        <row r="36454">
          <cell r="D36454" t="str">
            <v>60905317</v>
          </cell>
          <cell r="J36454" t="str">
            <v>(blank)</v>
          </cell>
        </row>
        <row r="36455">
          <cell r="D36455" t="str">
            <v>60905317</v>
          </cell>
          <cell r="J36455" t="str">
            <v>(blank)</v>
          </cell>
        </row>
        <row r="36456">
          <cell r="D36456" t="str">
            <v>60905320</v>
          </cell>
          <cell r="J36456" t="str">
            <v>(blank)</v>
          </cell>
        </row>
        <row r="36457">
          <cell r="D36457" t="str">
            <v>60905320</v>
          </cell>
          <cell r="J36457" t="str">
            <v>(blank)</v>
          </cell>
        </row>
        <row r="36458">
          <cell r="D36458" t="str">
            <v>60905320</v>
          </cell>
          <cell r="J36458" t="str">
            <v>(blank)</v>
          </cell>
        </row>
        <row r="36459">
          <cell r="D36459" t="str">
            <v>60905320</v>
          </cell>
          <cell r="J36459" t="str">
            <v>(blank)</v>
          </cell>
        </row>
        <row r="36460">
          <cell r="D36460" t="str">
            <v>60905320</v>
          </cell>
          <cell r="J36460" t="str">
            <v>(blank)</v>
          </cell>
        </row>
        <row r="36461">
          <cell r="D36461" t="str">
            <v>60905320</v>
          </cell>
          <cell r="J36461" t="str">
            <v>(blank)</v>
          </cell>
        </row>
        <row r="36462">
          <cell r="D36462" t="str">
            <v>60905320</v>
          </cell>
          <cell r="J36462" t="str">
            <v>(blank)</v>
          </cell>
        </row>
        <row r="36463">
          <cell r="D36463" t="str">
            <v>60905320</v>
          </cell>
          <cell r="J36463" t="str">
            <v>(blank)</v>
          </cell>
        </row>
        <row r="36464">
          <cell r="D36464" t="str">
            <v>60905320</v>
          </cell>
          <cell r="J36464" t="str">
            <v>(blank)</v>
          </cell>
        </row>
        <row r="36465">
          <cell r="D36465" t="str">
            <v>60905320</v>
          </cell>
          <cell r="J36465" t="str">
            <v>(blank)</v>
          </cell>
        </row>
        <row r="36466">
          <cell r="D36466" t="str">
            <v>60905320</v>
          </cell>
          <cell r="J36466" t="str">
            <v>(blank)</v>
          </cell>
        </row>
        <row r="36467">
          <cell r="D36467" t="str">
            <v>60905320</v>
          </cell>
          <cell r="J36467" t="str">
            <v>(blank)</v>
          </cell>
        </row>
        <row r="36468">
          <cell r="D36468" t="str">
            <v>60905320</v>
          </cell>
          <cell r="J36468" t="str">
            <v>(blank)</v>
          </cell>
        </row>
        <row r="36469">
          <cell r="D36469" t="str">
            <v>60905320</v>
          </cell>
          <cell r="J36469" t="str">
            <v>(blank)</v>
          </cell>
        </row>
        <row r="36470">
          <cell r="D36470" t="str">
            <v>60905320</v>
          </cell>
          <cell r="J36470" t="str">
            <v>(blank)</v>
          </cell>
        </row>
        <row r="36471">
          <cell r="D36471" t="str">
            <v>60905320</v>
          </cell>
          <cell r="J36471" t="str">
            <v>(blank)</v>
          </cell>
        </row>
        <row r="36472">
          <cell r="D36472" t="str">
            <v>60905320</v>
          </cell>
          <cell r="J36472" t="str">
            <v>(blank)</v>
          </cell>
        </row>
        <row r="36473">
          <cell r="D36473" t="str">
            <v>60905320</v>
          </cell>
          <cell r="J36473" t="str">
            <v>(blank)</v>
          </cell>
        </row>
        <row r="36474">
          <cell r="D36474" t="str">
            <v>60905320</v>
          </cell>
          <cell r="J36474" t="str">
            <v>(blank)</v>
          </cell>
        </row>
        <row r="36475">
          <cell r="D36475" t="str">
            <v>60905320</v>
          </cell>
          <cell r="J36475" t="str">
            <v>(blank)</v>
          </cell>
        </row>
        <row r="36476">
          <cell r="D36476" t="str">
            <v>60905320</v>
          </cell>
          <cell r="J36476" t="str">
            <v>(blank)</v>
          </cell>
        </row>
        <row r="36477">
          <cell r="D36477" t="str">
            <v>60905320</v>
          </cell>
          <cell r="J36477" t="str">
            <v>(blank)</v>
          </cell>
        </row>
        <row r="36478">
          <cell r="D36478" t="str">
            <v>60905320</v>
          </cell>
          <cell r="J36478" t="str">
            <v>(blank)</v>
          </cell>
        </row>
        <row r="36479">
          <cell r="D36479" t="str">
            <v>60905320</v>
          </cell>
          <cell r="J36479" t="str">
            <v>(blank)</v>
          </cell>
        </row>
        <row r="36480">
          <cell r="D36480" t="str">
            <v>60905320</v>
          </cell>
          <cell r="J36480" t="str">
            <v>(blank)</v>
          </cell>
        </row>
        <row r="36481">
          <cell r="D36481" t="str">
            <v>60905320</v>
          </cell>
          <cell r="J36481" t="str">
            <v>(blank)</v>
          </cell>
        </row>
        <row r="36482">
          <cell r="D36482" t="str">
            <v>60905320</v>
          </cell>
          <cell r="J36482" t="str">
            <v>(blank)</v>
          </cell>
        </row>
        <row r="36483">
          <cell r="D36483" t="str">
            <v>60905320</v>
          </cell>
          <cell r="J36483" t="str">
            <v>(blank)</v>
          </cell>
        </row>
        <row r="36484">
          <cell r="D36484" t="str">
            <v>60905320</v>
          </cell>
          <cell r="J36484" t="str">
            <v>(blank)</v>
          </cell>
        </row>
        <row r="36485">
          <cell r="D36485" t="str">
            <v>60905320</v>
          </cell>
          <cell r="J36485" t="str">
            <v>(blank)</v>
          </cell>
        </row>
        <row r="36486">
          <cell r="D36486" t="str">
            <v>60905320</v>
          </cell>
          <cell r="J36486" t="str">
            <v>(blank)</v>
          </cell>
        </row>
        <row r="36487">
          <cell r="D36487" t="str">
            <v>60905320</v>
          </cell>
          <cell r="J36487" t="str">
            <v>(blank)</v>
          </cell>
        </row>
        <row r="36488">
          <cell r="D36488" t="str">
            <v>60905320</v>
          </cell>
          <cell r="J36488" t="str">
            <v>(blank)</v>
          </cell>
        </row>
        <row r="36489">
          <cell r="D36489" t="str">
            <v>60906647</v>
          </cell>
          <cell r="J36489" t="str">
            <v>(blank)</v>
          </cell>
        </row>
        <row r="36490">
          <cell r="D36490" t="str">
            <v>60906647</v>
          </cell>
          <cell r="J36490" t="str">
            <v>(blank)</v>
          </cell>
        </row>
        <row r="36491">
          <cell r="D36491" t="str">
            <v>60906647</v>
          </cell>
          <cell r="J36491" t="str">
            <v>(blank)</v>
          </cell>
        </row>
        <row r="36492">
          <cell r="D36492" t="str">
            <v>60906647</v>
          </cell>
          <cell r="J36492" t="str">
            <v>(blank)</v>
          </cell>
        </row>
        <row r="36493">
          <cell r="D36493" t="str">
            <v>60906647</v>
          </cell>
          <cell r="J36493" t="str">
            <v>(blank)</v>
          </cell>
        </row>
        <row r="36494">
          <cell r="D36494" t="str">
            <v>60906647</v>
          </cell>
          <cell r="J36494" t="str">
            <v>(blank)</v>
          </cell>
        </row>
        <row r="36495">
          <cell r="D36495" t="str">
            <v>60906647</v>
          </cell>
          <cell r="J36495" t="str">
            <v>(blank)</v>
          </cell>
        </row>
        <row r="36496">
          <cell r="D36496" t="str">
            <v>60906647</v>
          </cell>
          <cell r="J36496" t="str">
            <v>(blank)</v>
          </cell>
        </row>
        <row r="36497">
          <cell r="D36497" t="str">
            <v>60906647</v>
          </cell>
          <cell r="J36497" t="str">
            <v>(blank)</v>
          </cell>
        </row>
        <row r="36498">
          <cell r="D36498" t="str">
            <v>60906647</v>
          </cell>
          <cell r="J36498" t="str">
            <v>(blank)</v>
          </cell>
        </row>
        <row r="36499">
          <cell r="D36499" t="str">
            <v>60906647</v>
          </cell>
          <cell r="J36499" t="str">
            <v>(blank)</v>
          </cell>
        </row>
        <row r="36500">
          <cell r="D36500" t="str">
            <v>60906648</v>
          </cell>
          <cell r="J36500" t="str">
            <v>(blank)</v>
          </cell>
        </row>
        <row r="36501">
          <cell r="D36501" t="str">
            <v>60906648</v>
          </cell>
          <cell r="J36501" t="str">
            <v>(blank)</v>
          </cell>
        </row>
        <row r="36502">
          <cell r="D36502" t="str">
            <v>60906648</v>
          </cell>
          <cell r="J36502" t="str">
            <v>(blank)</v>
          </cell>
        </row>
        <row r="36503">
          <cell r="D36503" t="str">
            <v>60906648</v>
          </cell>
          <cell r="J36503" t="str">
            <v>(blank)</v>
          </cell>
        </row>
        <row r="36504">
          <cell r="D36504" t="str">
            <v>60906648</v>
          </cell>
          <cell r="J36504" t="str">
            <v>(blank)</v>
          </cell>
        </row>
        <row r="36505">
          <cell r="D36505" t="str">
            <v>60906648</v>
          </cell>
          <cell r="J36505" t="str">
            <v>(blank)</v>
          </cell>
        </row>
        <row r="36506">
          <cell r="D36506" t="str">
            <v>60906648</v>
          </cell>
          <cell r="J36506" t="str">
            <v>(blank)</v>
          </cell>
        </row>
        <row r="36507">
          <cell r="D36507" t="str">
            <v>60906648</v>
          </cell>
          <cell r="J36507" t="str">
            <v>(blank)</v>
          </cell>
        </row>
        <row r="36508">
          <cell r="D36508" t="str">
            <v>60906648</v>
          </cell>
          <cell r="J36508" t="str">
            <v>(blank)</v>
          </cell>
        </row>
        <row r="36509">
          <cell r="D36509" t="str">
            <v>60906673</v>
          </cell>
          <cell r="J36509" t="str">
            <v>(blank)</v>
          </cell>
        </row>
        <row r="36510">
          <cell r="D36510" t="str">
            <v>60906673</v>
          </cell>
          <cell r="J36510" t="str">
            <v>(blank)</v>
          </cell>
        </row>
        <row r="36511">
          <cell r="D36511" t="str">
            <v>60906673</v>
          </cell>
          <cell r="J36511" t="str">
            <v>(blank)</v>
          </cell>
        </row>
        <row r="36512">
          <cell r="D36512" t="str">
            <v>60906673</v>
          </cell>
          <cell r="J36512" t="str">
            <v>(blank)</v>
          </cell>
        </row>
        <row r="36513">
          <cell r="D36513" t="str">
            <v>60906673</v>
          </cell>
          <cell r="J36513" t="str">
            <v>(blank)</v>
          </cell>
        </row>
        <row r="36514">
          <cell r="D36514" t="str">
            <v>60906673</v>
          </cell>
          <cell r="J36514" t="str">
            <v>(blank)</v>
          </cell>
        </row>
        <row r="36515">
          <cell r="D36515" t="str">
            <v>60906673</v>
          </cell>
          <cell r="J36515" t="str">
            <v>(blank)</v>
          </cell>
        </row>
        <row r="36516">
          <cell r="D36516" t="str">
            <v>60906673</v>
          </cell>
          <cell r="J36516" t="str">
            <v>(blank)</v>
          </cell>
        </row>
        <row r="36517">
          <cell r="D36517" t="str">
            <v>60906673</v>
          </cell>
          <cell r="J36517" t="str">
            <v>(blank)</v>
          </cell>
        </row>
        <row r="36518">
          <cell r="D36518" t="str">
            <v>60906673</v>
          </cell>
          <cell r="J36518" t="str">
            <v>(blank)</v>
          </cell>
        </row>
        <row r="36519">
          <cell r="D36519" t="str">
            <v>60906673</v>
          </cell>
          <cell r="J36519" t="str">
            <v>(blank)</v>
          </cell>
        </row>
        <row r="36520">
          <cell r="D36520" t="str">
            <v>60906673</v>
          </cell>
          <cell r="J36520" t="str">
            <v>(blank)</v>
          </cell>
        </row>
        <row r="36521">
          <cell r="D36521" t="str">
            <v>60906673</v>
          </cell>
          <cell r="J36521" t="str">
            <v>(blank)</v>
          </cell>
        </row>
        <row r="36522">
          <cell r="D36522" t="str">
            <v>60906673</v>
          </cell>
          <cell r="J36522" t="str">
            <v>(blank)</v>
          </cell>
        </row>
        <row r="36523">
          <cell r="D36523" t="str">
            <v>60906673</v>
          </cell>
          <cell r="J36523" t="str">
            <v>(blank)</v>
          </cell>
        </row>
        <row r="36524">
          <cell r="D36524" t="str">
            <v>60906673</v>
          </cell>
          <cell r="J36524" t="str">
            <v>(blank)</v>
          </cell>
        </row>
        <row r="36525">
          <cell r="D36525" t="str">
            <v>60906673</v>
          </cell>
          <cell r="J36525" t="str">
            <v>(blank)</v>
          </cell>
        </row>
        <row r="36526">
          <cell r="D36526" t="str">
            <v>60906673</v>
          </cell>
          <cell r="J36526" t="str">
            <v>(blank)</v>
          </cell>
        </row>
        <row r="36527">
          <cell r="D36527" t="str">
            <v>60906673</v>
          </cell>
          <cell r="J36527" t="str">
            <v>(blank)</v>
          </cell>
        </row>
        <row r="36528">
          <cell r="D36528" t="str">
            <v>60906673</v>
          </cell>
          <cell r="J36528" t="str">
            <v>(blank)</v>
          </cell>
        </row>
        <row r="36529">
          <cell r="D36529" t="str">
            <v>60906673</v>
          </cell>
          <cell r="J36529" t="str">
            <v>(blank)</v>
          </cell>
        </row>
        <row r="36530">
          <cell r="D36530" t="str">
            <v>60906673</v>
          </cell>
          <cell r="J36530" t="str">
            <v>(blank)</v>
          </cell>
        </row>
        <row r="36531">
          <cell r="D36531" t="str">
            <v>60906673</v>
          </cell>
          <cell r="J36531" t="str">
            <v>(blank)</v>
          </cell>
        </row>
        <row r="36532">
          <cell r="D36532" t="str">
            <v>60906673</v>
          </cell>
          <cell r="J36532" t="str">
            <v>(blank)</v>
          </cell>
        </row>
        <row r="36533">
          <cell r="D36533" t="str">
            <v>60906673</v>
          </cell>
          <cell r="J36533" t="str">
            <v>(blank)</v>
          </cell>
        </row>
        <row r="36534">
          <cell r="D36534" t="str">
            <v>60906673</v>
          </cell>
          <cell r="J36534" t="str">
            <v>(blank)</v>
          </cell>
        </row>
        <row r="36535">
          <cell r="D36535" t="str">
            <v>60906673</v>
          </cell>
          <cell r="J36535" t="str">
            <v>(blank)</v>
          </cell>
        </row>
        <row r="36536">
          <cell r="D36536" t="str">
            <v>60906673</v>
          </cell>
          <cell r="J36536" t="str">
            <v>(blank)</v>
          </cell>
        </row>
        <row r="36537">
          <cell r="D36537" t="str">
            <v>60906673</v>
          </cell>
          <cell r="J36537" t="str">
            <v>(blank)</v>
          </cell>
        </row>
        <row r="36538">
          <cell r="D36538" t="str">
            <v>60906723</v>
          </cell>
          <cell r="J36538" t="str">
            <v>(blank)</v>
          </cell>
        </row>
        <row r="36539">
          <cell r="D36539" t="str">
            <v>60906723</v>
          </cell>
          <cell r="J36539" t="str">
            <v>(blank)</v>
          </cell>
        </row>
        <row r="36540">
          <cell r="D36540" t="str">
            <v>60906723</v>
          </cell>
          <cell r="J36540" t="str">
            <v>(blank)</v>
          </cell>
        </row>
        <row r="36541">
          <cell r="D36541" t="str">
            <v>60906723</v>
          </cell>
          <cell r="J36541" t="str">
            <v>(blank)</v>
          </cell>
        </row>
        <row r="36542">
          <cell r="D36542" t="str">
            <v>60906723</v>
          </cell>
          <cell r="J36542" t="str">
            <v>(blank)</v>
          </cell>
        </row>
        <row r="36543">
          <cell r="D36543" t="str">
            <v>60906723</v>
          </cell>
          <cell r="J36543" t="str">
            <v>(blank)</v>
          </cell>
        </row>
        <row r="36544">
          <cell r="D36544" t="str">
            <v>60906723</v>
          </cell>
          <cell r="J36544" t="str">
            <v>(blank)</v>
          </cell>
        </row>
        <row r="36545">
          <cell r="D36545" t="str">
            <v>60906723</v>
          </cell>
          <cell r="J36545" t="str">
            <v>(blank)</v>
          </cell>
        </row>
        <row r="36546">
          <cell r="D36546" t="str">
            <v>60906723</v>
          </cell>
          <cell r="J36546" t="str">
            <v>(blank)</v>
          </cell>
        </row>
        <row r="36547">
          <cell r="D36547" t="str">
            <v>60906723</v>
          </cell>
          <cell r="J36547" t="str">
            <v>(blank)</v>
          </cell>
        </row>
        <row r="36548">
          <cell r="D36548" t="str">
            <v>60906723</v>
          </cell>
          <cell r="J36548" t="str">
            <v>(blank)</v>
          </cell>
        </row>
        <row r="36549">
          <cell r="D36549" t="str">
            <v>60906723</v>
          </cell>
          <cell r="J36549" t="str">
            <v>(blank)</v>
          </cell>
        </row>
        <row r="36550">
          <cell r="D36550" t="str">
            <v>60906723</v>
          </cell>
          <cell r="J36550" t="str">
            <v>(blank)</v>
          </cell>
        </row>
        <row r="36551">
          <cell r="D36551" t="str">
            <v>60906723</v>
          </cell>
          <cell r="J36551" t="str">
            <v>(blank)</v>
          </cell>
        </row>
        <row r="36552">
          <cell r="D36552" t="str">
            <v>60906723</v>
          </cell>
          <cell r="J36552" t="str">
            <v>(blank)</v>
          </cell>
        </row>
        <row r="36553">
          <cell r="D36553" t="str">
            <v>60906723</v>
          </cell>
          <cell r="J36553" t="str">
            <v>(blank)</v>
          </cell>
        </row>
        <row r="36554">
          <cell r="D36554" t="str">
            <v>60906723</v>
          </cell>
          <cell r="J36554" t="str">
            <v>(blank)</v>
          </cell>
        </row>
        <row r="36555">
          <cell r="D36555" t="str">
            <v>60906723</v>
          </cell>
          <cell r="J36555" t="str">
            <v>(blank)</v>
          </cell>
        </row>
        <row r="36556">
          <cell r="D36556" t="str">
            <v>60906723</v>
          </cell>
          <cell r="J36556" t="str">
            <v>(blank)</v>
          </cell>
        </row>
        <row r="36557">
          <cell r="D36557" t="str">
            <v>60906723</v>
          </cell>
          <cell r="J36557" t="str">
            <v>(blank)</v>
          </cell>
        </row>
        <row r="36558">
          <cell r="D36558" t="str">
            <v>60906723</v>
          </cell>
          <cell r="J36558" t="str">
            <v>(blank)</v>
          </cell>
        </row>
        <row r="36559">
          <cell r="D36559" t="str">
            <v>60906724</v>
          </cell>
          <cell r="J36559" t="str">
            <v>(blank)</v>
          </cell>
        </row>
        <row r="36560">
          <cell r="D36560" t="str">
            <v>60906724</v>
          </cell>
          <cell r="J36560" t="str">
            <v>(blank)</v>
          </cell>
        </row>
        <row r="36561">
          <cell r="D36561" t="str">
            <v>60906724</v>
          </cell>
          <cell r="J36561" t="str">
            <v>(blank)</v>
          </cell>
        </row>
        <row r="36562">
          <cell r="D36562" t="str">
            <v>60906724</v>
          </cell>
          <cell r="J36562" t="str">
            <v>(blank)</v>
          </cell>
        </row>
        <row r="36563">
          <cell r="D36563" t="str">
            <v>60906724</v>
          </cell>
          <cell r="J36563" t="str">
            <v>(blank)</v>
          </cell>
        </row>
        <row r="36564">
          <cell r="D36564" t="str">
            <v>60906724</v>
          </cell>
          <cell r="J36564" t="str">
            <v>(blank)</v>
          </cell>
        </row>
        <row r="36565">
          <cell r="D36565" t="str">
            <v>60906724</v>
          </cell>
          <cell r="J36565" t="str">
            <v>(blank)</v>
          </cell>
        </row>
        <row r="36566">
          <cell r="D36566" t="str">
            <v>60906724</v>
          </cell>
          <cell r="J36566" t="str">
            <v>(blank)</v>
          </cell>
        </row>
        <row r="36567">
          <cell r="D36567" t="str">
            <v>60906724</v>
          </cell>
          <cell r="J36567" t="str">
            <v>(blank)</v>
          </cell>
        </row>
        <row r="36568">
          <cell r="D36568" t="str">
            <v>60906724</v>
          </cell>
          <cell r="J36568" t="str">
            <v>(blank)</v>
          </cell>
        </row>
        <row r="36569">
          <cell r="D36569" t="str">
            <v>60906724</v>
          </cell>
          <cell r="J36569" t="str">
            <v>(blank)</v>
          </cell>
        </row>
        <row r="36570">
          <cell r="D36570" t="str">
            <v>60906724</v>
          </cell>
          <cell r="J36570" t="str">
            <v>(blank)</v>
          </cell>
        </row>
        <row r="36571">
          <cell r="D36571" t="str">
            <v>60906743</v>
          </cell>
          <cell r="J36571" t="str">
            <v>(blank)</v>
          </cell>
        </row>
        <row r="36572">
          <cell r="D36572" t="str">
            <v>60906743</v>
          </cell>
          <cell r="J36572" t="str">
            <v>(blank)</v>
          </cell>
        </row>
        <row r="36573">
          <cell r="D36573" t="str">
            <v>60906743</v>
          </cell>
          <cell r="J36573" t="str">
            <v>(blank)</v>
          </cell>
        </row>
        <row r="36574">
          <cell r="D36574" t="str">
            <v>60906743</v>
          </cell>
          <cell r="J36574" t="str">
            <v>(blank)</v>
          </cell>
        </row>
        <row r="36575">
          <cell r="D36575" t="str">
            <v>60906743</v>
          </cell>
          <cell r="J36575" t="str">
            <v>(blank)</v>
          </cell>
        </row>
        <row r="36576">
          <cell r="D36576" t="str">
            <v>60906743</v>
          </cell>
          <cell r="J36576" t="str">
            <v>(blank)</v>
          </cell>
        </row>
        <row r="36577">
          <cell r="D36577" t="str">
            <v>60906743</v>
          </cell>
          <cell r="J36577" t="str">
            <v>(blank)</v>
          </cell>
        </row>
        <row r="36578">
          <cell r="D36578" t="str">
            <v>60906743</v>
          </cell>
          <cell r="J36578" t="str">
            <v>(blank)</v>
          </cell>
        </row>
        <row r="36579">
          <cell r="D36579" t="str">
            <v>60906743</v>
          </cell>
          <cell r="J36579" t="str">
            <v>(blank)</v>
          </cell>
        </row>
        <row r="36580">
          <cell r="D36580" t="str">
            <v>60906743</v>
          </cell>
          <cell r="J36580" t="str">
            <v>(blank)</v>
          </cell>
        </row>
        <row r="36581">
          <cell r="D36581" t="str">
            <v>60906743</v>
          </cell>
          <cell r="J36581" t="str">
            <v>(blank)</v>
          </cell>
        </row>
        <row r="36582">
          <cell r="D36582" t="str">
            <v>60906743</v>
          </cell>
          <cell r="J36582" t="str">
            <v>(blank)</v>
          </cell>
        </row>
        <row r="36583">
          <cell r="D36583" t="str">
            <v>60906743</v>
          </cell>
          <cell r="J36583" t="str">
            <v>(blank)</v>
          </cell>
        </row>
        <row r="36584">
          <cell r="D36584" t="str">
            <v>60906743</v>
          </cell>
          <cell r="J36584" t="str">
            <v>(blank)</v>
          </cell>
        </row>
        <row r="36585">
          <cell r="D36585" t="str">
            <v>60906743</v>
          </cell>
          <cell r="J36585" t="str">
            <v>(blank)</v>
          </cell>
        </row>
        <row r="36586">
          <cell r="D36586" t="str">
            <v>60906743</v>
          </cell>
          <cell r="J36586" t="str">
            <v>(blank)</v>
          </cell>
        </row>
        <row r="36587">
          <cell r="D36587" t="str">
            <v>60906743</v>
          </cell>
          <cell r="J36587" t="str">
            <v>(blank)</v>
          </cell>
        </row>
        <row r="36588">
          <cell r="D36588" t="str">
            <v>60906743</v>
          </cell>
          <cell r="J36588" t="str">
            <v>(blank)</v>
          </cell>
        </row>
        <row r="36589">
          <cell r="D36589" t="str">
            <v>60906743</v>
          </cell>
          <cell r="J36589" t="str">
            <v>(blank)</v>
          </cell>
        </row>
        <row r="36590">
          <cell r="D36590" t="str">
            <v>60906743</v>
          </cell>
          <cell r="J36590" t="str">
            <v>(blank)</v>
          </cell>
        </row>
        <row r="36591">
          <cell r="D36591" t="str">
            <v>60906743</v>
          </cell>
          <cell r="J36591" t="str">
            <v>(blank)</v>
          </cell>
        </row>
        <row r="36592">
          <cell r="D36592" t="str">
            <v>60906743</v>
          </cell>
          <cell r="J36592" t="str">
            <v>(blank)</v>
          </cell>
        </row>
        <row r="36593">
          <cell r="D36593" t="str">
            <v>60906743</v>
          </cell>
          <cell r="J36593" t="str">
            <v>(blank)</v>
          </cell>
        </row>
        <row r="36594">
          <cell r="D36594" t="str">
            <v>60906743</v>
          </cell>
          <cell r="J36594" t="str">
            <v>(blank)</v>
          </cell>
        </row>
        <row r="36595">
          <cell r="D36595" t="str">
            <v>60906743</v>
          </cell>
          <cell r="J36595" t="str">
            <v>(blank)</v>
          </cell>
        </row>
        <row r="36596">
          <cell r="D36596" t="str">
            <v>60906743</v>
          </cell>
          <cell r="J36596" t="str">
            <v>(blank)</v>
          </cell>
        </row>
        <row r="36597">
          <cell r="D36597" t="str">
            <v>60906743</v>
          </cell>
          <cell r="J36597" t="str">
            <v>(blank)</v>
          </cell>
        </row>
        <row r="36598">
          <cell r="D36598" t="str">
            <v>60906743</v>
          </cell>
          <cell r="J36598" t="str">
            <v>(blank)</v>
          </cell>
        </row>
        <row r="36599">
          <cell r="D36599" t="str">
            <v>60906743</v>
          </cell>
          <cell r="J36599" t="str">
            <v>(blank)</v>
          </cell>
        </row>
        <row r="36600">
          <cell r="D36600" t="str">
            <v>60906743</v>
          </cell>
          <cell r="J36600" t="str">
            <v>(blank)</v>
          </cell>
        </row>
        <row r="36601">
          <cell r="D36601" t="str">
            <v>60906743</v>
          </cell>
          <cell r="J36601" t="str">
            <v>(blank)</v>
          </cell>
        </row>
        <row r="36602">
          <cell r="D36602" t="str">
            <v>60906743</v>
          </cell>
          <cell r="J36602" t="str">
            <v>(blank)</v>
          </cell>
        </row>
        <row r="36603">
          <cell r="D36603" t="str">
            <v>60906743</v>
          </cell>
          <cell r="J36603" t="str">
            <v>(blank)</v>
          </cell>
        </row>
        <row r="36604">
          <cell r="D36604" t="str">
            <v>64002200</v>
          </cell>
          <cell r="J36604" t="str">
            <v>(blank)</v>
          </cell>
        </row>
        <row r="36605">
          <cell r="D36605" t="str">
            <v>64002200</v>
          </cell>
          <cell r="J36605" t="str">
            <v>(blank)</v>
          </cell>
        </row>
        <row r="36606">
          <cell r="D36606" t="str">
            <v>64002200</v>
          </cell>
          <cell r="J36606" t="str">
            <v>(blank)</v>
          </cell>
        </row>
        <row r="36607">
          <cell r="D36607" t="str">
            <v>64002200</v>
          </cell>
          <cell r="J36607" t="str">
            <v>(blank)</v>
          </cell>
        </row>
        <row r="36608">
          <cell r="D36608" t="str">
            <v>64002200</v>
          </cell>
          <cell r="J36608" t="str">
            <v>(blank)</v>
          </cell>
        </row>
        <row r="36609">
          <cell r="D36609" t="str">
            <v>64002200</v>
          </cell>
          <cell r="J36609" t="str">
            <v>(blank)</v>
          </cell>
        </row>
        <row r="36610">
          <cell r="D36610" t="str">
            <v>64002200</v>
          </cell>
          <cell r="J36610" t="str">
            <v>(blank)</v>
          </cell>
        </row>
        <row r="36611">
          <cell r="D36611" t="str">
            <v>64002200</v>
          </cell>
          <cell r="J36611" t="str">
            <v>(blank)</v>
          </cell>
        </row>
        <row r="36612">
          <cell r="D36612" t="str">
            <v>64002200</v>
          </cell>
          <cell r="J36612" t="str">
            <v>(blank)</v>
          </cell>
        </row>
        <row r="36613">
          <cell r="D36613" t="str">
            <v>64002200</v>
          </cell>
          <cell r="J36613" t="str">
            <v>(blank)</v>
          </cell>
        </row>
        <row r="36614">
          <cell r="D36614" t="str">
            <v>64002200</v>
          </cell>
          <cell r="J36614" t="str">
            <v>(blank)</v>
          </cell>
        </row>
        <row r="36615">
          <cell r="D36615" t="str">
            <v>64005280</v>
          </cell>
          <cell r="J36615" t="str">
            <v>(blank)</v>
          </cell>
        </row>
        <row r="36616">
          <cell r="D36616" t="str">
            <v>64005280</v>
          </cell>
          <cell r="J36616" t="str">
            <v>(blank)</v>
          </cell>
        </row>
        <row r="36617">
          <cell r="D36617" t="str">
            <v>64005280</v>
          </cell>
          <cell r="J36617" t="str">
            <v>(blank)</v>
          </cell>
        </row>
        <row r="36618">
          <cell r="D36618" t="str">
            <v>64005280</v>
          </cell>
          <cell r="J36618" t="str">
            <v>(blank)</v>
          </cell>
        </row>
        <row r="36619">
          <cell r="D36619" t="str">
            <v>64005280</v>
          </cell>
          <cell r="J36619" t="str">
            <v>(blank)</v>
          </cell>
        </row>
        <row r="36620">
          <cell r="D36620" t="str">
            <v>64005280</v>
          </cell>
          <cell r="J36620" t="str">
            <v>(blank)</v>
          </cell>
        </row>
        <row r="36621">
          <cell r="D36621" t="str">
            <v>64005280</v>
          </cell>
          <cell r="J36621" t="str">
            <v>(blank)</v>
          </cell>
        </row>
        <row r="36622">
          <cell r="D36622" t="str">
            <v>64005280</v>
          </cell>
          <cell r="J36622" t="str">
            <v>(blank)</v>
          </cell>
        </row>
        <row r="36623">
          <cell r="D36623" t="str">
            <v>64005280</v>
          </cell>
          <cell r="J36623" t="str">
            <v>(blank)</v>
          </cell>
        </row>
        <row r="36624">
          <cell r="D36624" t="str">
            <v>64005280</v>
          </cell>
          <cell r="J36624" t="str">
            <v>(blank)</v>
          </cell>
        </row>
        <row r="36625">
          <cell r="D36625" t="str">
            <v>64005280</v>
          </cell>
          <cell r="J36625" t="str">
            <v>(blank)</v>
          </cell>
        </row>
        <row r="36626">
          <cell r="D36626" t="str">
            <v>68402863</v>
          </cell>
          <cell r="J36626" t="str">
            <v>(blank)</v>
          </cell>
        </row>
        <row r="36627">
          <cell r="D36627" t="str">
            <v>68402863</v>
          </cell>
          <cell r="J36627" t="str">
            <v>(blank)</v>
          </cell>
        </row>
        <row r="36628">
          <cell r="D36628" t="str">
            <v>68402863</v>
          </cell>
          <cell r="J36628" t="str">
            <v>(blank)</v>
          </cell>
        </row>
        <row r="36629">
          <cell r="D36629" t="str">
            <v>68402863</v>
          </cell>
          <cell r="J36629" t="str">
            <v>(blank)</v>
          </cell>
        </row>
        <row r="36630">
          <cell r="D36630" t="str">
            <v>68402863</v>
          </cell>
          <cell r="J36630" t="str">
            <v>(blank)</v>
          </cell>
        </row>
        <row r="36631">
          <cell r="D36631" t="str">
            <v>68402863</v>
          </cell>
          <cell r="J36631" t="str">
            <v>(blank)</v>
          </cell>
        </row>
        <row r="36632">
          <cell r="D36632" t="str">
            <v>68402863</v>
          </cell>
          <cell r="J36632" t="str">
            <v>(blank)</v>
          </cell>
        </row>
        <row r="36633">
          <cell r="D36633" t="str">
            <v>68402863</v>
          </cell>
          <cell r="J36633" t="str">
            <v>(blank)</v>
          </cell>
        </row>
        <row r="36634">
          <cell r="D36634" t="str">
            <v>68402863</v>
          </cell>
          <cell r="J36634" t="str">
            <v>(blank)</v>
          </cell>
        </row>
        <row r="36635">
          <cell r="D36635" t="str">
            <v>68402863</v>
          </cell>
          <cell r="J36635" t="str">
            <v>(blank)</v>
          </cell>
        </row>
        <row r="36636">
          <cell r="D36636" t="str">
            <v>68402863</v>
          </cell>
          <cell r="J36636" t="str">
            <v>(blank)</v>
          </cell>
        </row>
        <row r="36637">
          <cell r="D36637" t="str">
            <v>68402863</v>
          </cell>
          <cell r="J36637" t="str">
            <v>(blank)</v>
          </cell>
        </row>
        <row r="36638">
          <cell r="D36638" t="str">
            <v>68402863</v>
          </cell>
          <cell r="J36638" t="str">
            <v>(blank)</v>
          </cell>
        </row>
        <row r="36639">
          <cell r="D36639" t="str">
            <v>68402863</v>
          </cell>
          <cell r="J36639" t="str">
            <v>(blank)</v>
          </cell>
        </row>
        <row r="36640">
          <cell r="D36640" t="str">
            <v>68402863</v>
          </cell>
          <cell r="J36640" t="str">
            <v>(blank)</v>
          </cell>
        </row>
        <row r="36641">
          <cell r="D36641" t="str">
            <v>68402863</v>
          </cell>
          <cell r="J36641" t="str">
            <v>(blank)</v>
          </cell>
        </row>
        <row r="36642">
          <cell r="D36642" t="str">
            <v>68402863</v>
          </cell>
          <cell r="J36642" t="str">
            <v>(blank)</v>
          </cell>
        </row>
        <row r="36643">
          <cell r="D36643" t="str">
            <v>68402863</v>
          </cell>
          <cell r="J36643" t="str">
            <v>(blank)</v>
          </cell>
        </row>
        <row r="36644">
          <cell r="D36644" t="str">
            <v>68402863</v>
          </cell>
          <cell r="J36644" t="str">
            <v>(blank)</v>
          </cell>
        </row>
        <row r="36645">
          <cell r="D36645" t="str">
            <v>68402863</v>
          </cell>
          <cell r="J36645" t="str">
            <v>(blank)</v>
          </cell>
        </row>
        <row r="36646">
          <cell r="D36646" t="str">
            <v>68402863</v>
          </cell>
          <cell r="J36646" t="str">
            <v>(blank)</v>
          </cell>
        </row>
        <row r="36647">
          <cell r="D36647" t="str">
            <v>68402863</v>
          </cell>
          <cell r="J36647" t="str">
            <v>(blank)</v>
          </cell>
        </row>
        <row r="36648">
          <cell r="D36648" t="str">
            <v>68402863</v>
          </cell>
          <cell r="J36648" t="str">
            <v>(blank)</v>
          </cell>
        </row>
        <row r="36649">
          <cell r="D36649" t="str">
            <v>68402863</v>
          </cell>
          <cell r="J36649" t="str">
            <v>(blank)</v>
          </cell>
        </row>
        <row r="36650">
          <cell r="D36650" t="str">
            <v>68402863</v>
          </cell>
          <cell r="J36650" t="str">
            <v>(blank)</v>
          </cell>
        </row>
        <row r="36651">
          <cell r="D36651" t="str">
            <v>68402863</v>
          </cell>
          <cell r="J36651" t="str">
            <v>(blank)</v>
          </cell>
        </row>
        <row r="36652">
          <cell r="D36652" t="str">
            <v>68402863</v>
          </cell>
          <cell r="J36652" t="str">
            <v>(blank)</v>
          </cell>
        </row>
        <row r="36653">
          <cell r="D36653" t="str">
            <v>68402863</v>
          </cell>
          <cell r="J36653" t="str">
            <v>(blank)</v>
          </cell>
        </row>
        <row r="36654">
          <cell r="D36654" t="str">
            <v>68402863</v>
          </cell>
          <cell r="J36654" t="str">
            <v>(blank)</v>
          </cell>
        </row>
        <row r="36655">
          <cell r="D36655" t="str">
            <v>68402863</v>
          </cell>
          <cell r="J36655" t="str">
            <v>(blank)</v>
          </cell>
        </row>
        <row r="36656">
          <cell r="D36656" t="str">
            <v>68402863</v>
          </cell>
          <cell r="J36656" t="str">
            <v>(blank)</v>
          </cell>
        </row>
        <row r="36657">
          <cell r="D36657" t="str">
            <v>68402863</v>
          </cell>
          <cell r="J36657" t="str">
            <v>(blank)</v>
          </cell>
        </row>
        <row r="36658">
          <cell r="D36658" t="str">
            <v>68402863</v>
          </cell>
          <cell r="J36658" t="str">
            <v>(blank)</v>
          </cell>
        </row>
        <row r="36659">
          <cell r="D36659" t="str">
            <v>74302940</v>
          </cell>
          <cell r="J36659" t="str">
            <v>(blank)</v>
          </cell>
        </row>
        <row r="36660">
          <cell r="D36660" t="str">
            <v>74302940</v>
          </cell>
          <cell r="J36660" t="str">
            <v>(blank)</v>
          </cell>
        </row>
        <row r="36661">
          <cell r="D36661" t="str">
            <v>74302940</v>
          </cell>
          <cell r="J36661" t="str">
            <v>(blank)</v>
          </cell>
        </row>
        <row r="36662">
          <cell r="D36662" t="str">
            <v>74302940</v>
          </cell>
          <cell r="J36662" t="str">
            <v>(blank)</v>
          </cell>
        </row>
        <row r="36663">
          <cell r="D36663" t="str">
            <v>74302940</v>
          </cell>
          <cell r="J36663" t="str">
            <v>(blank)</v>
          </cell>
        </row>
        <row r="36664">
          <cell r="D36664" t="str">
            <v>74302940</v>
          </cell>
          <cell r="J36664" t="str">
            <v>(blank)</v>
          </cell>
        </row>
        <row r="36665">
          <cell r="D36665" t="str">
            <v>74302940</v>
          </cell>
          <cell r="J36665" t="str">
            <v>(blank)</v>
          </cell>
        </row>
        <row r="36666">
          <cell r="D36666" t="str">
            <v>74302940</v>
          </cell>
          <cell r="J36666" t="str">
            <v>(blank)</v>
          </cell>
        </row>
        <row r="36667">
          <cell r="D36667" t="str">
            <v>74302940</v>
          </cell>
          <cell r="J36667" t="str">
            <v>(blank)</v>
          </cell>
        </row>
        <row r="36668">
          <cell r="D36668" t="str">
            <v>74302940</v>
          </cell>
          <cell r="J36668" t="str">
            <v>(blank)</v>
          </cell>
        </row>
        <row r="36669">
          <cell r="D36669" t="str">
            <v>74302940</v>
          </cell>
          <cell r="J36669" t="str">
            <v>(blank)</v>
          </cell>
        </row>
        <row r="36670">
          <cell r="D36670" t="str">
            <v>74302940</v>
          </cell>
          <cell r="J36670" t="str">
            <v>(blank)</v>
          </cell>
        </row>
        <row r="36671">
          <cell r="D36671" t="str">
            <v>74302940</v>
          </cell>
          <cell r="J36671" t="str">
            <v>(blank)</v>
          </cell>
        </row>
        <row r="36672">
          <cell r="D36672" t="str">
            <v>74302940</v>
          </cell>
          <cell r="J36672" t="str">
            <v>(blank)</v>
          </cell>
        </row>
        <row r="36673">
          <cell r="D36673" t="str">
            <v>74302940</v>
          </cell>
          <cell r="J36673" t="str">
            <v>(blank)</v>
          </cell>
        </row>
        <row r="36674">
          <cell r="D36674" t="str">
            <v>74302940</v>
          </cell>
          <cell r="J36674" t="str">
            <v>(blank)</v>
          </cell>
        </row>
        <row r="36675">
          <cell r="D36675" t="str">
            <v>74302940</v>
          </cell>
          <cell r="J36675" t="str">
            <v>(blank)</v>
          </cell>
        </row>
        <row r="36676">
          <cell r="D36676" t="str">
            <v>74302940</v>
          </cell>
          <cell r="J36676" t="str">
            <v>(blank)</v>
          </cell>
        </row>
        <row r="36677">
          <cell r="D36677" t="str">
            <v>74302940</v>
          </cell>
          <cell r="J36677" t="str">
            <v>(blank)</v>
          </cell>
        </row>
        <row r="36678">
          <cell r="D36678" t="str">
            <v>74302940</v>
          </cell>
          <cell r="J36678" t="str">
            <v>(blank)</v>
          </cell>
        </row>
        <row r="36679">
          <cell r="D36679" t="str">
            <v>74302940</v>
          </cell>
          <cell r="J36679" t="str">
            <v>(blank)</v>
          </cell>
        </row>
        <row r="36680">
          <cell r="D36680" t="str">
            <v>74302940</v>
          </cell>
          <cell r="J36680" t="str">
            <v>(blank)</v>
          </cell>
        </row>
        <row r="36681">
          <cell r="D36681" t="str">
            <v>74302940</v>
          </cell>
          <cell r="J36681" t="str">
            <v>(blank)</v>
          </cell>
        </row>
        <row r="36682">
          <cell r="D36682" t="str">
            <v>74302940</v>
          </cell>
          <cell r="J36682" t="str">
            <v>(blank)</v>
          </cell>
        </row>
        <row r="36683">
          <cell r="D36683" t="str">
            <v>74302940</v>
          </cell>
          <cell r="J36683" t="str">
            <v>(blank)</v>
          </cell>
        </row>
        <row r="36684">
          <cell r="D36684" t="str">
            <v>74302940</v>
          </cell>
          <cell r="J36684" t="str">
            <v>(blank)</v>
          </cell>
        </row>
        <row r="36685">
          <cell r="D36685" t="str">
            <v>74302940</v>
          </cell>
          <cell r="J36685" t="str">
            <v>(blank)</v>
          </cell>
        </row>
        <row r="36686">
          <cell r="D36686" t="str">
            <v>74302940</v>
          </cell>
          <cell r="J36686" t="str">
            <v>(blank)</v>
          </cell>
        </row>
        <row r="36687">
          <cell r="D36687" t="str">
            <v>74302940</v>
          </cell>
          <cell r="J36687" t="str">
            <v>(blank)</v>
          </cell>
        </row>
        <row r="36688">
          <cell r="D36688" t="str">
            <v>74302940</v>
          </cell>
          <cell r="J36688" t="str">
            <v>(blank)</v>
          </cell>
        </row>
        <row r="36689">
          <cell r="D36689" t="str">
            <v>74302940</v>
          </cell>
          <cell r="J36689" t="str">
            <v>(blank)</v>
          </cell>
        </row>
        <row r="36690">
          <cell r="D36690" t="str">
            <v>74302940</v>
          </cell>
          <cell r="J36690" t="str">
            <v>(blank)</v>
          </cell>
        </row>
        <row r="36691">
          <cell r="D36691" t="str">
            <v>74302940</v>
          </cell>
          <cell r="J36691" t="str">
            <v>(blank)</v>
          </cell>
        </row>
        <row r="36692">
          <cell r="D36692" t="str">
            <v>80804117</v>
          </cell>
          <cell r="J36692" t="str">
            <v>(blank)</v>
          </cell>
        </row>
        <row r="36693">
          <cell r="D36693" t="str">
            <v>80804117</v>
          </cell>
          <cell r="J36693" t="str">
            <v>(blank)</v>
          </cell>
        </row>
        <row r="36694">
          <cell r="D36694" t="str">
            <v>80804117</v>
          </cell>
          <cell r="J36694" t="str">
            <v>(blank)</v>
          </cell>
        </row>
        <row r="36695">
          <cell r="D36695" t="str">
            <v>80804117</v>
          </cell>
          <cell r="J36695" t="str">
            <v>(blank)</v>
          </cell>
        </row>
        <row r="36696">
          <cell r="D36696" t="str">
            <v>80804117</v>
          </cell>
          <cell r="J36696" t="str">
            <v>(blank)</v>
          </cell>
        </row>
        <row r="36697">
          <cell r="D36697" t="str">
            <v>80804117</v>
          </cell>
          <cell r="J36697" t="str">
            <v>(blank)</v>
          </cell>
        </row>
        <row r="36698">
          <cell r="D36698" t="str">
            <v>84500500</v>
          </cell>
          <cell r="J36698" t="str">
            <v>(blank)</v>
          </cell>
        </row>
        <row r="36699">
          <cell r="D36699" t="str">
            <v>84500500</v>
          </cell>
          <cell r="J36699" t="str">
            <v>(blank)</v>
          </cell>
        </row>
        <row r="36700">
          <cell r="D36700" t="str">
            <v>84500500</v>
          </cell>
          <cell r="J36700" t="str">
            <v>(blank)</v>
          </cell>
        </row>
        <row r="36701">
          <cell r="D36701" t="str">
            <v>84500500</v>
          </cell>
          <cell r="J36701" t="str">
            <v>(blank)</v>
          </cell>
        </row>
        <row r="36702">
          <cell r="D36702" t="str">
            <v>84500500</v>
          </cell>
          <cell r="J36702" t="str">
            <v>(blank)</v>
          </cell>
        </row>
        <row r="36703">
          <cell r="D36703" t="str">
            <v>84500500</v>
          </cell>
          <cell r="J36703" t="str">
            <v>(blank)</v>
          </cell>
        </row>
        <row r="36704">
          <cell r="D36704" t="str">
            <v>84500500</v>
          </cell>
          <cell r="J36704" t="str">
            <v>(blank)</v>
          </cell>
        </row>
        <row r="36705">
          <cell r="D36705" t="str">
            <v>84500500</v>
          </cell>
          <cell r="J36705" t="str">
            <v>(blank)</v>
          </cell>
        </row>
        <row r="36706">
          <cell r="D36706" t="str">
            <v>84500503</v>
          </cell>
          <cell r="J36706" t="str">
            <v>(blank)</v>
          </cell>
        </row>
        <row r="36707">
          <cell r="D36707" t="str">
            <v>84500503</v>
          </cell>
          <cell r="J36707" t="str">
            <v>(blank)</v>
          </cell>
        </row>
        <row r="36708">
          <cell r="D36708" t="str">
            <v>84500503</v>
          </cell>
          <cell r="J36708" t="str">
            <v>(blank)</v>
          </cell>
        </row>
        <row r="36709">
          <cell r="D36709" t="str">
            <v>84500503</v>
          </cell>
          <cell r="J36709" t="str">
            <v>(blank)</v>
          </cell>
        </row>
        <row r="36710">
          <cell r="D36710" t="str">
            <v>84500503</v>
          </cell>
          <cell r="J36710" t="str">
            <v>(blank)</v>
          </cell>
        </row>
        <row r="36711">
          <cell r="D36711" t="str">
            <v>84500503</v>
          </cell>
          <cell r="J36711" t="str">
            <v>(blank)</v>
          </cell>
        </row>
        <row r="36712">
          <cell r="D36712" t="str">
            <v>84500503</v>
          </cell>
          <cell r="J36712" t="str">
            <v>(blank)</v>
          </cell>
        </row>
        <row r="36713">
          <cell r="D36713" t="str">
            <v>84500503</v>
          </cell>
          <cell r="J36713" t="str">
            <v>(blank)</v>
          </cell>
        </row>
        <row r="36714">
          <cell r="D36714" t="str">
            <v>84500503</v>
          </cell>
          <cell r="J36714" t="str">
            <v>(blank)</v>
          </cell>
        </row>
        <row r="36715">
          <cell r="D36715" t="str">
            <v>84500503</v>
          </cell>
          <cell r="J36715" t="str">
            <v>(blank)</v>
          </cell>
        </row>
        <row r="36716">
          <cell r="D36716" t="str">
            <v>84500503</v>
          </cell>
          <cell r="J36716" t="str">
            <v>(blank)</v>
          </cell>
        </row>
        <row r="36717">
          <cell r="D36717" t="str">
            <v>84500503</v>
          </cell>
          <cell r="J36717" t="str">
            <v>(blank)</v>
          </cell>
        </row>
        <row r="36718">
          <cell r="D36718" t="str">
            <v>84500503</v>
          </cell>
          <cell r="J36718" t="str">
            <v>(blank)</v>
          </cell>
        </row>
        <row r="36719">
          <cell r="D36719" t="str">
            <v>87108053</v>
          </cell>
          <cell r="J36719" t="str">
            <v>(blank)</v>
          </cell>
        </row>
        <row r="36720">
          <cell r="D36720" t="str">
            <v>87108053</v>
          </cell>
          <cell r="J36720" t="str">
            <v>(blank)</v>
          </cell>
        </row>
        <row r="36721">
          <cell r="D36721" t="str">
            <v>87108053</v>
          </cell>
          <cell r="J36721" t="str">
            <v>(blank)</v>
          </cell>
        </row>
        <row r="36722">
          <cell r="D36722" t="str">
            <v>87108053</v>
          </cell>
          <cell r="J36722" t="str">
            <v>(blank)</v>
          </cell>
        </row>
        <row r="36723">
          <cell r="D36723" t="str">
            <v>87108053</v>
          </cell>
          <cell r="J36723" t="str">
            <v>(blank)</v>
          </cell>
        </row>
        <row r="36724">
          <cell r="D36724" t="str">
            <v>87108053</v>
          </cell>
          <cell r="J36724" t="str">
            <v>(blank)</v>
          </cell>
        </row>
        <row r="36725">
          <cell r="D36725" t="str">
            <v>87108053</v>
          </cell>
          <cell r="J36725" t="str">
            <v>(blank)</v>
          </cell>
        </row>
        <row r="36726">
          <cell r="D36726" t="str">
            <v>87108053</v>
          </cell>
          <cell r="J36726" t="str">
            <v>(blank)</v>
          </cell>
        </row>
        <row r="36727">
          <cell r="D36727" t="str">
            <v>87108053</v>
          </cell>
          <cell r="J36727" t="str">
            <v>(blank)</v>
          </cell>
        </row>
        <row r="36728">
          <cell r="D36728" t="str">
            <v>87108053</v>
          </cell>
          <cell r="J36728" t="str">
            <v>(blank)</v>
          </cell>
        </row>
        <row r="36729">
          <cell r="D36729" t="str">
            <v>87108053</v>
          </cell>
          <cell r="J36729" t="str">
            <v>(blank)</v>
          </cell>
        </row>
        <row r="36730">
          <cell r="D36730" t="str">
            <v>87108053</v>
          </cell>
          <cell r="J36730" t="str">
            <v>(blank)</v>
          </cell>
        </row>
        <row r="36731">
          <cell r="D36731" t="str">
            <v>87108053</v>
          </cell>
          <cell r="J36731" t="str">
            <v>(blank)</v>
          </cell>
        </row>
        <row r="36732">
          <cell r="D36732" t="str">
            <v>90000455</v>
          </cell>
          <cell r="J36732" t="str">
            <v>(blank)</v>
          </cell>
        </row>
        <row r="36733">
          <cell r="D36733" t="str">
            <v>90000455</v>
          </cell>
          <cell r="J36733" t="str">
            <v>(blank)</v>
          </cell>
        </row>
        <row r="36734">
          <cell r="D36734" t="str">
            <v>90000455</v>
          </cell>
          <cell r="J36734" t="str">
            <v>(blank)</v>
          </cell>
        </row>
        <row r="36735">
          <cell r="D36735" t="str">
            <v>90000455</v>
          </cell>
          <cell r="J36735" t="str">
            <v>(blank)</v>
          </cell>
        </row>
        <row r="36736">
          <cell r="D36736" t="str">
            <v>90000455</v>
          </cell>
          <cell r="J36736" t="str">
            <v>(blank)</v>
          </cell>
        </row>
        <row r="36737">
          <cell r="D36737" t="str">
            <v>90000455</v>
          </cell>
          <cell r="J36737" t="str">
            <v>(blank)</v>
          </cell>
        </row>
        <row r="36738">
          <cell r="D36738" t="str">
            <v>90000455</v>
          </cell>
          <cell r="J36738" t="str">
            <v>(blank)</v>
          </cell>
        </row>
        <row r="36739">
          <cell r="D36739" t="str">
            <v>90000455</v>
          </cell>
          <cell r="J36739" t="str">
            <v>(blank)</v>
          </cell>
        </row>
        <row r="36740">
          <cell r="D36740" t="str">
            <v>90000455</v>
          </cell>
          <cell r="J36740" t="str">
            <v>(blank)</v>
          </cell>
        </row>
        <row r="36741">
          <cell r="D36741" t="str">
            <v>90000455</v>
          </cell>
          <cell r="J36741" t="str">
            <v>(blank)</v>
          </cell>
        </row>
        <row r="36742">
          <cell r="D36742" t="str">
            <v>90000455</v>
          </cell>
          <cell r="J36742" t="str">
            <v>(blank)</v>
          </cell>
        </row>
        <row r="36743">
          <cell r="D36743" t="str">
            <v>60903412</v>
          </cell>
          <cell r="J36743" t="str">
            <v>(blank)</v>
          </cell>
        </row>
        <row r="36744">
          <cell r="D36744" t="str">
            <v>60903412</v>
          </cell>
          <cell r="J36744" t="str">
            <v>(blank)</v>
          </cell>
        </row>
        <row r="36745">
          <cell r="D36745" t="str">
            <v>60903412</v>
          </cell>
          <cell r="J36745" t="str">
            <v>(blank)</v>
          </cell>
        </row>
        <row r="36746">
          <cell r="D36746" t="str">
            <v>27.07</v>
          </cell>
          <cell r="J36746" t="str">
            <v>(blank)</v>
          </cell>
        </row>
        <row r="36747">
          <cell r="D36747" t="str">
            <v>27.07</v>
          </cell>
          <cell r="J36747" t="str">
            <v>(blank)</v>
          </cell>
        </row>
        <row r="36748">
          <cell r="D36748" t="str">
            <v>307138</v>
          </cell>
          <cell r="J36748" t="str">
            <v>(blank)</v>
          </cell>
        </row>
        <row r="36749">
          <cell r="D36749" t="str">
            <v>307138</v>
          </cell>
          <cell r="J36749" t="str">
            <v>(blank)</v>
          </cell>
        </row>
        <row r="36750">
          <cell r="D36750" t="str">
            <v>307138</v>
          </cell>
          <cell r="J36750" t="str">
            <v>(blank)</v>
          </cell>
        </row>
        <row r="36751">
          <cell r="D36751" t="str">
            <v>307138</v>
          </cell>
          <cell r="J36751" t="str">
            <v>(blank)</v>
          </cell>
        </row>
        <row r="36752">
          <cell r="D36752" t="str">
            <v>307138</v>
          </cell>
          <cell r="J36752" t="str">
            <v>(blank)</v>
          </cell>
        </row>
        <row r="36753">
          <cell r="D36753" t="str">
            <v>307138</v>
          </cell>
          <cell r="J36753" t="str">
            <v>(blank)</v>
          </cell>
        </row>
        <row r="36754">
          <cell r="D36754" t="str">
            <v>307138</v>
          </cell>
          <cell r="J36754" t="str">
            <v>(blank)</v>
          </cell>
        </row>
        <row r="36755">
          <cell r="D36755" t="str">
            <v>500FRU01-01</v>
          </cell>
          <cell r="J36755" t="str">
            <v>(blank)</v>
          </cell>
        </row>
        <row r="36756">
          <cell r="D36756" t="str">
            <v>500FRU01-01</v>
          </cell>
          <cell r="J36756" t="str">
            <v>(blank)</v>
          </cell>
        </row>
        <row r="36757">
          <cell r="D36757" t="str">
            <v>500FRU01-01</v>
          </cell>
          <cell r="J36757" t="str">
            <v>(blank)</v>
          </cell>
        </row>
        <row r="36758">
          <cell r="D36758" t="str">
            <v>500FRU01-01</v>
          </cell>
          <cell r="J36758" t="str">
            <v>(blank)</v>
          </cell>
        </row>
        <row r="36759">
          <cell r="D36759" t="str">
            <v>500FRU01-01</v>
          </cell>
          <cell r="J36759" t="str">
            <v>(blank)</v>
          </cell>
        </row>
        <row r="36760">
          <cell r="D36760" t="str">
            <v>500FRU01-01</v>
          </cell>
          <cell r="J36760" t="str">
            <v>(blank)</v>
          </cell>
        </row>
        <row r="36761">
          <cell r="D36761" t="str">
            <v>500FRU01-01</v>
          </cell>
          <cell r="J36761" t="str">
            <v>(blank)</v>
          </cell>
        </row>
        <row r="36762">
          <cell r="D36762" t="str">
            <v>500FRU01-01</v>
          </cell>
          <cell r="J36762" t="str">
            <v>(blank)</v>
          </cell>
        </row>
        <row r="36763">
          <cell r="D36763" t="str">
            <v>99-9710-QT</v>
          </cell>
          <cell r="J36763" t="str">
            <v>(blank)</v>
          </cell>
        </row>
        <row r="36764">
          <cell r="D36764" t="str">
            <v>99-9710-QT</v>
          </cell>
          <cell r="J36764" t="str">
            <v>(blank)</v>
          </cell>
        </row>
        <row r="36765">
          <cell r="D36765" t="str">
            <v>99-9710-QT</v>
          </cell>
          <cell r="J36765" t="str">
            <v>(blank)</v>
          </cell>
        </row>
        <row r="36766">
          <cell r="D36766" t="str">
            <v>99-9710-QT</v>
          </cell>
          <cell r="J36766" t="str">
            <v>(blank)</v>
          </cell>
        </row>
        <row r="36767">
          <cell r="D36767" t="str">
            <v>99-9710-QT</v>
          </cell>
          <cell r="J36767" t="str">
            <v>(blank)</v>
          </cell>
        </row>
        <row r="36768">
          <cell r="D36768" t="str">
            <v>99-9710-QT</v>
          </cell>
          <cell r="J36768" t="str">
            <v>(blank)</v>
          </cell>
        </row>
        <row r="36769">
          <cell r="D36769" t="str">
            <v>99-9710-QT</v>
          </cell>
          <cell r="J36769" t="str">
            <v>(blank)</v>
          </cell>
        </row>
        <row r="36770">
          <cell r="D36770" t="str">
            <v>99-9710-QT</v>
          </cell>
          <cell r="J36770" t="str">
            <v>(blank)</v>
          </cell>
        </row>
        <row r="36771">
          <cell r="D36771" t="str">
            <v>99-9710-QT</v>
          </cell>
          <cell r="J36771" t="str">
            <v>(blank)</v>
          </cell>
        </row>
        <row r="36772">
          <cell r="D36772" t="str">
            <v>ART16-V1-SU</v>
          </cell>
          <cell r="J36772" t="str">
            <v>(blank)</v>
          </cell>
        </row>
        <row r="36773">
          <cell r="D36773" t="str">
            <v>ART16-V1-SU</v>
          </cell>
          <cell r="J36773" t="str">
            <v>(blank)</v>
          </cell>
        </row>
        <row r="36774">
          <cell r="D36774" t="str">
            <v>ART16-V1-SU</v>
          </cell>
          <cell r="J36774" t="str">
            <v>(blank)</v>
          </cell>
        </row>
        <row r="36775">
          <cell r="D36775" t="str">
            <v>ART16-V1-SU</v>
          </cell>
          <cell r="J36775" t="str">
            <v>(blank)</v>
          </cell>
        </row>
        <row r="36776">
          <cell r="D36776" t="str">
            <v>ART16-V1-SU</v>
          </cell>
          <cell r="J36776" t="str">
            <v>(blank)</v>
          </cell>
        </row>
        <row r="36777">
          <cell r="D36777" t="str">
            <v>ART16-V1-SU</v>
          </cell>
          <cell r="J36777" t="str">
            <v>(blank)</v>
          </cell>
        </row>
        <row r="36778">
          <cell r="D36778" t="str">
            <v>ART16-V1-SU</v>
          </cell>
          <cell r="J36778" t="str">
            <v>(blank)</v>
          </cell>
        </row>
        <row r="36779">
          <cell r="D36779" t="str">
            <v>ART16-V1-SU</v>
          </cell>
          <cell r="J36779" t="str">
            <v>(blank)</v>
          </cell>
        </row>
        <row r="36780">
          <cell r="D36780" t="str">
            <v>ART16-V1-SU</v>
          </cell>
          <cell r="J36780" t="str">
            <v>(blank)</v>
          </cell>
        </row>
        <row r="36781">
          <cell r="D36781" t="str">
            <v>CA003</v>
          </cell>
          <cell r="J36781" t="str">
            <v>(blank)</v>
          </cell>
        </row>
        <row r="36782">
          <cell r="D36782" t="str">
            <v>CA003</v>
          </cell>
          <cell r="J36782" t="str">
            <v>(blank)</v>
          </cell>
        </row>
        <row r="36783">
          <cell r="D36783" t="str">
            <v>CA003</v>
          </cell>
          <cell r="J36783" t="str">
            <v>(blank)</v>
          </cell>
        </row>
        <row r="36784">
          <cell r="D36784" t="str">
            <v>CA003</v>
          </cell>
          <cell r="J36784" t="str">
            <v>(blank)</v>
          </cell>
        </row>
        <row r="36785">
          <cell r="D36785" t="str">
            <v>CA003</v>
          </cell>
          <cell r="J36785" t="str">
            <v>(blank)</v>
          </cell>
        </row>
        <row r="36786">
          <cell r="D36786" t="str">
            <v>CA003</v>
          </cell>
          <cell r="J36786" t="str">
            <v>(blank)</v>
          </cell>
        </row>
        <row r="36787">
          <cell r="D36787" t="str">
            <v>CA003</v>
          </cell>
          <cell r="J36787" t="str">
            <v>(blank)</v>
          </cell>
        </row>
        <row r="36788">
          <cell r="D36788" t="str">
            <v>CA003</v>
          </cell>
          <cell r="J36788" t="str">
            <v>(blank)</v>
          </cell>
        </row>
        <row r="36789">
          <cell r="D36789" t="str">
            <v>CA003</v>
          </cell>
          <cell r="J36789" t="str">
            <v>(blank)</v>
          </cell>
        </row>
        <row r="36790">
          <cell r="D36790" t="str">
            <v>CA003</v>
          </cell>
          <cell r="J36790" t="str">
            <v>(blank)</v>
          </cell>
        </row>
        <row r="36791">
          <cell r="D36791" t="str">
            <v>CA003</v>
          </cell>
          <cell r="J36791" t="str">
            <v>(blank)</v>
          </cell>
        </row>
        <row r="36792">
          <cell r="D36792" t="str">
            <v>CA003</v>
          </cell>
          <cell r="J36792" t="str">
            <v>(blank)</v>
          </cell>
        </row>
        <row r="36793">
          <cell r="D36793" t="str">
            <v>CA003</v>
          </cell>
          <cell r="J36793" t="str">
            <v>(blank)</v>
          </cell>
        </row>
        <row r="36794">
          <cell r="D36794" t="str">
            <v>CA003</v>
          </cell>
          <cell r="J36794" t="str">
            <v>(blank)</v>
          </cell>
        </row>
        <row r="36795">
          <cell r="D36795" t="str">
            <v>CA003</v>
          </cell>
          <cell r="J36795" t="str">
            <v>(blank)</v>
          </cell>
        </row>
        <row r="36796">
          <cell r="D36796" t="str">
            <v>CA003</v>
          </cell>
          <cell r="J36796" t="str">
            <v>(blank)</v>
          </cell>
        </row>
        <row r="36797">
          <cell r="D36797" t="str">
            <v>CA003</v>
          </cell>
          <cell r="J36797" t="str">
            <v>(blank)</v>
          </cell>
        </row>
        <row r="36798">
          <cell r="D36798" t="str">
            <v>C-KC16T_P-2</v>
          </cell>
          <cell r="J36798" t="str">
            <v>(blank)</v>
          </cell>
        </row>
        <row r="36799">
          <cell r="D36799" t="str">
            <v>C-KC16T_P-2</v>
          </cell>
          <cell r="J36799" t="str">
            <v>(blank)</v>
          </cell>
        </row>
        <row r="36800">
          <cell r="D36800" t="str">
            <v>C-KC16T_P-2</v>
          </cell>
          <cell r="J36800" t="str">
            <v>(blank)</v>
          </cell>
        </row>
        <row r="36801">
          <cell r="D36801" t="str">
            <v>C-KC16T_P-2</v>
          </cell>
          <cell r="J36801" t="str">
            <v>(blank)</v>
          </cell>
        </row>
        <row r="36802">
          <cell r="D36802" t="str">
            <v>C-KC16T_P-2</v>
          </cell>
          <cell r="J36802" t="str">
            <v>(blank)</v>
          </cell>
        </row>
        <row r="36803">
          <cell r="D36803" t="str">
            <v>C-KC16T_P-2</v>
          </cell>
          <cell r="J36803" t="str">
            <v>(blank)</v>
          </cell>
        </row>
        <row r="36804">
          <cell r="D36804" t="str">
            <v>C-KC16T_P-2</v>
          </cell>
          <cell r="J36804" t="str">
            <v>(blank)</v>
          </cell>
        </row>
        <row r="36805">
          <cell r="D36805" t="str">
            <v>C-KC16T_P-2</v>
          </cell>
          <cell r="J36805" t="str">
            <v>(blank)</v>
          </cell>
        </row>
        <row r="36806">
          <cell r="D36806" t="str">
            <v>C-KC16T_P-2</v>
          </cell>
          <cell r="J36806" t="str">
            <v>(blank)</v>
          </cell>
        </row>
        <row r="36807">
          <cell r="D36807" t="str">
            <v>C-KDL106-PET</v>
          </cell>
          <cell r="J36807" t="str">
            <v>(blank)</v>
          </cell>
        </row>
        <row r="36808">
          <cell r="D36808" t="str">
            <v>C-KDL106-PET</v>
          </cell>
          <cell r="J36808" t="str">
            <v>(blank)</v>
          </cell>
        </row>
        <row r="36809">
          <cell r="D36809" t="str">
            <v>C-KDL106-PET</v>
          </cell>
          <cell r="J36809" t="str">
            <v>(blank)</v>
          </cell>
        </row>
        <row r="36810">
          <cell r="D36810" t="str">
            <v>C-KDL106-PET</v>
          </cell>
          <cell r="J36810" t="str">
            <v>(blank)</v>
          </cell>
        </row>
        <row r="36811">
          <cell r="D36811" t="str">
            <v>C-KDL106-PET</v>
          </cell>
          <cell r="J36811" t="str">
            <v>(blank)</v>
          </cell>
        </row>
        <row r="36812">
          <cell r="D36812" t="str">
            <v>C-KDL106-PET</v>
          </cell>
          <cell r="J36812" t="str">
            <v>(blank)</v>
          </cell>
        </row>
        <row r="36813">
          <cell r="D36813" t="str">
            <v>C-KDL106-PET</v>
          </cell>
          <cell r="J36813" t="str">
            <v>(blank)</v>
          </cell>
        </row>
        <row r="36814">
          <cell r="D36814" t="str">
            <v>C-KDL106-PET</v>
          </cell>
          <cell r="J36814" t="str">
            <v>(blank)</v>
          </cell>
        </row>
        <row r="36815">
          <cell r="D36815" t="str">
            <v>C-KDL106-PET</v>
          </cell>
          <cell r="J36815" t="str">
            <v>(blank)</v>
          </cell>
        </row>
        <row r="36816">
          <cell r="D36816" t="str">
            <v>C-KDL95-PET</v>
          </cell>
          <cell r="J36816" t="str">
            <v>(blank)</v>
          </cell>
        </row>
        <row r="36817">
          <cell r="D36817" t="str">
            <v>C-KDL95-PET</v>
          </cell>
          <cell r="J36817" t="str">
            <v>(blank)</v>
          </cell>
        </row>
        <row r="36818">
          <cell r="D36818" t="str">
            <v>C-KDL95-PET</v>
          </cell>
          <cell r="J36818" t="str">
            <v>(blank)</v>
          </cell>
        </row>
        <row r="36819">
          <cell r="D36819" t="str">
            <v>C-KDL95-PET</v>
          </cell>
          <cell r="J36819" t="str">
            <v>(blank)</v>
          </cell>
        </row>
        <row r="36820">
          <cell r="D36820" t="str">
            <v>C-KDL95-PET</v>
          </cell>
          <cell r="J36820" t="str">
            <v>(blank)</v>
          </cell>
        </row>
        <row r="36821">
          <cell r="D36821" t="str">
            <v>C-KDL95-PET</v>
          </cell>
          <cell r="J36821" t="str">
            <v>(blank)</v>
          </cell>
        </row>
        <row r="36822">
          <cell r="D36822" t="str">
            <v>C-KDL95-PET</v>
          </cell>
          <cell r="J36822" t="str">
            <v>(blank)</v>
          </cell>
        </row>
        <row r="36823">
          <cell r="D36823" t="str">
            <v>C-KDL95-PET</v>
          </cell>
          <cell r="J36823" t="str">
            <v>(blank)</v>
          </cell>
        </row>
        <row r="36824">
          <cell r="D36824" t="str">
            <v>C-KDL95-PET</v>
          </cell>
          <cell r="J36824" t="str">
            <v>(blank)</v>
          </cell>
        </row>
        <row r="36825">
          <cell r="D36825" t="str">
            <v>C-KDL96-PET</v>
          </cell>
          <cell r="J36825" t="str">
            <v>(blank)</v>
          </cell>
        </row>
        <row r="36826">
          <cell r="D36826" t="str">
            <v>C-KDL96-PET</v>
          </cell>
          <cell r="J36826" t="str">
            <v>(blank)</v>
          </cell>
        </row>
        <row r="36827">
          <cell r="D36827" t="str">
            <v>C-KDL96-PET</v>
          </cell>
          <cell r="J36827" t="str">
            <v>(blank)</v>
          </cell>
        </row>
        <row r="36828">
          <cell r="D36828" t="str">
            <v>C-KDL96-PET</v>
          </cell>
          <cell r="J36828" t="str">
            <v>(blank)</v>
          </cell>
        </row>
        <row r="36829">
          <cell r="D36829" t="str">
            <v>C-KDL96-PET</v>
          </cell>
          <cell r="J36829" t="str">
            <v>(blank)</v>
          </cell>
        </row>
        <row r="36830">
          <cell r="D36830" t="str">
            <v>C-KDL96-PET</v>
          </cell>
          <cell r="J36830" t="str">
            <v>(blank)</v>
          </cell>
        </row>
        <row r="36831">
          <cell r="D36831" t="str">
            <v>C-KDL96-PET</v>
          </cell>
          <cell r="J36831" t="str">
            <v>(blank)</v>
          </cell>
        </row>
        <row r="36832">
          <cell r="D36832" t="str">
            <v>C-KDL96-PET</v>
          </cell>
          <cell r="J36832" t="str">
            <v>(blank)</v>
          </cell>
        </row>
        <row r="36833">
          <cell r="D36833" t="str">
            <v>C-KDL96-PET</v>
          </cell>
          <cell r="J36833" t="str">
            <v>(blank)</v>
          </cell>
        </row>
        <row r="36834">
          <cell r="D36834" t="str">
            <v>C-TPP16C</v>
          </cell>
          <cell r="J36834" t="str">
            <v>(blank)</v>
          </cell>
        </row>
        <row r="36835">
          <cell r="D36835" t="str">
            <v>C-TPP16C</v>
          </cell>
          <cell r="J36835" t="str">
            <v>(blank)</v>
          </cell>
        </row>
        <row r="36836">
          <cell r="D36836" t="str">
            <v>C-TPP16C</v>
          </cell>
          <cell r="J36836" t="str">
            <v>(blank)</v>
          </cell>
        </row>
        <row r="36837">
          <cell r="D36837" t="str">
            <v>C-TPP16C</v>
          </cell>
          <cell r="J36837" t="str">
            <v>(blank)</v>
          </cell>
        </row>
        <row r="36838">
          <cell r="D36838" t="str">
            <v>C-TPP16C</v>
          </cell>
          <cell r="J36838" t="str">
            <v>(blank)</v>
          </cell>
        </row>
        <row r="36839">
          <cell r="D36839" t="str">
            <v>C-TPP16C</v>
          </cell>
          <cell r="J36839" t="str">
            <v>(blank)</v>
          </cell>
        </row>
        <row r="36840">
          <cell r="D36840" t="str">
            <v>C-TPP16C</v>
          </cell>
          <cell r="J36840" t="str">
            <v>(blank)</v>
          </cell>
        </row>
        <row r="36841">
          <cell r="D36841" t="str">
            <v>C-TPP16C</v>
          </cell>
          <cell r="J36841" t="str">
            <v>(blank)</v>
          </cell>
        </row>
        <row r="36842">
          <cell r="D36842" t="str">
            <v>C-TPP16C</v>
          </cell>
          <cell r="J36842" t="str">
            <v>(blank)</v>
          </cell>
        </row>
        <row r="36843">
          <cell r="D36843" t="str">
            <v>C-TPP24C</v>
          </cell>
          <cell r="J36843" t="str">
            <v>(blank)</v>
          </cell>
        </row>
        <row r="36844">
          <cell r="D36844" t="str">
            <v>C-TPP24C</v>
          </cell>
          <cell r="J36844" t="str">
            <v>(blank)</v>
          </cell>
        </row>
        <row r="36845">
          <cell r="D36845" t="str">
            <v>C-TPP24C</v>
          </cell>
          <cell r="J36845" t="str">
            <v>(blank)</v>
          </cell>
        </row>
        <row r="36846">
          <cell r="D36846" t="str">
            <v>C-TPP24C</v>
          </cell>
          <cell r="J36846" t="str">
            <v>(blank)</v>
          </cell>
        </row>
        <row r="36847">
          <cell r="D36847" t="str">
            <v>C-TPP24C</v>
          </cell>
          <cell r="J36847" t="str">
            <v>(blank)</v>
          </cell>
        </row>
        <row r="36848">
          <cell r="D36848" t="str">
            <v>C-TPP24C</v>
          </cell>
          <cell r="J36848" t="str">
            <v>(blank)</v>
          </cell>
        </row>
        <row r="36849">
          <cell r="D36849" t="str">
            <v>C-TPP24C</v>
          </cell>
          <cell r="J36849" t="str">
            <v>(blank)</v>
          </cell>
        </row>
        <row r="36850">
          <cell r="D36850" t="str">
            <v>C-TPP24C</v>
          </cell>
          <cell r="J36850" t="str">
            <v>(blank)</v>
          </cell>
        </row>
        <row r="36851">
          <cell r="D36851" t="str">
            <v>C-TPP24C</v>
          </cell>
          <cell r="J36851" t="str">
            <v>(blank)</v>
          </cell>
        </row>
        <row r="36852">
          <cell r="D36852" t="str">
            <v>D7</v>
          </cell>
          <cell r="J36852" t="str">
            <v>(blank)</v>
          </cell>
        </row>
        <row r="36853">
          <cell r="D36853" t="str">
            <v>D7</v>
          </cell>
          <cell r="J36853" t="str">
            <v>(blank)</v>
          </cell>
        </row>
        <row r="36854">
          <cell r="D36854" t="str">
            <v>D7</v>
          </cell>
          <cell r="J36854" t="str">
            <v>(blank)</v>
          </cell>
        </row>
        <row r="36855">
          <cell r="D36855" t="str">
            <v>D7</v>
          </cell>
          <cell r="J36855" t="str">
            <v>(blank)</v>
          </cell>
        </row>
        <row r="36856">
          <cell r="D36856" t="str">
            <v>D7</v>
          </cell>
          <cell r="J36856" t="str">
            <v>N/A</v>
          </cell>
        </row>
        <row r="36857">
          <cell r="D36857" t="str">
            <v>D7</v>
          </cell>
          <cell r="J36857" t="str">
            <v>N/A</v>
          </cell>
        </row>
        <row r="36858">
          <cell r="D36858" t="str">
            <v>F-03229112022</v>
          </cell>
          <cell r="J36858" t="str">
            <v>(blank)</v>
          </cell>
        </row>
        <row r="36859">
          <cell r="D36859" t="str">
            <v>F-03229112022</v>
          </cell>
          <cell r="J36859" t="str">
            <v>(blank)</v>
          </cell>
        </row>
        <row r="36860">
          <cell r="D36860" t="str">
            <v>F-03229112022</v>
          </cell>
          <cell r="J36860" t="str">
            <v>(blank)</v>
          </cell>
        </row>
        <row r="36861">
          <cell r="D36861" t="str">
            <v>F-03229112022</v>
          </cell>
          <cell r="J36861" t="str">
            <v>(blank)</v>
          </cell>
        </row>
        <row r="36862">
          <cell r="D36862" t="str">
            <v>F-03229112022</v>
          </cell>
          <cell r="J36862" t="str">
            <v>(blank)</v>
          </cell>
        </row>
        <row r="36863">
          <cell r="D36863" t="str">
            <v>F-03229112022</v>
          </cell>
          <cell r="J36863" t="str">
            <v>(blank)</v>
          </cell>
        </row>
        <row r="36864">
          <cell r="D36864" t="str">
            <v>F-03229112022</v>
          </cell>
          <cell r="J36864" t="str">
            <v>(blank)</v>
          </cell>
        </row>
        <row r="36865">
          <cell r="D36865" t="str">
            <v>F-03229112022</v>
          </cell>
          <cell r="J36865" t="str">
            <v>(blank)</v>
          </cell>
        </row>
        <row r="36866">
          <cell r="D36866" t="str">
            <v>F-03229112022</v>
          </cell>
          <cell r="J36866" t="str">
            <v>(blank)</v>
          </cell>
        </row>
        <row r="36867">
          <cell r="D36867" t="str">
            <v>FC03035</v>
          </cell>
          <cell r="J36867" t="str">
            <v>(blank)</v>
          </cell>
        </row>
        <row r="36868">
          <cell r="D36868" t="str">
            <v>FC03035</v>
          </cell>
          <cell r="J36868" t="str">
            <v>(blank)</v>
          </cell>
        </row>
        <row r="36869">
          <cell r="D36869" t="str">
            <v>FC03035</v>
          </cell>
          <cell r="J36869" t="str">
            <v>(blank)</v>
          </cell>
        </row>
        <row r="36870">
          <cell r="D36870" t="str">
            <v>FC03035</v>
          </cell>
          <cell r="J36870" t="str">
            <v>(blank)</v>
          </cell>
        </row>
        <row r="36871">
          <cell r="D36871" t="str">
            <v>FC03035</v>
          </cell>
          <cell r="J36871" t="str">
            <v>N/A</v>
          </cell>
        </row>
        <row r="36872">
          <cell r="D36872" t="str">
            <v>FC03035</v>
          </cell>
          <cell r="J36872" t="str">
            <v>N/A</v>
          </cell>
        </row>
        <row r="36873">
          <cell r="D36873" t="str">
            <v>FY1002-1</v>
          </cell>
          <cell r="J36873" t="str">
            <v>(blank)</v>
          </cell>
        </row>
        <row r="36874">
          <cell r="D36874" t="str">
            <v>FY1002-1</v>
          </cell>
          <cell r="J36874" t="str">
            <v>(blank)</v>
          </cell>
        </row>
        <row r="36875">
          <cell r="D36875" t="str">
            <v>FY1002-1</v>
          </cell>
          <cell r="J36875" t="str">
            <v>(blank)</v>
          </cell>
        </row>
        <row r="36876">
          <cell r="D36876" t="str">
            <v>FY1002-1</v>
          </cell>
          <cell r="J36876" t="str">
            <v>(blank)</v>
          </cell>
        </row>
        <row r="36877">
          <cell r="D36877" t="str">
            <v>FY1002-1</v>
          </cell>
          <cell r="J36877" t="str">
            <v>N/A</v>
          </cell>
        </row>
        <row r="36878">
          <cell r="D36878" t="str">
            <v>FY1002-1</v>
          </cell>
          <cell r="J36878" t="str">
            <v>N/A</v>
          </cell>
        </row>
        <row r="36879">
          <cell r="D36879" t="str">
            <v>FY1120-1</v>
          </cell>
          <cell r="J36879" t="str">
            <v>(blank)</v>
          </cell>
        </row>
        <row r="36880">
          <cell r="D36880" t="str">
            <v>FY1120-1</v>
          </cell>
          <cell r="J36880" t="str">
            <v>(blank)</v>
          </cell>
        </row>
        <row r="36881">
          <cell r="D36881" t="str">
            <v>FY1120-1</v>
          </cell>
          <cell r="J36881" t="str">
            <v>(blank)</v>
          </cell>
        </row>
        <row r="36882">
          <cell r="D36882" t="str">
            <v>FY1120-1</v>
          </cell>
          <cell r="J36882" t="str">
            <v>(blank)</v>
          </cell>
        </row>
        <row r="36883">
          <cell r="D36883" t="str">
            <v>FY1120-1</v>
          </cell>
          <cell r="J36883" t="str">
            <v>(blank)</v>
          </cell>
        </row>
        <row r="36884">
          <cell r="D36884" t="str">
            <v>FY1120-1</v>
          </cell>
          <cell r="J36884" t="str">
            <v>(blank)</v>
          </cell>
        </row>
        <row r="36885">
          <cell r="D36885" t="str">
            <v>FY1120-1</v>
          </cell>
          <cell r="J36885" t="str">
            <v>(blank)</v>
          </cell>
        </row>
        <row r="36886">
          <cell r="D36886" t="str">
            <v>FY1120-1</v>
          </cell>
          <cell r="J36886" t="str">
            <v>(blank)</v>
          </cell>
        </row>
        <row r="36887">
          <cell r="D36887" t="str">
            <v>FY1120-1</v>
          </cell>
          <cell r="J36887" t="str">
            <v>(blank)</v>
          </cell>
        </row>
        <row r="36888">
          <cell r="D36888" t="str">
            <v>JJ79081</v>
          </cell>
          <cell r="J36888" t="str">
            <v>(blank)</v>
          </cell>
        </row>
        <row r="36889">
          <cell r="D36889" t="str">
            <v>JJ79081</v>
          </cell>
          <cell r="J36889" t="str">
            <v>(blank)</v>
          </cell>
        </row>
        <row r="36890">
          <cell r="D36890" t="str">
            <v>JJ79081</v>
          </cell>
          <cell r="J36890" t="str">
            <v>(blank)</v>
          </cell>
        </row>
        <row r="36891">
          <cell r="D36891" t="str">
            <v>JJ79081</v>
          </cell>
          <cell r="J36891" t="str">
            <v>(blank)</v>
          </cell>
        </row>
        <row r="36892">
          <cell r="D36892" t="str">
            <v>JJ79081</v>
          </cell>
          <cell r="J36892" t="str">
            <v>(blank)</v>
          </cell>
        </row>
        <row r="36893">
          <cell r="D36893" t="str">
            <v>JJ79081</v>
          </cell>
          <cell r="J36893" t="str">
            <v>(blank)</v>
          </cell>
        </row>
        <row r="36894">
          <cell r="D36894" t="str">
            <v>JJ79081</v>
          </cell>
          <cell r="J36894" t="str">
            <v>(blank)</v>
          </cell>
        </row>
        <row r="36895">
          <cell r="D36895" t="str">
            <v>JJ79081</v>
          </cell>
          <cell r="J36895" t="str">
            <v>(blank)</v>
          </cell>
        </row>
        <row r="36896">
          <cell r="D36896" t="str">
            <v>JJ79081</v>
          </cell>
          <cell r="J36896" t="str">
            <v>(blank)</v>
          </cell>
        </row>
        <row r="36897">
          <cell r="D36897" t="str">
            <v>JJ79081</v>
          </cell>
          <cell r="J36897" t="str">
            <v>(blank)</v>
          </cell>
        </row>
        <row r="36898">
          <cell r="D36898" t="str">
            <v>JJ79081</v>
          </cell>
          <cell r="J36898" t="str">
            <v>(blank)</v>
          </cell>
        </row>
        <row r="36899">
          <cell r="D36899" t="str">
            <v>JJ79081</v>
          </cell>
          <cell r="J36899" t="str">
            <v>(blank)</v>
          </cell>
        </row>
        <row r="36900">
          <cell r="D36900" t="str">
            <v>JJ79081</v>
          </cell>
          <cell r="J36900" t="str">
            <v>(blank)</v>
          </cell>
        </row>
        <row r="36901">
          <cell r="D36901" t="str">
            <v>JJ79081</v>
          </cell>
          <cell r="J36901" t="str">
            <v>(blank)</v>
          </cell>
        </row>
        <row r="36902">
          <cell r="D36902" t="str">
            <v>JJ79081</v>
          </cell>
          <cell r="J36902" t="str">
            <v>(blank)</v>
          </cell>
        </row>
        <row r="36903">
          <cell r="D36903" t="str">
            <v>JJ79081</v>
          </cell>
          <cell r="J36903" t="str">
            <v>(blank)</v>
          </cell>
        </row>
        <row r="36904">
          <cell r="D36904" t="str">
            <v>JJ79081</v>
          </cell>
          <cell r="J36904" t="str">
            <v>(blank)</v>
          </cell>
        </row>
        <row r="36905">
          <cell r="D36905" t="str">
            <v>JJ79081</v>
          </cell>
          <cell r="J36905" t="str">
            <v>(blank)</v>
          </cell>
        </row>
        <row r="36906">
          <cell r="D36906" t="str">
            <v>JJ79081</v>
          </cell>
          <cell r="J36906" t="str">
            <v>(blank)</v>
          </cell>
        </row>
        <row r="36907">
          <cell r="D36907" t="str">
            <v>JJ79081</v>
          </cell>
          <cell r="J36907" t="str">
            <v>(blank)</v>
          </cell>
        </row>
        <row r="36908">
          <cell r="D36908" t="str">
            <v>JJ79081</v>
          </cell>
          <cell r="J36908" t="str">
            <v>(blank)</v>
          </cell>
        </row>
        <row r="36909">
          <cell r="D36909" t="str">
            <v>JJ79081</v>
          </cell>
          <cell r="J36909" t="str">
            <v>(blank)</v>
          </cell>
        </row>
        <row r="36910">
          <cell r="D36910" t="str">
            <v>JJ79081</v>
          </cell>
          <cell r="J36910" t="str">
            <v>(blank)</v>
          </cell>
        </row>
        <row r="36911">
          <cell r="D36911" t="str">
            <v>JJ79081</v>
          </cell>
          <cell r="J36911" t="str">
            <v>(blank)</v>
          </cell>
        </row>
        <row r="36912">
          <cell r="D36912" t="str">
            <v>JJ79081</v>
          </cell>
          <cell r="J36912" t="str">
            <v>(blank)</v>
          </cell>
        </row>
        <row r="36913">
          <cell r="D36913" t="str">
            <v>JJ79081</v>
          </cell>
          <cell r="J36913" t="str">
            <v>(blank)</v>
          </cell>
        </row>
        <row r="36914">
          <cell r="D36914" t="str">
            <v>KG090</v>
          </cell>
          <cell r="J36914" t="str">
            <v>(blank)</v>
          </cell>
        </row>
        <row r="36915">
          <cell r="D36915" t="str">
            <v>KG090</v>
          </cell>
          <cell r="J36915" t="str">
            <v>(blank)</v>
          </cell>
        </row>
        <row r="36916">
          <cell r="D36916" t="str">
            <v>KG090</v>
          </cell>
          <cell r="J36916" t="str">
            <v>(blank)</v>
          </cell>
        </row>
        <row r="36917">
          <cell r="D36917" t="str">
            <v>KG090</v>
          </cell>
          <cell r="J36917" t="str">
            <v>(blank)</v>
          </cell>
        </row>
        <row r="36918">
          <cell r="D36918" t="str">
            <v>KG090</v>
          </cell>
          <cell r="J36918" t="str">
            <v>(blank)</v>
          </cell>
        </row>
        <row r="36919">
          <cell r="D36919" t="str">
            <v>KG090</v>
          </cell>
          <cell r="J36919" t="str">
            <v>(blank)</v>
          </cell>
        </row>
        <row r="36920">
          <cell r="D36920" t="str">
            <v>KG090</v>
          </cell>
          <cell r="J36920" t="str">
            <v>(blank)</v>
          </cell>
        </row>
        <row r="36921">
          <cell r="D36921" t="str">
            <v>KG090</v>
          </cell>
          <cell r="J36921" t="str">
            <v>(blank)</v>
          </cell>
        </row>
        <row r="36922">
          <cell r="D36922" t="str">
            <v>KG090</v>
          </cell>
          <cell r="J36922" t="str">
            <v>(blank)</v>
          </cell>
        </row>
        <row r="36923">
          <cell r="D36923" t="str">
            <v>KR0260</v>
          </cell>
          <cell r="J36923" t="str">
            <v>(blank)</v>
          </cell>
        </row>
        <row r="36924">
          <cell r="D36924" t="str">
            <v>KR0260</v>
          </cell>
          <cell r="J36924" t="str">
            <v>(blank)</v>
          </cell>
        </row>
        <row r="36925">
          <cell r="D36925" t="str">
            <v>KR0260</v>
          </cell>
          <cell r="J36925" t="str">
            <v>(blank)</v>
          </cell>
        </row>
        <row r="36926">
          <cell r="D36926" t="str">
            <v>KR0260</v>
          </cell>
          <cell r="J36926" t="str">
            <v>(blank)</v>
          </cell>
        </row>
        <row r="36927">
          <cell r="D36927" t="str">
            <v>KR0260</v>
          </cell>
          <cell r="J36927" t="str">
            <v>(blank)</v>
          </cell>
        </row>
        <row r="36928">
          <cell r="D36928" t="str">
            <v>KR0260</v>
          </cell>
          <cell r="J36928" t="str">
            <v>(blank)</v>
          </cell>
        </row>
        <row r="36929">
          <cell r="D36929" t="str">
            <v>KR0260</v>
          </cell>
          <cell r="J36929" t="str">
            <v>(blank)</v>
          </cell>
        </row>
        <row r="36930">
          <cell r="D36930" t="str">
            <v>KR0260</v>
          </cell>
          <cell r="J36930" t="str">
            <v>(blank)</v>
          </cell>
        </row>
        <row r="36931">
          <cell r="D36931" t="str">
            <v>KR0260</v>
          </cell>
          <cell r="J36931" t="str">
            <v>(blank)</v>
          </cell>
        </row>
        <row r="36932">
          <cell r="D36932" t="str">
            <v>KR0260</v>
          </cell>
          <cell r="J36932" t="str">
            <v>(blank)</v>
          </cell>
        </row>
        <row r="36933">
          <cell r="D36933" t="str">
            <v>KR0260</v>
          </cell>
          <cell r="J36933" t="str">
            <v>(blank)</v>
          </cell>
        </row>
        <row r="36934">
          <cell r="D36934" t="str">
            <v>KR0260</v>
          </cell>
          <cell r="J36934" t="str">
            <v>(blank)</v>
          </cell>
        </row>
        <row r="36935">
          <cell r="D36935" t="str">
            <v>KR0260</v>
          </cell>
          <cell r="J36935" t="str">
            <v>(blank)</v>
          </cell>
        </row>
        <row r="36936">
          <cell r="D36936" t="str">
            <v>KR0260</v>
          </cell>
          <cell r="J36936" t="str">
            <v>(blank)</v>
          </cell>
        </row>
        <row r="36937">
          <cell r="D36937" t="str">
            <v>KR0260</v>
          </cell>
          <cell r="J36937" t="str">
            <v>(blank)</v>
          </cell>
        </row>
        <row r="36938">
          <cell r="D36938" t="str">
            <v>KR0260</v>
          </cell>
          <cell r="J36938" t="str">
            <v>(blank)</v>
          </cell>
        </row>
        <row r="36939">
          <cell r="D36939" t="str">
            <v>KR0260</v>
          </cell>
          <cell r="J36939" t="str">
            <v>(blank)</v>
          </cell>
        </row>
        <row r="36940">
          <cell r="D36940" t="str">
            <v>KR0260</v>
          </cell>
          <cell r="J36940" t="str">
            <v>(blank)</v>
          </cell>
        </row>
        <row r="36941">
          <cell r="D36941" t="str">
            <v>KR0260</v>
          </cell>
          <cell r="J36941" t="str">
            <v>(blank)</v>
          </cell>
        </row>
        <row r="36942">
          <cell r="D36942" t="str">
            <v>KR0260</v>
          </cell>
          <cell r="J36942" t="str">
            <v>(blank)</v>
          </cell>
        </row>
        <row r="36943">
          <cell r="D36943" t="str">
            <v>KR0260</v>
          </cell>
          <cell r="J36943" t="str">
            <v>(blank)</v>
          </cell>
        </row>
        <row r="36944">
          <cell r="D36944" t="str">
            <v>KR0260</v>
          </cell>
          <cell r="J36944" t="str">
            <v>(blank)</v>
          </cell>
        </row>
        <row r="36945">
          <cell r="D36945" t="str">
            <v>KR0260</v>
          </cell>
          <cell r="J36945" t="str">
            <v>(blank)</v>
          </cell>
        </row>
        <row r="36946">
          <cell r="D36946" t="str">
            <v>KR0260</v>
          </cell>
          <cell r="J36946" t="str">
            <v>(blank)</v>
          </cell>
        </row>
        <row r="36947">
          <cell r="D36947" t="str">
            <v>KR0260</v>
          </cell>
          <cell r="J36947" t="str">
            <v>(blank)</v>
          </cell>
        </row>
        <row r="36948">
          <cell r="D36948" t="str">
            <v>KR0260</v>
          </cell>
          <cell r="J36948" t="str">
            <v>(blank)</v>
          </cell>
        </row>
        <row r="36949">
          <cell r="D36949" t="str">
            <v>KR1531</v>
          </cell>
          <cell r="J36949" t="str">
            <v>(blank)</v>
          </cell>
        </row>
        <row r="36950">
          <cell r="D36950" t="str">
            <v>KR1531</v>
          </cell>
          <cell r="J36950" t="str">
            <v>(blank)</v>
          </cell>
        </row>
        <row r="36951">
          <cell r="D36951" t="str">
            <v>KR1531</v>
          </cell>
          <cell r="J36951" t="str">
            <v>(blank)</v>
          </cell>
        </row>
        <row r="36952">
          <cell r="D36952" t="str">
            <v>KR1531</v>
          </cell>
          <cell r="J36952" t="str">
            <v>(blank)</v>
          </cell>
        </row>
        <row r="36953">
          <cell r="D36953" t="str">
            <v>KR1531</v>
          </cell>
          <cell r="J36953" t="str">
            <v>N/A</v>
          </cell>
        </row>
        <row r="36954">
          <cell r="D36954" t="str">
            <v>KR1531</v>
          </cell>
          <cell r="J36954" t="str">
            <v>N/A</v>
          </cell>
        </row>
        <row r="36955">
          <cell r="D36955" t="str">
            <v>KR6122</v>
          </cell>
          <cell r="J36955" t="str">
            <v>N/A</v>
          </cell>
        </row>
        <row r="36956">
          <cell r="D36956" t="str">
            <v>M004006-QT</v>
          </cell>
          <cell r="J36956" t="str">
            <v>(blank)</v>
          </cell>
        </row>
        <row r="36957">
          <cell r="D36957" t="str">
            <v>M004006-QT</v>
          </cell>
          <cell r="J36957" t="str">
            <v>(blank)</v>
          </cell>
        </row>
        <row r="36958">
          <cell r="D36958" t="str">
            <v>M004006-QT</v>
          </cell>
          <cell r="J36958" t="str">
            <v>(blank)</v>
          </cell>
        </row>
        <row r="36959">
          <cell r="D36959" t="str">
            <v>M004006-QT</v>
          </cell>
          <cell r="J36959" t="str">
            <v>(blank)</v>
          </cell>
        </row>
        <row r="36960">
          <cell r="D36960" t="str">
            <v>M004006-QT</v>
          </cell>
          <cell r="J36960" t="str">
            <v>(blank)</v>
          </cell>
        </row>
        <row r="36961">
          <cell r="D36961" t="str">
            <v>M004006-QT</v>
          </cell>
          <cell r="J36961" t="str">
            <v>(blank)</v>
          </cell>
        </row>
        <row r="36962">
          <cell r="D36962" t="str">
            <v>M004006-QT</v>
          </cell>
          <cell r="J36962" t="str">
            <v>(blank)</v>
          </cell>
        </row>
        <row r="36963">
          <cell r="D36963" t="str">
            <v>M004006-QT</v>
          </cell>
          <cell r="J36963" t="str">
            <v>(blank)</v>
          </cell>
        </row>
        <row r="36964">
          <cell r="D36964" t="str">
            <v>M004006-QT</v>
          </cell>
          <cell r="J36964" t="str">
            <v>(blank)</v>
          </cell>
        </row>
        <row r="36965">
          <cell r="D36965" t="str">
            <v>MLFD230</v>
          </cell>
          <cell r="J36965" t="str">
            <v>(blank)</v>
          </cell>
        </row>
        <row r="36966">
          <cell r="D36966" t="str">
            <v>MLFD230</v>
          </cell>
          <cell r="J36966" t="str">
            <v>(blank)</v>
          </cell>
        </row>
        <row r="36967">
          <cell r="D36967" t="str">
            <v>MLFD230</v>
          </cell>
          <cell r="J36967" t="str">
            <v>(blank)</v>
          </cell>
        </row>
        <row r="36968">
          <cell r="D36968" t="str">
            <v>MLFD230</v>
          </cell>
          <cell r="J36968" t="str">
            <v>(blank)</v>
          </cell>
        </row>
        <row r="36969">
          <cell r="D36969" t="str">
            <v>MLFD230</v>
          </cell>
          <cell r="J36969" t="str">
            <v>(blank)</v>
          </cell>
        </row>
        <row r="36970">
          <cell r="D36970" t="str">
            <v>MLFD230</v>
          </cell>
          <cell r="J36970" t="str">
            <v>(blank)</v>
          </cell>
        </row>
        <row r="36971">
          <cell r="D36971" t="str">
            <v>MLFD230</v>
          </cell>
          <cell r="J36971" t="str">
            <v>(blank)</v>
          </cell>
        </row>
        <row r="36972">
          <cell r="D36972" t="str">
            <v>MLFD230</v>
          </cell>
          <cell r="J36972" t="str">
            <v>(blank)</v>
          </cell>
        </row>
        <row r="36973">
          <cell r="D36973" t="str">
            <v>MLFD230</v>
          </cell>
          <cell r="J36973" t="str">
            <v>(blank)</v>
          </cell>
        </row>
        <row r="36974">
          <cell r="D36974" t="str">
            <v>MLFD230</v>
          </cell>
          <cell r="J36974" t="str">
            <v>(blank)</v>
          </cell>
        </row>
        <row r="36975">
          <cell r="D36975" t="str">
            <v>MLFD230</v>
          </cell>
          <cell r="J36975" t="str">
            <v>(blank)</v>
          </cell>
        </row>
        <row r="36976">
          <cell r="D36976" t="str">
            <v>MLFD230</v>
          </cell>
          <cell r="J36976" t="str">
            <v>(blank)</v>
          </cell>
        </row>
        <row r="36977">
          <cell r="D36977" t="str">
            <v>MLFD230</v>
          </cell>
          <cell r="J36977" t="str">
            <v>(blank)</v>
          </cell>
        </row>
        <row r="36978">
          <cell r="D36978" t="str">
            <v>MLFD230</v>
          </cell>
          <cell r="J36978" t="str">
            <v>(blank)</v>
          </cell>
        </row>
        <row r="36979">
          <cell r="D36979" t="str">
            <v>MLFD230</v>
          </cell>
          <cell r="J36979" t="str">
            <v>(blank)</v>
          </cell>
        </row>
        <row r="36980">
          <cell r="D36980" t="str">
            <v>MLFD230</v>
          </cell>
          <cell r="J36980" t="str">
            <v>(blank)</v>
          </cell>
        </row>
        <row r="36981">
          <cell r="D36981" t="str">
            <v>MLFD230</v>
          </cell>
          <cell r="J36981" t="str">
            <v>(blank)</v>
          </cell>
        </row>
        <row r="36982">
          <cell r="D36982" t="str">
            <v>MLFD230</v>
          </cell>
          <cell r="J36982" t="str">
            <v>(blank)</v>
          </cell>
        </row>
        <row r="36983">
          <cell r="D36983" t="str">
            <v>MLFD230</v>
          </cell>
          <cell r="J36983" t="str">
            <v>(blank)</v>
          </cell>
        </row>
        <row r="36984">
          <cell r="D36984" t="str">
            <v>MLFD230</v>
          </cell>
          <cell r="J36984" t="str">
            <v>(blank)</v>
          </cell>
        </row>
        <row r="36985">
          <cell r="D36985" t="str">
            <v>MLFD230</v>
          </cell>
          <cell r="J36985" t="str">
            <v>(blank)</v>
          </cell>
        </row>
        <row r="36986">
          <cell r="D36986" t="str">
            <v>MLFD230</v>
          </cell>
          <cell r="J36986" t="str">
            <v>(blank)</v>
          </cell>
        </row>
        <row r="36987">
          <cell r="D36987" t="str">
            <v>MLFD230</v>
          </cell>
          <cell r="J36987" t="str">
            <v>(blank)</v>
          </cell>
        </row>
        <row r="36988">
          <cell r="D36988" t="str">
            <v>MLFD230</v>
          </cell>
          <cell r="J36988" t="str">
            <v>(blank)</v>
          </cell>
        </row>
        <row r="36989">
          <cell r="D36989" t="str">
            <v>MLFD230</v>
          </cell>
          <cell r="J36989" t="str">
            <v>(blank)</v>
          </cell>
        </row>
        <row r="36990">
          <cell r="D36990" t="str">
            <v>MLFD230</v>
          </cell>
          <cell r="J36990" t="str">
            <v>(blank)</v>
          </cell>
        </row>
        <row r="36991">
          <cell r="D36991" t="str">
            <v>MLFD230</v>
          </cell>
          <cell r="J36991" t="str">
            <v>(blank)</v>
          </cell>
        </row>
        <row r="36992">
          <cell r="D36992" t="str">
            <v>MLFD230</v>
          </cell>
          <cell r="J36992" t="str">
            <v>(blank)</v>
          </cell>
        </row>
        <row r="36993">
          <cell r="D36993" t="str">
            <v>MLFD230</v>
          </cell>
          <cell r="J36993" t="str">
            <v>(blank)</v>
          </cell>
        </row>
        <row r="36994">
          <cell r="D36994" t="str">
            <v>MLFD230</v>
          </cell>
          <cell r="J36994" t="str">
            <v>(blank)</v>
          </cell>
        </row>
        <row r="36995">
          <cell r="D36995" t="str">
            <v>MLFD230</v>
          </cell>
          <cell r="J36995" t="str">
            <v>(blank)</v>
          </cell>
        </row>
        <row r="36996">
          <cell r="D36996" t="str">
            <v>MLFD230</v>
          </cell>
          <cell r="J36996" t="str">
            <v>N/A</v>
          </cell>
        </row>
        <row r="36997">
          <cell r="D36997" t="str">
            <v>MLFD230</v>
          </cell>
          <cell r="J36997" t="str">
            <v>N/A</v>
          </cell>
        </row>
        <row r="36998">
          <cell r="D36998" t="str">
            <v>N130R</v>
          </cell>
          <cell r="J36998" t="str">
            <v>(blank)</v>
          </cell>
        </row>
        <row r="36999">
          <cell r="D36999" t="str">
            <v>N130R</v>
          </cell>
          <cell r="J36999" t="str">
            <v>(blank)</v>
          </cell>
        </row>
        <row r="37000">
          <cell r="D37000" t="str">
            <v>N130R</v>
          </cell>
          <cell r="J37000" t="str">
            <v>(blank)</v>
          </cell>
        </row>
        <row r="37001">
          <cell r="D37001" t="str">
            <v>N130R</v>
          </cell>
          <cell r="J37001" t="str">
            <v>(blank)</v>
          </cell>
        </row>
        <row r="37002">
          <cell r="D37002" t="str">
            <v>N130R</v>
          </cell>
          <cell r="J37002" t="str">
            <v>(blank)</v>
          </cell>
        </row>
        <row r="37003">
          <cell r="D37003" t="str">
            <v>N130R</v>
          </cell>
          <cell r="J37003" t="str">
            <v>(blank)</v>
          </cell>
        </row>
        <row r="37004">
          <cell r="D37004" t="str">
            <v>N130R</v>
          </cell>
          <cell r="J37004" t="str">
            <v>(blank)</v>
          </cell>
        </row>
        <row r="37005">
          <cell r="D37005" t="str">
            <v>N130R</v>
          </cell>
          <cell r="J37005" t="str">
            <v>(blank)</v>
          </cell>
        </row>
        <row r="37006">
          <cell r="D37006" t="str">
            <v>N130R</v>
          </cell>
          <cell r="J37006" t="str">
            <v>(blank)</v>
          </cell>
        </row>
        <row r="37007">
          <cell r="D37007" t="str">
            <v>N130R</v>
          </cell>
          <cell r="J37007" t="str">
            <v>(blank)</v>
          </cell>
        </row>
        <row r="37008">
          <cell r="D37008" t="str">
            <v>N130R</v>
          </cell>
          <cell r="J37008" t="str">
            <v>(blank)</v>
          </cell>
        </row>
        <row r="37009">
          <cell r="D37009" t="str">
            <v>N130R</v>
          </cell>
          <cell r="J37009" t="str">
            <v>(blank)</v>
          </cell>
        </row>
        <row r="37010">
          <cell r="D37010" t="str">
            <v>N130R</v>
          </cell>
          <cell r="J37010" t="str">
            <v>(blank)</v>
          </cell>
        </row>
        <row r="37011">
          <cell r="D37011" t="str">
            <v>N130R</v>
          </cell>
          <cell r="J37011" t="str">
            <v>(blank)</v>
          </cell>
        </row>
        <row r="37012">
          <cell r="D37012" t="str">
            <v>N130R</v>
          </cell>
          <cell r="J37012" t="str">
            <v>(blank)</v>
          </cell>
        </row>
        <row r="37013">
          <cell r="D37013" t="str">
            <v>N130R</v>
          </cell>
          <cell r="J37013" t="str">
            <v>(blank)</v>
          </cell>
        </row>
        <row r="37014">
          <cell r="D37014" t="str">
            <v>N130R</v>
          </cell>
          <cell r="J37014" t="str">
            <v>(blank)</v>
          </cell>
        </row>
        <row r="37015">
          <cell r="D37015" t="str">
            <v>N130R</v>
          </cell>
          <cell r="J37015" t="str">
            <v>(blank)</v>
          </cell>
        </row>
        <row r="37016">
          <cell r="D37016" t="str">
            <v>N130R</v>
          </cell>
          <cell r="J37016" t="str">
            <v>(blank)</v>
          </cell>
        </row>
        <row r="37017">
          <cell r="D37017" t="str">
            <v>N130R</v>
          </cell>
          <cell r="J37017" t="str">
            <v>(blank)</v>
          </cell>
        </row>
        <row r="37018">
          <cell r="D37018" t="str">
            <v>N130R</v>
          </cell>
          <cell r="J37018" t="str">
            <v>(blank)</v>
          </cell>
        </row>
        <row r="37019">
          <cell r="D37019" t="str">
            <v>N130R</v>
          </cell>
          <cell r="J37019" t="str">
            <v>(blank)</v>
          </cell>
        </row>
        <row r="37020">
          <cell r="D37020" t="str">
            <v>N130R</v>
          </cell>
          <cell r="J37020" t="str">
            <v>(blank)</v>
          </cell>
        </row>
        <row r="37021">
          <cell r="D37021" t="str">
            <v>N130R</v>
          </cell>
          <cell r="J37021" t="str">
            <v>(blank)</v>
          </cell>
        </row>
        <row r="37022">
          <cell r="D37022" t="str">
            <v>N130R</v>
          </cell>
          <cell r="J37022" t="str">
            <v>(blank)</v>
          </cell>
        </row>
        <row r="37023">
          <cell r="D37023" t="str">
            <v>N130R</v>
          </cell>
          <cell r="J37023" t="str">
            <v>(blank)</v>
          </cell>
        </row>
        <row r="37024">
          <cell r="D37024" t="str">
            <v>N130R</v>
          </cell>
          <cell r="J37024" t="str">
            <v>(blank)</v>
          </cell>
        </row>
        <row r="37025">
          <cell r="D37025" t="str">
            <v>N130R</v>
          </cell>
          <cell r="J37025" t="str">
            <v>(blank)</v>
          </cell>
        </row>
        <row r="37026">
          <cell r="D37026" t="str">
            <v>N130R</v>
          </cell>
          <cell r="J37026" t="str">
            <v>(blank)</v>
          </cell>
        </row>
        <row r="37027">
          <cell r="D37027" t="str">
            <v>N130R</v>
          </cell>
          <cell r="J37027" t="str">
            <v>(blank)</v>
          </cell>
        </row>
        <row r="37028">
          <cell r="D37028" t="str">
            <v>N130R</v>
          </cell>
          <cell r="J37028" t="str">
            <v>(blank)</v>
          </cell>
        </row>
        <row r="37029">
          <cell r="D37029" t="str">
            <v>N130R</v>
          </cell>
          <cell r="J37029" t="str">
            <v>N/A</v>
          </cell>
        </row>
        <row r="37030">
          <cell r="D37030" t="str">
            <v>N130R</v>
          </cell>
          <cell r="J37030" t="str">
            <v>N/A</v>
          </cell>
        </row>
        <row r="37031">
          <cell r="D37031" t="str">
            <v>N92R</v>
          </cell>
          <cell r="J37031" t="str">
            <v>(blank)</v>
          </cell>
        </row>
        <row r="37032">
          <cell r="D37032" t="str">
            <v>N92R</v>
          </cell>
          <cell r="J37032" t="str">
            <v>(blank)</v>
          </cell>
        </row>
        <row r="37033">
          <cell r="D37033" t="str">
            <v>N92R</v>
          </cell>
          <cell r="J37033" t="str">
            <v>(blank)</v>
          </cell>
        </row>
        <row r="37034">
          <cell r="D37034" t="str">
            <v>N92R</v>
          </cell>
          <cell r="J37034" t="str">
            <v>(blank)</v>
          </cell>
        </row>
        <row r="37035">
          <cell r="D37035" t="str">
            <v>N92R</v>
          </cell>
          <cell r="J37035" t="str">
            <v>(blank)</v>
          </cell>
        </row>
        <row r="37036">
          <cell r="D37036" t="str">
            <v>N92R</v>
          </cell>
          <cell r="J37036" t="str">
            <v>(blank)</v>
          </cell>
        </row>
        <row r="37037">
          <cell r="D37037" t="str">
            <v>N92R</v>
          </cell>
          <cell r="J37037" t="str">
            <v>(blank)</v>
          </cell>
        </row>
        <row r="37038">
          <cell r="D37038" t="str">
            <v>N92R</v>
          </cell>
          <cell r="J37038" t="str">
            <v>(blank)</v>
          </cell>
        </row>
        <row r="37039">
          <cell r="D37039" t="str">
            <v>N92R</v>
          </cell>
          <cell r="J37039" t="str">
            <v>(blank)</v>
          </cell>
        </row>
        <row r="37040">
          <cell r="D37040" t="str">
            <v>N92R</v>
          </cell>
          <cell r="J37040" t="str">
            <v>(blank)</v>
          </cell>
        </row>
        <row r="37041">
          <cell r="D37041" t="str">
            <v>N92R</v>
          </cell>
          <cell r="J37041" t="str">
            <v>(blank)</v>
          </cell>
        </row>
        <row r="37042">
          <cell r="D37042" t="str">
            <v>N92R</v>
          </cell>
          <cell r="J37042" t="str">
            <v>(blank)</v>
          </cell>
        </row>
        <row r="37043">
          <cell r="D37043" t="str">
            <v>N92R</v>
          </cell>
          <cell r="J37043" t="str">
            <v>(blank)</v>
          </cell>
        </row>
        <row r="37044">
          <cell r="D37044" t="str">
            <v>N92R</v>
          </cell>
          <cell r="J37044" t="str">
            <v>(blank)</v>
          </cell>
        </row>
        <row r="37045">
          <cell r="D37045" t="str">
            <v>N92R</v>
          </cell>
          <cell r="J37045" t="str">
            <v>(blank)</v>
          </cell>
        </row>
        <row r="37046">
          <cell r="D37046" t="str">
            <v>N92R</v>
          </cell>
          <cell r="J37046" t="str">
            <v>(blank)</v>
          </cell>
        </row>
        <row r="37047">
          <cell r="D37047" t="str">
            <v>N92R</v>
          </cell>
          <cell r="J37047" t="str">
            <v>(blank)</v>
          </cell>
        </row>
        <row r="37048">
          <cell r="D37048" t="str">
            <v>N92R</v>
          </cell>
          <cell r="J37048" t="str">
            <v>(blank)</v>
          </cell>
        </row>
        <row r="37049">
          <cell r="D37049" t="str">
            <v>N92R</v>
          </cell>
          <cell r="J37049" t="str">
            <v>(blank)</v>
          </cell>
        </row>
        <row r="37050">
          <cell r="D37050" t="str">
            <v>N92R</v>
          </cell>
          <cell r="J37050" t="str">
            <v>(blank)</v>
          </cell>
        </row>
        <row r="37051">
          <cell r="D37051" t="str">
            <v>N92R</v>
          </cell>
          <cell r="J37051" t="str">
            <v>(blank)</v>
          </cell>
        </row>
        <row r="37052">
          <cell r="D37052" t="str">
            <v>N92R</v>
          </cell>
          <cell r="J37052" t="str">
            <v>(blank)</v>
          </cell>
        </row>
        <row r="37053">
          <cell r="D37053" t="str">
            <v>N92R</v>
          </cell>
          <cell r="J37053" t="str">
            <v>(blank)</v>
          </cell>
        </row>
        <row r="37054">
          <cell r="D37054" t="str">
            <v>N92R</v>
          </cell>
          <cell r="J37054" t="str">
            <v>(blank)</v>
          </cell>
        </row>
        <row r="37055">
          <cell r="D37055" t="str">
            <v>N92R</v>
          </cell>
          <cell r="J37055" t="str">
            <v>(blank)</v>
          </cell>
        </row>
        <row r="37056">
          <cell r="D37056" t="str">
            <v>N92R</v>
          </cell>
          <cell r="J37056" t="str">
            <v>(blank)</v>
          </cell>
        </row>
        <row r="37057">
          <cell r="D37057" t="str">
            <v>N92R</v>
          </cell>
          <cell r="J37057" t="str">
            <v>(blank)</v>
          </cell>
        </row>
        <row r="37058">
          <cell r="D37058" t="str">
            <v>N92R</v>
          </cell>
          <cell r="J37058" t="str">
            <v>(blank)</v>
          </cell>
        </row>
        <row r="37059">
          <cell r="D37059" t="str">
            <v>N92R</v>
          </cell>
          <cell r="J37059" t="str">
            <v>(blank)</v>
          </cell>
        </row>
        <row r="37060">
          <cell r="D37060" t="str">
            <v>N92R</v>
          </cell>
          <cell r="J37060" t="str">
            <v>(blank)</v>
          </cell>
        </row>
        <row r="37061">
          <cell r="D37061" t="str">
            <v>N92R</v>
          </cell>
          <cell r="J37061" t="str">
            <v>(blank)</v>
          </cell>
        </row>
        <row r="37062">
          <cell r="D37062" t="str">
            <v>N92R</v>
          </cell>
          <cell r="J37062" t="str">
            <v>N/A</v>
          </cell>
        </row>
        <row r="37063">
          <cell r="D37063" t="str">
            <v>N92R</v>
          </cell>
          <cell r="J37063" t="str">
            <v>N/A</v>
          </cell>
        </row>
        <row r="37064">
          <cell r="D37064" t="str">
            <v>PAStraw-kraft8/23</v>
          </cell>
          <cell r="J37064" t="str">
            <v>(blank)</v>
          </cell>
        </row>
        <row r="37065">
          <cell r="D37065" t="str">
            <v>PAStraw-kraft8/23</v>
          </cell>
          <cell r="J37065" t="str">
            <v>(blank)</v>
          </cell>
        </row>
        <row r="37066">
          <cell r="D37066" t="str">
            <v>PAStraw-kraft8/23</v>
          </cell>
          <cell r="J37066" t="str">
            <v>(blank)</v>
          </cell>
        </row>
        <row r="37067">
          <cell r="D37067" t="str">
            <v>PAStraw-kraft8/23</v>
          </cell>
          <cell r="J37067" t="str">
            <v>(blank)</v>
          </cell>
        </row>
        <row r="37068">
          <cell r="D37068" t="str">
            <v>PAStraw-kraft8/23</v>
          </cell>
          <cell r="J37068" t="str">
            <v>(blank)</v>
          </cell>
        </row>
        <row r="37069">
          <cell r="D37069" t="str">
            <v>PAStraw-kraft8/23</v>
          </cell>
          <cell r="J37069" t="str">
            <v>(blank)</v>
          </cell>
        </row>
        <row r="37070">
          <cell r="D37070" t="str">
            <v>PAStraw-kraft8/23</v>
          </cell>
          <cell r="J37070" t="str">
            <v>(blank)</v>
          </cell>
        </row>
        <row r="37071">
          <cell r="D37071" t="str">
            <v>PAStraw-kraft8/23</v>
          </cell>
          <cell r="J37071" t="str">
            <v>(blank)</v>
          </cell>
        </row>
        <row r="37072">
          <cell r="D37072" t="str">
            <v>PAStraw-kraft8/23</v>
          </cell>
          <cell r="J37072" t="str">
            <v>(blank)</v>
          </cell>
        </row>
        <row r="37073">
          <cell r="D37073" t="str">
            <v>PW102</v>
          </cell>
          <cell r="J37073" t="str">
            <v>(blank)</v>
          </cell>
        </row>
        <row r="37074">
          <cell r="D37074" t="str">
            <v>PW102</v>
          </cell>
          <cell r="J37074" t="str">
            <v>(blank)</v>
          </cell>
        </row>
        <row r="37075">
          <cell r="D37075" t="str">
            <v>PW102</v>
          </cell>
          <cell r="J37075" t="str">
            <v>(blank)</v>
          </cell>
        </row>
        <row r="37076">
          <cell r="D37076" t="str">
            <v>PW102</v>
          </cell>
          <cell r="J37076" t="str">
            <v>(blank)</v>
          </cell>
        </row>
        <row r="37077">
          <cell r="D37077" t="str">
            <v>PW102</v>
          </cell>
          <cell r="J37077" t="str">
            <v>(blank)</v>
          </cell>
        </row>
        <row r="37078">
          <cell r="D37078" t="str">
            <v>PW102</v>
          </cell>
          <cell r="J37078" t="str">
            <v>(blank)</v>
          </cell>
        </row>
        <row r="37079">
          <cell r="D37079" t="str">
            <v>PW102</v>
          </cell>
          <cell r="J37079" t="str">
            <v>(blank)</v>
          </cell>
        </row>
        <row r="37080">
          <cell r="D37080" t="str">
            <v>PW102</v>
          </cell>
          <cell r="J37080" t="str">
            <v>(blank)</v>
          </cell>
        </row>
        <row r="37081">
          <cell r="D37081" t="str">
            <v>PW102</v>
          </cell>
          <cell r="J37081" t="str">
            <v>(blank)</v>
          </cell>
        </row>
        <row r="37082">
          <cell r="D37082" t="str">
            <v>PW102</v>
          </cell>
          <cell r="J37082" t="str">
            <v>(blank)</v>
          </cell>
        </row>
        <row r="37083">
          <cell r="D37083" t="str">
            <v>PW102</v>
          </cell>
          <cell r="J37083" t="str">
            <v>(blank)</v>
          </cell>
        </row>
        <row r="37084">
          <cell r="D37084" t="str">
            <v>PW102</v>
          </cell>
          <cell r="J37084" t="str">
            <v>(blank)</v>
          </cell>
        </row>
        <row r="37085">
          <cell r="D37085" t="str">
            <v>PW102</v>
          </cell>
          <cell r="J37085" t="str">
            <v>(blank)</v>
          </cell>
        </row>
        <row r="37086">
          <cell r="D37086" t="str">
            <v>PW102</v>
          </cell>
          <cell r="J37086" t="str">
            <v>(blank)</v>
          </cell>
        </row>
        <row r="37087">
          <cell r="D37087" t="str">
            <v>PW102</v>
          </cell>
          <cell r="J37087" t="str">
            <v>(blank)</v>
          </cell>
        </row>
        <row r="37088">
          <cell r="D37088" t="str">
            <v>PW102</v>
          </cell>
          <cell r="J37088" t="str">
            <v>(blank)</v>
          </cell>
        </row>
        <row r="37089">
          <cell r="D37089" t="str">
            <v>PW102</v>
          </cell>
          <cell r="J37089" t="str">
            <v>(blank)</v>
          </cell>
        </row>
        <row r="37090">
          <cell r="D37090" t="str">
            <v>PW102</v>
          </cell>
          <cell r="J37090" t="str">
            <v>(blank)</v>
          </cell>
        </row>
        <row r="37091">
          <cell r="D37091" t="str">
            <v>PW102</v>
          </cell>
          <cell r="J37091" t="str">
            <v>(blank)</v>
          </cell>
        </row>
        <row r="37092">
          <cell r="D37092" t="str">
            <v>PW102</v>
          </cell>
          <cell r="J37092" t="str">
            <v>(blank)</v>
          </cell>
        </row>
        <row r="37093">
          <cell r="D37093" t="str">
            <v>PW102</v>
          </cell>
          <cell r="J37093" t="str">
            <v>(blank)</v>
          </cell>
        </row>
        <row r="37094">
          <cell r="D37094" t="str">
            <v>PW102</v>
          </cell>
          <cell r="J37094" t="str">
            <v>(blank)</v>
          </cell>
        </row>
        <row r="37095">
          <cell r="D37095" t="str">
            <v>PW102</v>
          </cell>
          <cell r="J37095" t="str">
            <v>(blank)</v>
          </cell>
        </row>
        <row r="37096">
          <cell r="D37096" t="str">
            <v>PW102</v>
          </cell>
          <cell r="J37096" t="str">
            <v>(blank)</v>
          </cell>
        </row>
        <row r="37097">
          <cell r="D37097" t="str">
            <v>PW102</v>
          </cell>
          <cell r="J37097" t="str">
            <v>(blank)</v>
          </cell>
        </row>
        <row r="37098">
          <cell r="D37098" t="str">
            <v>PW102</v>
          </cell>
          <cell r="J37098" t="str">
            <v>(blank)</v>
          </cell>
        </row>
        <row r="37099">
          <cell r="D37099" t="str">
            <v>PW102</v>
          </cell>
          <cell r="J37099" t="str">
            <v>(blank)</v>
          </cell>
        </row>
        <row r="37100">
          <cell r="D37100" t="str">
            <v>PW102</v>
          </cell>
          <cell r="J37100" t="str">
            <v>(blank)</v>
          </cell>
        </row>
        <row r="37101">
          <cell r="D37101" t="str">
            <v>PW102</v>
          </cell>
          <cell r="J37101" t="str">
            <v>(blank)</v>
          </cell>
        </row>
        <row r="37102">
          <cell r="D37102" t="str">
            <v>PW102</v>
          </cell>
          <cell r="J37102" t="str">
            <v>N/A</v>
          </cell>
        </row>
        <row r="37103">
          <cell r="D37103" t="str">
            <v>PW102</v>
          </cell>
          <cell r="J37103" t="str">
            <v>N/A</v>
          </cell>
        </row>
        <row r="37104">
          <cell r="D37104" t="str">
            <v>PW104</v>
          </cell>
          <cell r="J37104" t="str">
            <v>(blank)</v>
          </cell>
        </row>
        <row r="37105">
          <cell r="D37105" t="str">
            <v>PW104</v>
          </cell>
          <cell r="J37105" t="str">
            <v>(blank)</v>
          </cell>
        </row>
        <row r="37106">
          <cell r="D37106" t="str">
            <v>PW104</v>
          </cell>
          <cell r="J37106" t="str">
            <v>(blank)</v>
          </cell>
        </row>
        <row r="37107">
          <cell r="D37107" t="str">
            <v>PW104</v>
          </cell>
          <cell r="J37107" t="str">
            <v>(blank)</v>
          </cell>
        </row>
        <row r="37108">
          <cell r="D37108" t="str">
            <v>PW104</v>
          </cell>
          <cell r="J37108" t="str">
            <v>(blank)</v>
          </cell>
        </row>
        <row r="37109">
          <cell r="D37109" t="str">
            <v>PW104</v>
          </cell>
          <cell r="J37109" t="str">
            <v>(blank)</v>
          </cell>
        </row>
        <row r="37110">
          <cell r="D37110" t="str">
            <v>PW104</v>
          </cell>
          <cell r="J37110" t="str">
            <v>(blank)</v>
          </cell>
        </row>
        <row r="37111">
          <cell r="D37111" t="str">
            <v>PW104</v>
          </cell>
          <cell r="J37111" t="str">
            <v>(blank)</v>
          </cell>
        </row>
        <row r="37112">
          <cell r="D37112" t="str">
            <v>PW104</v>
          </cell>
          <cell r="J37112" t="str">
            <v>(blank)</v>
          </cell>
        </row>
        <row r="37113">
          <cell r="D37113" t="str">
            <v>PW104</v>
          </cell>
          <cell r="J37113" t="str">
            <v>(blank)</v>
          </cell>
        </row>
        <row r="37114">
          <cell r="D37114" t="str">
            <v>PW104</v>
          </cell>
          <cell r="J37114" t="str">
            <v>(blank)</v>
          </cell>
        </row>
        <row r="37115">
          <cell r="D37115" t="str">
            <v>PW104</v>
          </cell>
          <cell r="J37115" t="str">
            <v>(blank)</v>
          </cell>
        </row>
        <row r="37116">
          <cell r="D37116" t="str">
            <v>PW104</v>
          </cell>
          <cell r="J37116" t="str">
            <v>(blank)</v>
          </cell>
        </row>
        <row r="37117">
          <cell r="D37117" t="str">
            <v>PW104</v>
          </cell>
          <cell r="J37117" t="str">
            <v>(blank)</v>
          </cell>
        </row>
        <row r="37118">
          <cell r="D37118" t="str">
            <v>PW104</v>
          </cell>
          <cell r="J37118" t="str">
            <v>(blank)</v>
          </cell>
        </row>
        <row r="37119">
          <cell r="D37119" t="str">
            <v>PW104</v>
          </cell>
          <cell r="J37119" t="str">
            <v>(blank)</v>
          </cell>
        </row>
        <row r="37120">
          <cell r="D37120" t="str">
            <v>PW104</v>
          </cell>
          <cell r="J37120" t="str">
            <v>(blank)</v>
          </cell>
        </row>
        <row r="37121">
          <cell r="D37121" t="str">
            <v>PW104</v>
          </cell>
          <cell r="J37121" t="str">
            <v>(blank)</v>
          </cell>
        </row>
        <row r="37122">
          <cell r="D37122" t="str">
            <v>PW104</v>
          </cell>
          <cell r="J37122" t="str">
            <v>(blank)</v>
          </cell>
        </row>
        <row r="37123">
          <cell r="D37123" t="str">
            <v>PW104</v>
          </cell>
          <cell r="J37123" t="str">
            <v>(blank)</v>
          </cell>
        </row>
        <row r="37124">
          <cell r="D37124" t="str">
            <v>PW104</v>
          </cell>
          <cell r="J37124" t="str">
            <v>(blank)</v>
          </cell>
        </row>
        <row r="37125">
          <cell r="D37125" t="str">
            <v>PW104</v>
          </cell>
          <cell r="J37125" t="str">
            <v>(blank)</v>
          </cell>
        </row>
        <row r="37126">
          <cell r="D37126" t="str">
            <v>PW104</v>
          </cell>
          <cell r="J37126" t="str">
            <v>(blank)</v>
          </cell>
        </row>
        <row r="37127">
          <cell r="D37127" t="str">
            <v>PW104</v>
          </cell>
          <cell r="J37127" t="str">
            <v>(blank)</v>
          </cell>
        </row>
        <row r="37128">
          <cell r="D37128" t="str">
            <v>PW104</v>
          </cell>
          <cell r="J37128" t="str">
            <v>(blank)</v>
          </cell>
        </row>
        <row r="37129">
          <cell r="D37129" t="str">
            <v>PW104</v>
          </cell>
          <cell r="J37129" t="str">
            <v>(blank)</v>
          </cell>
        </row>
        <row r="37130">
          <cell r="D37130" t="str">
            <v>PW104</v>
          </cell>
          <cell r="J37130" t="str">
            <v>(blank)</v>
          </cell>
        </row>
        <row r="37131">
          <cell r="D37131" t="str">
            <v>PW104</v>
          </cell>
          <cell r="J37131" t="str">
            <v>(blank)</v>
          </cell>
        </row>
        <row r="37132">
          <cell r="D37132" t="str">
            <v>PW104</v>
          </cell>
          <cell r="J37132" t="str">
            <v>(blank)</v>
          </cell>
        </row>
        <row r="37133">
          <cell r="D37133" t="str">
            <v>PW104</v>
          </cell>
          <cell r="J37133" t="str">
            <v>(blank)</v>
          </cell>
        </row>
        <row r="37134">
          <cell r="D37134" t="str">
            <v>PW104</v>
          </cell>
          <cell r="J37134" t="str">
            <v>(blank)</v>
          </cell>
        </row>
        <row r="37135">
          <cell r="D37135" t="str">
            <v>PW104</v>
          </cell>
          <cell r="J37135" t="str">
            <v>N/A</v>
          </cell>
        </row>
        <row r="37136">
          <cell r="D37136" t="str">
            <v>PW104</v>
          </cell>
          <cell r="J37136" t="str">
            <v>N/A</v>
          </cell>
        </row>
        <row r="37137">
          <cell r="D37137" t="str">
            <v>PW141</v>
          </cell>
          <cell r="J37137" t="str">
            <v>(blank)</v>
          </cell>
        </row>
        <row r="37138">
          <cell r="D37138" t="str">
            <v>PW141</v>
          </cell>
          <cell r="J37138" t="str">
            <v>(blank)</v>
          </cell>
        </row>
        <row r="37139">
          <cell r="D37139" t="str">
            <v>PW141</v>
          </cell>
          <cell r="J37139" t="str">
            <v>(blank)</v>
          </cell>
        </row>
        <row r="37140">
          <cell r="D37140" t="str">
            <v>PW141</v>
          </cell>
          <cell r="J37140" t="str">
            <v>(blank)</v>
          </cell>
        </row>
        <row r="37141">
          <cell r="D37141" t="str">
            <v>PW141</v>
          </cell>
          <cell r="J37141" t="str">
            <v>N/A</v>
          </cell>
        </row>
        <row r="37142">
          <cell r="D37142" t="str">
            <v>PW141</v>
          </cell>
          <cell r="J37142" t="str">
            <v>N/A</v>
          </cell>
        </row>
        <row r="37143">
          <cell r="D37143" t="str">
            <v>PW149</v>
          </cell>
          <cell r="J37143" t="str">
            <v>(blank)</v>
          </cell>
        </row>
        <row r="37144">
          <cell r="D37144" t="str">
            <v>PW149</v>
          </cell>
          <cell r="J37144" t="str">
            <v>(blank)</v>
          </cell>
        </row>
        <row r="37145">
          <cell r="D37145" t="str">
            <v>PW149</v>
          </cell>
          <cell r="J37145" t="str">
            <v>(blank)</v>
          </cell>
        </row>
        <row r="37146">
          <cell r="D37146" t="str">
            <v>PW149</v>
          </cell>
          <cell r="J37146" t="str">
            <v>(blank)</v>
          </cell>
        </row>
        <row r="37147">
          <cell r="D37147" t="str">
            <v>PW149</v>
          </cell>
          <cell r="J37147" t="str">
            <v>(blank)</v>
          </cell>
        </row>
        <row r="37148">
          <cell r="D37148" t="str">
            <v>PW149</v>
          </cell>
          <cell r="J37148" t="str">
            <v>(blank)</v>
          </cell>
        </row>
        <row r="37149">
          <cell r="D37149" t="str">
            <v>PW149</v>
          </cell>
          <cell r="J37149" t="str">
            <v>(blank)</v>
          </cell>
        </row>
        <row r="37150">
          <cell r="D37150" t="str">
            <v>PW149</v>
          </cell>
          <cell r="J37150" t="str">
            <v>(blank)</v>
          </cell>
        </row>
        <row r="37151">
          <cell r="D37151" t="str">
            <v>PW149</v>
          </cell>
          <cell r="J37151" t="str">
            <v>(blank)</v>
          </cell>
        </row>
        <row r="37152">
          <cell r="D37152" t="str">
            <v>PW149</v>
          </cell>
          <cell r="J37152" t="str">
            <v>(blank)</v>
          </cell>
        </row>
        <row r="37153">
          <cell r="D37153" t="str">
            <v>PW149</v>
          </cell>
          <cell r="J37153" t="str">
            <v>(blank)</v>
          </cell>
        </row>
        <row r="37154">
          <cell r="D37154" t="str">
            <v>PW149</v>
          </cell>
          <cell r="J37154" t="str">
            <v>(blank)</v>
          </cell>
        </row>
        <row r="37155">
          <cell r="D37155" t="str">
            <v>PW149</v>
          </cell>
          <cell r="J37155" t="str">
            <v>(blank)</v>
          </cell>
        </row>
        <row r="37156">
          <cell r="D37156" t="str">
            <v>PW149</v>
          </cell>
          <cell r="J37156" t="str">
            <v>(blank)</v>
          </cell>
        </row>
        <row r="37157">
          <cell r="D37157" t="str">
            <v>PW149</v>
          </cell>
          <cell r="J37157" t="str">
            <v>(blank)</v>
          </cell>
        </row>
        <row r="37158">
          <cell r="D37158" t="str">
            <v>PW149</v>
          </cell>
          <cell r="J37158" t="str">
            <v>(blank)</v>
          </cell>
        </row>
        <row r="37159">
          <cell r="D37159" t="str">
            <v>PW149</v>
          </cell>
          <cell r="J37159" t="str">
            <v>(blank)</v>
          </cell>
        </row>
        <row r="37160">
          <cell r="D37160" t="str">
            <v>PW149</v>
          </cell>
          <cell r="J37160" t="str">
            <v>(blank)</v>
          </cell>
        </row>
        <row r="37161">
          <cell r="D37161" t="str">
            <v>PW149</v>
          </cell>
          <cell r="J37161" t="str">
            <v>(blank)</v>
          </cell>
        </row>
        <row r="37162">
          <cell r="D37162" t="str">
            <v>PW149</v>
          </cell>
          <cell r="J37162" t="str">
            <v>(blank)</v>
          </cell>
        </row>
        <row r="37163">
          <cell r="D37163" t="str">
            <v>PW149</v>
          </cell>
          <cell r="J37163" t="str">
            <v>(blank)</v>
          </cell>
        </row>
        <row r="37164">
          <cell r="D37164" t="str">
            <v>PW149</v>
          </cell>
          <cell r="J37164" t="str">
            <v>(blank)</v>
          </cell>
        </row>
        <row r="37165">
          <cell r="D37165" t="str">
            <v>PW149</v>
          </cell>
          <cell r="J37165" t="str">
            <v>(blank)</v>
          </cell>
        </row>
        <row r="37166">
          <cell r="D37166" t="str">
            <v>PW149</v>
          </cell>
          <cell r="J37166" t="str">
            <v>(blank)</v>
          </cell>
        </row>
        <row r="37167">
          <cell r="D37167" t="str">
            <v>PW149</v>
          </cell>
          <cell r="J37167" t="str">
            <v>(blank)</v>
          </cell>
        </row>
        <row r="37168">
          <cell r="D37168" t="str">
            <v>PW149</v>
          </cell>
          <cell r="J37168" t="str">
            <v>(blank)</v>
          </cell>
        </row>
        <row r="37169">
          <cell r="D37169" t="str">
            <v>PW149</v>
          </cell>
          <cell r="J37169" t="str">
            <v>(blank)</v>
          </cell>
        </row>
        <row r="37170">
          <cell r="D37170" t="str">
            <v>PW149</v>
          </cell>
          <cell r="J37170" t="str">
            <v>(blank)</v>
          </cell>
        </row>
        <row r="37171">
          <cell r="D37171" t="str">
            <v>PW149</v>
          </cell>
          <cell r="J37171" t="str">
            <v>(blank)</v>
          </cell>
        </row>
        <row r="37172">
          <cell r="D37172" t="str">
            <v>PW149</v>
          </cell>
          <cell r="J37172" t="str">
            <v>(blank)</v>
          </cell>
        </row>
        <row r="37173">
          <cell r="D37173" t="str">
            <v>PW149</v>
          </cell>
          <cell r="J37173" t="str">
            <v>(blank)</v>
          </cell>
        </row>
        <row r="37174">
          <cell r="D37174" t="str">
            <v>PW149</v>
          </cell>
          <cell r="J37174" t="str">
            <v>N/A</v>
          </cell>
        </row>
        <row r="37175">
          <cell r="D37175" t="str">
            <v>PW149</v>
          </cell>
          <cell r="J37175" t="str">
            <v>N/A</v>
          </cell>
        </row>
        <row r="37176">
          <cell r="D37176" t="str">
            <v>PW152</v>
          </cell>
          <cell r="J37176" t="str">
            <v>(blank)</v>
          </cell>
        </row>
        <row r="37177">
          <cell r="D37177" t="str">
            <v>PW152</v>
          </cell>
          <cell r="J37177" t="str">
            <v>(blank)</v>
          </cell>
        </row>
        <row r="37178">
          <cell r="D37178" t="str">
            <v>PW152</v>
          </cell>
          <cell r="J37178" t="str">
            <v>(blank)</v>
          </cell>
        </row>
        <row r="37179">
          <cell r="D37179" t="str">
            <v>PW152</v>
          </cell>
          <cell r="J37179" t="str">
            <v>(blank)</v>
          </cell>
        </row>
        <row r="37180">
          <cell r="D37180" t="str">
            <v>PW152</v>
          </cell>
          <cell r="J37180" t="str">
            <v>(blank)</v>
          </cell>
        </row>
        <row r="37181">
          <cell r="D37181" t="str">
            <v>PW152</v>
          </cell>
          <cell r="J37181" t="str">
            <v>(blank)</v>
          </cell>
        </row>
        <row r="37182">
          <cell r="D37182" t="str">
            <v>PW152</v>
          </cell>
          <cell r="J37182" t="str">
            <v>(blank)</v>
          </cell>
        </row>
        <row r="37183">
          <cell r="D37183" t="str">
            <v>PW152</v>
          </cell>
          <cell r="J37183" t="str">
            <v>(blank)</v>
          </cell>
        </row>
        <row r="37184">
          <cell r="D37184" t="str">
            <v>PW152</v>
          </cell>
          <cell r="J37184" t="str">
            <v>(blank)</v>
          </cell>
        </row>
        <row r="37185">
          <cell r="D37185" t="str">
            <v>PW152</v>
          </cell>
          <cell r="J37185" t="str">
            <v>(blank)</v>
          </cell>
        </row>
        <row r="37186">
          <cell r="D37186" t="str">
            <v>PW152</v>
          </cell>
          <cell r="J37186" t="str">
            <v>(blank)</v>
          </cell>
        </row>
        <row r="37187">
          <cell r="D37187" t="str">
            <v>PW152</v>
          </cell>
          <cell r="J37187" t="str">
            <v>(blank)</v>
          </cell>
        </row>
        <row r="37188">
          <cell r="D37188" t="str">
            <v>PW152</v>
          </cell>
          <cell r="J37188" t="str">
            <v>(blank)</v>
          </cell>
        </row>
        <row r="37189">
          <cell r="D37189" t="str">
            <v>PW152</v>
          </cell>
          <cell r="J37189" t="str">
            <v>(blank)</v>
          </cell>
        </row>
        <row r="37190">
          <cell r="D37190" t="str">
            <v>PW152</v>
          </cell>
          <cell r="J37190" t="str">
            <v>(blank)</v>
          </cell>
        </row>
        <row r="37191">
          <cell r="D37191" t="str">
            <v>PW152</v>
          </cell>
          <cell r="J37191" t="str">
            <v>(blank)</v>
          </cell>
        </row>
        <row r="37192">
          <cell r="D37192" t="str">
            <v>PW152</v>
          </cell>
          <cell r="J37192" t="str">
            <v>(blank)</v>
          </cell>
        </row>
        <row r="37193">
          <cell r="D37193" t="str">
            <v>PW152</v>
          </cell>
          <cell r="J37193" t="str">
            <v>(blank)</v>
          </cell>
        </row>
        <row r="37194">
          <cell r="D37194" t="str">
            <v>PW152</v>
          </cell>
          <cell r="J37194" t="str">
            <v>(blank)</v>
          </cell>
        </row>
        <row r="37195">
          <cell r="D37195" t="str">
            <v>PW152</v>
          </cell>
          <cell r="J37195" t="str">
            <v>(blank)</v>
          </cell>
        </row>
        <row r="37196">
          <cell r="D37196" t="str">
            <v>PW152</v>
          </cell>
          <cell r="J37196" t="str">
            <v>(blank)</v>
          </cell>
        </row>
        <row r="37197">
          <cell r="D37197" t="str">
            <v>PW152</v>
          </cell>
          <cell r="J37197" t="str">
            <v>(blank)</v>
          </cell>
        </row>
        <row r="37198">
          <cell r="D37198" t="str">
            <v>PW152</v>
          </cell>
          <cell r="J37198" t="str">
            <v>(blank)</v>
          </cell>
        </row>
        <row r="37199">
          <cell r="D37199" t="str">
            <v>PW152</v>
          </cell>
          <cell r="J37199" t="str">
            <v>(blank)</v>
          </cell>
        </row>
        <row r="37200">
          <cell r="D37200" t="str">
            <v>PW152</v>
          </cell>
          <cell r="J37200" t="str">
            <v>(blank)</v>
          </cell>
        </row>
        <row r="37201">
          <cell r="D37201" t="str">
            <v>PW152</v>
          </cell>
          <cell r="J37201" t="str">
            <v>(blank)</v>
          </cell>
        </row>
        <row r="37202">
          <cell r="D37202" t="str">
            <v>PW152</v>
          </cell>
          <cell r="J37202" t="str">
            <v>(blank)</v>
          </cell>
        </row>
        <row r="37203">
          <cell r="D37203" t="str">
            <v>PW152</v>
          </cell>
          <cell r="J37203" t="str">
            <v>(blank)</v>
          </cell>
        </row>
        <row r="37204">
          <cell r="D37204" t="str">
            <v>PW152</v>
          </cell>
          <cell r="J37204" t="str">
            <v>(blank)</v>
          </cell>
        </row>
        <row r="37205">
          <cell r="D37205" t="str">
            <v>PW152</v>
          </cell>
          <cell r="J37205" t="str">
            <v>(blank)</v>
          </cell>
        </row>
        <row r="37206">
          <cell r="D37206" t="str">
            <v>PW152</v>
          </cell>
          <cell r="J37206" t="str">
            <v>(blank)</v>
          </cell>
        </row>
        <row r="37207">
          <cell r="D37207" t="str">
            <v>PW152</v>
          </cell>
          <cell r="J37207" t="str">
            <v>N/A</v>
          </cell>
        </row>
        <row r="37208">
          <cell r="D37208" t="str">
            <v>PW152</v>
          </cell>
          <cell r="J37208" t="str">
            <v>N/A</v>
          </cell>
        </row>
        <row r="37209">
          <cell r="D37209" t="str">
            <v>PW154</v>
          </cell>
          <cell r="J37209" t="str">
            <v>(blank)</v>
          </cell>
        </row>
        <row r="37210">
          <cell r="D37210" t="str">
            <v>PW154</v>
          </cell>
          <cell r="J37210" t="str">
            <v>(blank)</v>
          </cell>
        </row>
        <row r="37211">
          <cell r="D37211" t="str">
            <v>PW154</v>
          </cell>
          <cell r="J37211" t="str">
            <v>(blank)</v>
          </cell>
        </row>
        <row r="37212">
          <cell r="D37212" t="str">
            <v>PW154</v>
          </cell>
          <cell r="J37212" t="str">
            <v>(blank)</v>
          </cell>
        </row>
        <row r="37213">
          <cell r="D37213" t="str">
            <v>PW154</v>
          </cell>
          <cell r="J37213" t="str">
            <v>(blank)</v>
          </cell>
        </row>
        <row r="37214">
          <cell r="D37214" t="str">
            <v>PW154</v>
          </cell>
          <cell r="J37214" t="str">
            <v>(blank)</v>
          </cell>
        </row>
        <row r="37215">
          <cell r="D37215" t="str">
            <v>PW154</v>
          </cell>
          <cell r="J37215" t="str">
            <v>(blank)</v>
          </cell>
        </row>
        <row r="37216">
          <cell r="D37216" t="str">
            <v>PW154</v>
          </cell>
          <cell r="J37216" t="str">
            <v>(blank)</v>
          </cell>
        </row>
        <row r="37217">
          <cell r="D37217" t="str">
            <v>PW154</v>
          </cell>
          <cell r="J37217" t="str">
            <v>(blank)</v>
          </cell>
        </row>
        <row r="37218">
          <cell r="D37218" t="str">
            <v>PW154</v>
          </cell>
          <cell r="J37218" t="str">
            <v>(blank)</v>
          </cell>
        </row>
        <row r="37219">
          <cell r="D37219" t="str">
            <v>PW154</v>
          </cell>
          <cell r="J37219" t="str">
            <v>(blank)</v>
          </cell>
        </row>
        <row r="37220">
          <cell r="D37220" t="str">
            <v>PW154</v>
          </cell>
          <cell r="J37220" t="str">
            <v>(blank)</v>
          </cell>
        </row>
        <row r="37221">
          <cell r="D37221" t="str">
            <v>PW154</v>
          </cell>
          <cell r="J37221" t="str">
            <v>(blank)</v>
          </cell>
        </row>
        <row r="37222">
          <cell r="D37222" t="str">
            <v>PW154</v>
          </cell>
          <cell r="J37222" t="str">
            <v>(blank)</v>
          </cell>
        </row>
        <row r="37223">
          <cell r="D37223" t="str">
            <v>PW154</v>
          </cell>
          <cell r="J37223" t="str">
            <v>(blank)</v>
          </cell>
        </row>
        <row r="37224">
          <cell r="D37224" t="str">
            <v>PW154</v>
          </cell>
          <cell r="J37224" t="str">
            <v>(blank)</v>
          </cell>
        </row>
        <row r="37225">
          <cell r="D37225" t="str">
            <v>PW154</v>
          </cell>
          <cell r="J37225" t="str">
            <v>(blank)</v>
          </cell>
        </row>
        <row r="37226">
          <cell r="D37226" t="str">
            <v>PW154</v>
          </cell>
          <cell r="J37226" t="str">
            <v>(blank)</v>
          </cell>
        </row>
        <row r="37227">
          <cell r="D37227" t="str">
            <v>PW154</v>
          </cell>
          <cell r="J37227" t="str">
            <v>(blank)</v>
          </cell>
        </row>
        <row r="37228">
          <cell r="D37228" t="str">
            <v>PW154</v>
          </cell>
          <cell r="J37228" t="str">
            <v>(blank)</v>
          </cell>
        </row>
        <row r="37229">
          <cell r="D37229" t="str">
            <v>PW154</v>
          </cell>
          <cell r="J37229" t="str">
            <v>(blank)</v>
          </cell>
        </row>
        <row r="37230">
          <cell r="D37230" t="str">
            <v>PW154</v>
          </cell>
          <cell r="J37230" t="str">
            <v>(blank)</v>
          </cell>
        </row>
        <row r="37231">
          <cell r="D37231" t="str">
            <v>PW154</v>
          </cell>
          <cell r="J37231" t="str">
            <v>(blank)</v>
          </cell>
        </row>
        <row r="37232">
          <cell r="D37232" t="str">
            <v>PW154</v>
          </cell>
          <cell r="J37232" t="str">
            <v>(blank)</v>
          </cell>
        </row>
        <row r="37233">
          <cell r="D37233" t="str">
            <v>PW154</v>
          </cell>
          <cell r="J37233" t="str">
            <v>(blank)</v>
          </cell>
        </row>
        <row r="37234">
          <cell r="D37234" t="str">
            <v>PW154</v>
          </cell>
          <cell r="J37234" t="str">
            <v>(blank)</v>
          </cell>
        </row>
        <row r="37235">
          <cell r="D37235" t="str">
            <v>PW154</v>
          </cell>
          <cell r="J37235" t="str">
            <v>(blank)</v>
          </cell>
        </row>
        <row r="37236">
          <cell r="D37236" t="str">
            <v>PW154</v>
          </cell>
          <cell r="J37236" t="str">
            <v>(blank)</v>
          </cell>
        </row>
        <row r="37237">
          <cell r="D37237" t="str">
            <v>PW154</v>
          </cell>
          <cell r="J37237" t="str">
            <v>(blank)</v>
          </cell>
        </row>
        <row r="37238">
          <cell r="D37238" t="str">
            <v>PW154</v>
          </cell>
          <cell r="J37238" t="str">
            <v>(blank)</v>
          </cell>
        </row>
        <row r="37239">
          <cell r="D37239" t="str">
            <v>PW154</v>
          </cell>
          <cell r="J37239" t="str">
            <v>(blank)</v>
          </cell>
        </row>
        <row r="37240">
          <cell r="D37240" t="str">
            <v>PW154</v>
          </cell>
          <cell r="J37240" t="str">
            <v>N/A</v>
          </cell>
        </row>
        <row r="37241">
          <cell r="D37241" t="str">
            <v>PW154</v>
          </cell>
          <cell r="J37241" t="str">
            <v>N/A</v>
          </cell>
        </row>
        <row r="37242">
          <cell r="D37242" t="str">
            <v>PW607</v>
          </cell>
          <cell r="J37242" t="str">
            <v>(blank)</v>
          </cell>
        </row>
        <row r="37243">
          <cell r="D37243" t="str">
            <v>PW607</v>
          </cell>
          <cell r="J37243" t="str">
            <v>(blank)</v>
          </cell>
        </row>
        <row r="37244">
          <cell r="D37244" t="str">
            <v>PW607</v>
          </cell>
          <cell r="J37244" t="str">
            <v>(blank)</v>
          </cell>
        </row>
        <row r="37245">
          <cell r="D37245" t="str">
            <v>PW607</v>
          </cell>
          <cell r="J37245" t="str">
            <v>(blank)</v>
          </cell>
        </row>
        <row r="37246">
          <cell r="D37246" t="str">
            <v>PW607</v>
          </cell>
          <cell r="J37246" t="str">
            <v>(blank)</v>
          </cell>
        </row>
        <row r="37247">
          <cell r="D37247" t="str">
            <v>PW607</v>
          </cell>
          <cell r="J37247" t="str">
            <v>(blank)</v>
          </cell>
        </row>
        <row r="37248">
          <cell r="D37248" t="str">
            <v>PW607</v>
          </cell>
          <cell r="J37248" t="str">
            <v>(blank)</v>
          </cell>
        </row>
        <row r="37249">
          <cell r="D37249" t="str">
            <v>PW607</v>
          </cell>
          <cell r="J37249" t="str">
            <v>(blank)</v>
          </cell>
        </row>
        <row r="37250">
          <cell r="D37250" t="str">
            <v>PW607</v>
          </cell>
          <cell r="J37250" t="str">
            <v>(blank)</v>
          </cell>
        </row>
        <row r="37251">
          <cell r="D37251" t="str">
            <v>PW607</v>
          </cell>
          <cell r="J37251" t="str">
            <v>(blank)</v>
          </cell>
        </row>
        <row r="37252">
          <cell r="D37252" t="str">
            <v>PW607</v>
          </cell>
          <cell r="J37252" t="str">
            <v>(blank)</v>
          </cell>
        </row>
        <row r="37253">
          <cell r="D37253" t="str">
            <v>PW607</v>
          </cell>
          <cell r="J37253" t="str">
            <v>(blank)</v>
          </cell>
        </row>
        <row r="37254">
          <cell r="D37254" t="str">
            <v>PW607</v>
          </cell>
          <cell r="J37254" t="str">
            <v>(blank)</v>
          </cell>
        </row>
        <row r="37255">
          <cell r="D37255" t="str">
            <v>PW607</v>
          </cell>
          <cell r="J37255" t="str">
            <v>(blank)</v>
          </cell>
        </row>
        <row r="37256">
          <cell r="D37256" t="str">
            <v>PW607</v>
          </cell>
          <cell r="J37256" t="str">
            <v>(blank)</v>
          </cell>
        </row>
        <row r="37257">
          <cell r="D37257" t="str">
            <v>PW607</v>
          </cell>
          <cell r="J37257" t="str">
            <v>(blank)</v>
          </cell>
        </row>
        <row r="37258">
          <cell r="D37258" t="str">
            <v>PW607</v>
          </cell>
          <cell r="J37258" t="str">
            <v>N/A</v>
          </cell>
        </row>
        <row r="37259">
          <cell r="D37259" t="str">
            <v>PW607</v>
          </cell>
          <cell r="J37259" t="str">
            <v>N/A</v>
          </cell>
        </row>
        <row r="37260">
          <cell r="D37260" t="str">
            <v>RL2</v>
          </cell>
          <cell r="J37260" t="str">
            <v>N/A</v>
          </cell>
        </row>
        <row r="37261">
          <cell r="D37261" t="str">
            <v>S095</v>
          </cell>
          <cell r="J37261" t="str">
            <v>(blank)</v>
          </cell>
        </row>
        <row r="37262">
          <cell r="D37262" t="str">
            <v>S095</v>
          </cell>
          <cell r="J37262" t="str">
            <v>(blank)</v>
          </cell>
        </row>
        <row r="37263">
          <cell r="D37263" t="str">
            <v>S095</v>
          </cell>
          <cell r="J37263" t="str">
            <v>(blank)</v>
          </cell>
        </row>
        <row r="37264">
          <cell r="D37264" t="str">
            <v>S095</v>
          </cell>
          <cell r="J37264" t="str">
            <v>(blank)</v>
          </cell>
        </row>
        <row r="37265">
          <cell r="D37265" t="str">
            <v>S095</v>
          </cell>
          <cell r="J37265" t="str">
            <v>(blank)</v>
          </cell>
        </row>
        <row r="37266">
          <cell r="D37266" t="str">
            <v>S095</v>
          </cell>
          <cell r="J37266" t="str">
            <v>(blank)</v>
          </cell>
        </row>
        <row r="37267">
          <cell r="D37267" t="str">
            <v>S095</v>
          </cell>
          <cell r="J37267" t="str">
            <v>(blank)</v>
          </cell>
        </row>
        <row r="37268">
          <cell r="D37268" t="str">
            <v>S095</v>
          </cell>
          <cell r="J37268" t="str">
            <v>(blank)</v>
          </cell>
        </row>
        <row r="37269">
          <cell r="D37269" t="str">
            <v>S095</v>
          </cell>
          <cell r="J37269" t="str">
            <v>(blank)</v>
          </cell>
        </row>
        <row r="37270">
          <cell r="D37270" t="str">
            <v>S095</v>
          </cell>
          <cell r="J37270" t="str">
            <v>(blank)</v>
          </cell>
        </row>
        <row r="37271">
          <cell r="D37271" t="str">
            <v>S095</v>
          </cell>
          <cell r="J37271" t="str">
            <v>(blank)</v>
          </cell>
        </row>
        <row r="37272">
          <cell r="D37272" t="str">
            <v>S095</v>
          </cell>
          <cell r="J37272" t="str">
            <v>(blank)</v>
          </cell>
        </row>
        <row r="37273">
          <cell r="D37273" t="str">
            <v>S095</v>
          </cell>
          <cell r="J37273" t="str">
            <v>(blank)</v>
          </cell>
        </row>
        <row r="37274">
          <cell r="D37274" t="str">
            <v>S095</v>
          </cell>
          <cell r="J37274" t="str">
            <v>(blank)</v>
          </cell>
        </row>
        <row r="37275">
          <cell r="D37275" t="str">
            <v>S095</v>
          </cell>
          <cell r="J37275" t="str">
            <v>(blank)</v>
          </cell>
        </row>
        <row r="37276">
          <cell r="D37276" t="str">
            <v>S095</v>
          </cell>
          <cell r="J37276" t="str">
            <v>(blank)</v>
          </cell>
        </row>
        <row r="37277">
          <cell r="D37277" t="str">
            <v>S095</v>
          </cell>
          <cell r="J37277" t="str">
            <v>(blank)</v>
          </cell>
        </row>
        <row r="37278">
          <cell r="D37278" t="str">
            <v>S095</v>
          </cell>
          <cell r="J37278" t="str">
            <v>(blank)</v>
          </cell>
        </row>
        <row r="37279">
          <cell r="D37279" t="str">
            <v>S095</v>
          </cell>
          <cell r="J37279" t="str">
            <v>(blank)</v>
          </cell>
        </row>
        <row r="37280">
          <cell r="D37280" t="str">
            <v>S095</v>
          </cell>
          <cell r="J37280" t="str">
            <v>(blank)</v>
          </cell>
        </row>
        <row r="37281">
          <cell r="D37281" t="str">
            <v>S095</v>
          </cell>
          <cell r="J37281" t="str">
            <v>(blank)</v>
          </cell>
        </row>
        <row r="37282">
          <cell r="D37282" t="str">
            <v>S095</v>
          </cell>
          <cell r="J37282" t="str">
            <v>(blank)</v>
          </cell>
        </row>
        <row r="37283">
          <cell r="D37283" t="str">
            <v>S095</v>
          </cell>
          <cell r="J37283" t="str">
            <v>(blank)</v>
          </cell>
        </row>
        <row r="37284">
          <cell r="D37284" t="str">
            <v>S095</v>
          </cell>
          <cell r="J37284" t="str">
            <v>(blank)</v>
          </cell>
        </row>
        <row r="37285">
          <cell r="D37285" t="str">
            <v>S095</v>
          </cell>
          <cell r="J37285" t="str">
            <v>(blank)</v>
          </cell>
        </row>
        <row r="37286">
          <cell r="D37286" t="str">
            <v>S095</v>
          </cell>
          <cell r="J37286" t="str">
            <v>(blank)</v>
          </cell>
        </row>
        <row r="37287">
          <cell r="D37287" t="str">
            <v>S095</v>
          </cell>
          <cell r="J37287" t="str">
            <v>(blank)</v>
          </cell>
        </row>
        <row r="37288">
          <cell r="D37288" t="str">
            <v>S095</v>
          </cell>
          <cell r="J37288" t="str">
            <v>(blank)</v>
          </cell>
        </row>
        <row r="37289">
          <cell r="D37289" t="str">
            <v>S095</v>
          </cell>
          <cell r="J37289" t="str">
            <v>(blank)</v>
          </cell>
        </row>
        <row r="37290">
          <cell r="D37290" t="str">
            <v>S095</v>
          </cell>
          <cell r="J37290" t="str">
            <v>(blank)</v>
          </cell>
        </row>
        <row r="37291">
          <cell r="D37291" t="str">
            <v>S095</v>
          </cell>
          <cell r="J37291" t="str">
            <v>(blank)</v>
          </cell>
        </row>
        <row r="37292">
          <cell r="D37292" t="str">
            <v>S095</v>
          </cell>
          <cell r="J37292" t="str">
            <v>N/A</v>
          </cell>
        </row>
        <row r="37293">
          <cell r="D37293" t="str">
            <v>S095</v>
          </cell>
          <cell r="J37293" t="str">
            <v>N/A</v>
          </cell>
        </row>
        <row r="37294">
          <cell r="D37294" t="str">
            <v>SC15</v>
          </cell>
          <cell r="J37294" t="str">
            <v>(blank)</v>
          </cell>
        </row>
        <row r="37295">
          <cell r="D37295" t="str">
            <v>SC15</v>
          </cell>
          <cell r="J37295" t="str">
            <v>(blank)</v>
          </cell>
        </row>
        <row r="37296">
          <cell r="D37296" t="str">
            <v>SC15</v>
          </cell>
          <cell r="J37296" t="str">
            <v>(blank)</v>
          </cell>
        </row>
        <row r="37297">
          <cell r="D37297" t="str">
            <v>SC15</v>
          </cell>
          <cell r="J37297" t="str">
            <v>(blank)</v>
          </cell>
        </row>
        <row r="37298">
          <cell r="D37298" t="str">
            <v>SC15</v>
          </cell>
          <cell r="J37298" t="str">
            <v>(blank)</v>
          </cell>
        </row>
        <row r="37299">
          <cell r="D37299" t="str">
            <v>SC15</v>
          </cell>
          <cell r="J37299" t="str">
            <v>(blank)</v>
          </cell>
        </row>
        <row r="37300">
          <cell r="D37300" t="str">
            <v>SC15</v>
          </cell>
          <cell r="J37300" t="str">
            <v>(blank)</v>
          </cell>
        </row>
        <row r="37301">
          <cell r="D37301" t="str">
            <v>SC15</v>
          </cell>
          <cell r="J37301" t="str">
            <v>(blank)</v>
          </cell>
        </row>
        <row r="37302">
          <cell r="D37302" t="str">
            <v>SC15</v>
          </cell>
          <cell r="J37302" t="str">
            <v>(blank)</v>
          </cell>
        </row>
        <row r="37303">
          <cell r="D37303" t="str">
            <v>SC15</v>
          </cell>
          <cell r="J37303" t="str">
            <v>(blank)</v>
          </cell>
        </row>
        <row r="37304">
          <cell r="D37304" t="str">
            <v>SC15</v>
          </cell>
          <cell r="J37304" t="str">
            <v>(blank)</v>
          </cell>
        </row>
        <row r="37305">
          <cell r="D37305" t="str">
            <v>SC15</v>
          </cell>
          <cell r="J37305" t="str">
            <v>(blank)</v>
          </cell>
        </row>
        <row r="37306">
          <cell r="D37306" t="str">
            <v>SC15</v>
          </cell>
          <cell r="J37306" t="str">
            <v>(blank)</v>
          </cell>
        </row>
        <row r="37307">
          <cell r="D37307" t="str">
            <v>SC15</v>
          </cell>
          <cell r="J37307" t="str">
            <v>(blank)</v>
          </cell>
        </row>
        <row r="37308">
          <cell r="D37308" t="str">
            <v>SC15</v>
          </cell>
          <cell r="J37308" t="str">
            <v>(blank)</v>
          </cell>
        </row>
        <row r="37309">
          <cell r="D37309" t="str">
            <v>SC15</v>
          </cell>
          <cell r="J37309" t="str">
            <v>(blank)</v>
          </cell>
        </row>
        <row r="37310">
          <cell r="D37310" t="str">
            <v>SC15</v>
          </cell>
          <cell r="J37310" t="str">
            <v>(blank)</v>
          </cell>
        </row>
        <row r="37311">
          <cell r="D37311" t="str">
            <v>SC15</v>
          </cell>
          <cell r="J37311" t="str">
            <v>(blank)</v>
          </cell>
        </row>
        <row r="37312">
          <cell r="D37312" t="str">
            <v>SC17</v>
          </cell>
          <cell r="J37312" t="str">
            <v>(blank)</v>
          </cell>
        </row>
        <row r="37313">
          <cell r="D37313" t="str">
            <v>SC17</v>
          </cell>
          <cell r="J37313" t="str">
            <v>(blank)</v>
          </cell>
        </row>
        <row r="37314">
          <cell r="D37314" t="str">
            <v>SC17</v>
          </cell>
          <cell r="J37314" t="str">
            <v>(blank)</v>
          </cell>
        </row>
        <row r="37315">
          <cell r="D37315" t="str">
            <v>SC17</v>
          </cell>
          <cell r="J37315" t="str">
            <v>(blank)</v>
          </cell>
        </row>
        <row r="37316">
          <cell r="D37316" t="str">
            <v>SC17</v>
          </cell>
          <cell r="J37316" t="str">
            <v>(blank)</v>
          </cell>
        </row>
        <row r="37317">
          <cell r="D37317" t="str">
            <v>SC17</v>
          </cell>
          <cell r="J37317" t="str">
            <v>(blank)</v>
          </cell>
        </row>
        <row r="37318">
          <cell r="D37318" t="str">
            <v>SC17</v>
          </cell>
          <cell r="J37318" t="str">
            <v>(blank)</v>
          </cell>
        </row>
        <row r="37319">
          <cell r="D37319" t="str">
            <v>SC17</v>
          </cell>
          <cell r="J37319" t="str">
            <v>(blank)</v>
          </cell>
        </row>
        <row r="37320">
          <cell r="D37320" t="str">
            <v>SC19</v>
          </cell>
          <cell r="J37320" t="str">
            <v>(blank)</v>
          </cell>
        </row>
        <row r="37321">
          <cell r="D37321" t="str">
            <v>SC19</v>
          </cell>
          <cell r="J37321" t="str">
            <v>(blank)</v>
          </cell>
        </row>
        <row r="37322">
          <cell r="D37322" t="str">
            <v>SC19</v>
          </cell>
          <cell r="J37322" t="str">
            <v>(blank)</v>
          </cell>
        </row>
        <row r="37323">
          <cell r="D37323" t="str">
            <v>SC19</v>
          </cell>
          <cell r="J37323" t="str">
            <v>(blank)</v>
          </cell>
        </row>
        <row r="37324">
          <cell r="D37324" t="str">
            <v>SC19</v>
          </cell>
          <cell r="J37324" t="str">
            <v>(blank)</v>
          </cell>
        </row>
        <row r="37325">
          <cell r="D37325" t="str">
            <v>SC19</v>
          </cell>
          <cell r="J37325" t="str">
            <v>(blank)</v>
          </cell>
        </row>
        <row r="37326">
          <cell r="D37326" t="str">
            <v>SC19</v>
          </cell>
          <cell r="J37326" t="str">
            <v>(blank)</v>
          </cell>
        </row>
        <row r="37327">
          <cell r="D37327" t="str">
            <v>SC19</v>
          </cell>
          <cell r="J37327" t="str">
            <v>(blank)</v>
          </cell>
        </row>
        <row r="37328">
          <cell r="D37328" t="str">
            <v>SC19</v>
          </cell>
          <cell r="J37328" t="str">
            <v>(blank)</v>
          </cell>
        </row>
        <row r="37329">
          <cell r="D37329" t="str">
            <v>SC19</v>
          </cell>
          <cell r="J37329" t="str">
            <v>(blank)</v>
          </cell>
        </row>
        <row r="37330">
          <cell r="D37330" t="str">
            <v>SC19R</v>
          </cell>
          <cell r="J37330" t="str">
            <v>(blank)</v>
          </cell>
        </row>
        <row r="37331">
          <cell r="D37331" t="str">
            <v>SC19R</v>
          </cell>
          <cell r="J37331" t="str">
            <v>(blank)</v>
          </cell>
        </row>
        <row r="37332">
          <cell r="D37332" t="str">
            <v>SC19R</v>
          </cell>
          <cell r="J37332" t="str">
            <v>(blank)</v>
          </cell>
        </row>
        <row r="37333">
          <cell r="D37333" t="str">
            <v>SC19R</v>
          </cell>
          <cell r="J37333" t="str">
            <v>(blank)</v>
          </cell>
        </row>
        <row r="37334">
          <cell r="D37334" t="str">
            <v>SC19R</v>
          </cell>
          <cell r="J37334" t="str">
            <v>(blank)</v>
          </cell>
        </row>
        <row r="37335">
          <cell r="D37335" t="str">
            <v>SC19R</v>
          </cell>
          <cell r="J37335" t="str">
            <v>(blank)</v>
          </cell>
        </row>
        <row r="37336">
          <cell r="D37336" t="str">
            <v>SC19R</v>
          </cell>
          <cell r="J37336" t="str">
            <v>(blank)</v>
          </cell>
        </row>
        <row r="37337">
          <cell r="D37337" t="str">
            <v>SC19R</v>
          </cell>
          <cell r="J37337" t="str">
            <v>(blank)</v>
          </cell>
        </row>
        <row r="37338">
          <cell r="D37338" t="str">
            <v>SC19R</v>
          </cell>
          <cell r="J37338" t="str">
            <v>(blank)</v>
          </cell>
        </row>
        <row r="37339">
          <cell r="D37339" t="str">
            <v>SC19R</v>
          </cell>
          <cell r="J37339" t="str">
            <v>(blank)</v>
          </cell>
        </row>
        <row r="37340">
          <cell r="D37340" t="str">
            <v>SC19R</v>
          </cell>
          <cell r="J37340" t="str">
            <v>(blank)</v>
          </cell>
        </row>
        <row r="37341">
          <cell r="D37341" t="str">
            <v>SC19R</v>
          </cell>
          <cell r="J37341" t="str">
            <v>(blank)</v>
          </cell>
        </row>
        <row r="37342">
          <cell r="D37342" t="str">
            <v>SC19R</v>
          </cell>
          <cell r="J37342" t="str">
            <v>(blank)</v>
          </cell>
        </row>
        <row r="37343">
          <cell r="D37343" t="str">
            <v>SC19R</v>
          </cell>
          <cell r="J37343" t="str">
            <v>(blank)</v>
          </cell>
        </row>
        <row r="37344">
          <cell r="D37344" t="str">
            <v>SC19R</v>
          </cell>
          <cell r="J37344" t="str">
            <v>(blank)</v>
          </cell>
        </row>
        <row r="37345">
          <cell r="D37345" t="str">
            <v>SC19R</v>
          </cell>
          <cell r="J37345" t="str">
            <v>(blank)</v>
          </cell>
        </row>
        <row r="37346">
          <cell r="D37346" t="str">
            <v>SC28</v>
          </cell>
          <cell r="J37346" t="str">
            <v>(blank)</v>
          </cell>
        </row>
        <row r="37347">
          <cell r="D37347" t="str">
            <v>SC28</v>
          </cell>
          <cell r="J37347" t="str">
            <v>(blank)</v>
          </cell>
        </row>
        <row r="37348">
          <cell r="D37348" t="str">
            <v>SC28</v>
          </cell>
          <cell r="J37348" t="str">
            <v>(blank)</v>
          </cell>
        </row>
        <row r="37349">
          <cell r="D37349" t="str">
            <v>SC28</v>
          </cell>
          <cell r="J37349" t="str">
            <v>(blank)</v>
          </cell>
        </row>
        <row r="37350">
          <cell r="D37350" t="str">
            <v>SC28</v>
          </cell>
          <cell r="J37350" t="str">
            <v>(blank)</v>
          </cell>
        </row>
        <row r="37351">
          <cell r="D37351" t="str">
            <v>SC28</v>
          </cell>
          <cell r="J37351" t="str">
            <v>(blank)</v>
          </cell>
        </row>
        <row r="37352">
          <cell r="D37352" t="str">
            <v>SC28</v>
          </cell>
          <cell r="J37352" t="str">
            <v>(blank)</v>
          </cell>
        </row>
        <row r="37353">
          <cell r="D37353" t="str">
            <v>SC28</v>
          </cell>
          <cell r="J37353" t="str">
            <v>(blank)</v>
          </cell>
        </row>
        <row r="37354">
          <cell r="D37354" t="str">
            <v>SC28</v>
          </cell>
          <cell r="J37354" t="str">
            <v>(blank)</v>
          </cell>
        </row>
        <row r="37355">
          <cell r="D37355" t="str">
            <v>SC28</v>
          </cell>
          <cell r="J37355" t="str">
            <v>(blank)</v>
          </cell>
        </row>
        <row r="37356">
          <cell r="D37356" t="str">
            <v>SC28</v>
          </cell>
          <cell r="J37356" t="str">
            <v>(blank)</v>
          </cell>
        </row>
        <row r="37357">
          <cell r="D37357" t="str">
            <v>SC28</v>
          </cell>
          <cell r="J37357" t="str">
            <v>(blank)</v>
          </cell>
        </row>
        <row r="37358">
          <cell r="D37358" t="str">
            <v>SC28</v>
          </cell>
          <cell r="J37358" t="str">
            <v>(blank)</v>
          </cell>
        </row>
        <row r="37359">
          <cell r="D37359" t="str">
            <v>SC28</v>
          </cell>
          <cell r="J37359" t="str">
            <v>(blank)</v>
          </cell>
        </row>
        <row r="37360">
          <cell r="D37360" t="str">
            <v>SC28</v>
          </cell>
          <cell r="J37360" t="str">
            <v>(blank)</v>
          </cell>
        </row>
        <row r="37361">
          <cell r="D37361" t="str">
            <v>SC28</v>
          </cell>
          <cell r="J37361" t="str">
            <v>(blank)</v>
          </cell>
        </row>
        <row r="37362">
          <cell r="D37362" t="str">
            <v>SC28</v>
          </cell>
          <cell r="J37362" t="str">
            <v>(blank)</v>
          </cell>
        </row>
        <row r="37363">
          <cell r="D37363" t="str">
            <v>SC28</v>
          </cell>
          <cell r="J37363" t="str">
            <v>(blank)</v>
          </cell>
        </row>
        <row r="37364">
          <cell r="D37364" t="str">
            <v>SC28</v>
          </cell>
          <cell r="J37364" t="str">
            <v>(blank)</v>
          </cell>
        </row>
        <row r="37365">
          <cell r="D37365" t="str">
            <v>SC28</v>
          </cell>
          <cell r="J37365" t="str">
            <v>(blank)</v>
          </cell>
        </row>
        <row r="37366">
          <cell r="D37366" t="str">
            <v>SC28</v>
          </cell>
          <cell r="J37366" t="str">
            <v>(blank)</v>
          </cell>
        </row>
        <row r="37367">
          <cell r="D37367" t="str">
            <v>SC28</v>
          </cell>
          <cell r="J37367" t="str">
            <v>(blank)</v>
          </cell>
        </row>
        <row r="37368">
          <cell r="D37368" t="str">
            <v>SC28</v>
          </cell>
          <cell r="J37368" t="str">
            <v>(blank)</v>
          </cell>
        </row>
        <row r="37369">
          <cell r="D37369" t="str">
            <v>SC28</v>
          </cell>
          <cell r="J37369" t="str">
            <v>(blank)</v>
          </cell>
        </row>
        <row r="37370">
          <cell r="D37370" t="str">
            <v>SC28</v>
          </cell>
          <cell r="J37370" t="str">
            <v>(blank)</v>
          </cell>
        </row>
        <row r="37371">
          <cell r="D37371" t="str">
            <v>SC28</v>
          </cell>
          <cell r="J37371" t="str">
            <v>(blank)</v>
          </cell>
        </row>
        <row r="37372">
          <cell r="D37372" t="str">
            <v>SC5</v>
          </cell>
          <cell r="J37372" t="str">
            <v>(blank)</v>
          </cell>
        </row>
        <row r="37373">
          <cell r="D37373" t="str">
            <v>SC5</v>
          </cell>
          <cell r="J37373" t="str">
            <v>(blank)</v>
          </cell>
        </row>
        <row r="37374">
          <cell r="D37374" t="str">
            <v>SC5</v>
          </cell>
          <cell r="J37374" t="str">
            <v>(blank)</v>
          </cell>
        </row>
        <row r="37375">
          <cell r="D37375" t="str">
            <v>SC5</v>
          </cell>
          <cell r="J37375" t="str">
            <v>(blank)</v>
          </cell>
        </row>
        <row r="37376">
          <cell r="D37376" t="str">
            <v>SC5</v>
          </cell>
          <cell r="J37376" t="str">
            <v>(blank)</v>
          </cell>
        </row>
        <row r="37377">
          <cell r="D37377" t="str">
            <v>SC5</v>
          </cell>
          <cell r="J37377" t="str">
            <v>(blank)</v>
          </cell>
        </row>
        <row r="37378">
          <cell r="D37378" t="str">
            <v>SC5</v>
          </cell>
          <cell r="J37378" t="str">
            <v>(blank)</v>
          </cell>
        </row>
        <row r="37379">
          <cell r="D37379" t="str">
            <v>SC5</v>
          </cell>
          <cell r="J37379" t="str">
            <v>(blank)</v>
          </cell>
        </row>
        <row r="37380">
          <cell r="D37380" t="str">
            <v>SC5</v>
          </cell>
          <cell r="J37380" t="str">
            <v>(blank)</v>
          </cell>
        </row>
        <row r="37381">
          <cell r="D37381" t="str">
            <v>SC5</v>
          </cell>
          <cell r="J37381" t="str">
            <v>(blank)</v>
          </cell>
        </row>
        <row r="37382">
          <cell r="D37382" t="str">
            <v>SC55</v>
          </cell>
          <cell r="J37382" t="str">
            <v>(blank)</v>
          </cell>
        </row>
        <row r="37383">
          <cell r="D37383" t="str">
            <v>SC55</v>
          </cell>
          <cell r="J37383" t="str">
            <v>(blank)</v>
          </cell>
        </row>
        <row r="37384">
          <cell r="D37384" t="str">
            <v>SC55</v>
          </cell>
          <cell r="J37384" t="str">
            <v>(blank)</v>
          </cell>
        </row>
        <row r="37385">
          <cell r="D37385" t="str">
            <v>SC55</v>
          </cell>
          <cell r="J37385" t="str">
            <v>(blank)</v>
          </cell>
        </row>
        <row r="37386">
          <cell r="D37386" t="str">
            <v>SC55</v>
          </cell>
          <cell r="J37386" t="str">
            <v>(blank)</v>
          </cell>
        </row>
        <row r="37387">
          <cell r="D37387" t="str">
            <v>SC55</v>
          </cell>
          <cell r="J37387" t="str">
            <v>(blank)</v>
          </cell>
        </row>
        <row r="37388">
          <cell r="D37388" t="str">
            <v>SC55</v>
          </cell>
          <cell r="J37388" t="str">
            <v>(blank)</v>
          </cell>
        </row>
        <row r="37389">
          <cell r="D37389" t="str">
            <v>SC55</v>
          </cell>
          <cell r="J37389" t="str">
            <v>(blank)</v>
          </cell>
        </row>
        <row r="37390">
          <cell r="D37390" t="str">
            <v>SC55</v>
          </cell>
          <cell r="J37390" t="str">
            <v>(blank)</v>
          </cell>
        </row>
        <row r="37391">
          <cell r="D37391" t="str">
            <v>SC55</v>
          </cell>
          <cell r="J37391" t="str">
            <v>(blank)</v>
          </cell>
        </row>
        <row r="37392">
          <cell r="D37392" t="str">
            <v>SC55</v>
          </cell>
          <cell r="J37392" t="str">
            <v>(blank)</v>
          </cell>
        </row>
        <row r="37393">
          <cell r="D37393" t="str">
            <v>SC55</v>
          </cell>
          <cell r="J37393" t="str">
            <v>(blank)</v>
          </cell>
        </row>
        <row r="37394">
          <cell r="D37394" t="str">
            <v>SC55</v>
          </cell>
          <cell r="J37394" t="str">
            <v>(blank)</v>
          </cell>
        </row>
        <row r="37395">
          <cell r="D37395" t="str">
            <v>SC55</v>
          </cell>
          <cell r="J37395" t="str">
            <v>(blank)</v>
          </cell>
        </row>
        <row r="37396">
          <cell r="D37396" t="str">
            <v>SC55</v>
          </cell>
          <cell r="J37396" t="str">
            <v>(blank)</v>
          </cell>
        </row>
        <row r="37397">
          <cell r="D37397" t="str">
            <v>SC55</v>
          </cell>
          <cell r="J37397" t="str">
            <v>(blank)</v>
          </cell>
        </row>
        <row r="37398">
          <cell r="D37398" t="str">
            <v>SC5R</v>
          </cell>
          <cell r="J37398" t="str">
            <v>(blank)</v>
          </cell>
        </row>
        <row r="37399">
          <cell r="D37399" t="str">
            <v>SC5R</v>
          </cell>
          <cell r="J37399" t="str">
            <v>(blank)</v>
          </cell>
        </row>
        <row r="37400">
          <cell r="D37400" t="str">
            <v>SC5R</v>
          </cell>
          <cell r="J37400" t="str">
            <v>(blank)</v>
          </cell>
        </row>
        <row r="37401">
          <cell r="D37401" t="str">
            <v>SC5R</v>
          </cell>
          <cell r="J37401" t="str">
            <v>(blank)</v>
          </cell>
        </row>
        <row r="37402">
          <cell r="D37402" t="str">
            <v>SC5R</v>
          </cell>
          <cell r="J37402" t="str">
            <v>(blank)</v>
          </cell>
        </row>
        <row r="37403">
          <cell r="D37403" t="str">
            <v>SC5R</v>
          </cell>
          <cell r="J37403" t="str">
            <v>(blank)</v>
          </cell>
        </row>
        <row r="37404">
          <cell r="D37404" t="str">
            <v>SC5R</v>
          </cell>
          <cell r="J37404" t="str">
            <v>(blank)</v>
          </cell>
        </row>
        <row r="37405">
          <cell r="D37405" t="str">
            <v>SC5R</v>
          </cell>
          <cell r="J37405" t="str">
            <v>(blank)</v>
          </cell>
        </row>
        <row r="37406">
          <cell r="D37406" t="str">
            <v>SC5R</v>
          </cell>
          <cell r="J37406" t="str">
            <v>(blank)</v>
          </cell>
        </row>
        <row r="37407">
          <cell r="D37407" t="str">
            <v>SC5R</v>
          </cell>
          <cell r="J37407" t="str">
            <v>(blank)</v>
          </cell>
        </row>
        <row r="37408">
          <cell r="D37408" t="str">
            <v>SC5R</v>
          </cell>
          <cell r="J37408" t="str">
            <v>(blank)</v>
          </cell>
        </row>
        <row r="37409">
          <cell r="D37409" t="str">
            <v>SC5R</v>
          </cell>
          <cell r="J37409" t="str">
            <v>(blank)</v>
          </cell>
        </row>
        <row r="37410">
          <cell r="D37410" t="str">
            <v>SC5R</v>
          </cell>
          <cell r="J37410" t="str">
            <v>(blank)</v>
          </cell>
        </row>
        <row r="37411">
          <cell r="D37411" t="str">
            <v>SC5R</v>
          </cell>
          <cell r="J37411" t="str">
            <v>(blank)</v>
          </cell>
        </row>
        <row r="37412">
          <cell r="D37412" t="str">
            <v>SC5R</v>
          </cell>
          <cell r="J37412" t="str">
            <v>(blank)</v>
          </cell>
        </row>
        <row r="37413">
          <cell r="D37413" t="str">
            <v>SC5R</v>
          </cell>
          <cell r="J37413" t="str">
            <v>(blank)</v>
          </cell>
        </row>
        <row r="37414">
          <cell r="D37414" t="str">
            <v>SC75</v>
          </cell>
          <cell r="J37414" t="str">
            <v>(blank)</v>
          </cell>
        </row>
        <row r="37415">
          <cell r="D37415" t="str">
            <v>SC75</v>
          </cell>
          <cell r="J37415" t="str">
            <v>(blank)</v>
          </cell>
        </row>
        <row r="37416">
          <cell r="D37416" t="str">
            <v>SC75</v>
          </cell>
          <cell r="J37416" t="str">
            <v>(blank)</v>
          </cell>
        </row>
        <row r="37417">
          <cell r="D37417" t="str">
            <v>SC8</v>
          </cell>
          <cell r="J37417" t="str">
            <v>(blank)</v>
          </cell>
        </row>
        <row r="37418">
          <cell r="D37418" t="str">
            <v>SC8</v>
          </cell>
          <cell r="J37418" t="str">
            <v>(blank)</v>
          </cell>
        </row>
        <row r="37419">
          <cell r="D37419" t="str">
            <v>SC8</v>
          </cell>
          <cell r="J37419" t="str">
            <v>(blank)</v>
          </cell>
        </row>
        <row r="37420">
          <cell r="D37420" t="str">
            <v>SC8</v>
          </cell>
          <cell r="J37420" t="str">
            <v>(blank)</v>
          </cell>
        </row>
        <row r="37421">
          <cell r="D37421" t="str">
            <v>SC8</v>
          </cell>
          <cell r="J37421" t="str">
            <v>(blank)</v>
          </cell>
        </row>
        <row r="37422">
          <cell r="D37422" t="str">
            <v>SC8</v>
          </cell>
          <cell r="J37422" t="str">
            <v>(blank)</v>
          </cell>
        </row>
        <row r="37423">
          <cell r="D37423" t="str">
            <v>SC8</v>
          </cell>
          <cell r="J37423" t="str">
            <v>(blank)</v>
          </cell>
        </row>
        <row r="37424">
          <cell r="D37424" t="str">
            <v>SC8</v>
          </cell>
          <cell r="J37424" t="str">
            <v>(blank)</v>
          </cell>
        </row>
        <row r="37425">
          <cell r="D37425" t="str">
            <v>SC8</v>
          </cell>
          <cell r="J37425" t="str">
            <v>(blank)</v>
          </cell>
        </row>
        <row r="37426">
          <cell r="D37426" t="str">
            <v>SC8</v>
          </cell>
          <cell r="J37426" t="str">
            <v>(blank)</v>
          </cell>
        </row>
        <row r="37427">
          <cell r="D37427" t="str">
            <v>SC81</v>
          </cell>
          <cell r="J37427" t="str">
            <v>(blank)</v>
          </cell>
        </row>
        <row r="37428">
          <cell r="D37428" t="str">
            <v>SC81</v>
          </cell>
          <cell r="J37428" t="str">
            <v>(blank)</v>
          </cell>
        </row>
        <row r="37429">
          <cell r="D37429" t="str">
            <v>SC81</v>
          </cell>
          <cell r="J37429" t="str">
            <v>(blank)</v>
          </cell>
        </row>
        <row r="37430">
          <cell r="D37430" t="str">
            <v>SC81</v>
          </cell>
          <cell r="J37430" t="str">
            <v>(blank)</v>
          </cell>
        </row>
        <row r="37431">
          <cell r="D37431" t="str">
            <v>SC81</v>
          </cell>
          <cell r="J37431" t="str">
            <v>(blank)</v>
          </cell>
        </row>
        <row r="37432">
          <cell r="D37432" t="str">
            <v>SC81</v>
          </cell>
          <cell r="J37432" t="str">
            <v>(blank)</v>
          </cell>
        </row>
        <row r="37433">
          <cell r="D37433" t="str">
            <v>SC81</v>
          </cell>
          <cell r="J37433" t="str">
            <v>(blank)</v>
          </cell>
        </row>
        <row r="37434">
          <cell r="D37434" t="str">
            <v>SC81</v>
          </cell>
          <cell r="J37434" t="str">
            <v>(blank)</v>
          </cell>
        </row>
        <row r="37435">
          <cell r="D37435" t="str">
            <v>SC81</v>
          </cell>
          <cell r="J37435" t="str">
            <v>(blank)</v>
          </cell>
        </row>
        <row r="37436">
          <cell r="D37436" t="str">
            <v>SC81</v>
          </cell>
          <cell r="J37436" t="str">
            <v>(blank)</v>
          </cell>
        </row>
        <row r="37437">
          <cell r="D37437" t="str">
            <v>SC81R</v>
          </cell>
          <cell r="J37437" t="str">
            <v>(blank)</v>
          </cell>
        </row>
        <row r="37438">
          <cell r="D37438" t="str">
            <v>SC81R</v>
          </cell>
          <cell r="J37438" t="str">
            <v>(blank)</v>
          </cell>
        </row>
        <row r="37439">
          <cell r="D37439" t="str">
            <v>SC81R</v>
          </cell>
          <cell r="J37439" t="str">
            <v>(blank)</v>
          </cell>
        </row>
        <row r="37440">
          <cell r="D37440" t="str">
            <v>SC81R</v>
          </cell>
          <cell r="J37440" t="str">
            <v>(blank)</v>
          </cell>
        </row>
        <row r="37441">
          <cell r="D37441" t="str">
            <v>SC81R</v>
          </cell>
          <cell r="J37441" t="str">
            <v>(blank)</v>
          </cell>
        </row>
        <row r="37442">
          <cell r="D37442" t="str">
            <v>SC81R</v>
          </cell>
          <cell r="J37442" t="str">
            <v>(blank)</v>
          </cell>
        </row>
        <row r="37443">
          <cell r="D37443" t="str">
            <v>SC81R</v>
          </cell>
          <cell r="J37443" t="str">
            <v>(blank)</v>
          </cell>
        </row>
        <row r="37444">
          <cell r="D37444" t="str">
            <v>SC81R</v>
          </cell>
          <cell r="J37444" t="str">
            <v>(blank)</v>
          </cell>
        </row>
        <row r="37445">
          <cell r="D37445" t="str">
            <v>SC81R</v>
          </cell>
          <cell r="J37445" t="str">
            <v>(blank)</v>
          </cell>
        </row>
        <row r="37446">
          <cell r="D37446" t="str">
            <v>SC81R</v>
          </cell>
          <cell r="J37446" t="str">
            <v>(blank)</v>
          </cell>
        </row>
        <row r="37447">
          <cell r="D37447" t="str">
            <v>SC81R</v>
          </cell>
          <cell r="J37447" t="str">
            <v>(blank)</v>
          </cell>
        </row>
        <row r="37448">
          <cell r="D37448" t="str">
            <v>SC81R</v>
          </cell>
          <cell r="J37448" t="str">
            <v>(blank)</v>
          </cell>
        </row>
        <row r="37449">
          <cell r="D37449" t="str">
            <v>SC81R</v>
          </cell>
          <cell r="J37449" t="str">
            <v>(blank)</v>
          </cell>
        </row>
        <row r="37450">
          <cell r="D37450" t="str">
            <v>SC81R</v>
          </cell>
          <cell r="J37450" t="str">
            <v>(blank)</v>
          </cell>
        </row>
        <row r="37451">
          <cell r="D37451" t="str">
            <v>SC81R</v>
          </cell>
          <cell r="J37451" t="str">
            <v>(blank)</v>
          </cell>
        </row>
        <row r="37452">
          <cell r="D37452" t="str">
            <v>SC81R</v>
          </cell>
          <cell r="J37452" t="str">
            <v>(blank)</v>
          </cell>
        </row>
        <row r="37453">
          <cell r="D37453" t="str">
            <v>SC84</v>
          </cell>
          <cell r="J37453" t="str">
            <v>(blank)</v>
          </cell>
        </row>
        <row r="37454">
          <cell r="D37454" t="str">
            <v>SC84</v>
          </cell>
          <cell r="J37454" t="str">
            <v>(blank)</v>
          </cell>
        </row>
        <row r="37455">
          <cell r="D37455" t="str">
            <v>SC84</v>
          </cell>
          <cell r="J37455" t="str">
            <v>(blank)</v>
          </cell>
        </row>
        <row r="37456">
          <cell r="D37456" t="str">
            <v>SC84</v>
          </cell>
          <cell r="J37456" t="str">
            <v>(blank)</v>
          </cell>
        </row>
        <row r="37457">
          <cell r="D37457" t="str">
            <v>SC84</v>
          </cell>
          <cell r="J37457" t="str">
            <v>(blank)</v>
          </cell>
        </row>
        <row r="37458">
          <cell r="D37458" t="str">
            <v>SC8R</v>
          </cell>
          <cell r="J37458" t="str">
            <v>(blank)</v>
          </cell>
        </row>
        <row r="37459">
          <cell r="D37459" t="str">
            <v>SC8R</v>
          </cell>
          <cell r="J37459" t="str">
            <v>(blank)</v>
          </cell>
        </row>
        <row r="37460">
          <cell r="D37460" t="str">
            <v>SC8R</v>
          </cell>
          <cell r="J37460" t="str">
            <v>(blank)</v>
          </cell>
        </row>
        <row r="37461">
          <cell r="D37461" t="str">
            <v>SC8R</v>
          </cell>
          <cell r="J37461" t="str">
            <v>(blank)</v>
          </cell>
        </row>
        <row r="37462">
          <cell r="D37462" t="str">
            <v>SC8R</v>
          </cell>
          <cell r="J37462" t="str">
            <v>(blank)</v>
          </cell>
        </row>
        <row r="37463">
          <cell r="D37463" t="str">
            <v>SC8R</v>
          </cell>
          <cell r="J37463" t="str">
            <v>(blank)</v>
          </cell>
        </row>
        <row r="37464">
          <cell r="D37464" t="str">
            <v>SC8R</v>
          </cell>
          <cell r="J37464" t="str">
            <v>(blank)</v>
          </cell>
        </row>
        <row r="37465">
          <cell r="D37465" t="str">
            <v>SC8R</v>
          </cell>
          <cell r="J37465" t="str">
            <v>(blank)</v>
          </cell>
        </row>
        <row r="37466">
          <cell r="D37466" t="str">
            <v>SC8R</v>
          </cell>
          <cell r="J37466" t="str">
            <v>(blank)</v>
          </cell>
        </row>
        <row r="37467">
          <cell r="D37467" t="str">
            <v>SC8R</v>
          </cell>
          <cell r="J37467" t="str">
            <v>(blank)</v>
          </cell>
        </row>
        <row r="37468">
          <cell r="D37468" t="str">
            <v>SC8R</v>
          </cell>
          <cell r="J37468" t="str">
            <v>(blank)</v>
          </cell>
        </row>
        <row r="37469">
          <cell r="D37469" t="str">
            <v>SNAP1</v>
          </cell>
          <cell r="J37469" t="str">
            <v>(blank)</v>
          </cell>
        </row>
        <row r="37470">
          <cell r="D37470" t="str">
            <v>SNAP1</v>
          </cell>
          <cell r="J37470" t="str">
            <v>(blank)</v>
          </cell>
        </row>
        <row r="37471">
          <cell r="D37471" t="str">
            <v>SNAP1</v>
          </cell>
          <cell r="J37471" t="str">
            <v>(blank)</v>
          </cell>
        </row>
        <row r="37472">
          <cell r="D37472" t="str">
            <v>SNAP1</v>
          </cell>
          <cell r="J37472" t="str">
            <v>(blank)</v>
          </cell>
        </row>
        <row r="37473">
          <cell r="D37473" t="str">
            <v>SNAP1</v>
          </cell>
          <cell r="J37473" t="str">
            <v>(blank)</v>
          </cell>
        </row>
        <row r="37474">
          <cell r="D37474" t="str">
            <v>SNAP1</v>
          </cell>
          <cell r="J37474" t="str">
            <v>(blank)</v>
          </cell>
        </row>
        <row r="37475">
          <cell r="D37475" t="str">
            <v>SNAP1</v>
          </cell>
          <cell r="J37475" t="str">
            <v>(blank)</v>
          </cell>
        </row>
        <row r="37476">
          <cell r="D37476" t="str">
            <v>SNAP1</v>
          </cell>
          <cell r="J37476" t="str">
            <v>(blank)</v>
          </cell>
        </row>
        <row r="37477">
          <cell r="D37477" t="str">
            <v>SNAP1</v>
          </cell>
          <cell r="J37477" t="str">
            <v>(blank)</v>
          </cell>
        </row>
        <row r="37478">
          <cell r="D37478" t="str">
            <v>SNAP1</v>
          </cell>
          <cell r="J37478" t="str">
            <v>(blank)</v>
          </cell>
        </row>
        <row r="37479">
          <cell r="D37479" t="str">
            <v>SNAP1</v>
          </cell>
          <cell r="J37479" t="str">
            <v>(blank)</v>
          </cell>
        </row>
        <row r="37480">
          <cell r="D37480" t="str">
            <v>SNAP1</v>
          </cell>
          <cell r="J37480" t="str">
            <v>(blank)</v>
          </cell>
        </row>
        <row r="37481">
          <cell r="D37481" t="str">
            <v>SNAP1</v>
          </cell>
          <cell r="J37481" t="str">
            <v>(blank)</v>
          </cell>
        </row>
        <row r="37482">
          <cell r="D37482" t="str">
            <v>SNAP1</v>
          </cell>
          <cell r="J37482" t="str">
            <v>(blank)</v>
          </cell>
        </row>
        <row r="37483">
          <cell r="D37483" t="str">
            <v>SNAP1</v>
          </cell>
          <cell r="J37483" t="str">
            <v>(blank)</v>
          </cell>
        </row>
        <row r="37484">
          <cell r="D37484" t="str">
            <v>SNAP1</v>
          </cell>
          <cell r="J37484" t="str">
            <v>(blank)</v>
          </cell>
        </row>
        <row r="37485">
          <cell r="D37485" t="str">
            <v>SNAP1</v>
          </cell>
          <cell r="J37485" t="str">
            <v>(blank)</v>
          </cell>
        </row>
        <row r="37486">
          <cell r="D37486" t="str">
            <v>SNAP1</v>
          </cell>
          <cell r="J37486" t="str">
            <v>(blank)</v>
          </cell>
        </row>
        <row r="37487">
          <cell r="D37487" t="str">
            <v>SNAP1</v>
          </cell>
          <cell r="J37487" t="str">
            <v>(blank)</v>
          </cell>
        </row>
        <row r="37488">
          <cell r="D37488" t="str">
            <v>SNAP1</v>
          </cell>
          <cell r="J37488" t="str">
            <v>(blank)</v>
          </cell>
        </row>
        <row r="37489">
          <cell r="D37489" t="str">
            <v>SNAP1</v>
          </cell>
          <cell r="J37489" t="str">
            <v>(blank)</v>
          </cell>
        </row>
        <row r="37490">
          <cell r="D37490" t="str">
            <v>SNAP1</v>
          </cell>
          <cell r="J37490" t="str">
            <v>(blank)</v>
          </cell>
        </row>
        <row r="37491">
          <cell r="D37491" t="str">
            <v>SNAP1</v>
          </cell>
          <cell r="J37491" t="str">
            <v>(blank)</v>
          </cell>
        </row>
        <row r="37492">
          <cell r="D37492" t="str">
            <v>SNAP1</v>
          </cell>
          <cell r="J37492" t="str">
            <v>(blank)</v>
          </cell>
        </row>
        <row r="37493">
          <cell r="D37493" t="str">
            <v>SNAP1</v>
          </cell>
          <cell r="J37493" t="str">
            <v>(blank)</v>
          </cell>
        </row>
        <row r="37494">
          <cell r="D37494" t="str">
            <v>SNAP1</v>
          </cell>
          <cell r="J37494" t="str">
            <v>(blank)</v>
          </cell>
        </row>
        <row r="37495">
          <cell r="D37495" t="str">
            <v>SNAP1</v>
          </cell>
          <cell r="J37495" t="str">
            <v>(blank)</v>
          </cell>
        </row>
        <row r="37496">
          <cell r="D37496" t="str">
            <v>SNAP1</v>
          </cell>
          <cell r="J37496" t="str">
            <v>(blank)</v>
          </cell>
        </row>
        <row r="37497">
          <cell r="D37497" t="str">
            <v>SNAP1</v>
          </cell>
          <cell r="J37497" t="str">
            <v>(blank)</v>
          </cell>
        </row>
        <row r="37498">
          <cell r="D37498" t="str">
            <v>SNAP1</v>
          </cell>
          <cell r="J37498" t="str">
            <v>(blank)</v>
          </cell>
        </row>
        <row r="37499">
          <cell r="D37499" t="str">
            <v>SNAP1</v>
          </cell>
          <cell r="J37499" t="str">
            <v>(blank)</v>
          </cell>
        </row>
        <row r="37500">
          <cell r="D37500" t="str">
            <v>SNAP1</v>
          </cell>
          <cell r="J37500" t="str">
            <v>N/A</v>
          </cell>
        </row>
        <row r="37501">
          <cell r="D37501" t="str">
            <v>SNAP1</v>
          </cell>
          <cell r="J37501" t="str">
            <v>N/A</v>
          </cell>
        </row>
        <row r="37502">
          <cell r="D37502" t="str">
            <v>SNAP11</v>
          </cell>
          <cell r="J37502" t="str">
            <v>(blank)</v>
          </cell>
        </row>
        <row r="37503">
          <cell r="D37503" t="str">
            <v>SNAP11</v>
          </cell>
          <cell r="J37503" t="str">
            <v>(blank)</v>
          </cell>
        </row>
        <row r="37504">
          <cell r="D37504" t="str">
            <v>SNAP11</v>
          </cell>
          <cell r="J37504" t="str">
            <v>(blank)</v>
          </cell>
        </row>
        <row r="37505">
          <cell r="D37505" t="str">
            <v>SNAP11</v>
          </cell>
          <cell r="J37505" t="str">
            <v>(blank)</v>
          </cell>
        </row>
        <row r="37506">
          <cell r="D37506" t="str">
            <v>SNAP11</v>
          </cell>
          <cell r="J37506" t="str">
            <v>(blank)</v>
          </cell>
        </row>
        <row r="37507">
          <cell r="D37507" t="str">
            <v>SNAP11</v>
          </cell>
          <cell r="J37507" t="str">
            <v>N/A</v>
          </cell>
        </row>
        <row r="37508">
          <cell r="D37508" t="str">
            <v>SNAP11</v>
          </cell>
          <cell r="J37508" t="str">
            <v>N/A</v>
          </cell>
        </row>
        <row r="37509">
          <cell r="D37509" t="str">
            <v>SNAP13</v>
          </cell>
          <cell r="J37509" t="str">
            <v>(blank)</v>
          </cell>
        </row>
        <row r="37510">
          <cell r="D37510" t="str">
            <v>SNAP13</v>
          </cell>
          <cell r="J37510" t="str">
            <v>(blank)</v>
          </cell>
        </row>
        <row r="37511">
          <cell r="D37511" t="str">
            <v>SNAP13</v>
          </cell>
          <cell r="J37511" t="str">
            <v>(blank)</v>
          </cell>
        </row>
        <row r="37512">
          <cell r="D37512" t="str">
            <v>SNAP13</v>
          </cell>
          <cell r="J37512" t="str">
            <v>(blank)</v>
          </cell>
        </row>
        <row r="37513">
          <cell r="D37513" t="str">
            <v>SNAP13</v>
          </cell>
          <cell r="J37513" t="str">
            <v>(blank)</v>
          </cell>
        </row>
        <row r="37514">
          <cell r="D37514" t="str">
            <v>SNAP13</v>
          </cell>
          <cell r="J37514" t="str">
            <v>(blank)</v>
          </cell>
        </row>
        <row r="37515">
          <cell r="D37515" t="str">
            <v>SNAP13</v>
          </cell>
          <cell r="J37515" t="str">
            <v>(blank)</v>
          </cell>
        </row>
        <row r="37516">
          <cell r="D37516" t="str">
            <v>SNAP13</v>
          </cell>
          <cell r="J37516" t="str">
            <v>(blank)</v>
          </cell>
        </row>
        <row r="37517">
          <cell r="D37517" t="str">
            <v>SNAP13</v>
          </cell>
          <cell r="J37517" t="str">
            <v>(blank)</v>
          </cell>
        </row>
        <row r="37518">
          <cell r="D37518" t="str">
            <v>SNAP13</v>
          </cell>
          <cell r="J37518" t="str">
            <v>(blank)</v>
          </cell>
        </row>
        <row r="37519">
          <cell r="D37519" t="str">
            <v>SNAP13</v>
          </cell>
          <cell r="J37519" t="str">
            <v>(blank)</v>
          </cell>
        </row>
        <row r="37520">
          <cell r="D37520" t="str">
            <v>SNAP13</v>
          </cell>
          <cell r="J37520" t="str">
            <v>(blank)</v>
          </cell>
        </row>
        <row r="37521">
          <cell r="D37521" t="str">
            <v>SNAP13</v>
          </cell>
          <cell r="J37521" t="str">
            <v>(blank)</v>
          </cell>
        </row>
        <row r="37522">
          <cell r="D37522" t="str">
            <v>SNAP13</v>
          </cell>
          <cell r="J37522" t="str">
            <v>(blank)</v>
          </cell>
        </row>
        <row r="37523">
          <cell r="D37523" t="str">
            <v>SNAP13</v>
          </cell>
          <cell r="J37523" t="str">
            <v>(blank)</v>
          </cell>
        </row>
        <row r="37524">
          <cell r="D37524" t="str">
            <v>SNAP13</v>
          </cell>
          <cell r="J37524" t="str">
            <v>(blank)</v>
          </cell>
        </row>
        <row r="37525">
          <cell r="D37525" t="str">
            <v>SNAP13</v>
          </cell>
          <cell r="J37525" t="str">
            <v>(blank)</v>
          </cell>
        </row>
        <row r="37526">
          <cell r="D37526" t="str">
            <v>SNAP13</v>
          </cell>
          <cell r="J37526" t="str">
            <v>(blank)</v>
          </cell>
        </row>
        <row r="37527">
          <cell r="D37527" t="str">
            <v>SNAP13</v>
          </cell>
          <cell r="J37527" t="str">
            <v>(blank)</v>
          </cell>
        </row>
        <row r="37528">
          <cell r="D37528" t="str">
            <v>SNAP13</v>
          </cell>
          <cell r="J37528" t="str">
            <v>(blank)</v>
          </cell>
        </row>
        <row r="37529">
          <cell r="D37529" t="str">
            <v>SNAP13</v>
          </cell>
          <cell r="J37529" t="str">
            <v>(blank)</v>
          </cell>
        </row>
        <row r="37530">
          <cell r="D37530" t="str">
            <v>SNAP13</v>
          </cell>
          <cell r="J37530" t="str">
            <v>(blank)</v>
          </cell>
        </row>
        <row r="37531">
          <cell r="D37531" t="str">
            <v>SNAP13</v>
          </cell>
          <cell r="J37531" t="str">
            <v>(blank)</v>
          </cell>
        </row>
        <row r="37532">
          <cell r="D37532" t="str">
            <v>SNAP13</v>
          </cell>
          <cell r="J37532" t="str">
            <v>(blank)</v>
          </cell>
        </row>
        <row r="37533">
          <cell r="D37533" t="str">
            <v>SNAP13</v>
          </cell>
          <cell r="J37533" t="str">
            <v>(blank)</v>
          </cell>
        </row>
        <row r="37534">
          <cell r="D37534" t="str">
            <v>SNAP13</v>
          </cell>
          <cell r="J37534" t="str">
            <v>(blank)</v>
          </cell>
        </row>
        <row r="37535">
          <cell r="D37535" t="str">
            <v>SNAP13</v>
          </cell>
          <cell r="J37535" t="str">
            <v>(blank)</v>
          </cell>
        </row>
        <row r="37536">
          <cell r="D37536" t="str">
            <v>SNAP13</v>
          </cell>
          <cell r="J37536" t="str">
            <v>(blank)</v>
          </cell>
        </row>
        <row r="37537">
          <cell r="D37537" t="str">
            <v>SNAP13</v>
          </cell>
          <cell r="J37537" t="str">
            <v>(blank)</v>
          </cell>
        </row>
        <row r="37538">
          <cell r="D37538" t="str">
            <v>SNAP13</v>
          </cell>
          <cell r="J37538" t="str">
            <v>(blank)</v>
          </cell>
        </row>
        <row r="37539">
          <cell r="D37539" t="str">
            <v>SNAP13</v>
          </cell>
          <cell r="J37539" t="str">
            <v>(blank)</v>
          </cell>
        </row>
        <row r="37540">
          <cell r="D37540" t="str">
            <v>SNAP13</v>
          </cell>
          <cell r="J37540" t="str">
            <v>N/A</v>
          </cell>
        </row>
        <row r="37541">
          <cell r="D37541" t="str">
            <v>SNAP13</v>
          </cell>
          <cell r="J37541" t="str">
            <v>N/A</v>
          </cell>
        </row>
        <row r="37542">
          <cell r="D37542" t="str">
            <v>SNAP15</v>
          </cell>
          <cell r="J37542" t="str">
            <v>(blank)</v>
          </cell>
        </row>
        <row r="37543">
          <cell r="D37543" t="str">
            <v>SNAP15</v>
          </cell>
          <cell r="J37543" t="str">
            <v>(blank)</v>
          </cell>
        </row>
        <row r="37544">
          <cell r="D37544" t="str">
            <v>SNAP15</v>
          </cell>
          <cell r="J37544" t="str">
            <v>(blank)</v>
          </cell>
        </row>
        <row r="37545">
          <cell r="D37545" t="str">
            <v>SNAP15</v>
          </cell>
          <cell r="J37545" t="str">
            <v>(blank)</v>
          </cell>
        </row>
        <row r="37546">
          <cell r="D37546" t="str">
            <v>SNAP15</v>
          </cell>
          <cell r="J37546" t="str">
            <v>(blank)</v>
          </cell>
        </row>
        <row r="37547">
          <cell r="D37547" t="str">
            <v>SNAP15</v>
          </cell>
          <cell r="J37547" t="str">
            <v>(blank)</v>
          </cell>
        </row>
        <row r="37548">
          <cell r="D37548" t="str">
            <v>SNAP15</v>
          </cell>
          <cell r="J37548" t="str">
            <v>(blank)</v>
          </cell>
        </row>
        <row r="37549">
          <cell r="D37549" t="str">
            <v>SNAP15</v>
          </cell>
          <cell r="J37549" t="str">
            <v>(blank)</v>
          </cell>
        </row>
        <row r="37550">
          <cell r="D37550" t="str">
            <v>SNAP15</v>
          </cell>
          <cell r="J37550" t="str">
            <v>(blank)</v>
          </cell>
        </row>
        <row r="37551">
          <cell r="D37551" t="str">
            <v>SNAP15</v>
          </cell>
          <cell r="J37551" t="str">
            <v>(blank)</v>
          </cell>
        </row>
        <row r="37552">
          <cell r="D37552" t="str">
            <v>SNAP15</v>
          </cell>
          <cell r="J37552" t="str">
            <v>(blank)</v>
          </cell>
        </row>
        <row r="37553">
          <cell r="D37553" t="str">
            <v>SNAP15</v>
          </cell>
          <cell r="J37553" t="str">
            <v>(blank)</v>
          </cell>
        </row>
        <row r="37554">
          <cell r="D37554" t="str">
            <v>SNAP15</v>
          </cell>
          <cell r="J37554" t="str">
            <v>(blank)</v>
          </cell>
        </row>
        <row r="37555">
          <cell r="D37555" t="str">
            <v>SNAP15</v>
          </cell>
          <cell r="J37555" t="str">
            <v>(blank)</v>
          </cell>
        </row>
        <row r="37556">
          <cell r="D37556" t="str">
            <v>SNAP15</v>
          </cell>
          <cell r="J37556" t="str">
            <v>(blank)</v>
          </cell>
        </row>
        <row r="37557">
          <cell r="D37557" t="str">
            <v>SNAP15</v>
          </cell>
          <cell r="J37557" t="str">
            <v>(blank)</v>
          </cell>
        </row>
        <row r="37558">
          <cell r="D37558" t="str">
            <v>SNAP15</v>
          </cell>
          <cell r="J37558" t="str">
            <v>N/A</v>
          </cell>
        </row>
        <row r="37559">
          <cell r="D37559" t="str">
            <v>SNAP15</v>
          </cell>
          <cell r="J37559" t="str">
            <v>N/A</v>
          </cell>
        </row>
        <row r="37560">
          <cell r="D37560" t="str">
            <v>SNAP2</v>
          </cell>
          <cell r="J37560" t="str">
            <v>(blank)</v>
          </cell>
        </row>
        <row r="37561">
          <cell r="D37561" t="str">
            <v>SNAP2</v>
          </cell>
          <cell r="J37561" t="str">
            <v>(blank)</v>
          </cell>
        </row>
        <row r="37562">
          <cell r="D37562" t="str">
            <v>SNAP2</v>
          </cell>
          <cell r="J37562" t="str">
            <v>(blank)</v>
          </cell>
        </row>
        <row r="37563">
          <cell r="D37563" t="str">
            <v>SNAP2</v>
          </cell>
          <cell r="J37563" t="str">
            <v>(blank)</v>
          </cell>
        </row>
        <row r="37564">
          <cell r="D37564" t="str">
            <v>SNAP2</v>
          </cell>
          <cell r="J37564" t="str">
            <v>N/A</v>
          </cell>
        </row>
        <row r="37565">
          <cell r="D37565" t="str">
            <v>SNAP2</v>
          </cell>
          <cell r="J37565" t="str">
            <v>N/A</v>
          </cell>
        </row>
        <row r="37566">
          <cell r="D37566" t="str">
            <v>SNAP5</v>
          </cell>
          <cell r="J37566" t="str">
            <v>(blank)</v>
          </cell>
        </row>
        <row r="37567">
          <cell r="D37567" t="str">
            <v>SNAP5</v>
          </cell>
          <cell r="J37567" t="str">
            <v>(blank)</v>
          </cell>
        </row>
        <row r="37568">
          <cell r="D37568" t="str">
            <v>SNAP5</v>
          </cell>
          <cell r="J37568" t="str">
            <v>(blank)</v>
          </cell>
        </row>
        <row r="37569">
          <cell r="D37569" t="str">
            <v>SNAP5</v>
          </cell>
          <cell r="J37569" t="str">
            <v>(blank)</v>
          </cell>
        </row>
        <row r="37570">
          <cell r="D37570" t="str">
            <v>SNAP5</v>
          </cell>
          <cell r="J37570" t="str">
            <v>(blank)</v>
          </cell>
        </row>
        <row r="37571">
          <cell r="D37571" t="str">
            <v>SNAP5</v>
          </cell>
          <cell r="J37571" t="str">
            <v>(blank)</v>
          </cell>
        </row>
        <row r="37572">
          <cell r="D37572" t="str">
            <v>SNAP5</v>
          </cell>
          <cell r="J37572" t="str">
            <v>(blank)</v>
          </cell>
        </row>
        <row r="37573">
          <cell r="D37573" t="str">
            <v>SNAP5</v>
          </cell>
          <cell r="J37573" t="str">
            <v>(blank)</v>
          </cell>
        </row>
        <row r="37574">
          <cell r="D37574" t="str">
            <v>SNAP5</v>
          </cell>
          <cell r="J37574" t="str">
            <v>(blank)</v>
          </cell>
        </row>
        <row r="37575">
          <cell r="D37575" t="str">
            <v>SNAP5</v>
          </cell>
          <cell r="J37575" t="str">
            <v>(blank)</v>
          </cell>
        </row>
        <row r="37576">
          <cell r="D37576" t="str">
            <v>SNAP5</v>
          </cell>
          <cell r="J37576" t="str">
            <v>(blank)</v>
          </cell>
        </row>
        <row r="37577">
          <cell r="D37577" t="str">
            <v>SNAP5</v>
          </cell>
          <cell r="J37577" t="str">
            <v>(blank)</v>
          </cell>
        </row>
        <row r="37578">
          <cell r="D37578" t="str">
            <v>SNAP5</v>
          </cell>
          <cell r="J37578" t="str">
            <v>(blank)</v>
          </cell>
        </row>
        <row r="37579">
          <cell r="D37579" t="str">
            <v>SNAP5</v>
          </cell>
          <cell r="J37579" t="str">
            <v>(blank)</v>
          </cell>
        </row>
        <row r="37580">
          <cell r="D37580" t="str">
            <v>SNAP5</v>
          </cell>
          <cell r="J37580" t="str">
            <v>(blank)</v>
          </cell>
        </row>
        <row r="37581">
          <cell r="D37581" t="str">
            <v>SNAP5</v>
          </cell>
          <cell r="J37581" t="str">
            <v>(blank)</v>
          </cell>
        </row>
        <row r="37582">
          <cell r="D37582" t="str">
            <v>SNAP5</v>
          </cell>
          <cell r="J37582" t="str">
            <v>(blank)</v>
          </cell>
        </row>
        <row r="37583">
          <cell r="D37583" t="str">
            <v>SNAP5</v>
          </cell>
          <cell r="J37583" t="str">
            <v>(blank)</v>
          </cell>
        </row>
        <row r="37584">
          <cell r="D37584" t="str">
            <v>SNAP5</v>
          </cell>
          <cell r="J37584" t="str">
            <v>(blank)</v>
          </cell>
        </row>
        <row r="37585">
          <cell r="D37585" t="str">
            <v>SNAP5</v>
          </cell>
          <cell r="J37585" t="str">
            <v>(blank)</v>
          </cell>
        </row>
        <row r="37586">
          <cell r="D37586" t="str">
            <v>SNAP5</v>
          </cell>
          <cell r="J37586" t="str">
            <v>(blank)</v>
          </cell>
        </row>
        <row r="37587">
          <cell r="D37587" t="str">
            <v>SNAP5</v>
          </cell>
          <cell r="J37587" t="str">
            <v>(blank)</v>
          </cell>
        </row>
        <row r="37588">
          <cell r="D37588" t="str">
            <v>SNAP5</v>
          </cell>
          <cell r="J37588" t="str">
            <v>(blank)</v>
          </cell>
        </row>
        <row r="37589">
          <cell r="D37589" t="str">
            <v>SNAP5</v>
          </cell>
          <cell r="J37589" t="str">
            <v>(blank)</v>
          </cell>
        </row>
        <row r="37590">
          <cell r="D37590" t="str">
            <v>SNAP5</v>
          </cell>
          <cell r="J37590" t="str">
            <v>(blank)</v>
          </cell>
        </row>
        <row r="37591">
          <cell r="D37591" t="str">
            <v>SNAP5</v>
          </cell>
          <cell r="J37591" t="str">
            <v>(blank)</v>
          </cell>
        </row>
        <row r="37592">
          <cell r="D37592" t="str">
            <v>SNAP5</v>
          </cell>
          <cell r="J37592" t="str">
            <v>(blank)</v>
          </cell>
        </row>
        <row r="37593">
          <cell r="D37593" t="str">
            <v>SNAP5</v>
          </cell>
          <cell r="J37593" t="str">
            <v>(blank)</v>
          </cell>
        </row>
        <row r="37594">
          <cell r="D37594" t="str">
            <v>SNAP5</v>
          </cell>
          <cell r="J37594" t="str">
            <v>(blank)</v>
          </cell>
        </row>
        <row r="37595">
          <cell r="D37595" t="str">
            <v>SNAP5</v>
          </cell>
          <cell r="J37595" t="str">
            <v>(blank)</v>
          </cell>
        </row>
        <row r="37596">
          <cell r="D37596" t="str">
            <v>SNAP5</v>
          </cell>
          <cell r="J37596" t="str">
            <v>(blank)</v>
          </cell>
        </row>
        <row r="37597">
          <cell r="D37597" t="str">
            <v>SNAP5</v>
          </cell>
          <cell r="J37597" t="str">
            <v>N/A</v>
          </cell>
        </row>
        <row r="37598">
          <cell r="D37598" t="str">
            <v>SNAP5</v>
          </cell>
          <cell r="J37598" t="str">
            <v>N/A</v>
          </cell>
        </row>
        <row r="37599">
          <cell r="D37599" t="str">
            <v>SNAP7</v>
          </cell>
          <cell r="J37599" t="str">
            <v>(blank)</v>
          </cell>
        </row>
        <row r="37600">
          <cell r="D37600" t="str">
            <v>SNAP7</v>
          </cell>
          <cell r="J37600" t="str">
            <v>(blank)</v>
          </cell>
        </row>
        <row r="37601">
          <cell r="D37601" t="str">
            <v>SNAP7</v>
          </cell>
          <cell r="J37601" t="str">
            <v>(blank)</v>
          </cell>
        </row>
        <row r="37602">
          <cell r="D37602" t="str">
            <v>SNAP7</v>
          </cell>
          <cell r="J37602" t="str">
            <v>(blank)</v>
          </cell>
        </row>
        <row r="37603">
          <cell r="D37603" t="str">
            <v>SNAP7</v>
          </cell>
          <cell r="J37603" t="str">
            <v>(blank)</v>
          </cell>
        </row>
        <row r="37604">
          <cell r="D37604" t="str">
            <v>SNAP7</v>
          </cell>
          <cell r="J37604" t="str">
            <v>(blank)</v>
          </cell>
        </row>
        <row r="37605">
          <cell r="D37605" t="str">
            <v>SNAP7</v>
          </cell>
          <cell r="J37605" t="str">
            <v>(blank)</v>
          </cell>
        </row>
        <row r="37606">
          <cell r="D37606" t="str">
            <v>SNAP7</v>
          </cell>
          <cell r="J37606" t="str">
            <v>(blank)</v>
          </cell>
        </row>
        <row r="37607">
          <cell r="D37607" t="str">
            <v>SNAP7</v>
          </cell>
          <cell r="J37607" t="str">
            <v>(blank)</v>
          </cell>
        </row>
        <row r="37608">
          <cell r="D37608" t="str">
            <v>SNAP7</v>
          </cell>
          <cell r="J37608" t="str">
            <v>(blank)</v>
          </cell>
        </row>
        <row r="37609">
          <cell r="D37609" t="str">
            <v>SNAP7</v>
          </cell>
          <cell r="J37609" t="str">
            <v>(blank)</v>
          </cell>
        </row>
        <row r="37610">
          <cell r="D37610" t="str">
            <v>SNAP7</v>
          </cell>
          <cell r="J37610" t="str">
            <v>(blank)</v>
          </cell>
        </row>
        <row r="37611">
          <cell r="D37611" t="str">
            <v>SNAP7</v>
          </cell>
          <cell r="J37611" t="str">
            <v>(blank)</v>
          </cell>
        </row>
        <row r="37612">
          <cell r="D37612" t="str">
            <v>SNAP7</v>
          </cell>
          <cell r="J37612" t="str">
            <v>(blank)</v>
          </cell>
        </row>
        <row r="37613">
          <cell r="D37613" t="str">
            <v>SNAP7</v>
          </cell>
          <cell r="J37613" t="str">
            <v>(blank)</v>
          </cell>
        </row>
        <row r="37614">
          <cell r="D37614" t="str">
            <v>SNAP7</v>
          </cell>
          <cell r="J37614" t="str">
            <v>(blank)</v>
          </cell>
        </row>
        <row r="37615">
          <cell r="D37615" t="str">
            <v>SNAP7</v>
          </cell>
          <cell r="J37615" t="str">
            <v>(blank)</v>
          </cell>
        </row>
        <row r="37616">
          <cell r="D37616" t="str">
            <v>SNAP7</v>
          </cell>
          <cell r="J37616" t="str">
            <v>(blank)</v>
          </cell>
        </row>
        <row r="37617">
          <cell r="D37617" t="str">
            <v>SNAP7</v>
          </cell>
          <cell r="J37617" t="str">
            <v>(blank)</v>
          </cell>
        </row>
        <row r="37618">
          <cell r="D37618" t="str">
            <v>SNAP7</v>
          </cell>
          <cell r="J37618" t="str">
            <v>(blank)</v>
          </cell>
        </row>
        <row r="37619">
          <cell r="D37619" t="str">
            <v>SNAP7</v>
          </cell>
          <cell r="J37619" t="str">
            <v>(blank)</v>
          </cell>
        </row>
        <row r="37620">
          <cell r="D37620" t="str">
            <v>SNAP7</v>
          </cell>
          <cell r="J37620" t="str">
            <v>(blank)</v>
          </cell>
        </row>
        <row r="37621">
          <cell r="D37621" t="str">
            <v>SNAP7</v>
          </cell>
          <cell r="J37621" t="str">
            <v>(blank)</v>
          </cell>
        </row>
        <row r="37622">
          <cell r="D37622" t="str">
            <v>SNAP7</v>
          </cell>
          <cell r="J37622" t="str">
            <v>(blank)</v>
          </cell>
        </row>
        <row r="37623">
          <cell r="D37623" t="str">
            <v>SNAP7</v>
          </cell>
          <cell r="J37623" t="str">
            <v>(blank)</v>
          </cell>
        </row>
        <row r="37624">
          <cell r="D37624" t="str">
            <v>SNAP7</v>
          </cell>
          <cell r="J37624" t="str">
            <v>(blank)</v>
          </cell>
        </row>
        <row r="37625">
          <cell r="D37625" t="str">
            <v>SNAP7</v>
          </cell>
          <cell r="J37625" t="str">
            <v>(blank)</v>
          </cell>
        </row>
        <row r="37626">
          <cell r="D37626" t="str">
            <v>SNAP7</v>
          </cell>
          <cell r="J37626" t="str">
            <v>(blank)</v>
          </cell>
        </row>
        <row r="37627">
          <cell r="D37627" t="str">
            <v>SNAP7</v>
          </cell>
          <cell r="J37627" t="str">
            <v>(blank)</v>
          </cell>
        </row>
        <row r="37628">
          <cell r="D37628" t="str">
            <v>SNAP7</v>
          </cell>
          <cell r="J37628" t="str">
            <v>(blank)</v>
          </cell>
        </row>
        <row r="37629">
          <cell r="D37629" t="str">
            <v>SNAP7</v>
          </cell>
          <cell r="J37629" t="str">
            <v>(blank)</v>
          </cell>
        </row>
        <row r="37630">
          <cell r="D37630" t="str">
            <v>SNAP7</v>
          </cell>
          <cell r="J37630" t="str">
            <v>N/A</v>
          </cell>
        </row>
        <row r="37631">
          <cell r="D37631" t="str">
            <v>SNAP7</v>
          </cell>
          <cell r="J37631" t="str">
            <v>N/A</v>
          </cell>
        </row>
        <row r="37632">
          <cell r="D37632" t="str">
            <v>SNAP9</v>
          </cell>
          <cell r="J37632" t="str">
            <v>(blank)</v>
          </cell>
        </row>
        <row r="37633">
          <cell r="D37633" t="str">
            <v>SNAP9</v>
          </cell>
          <cell r="J37633" t="str">
            <v>(blank)</v>
          </cell>
        </row>
        <row r="37634">
          <cell r="D37634" t="str">
            <v>SNAP9</v>
          </cell>
          <cell r="J37634" t="str">
            <v>(blank)</v>
          </cell>
        </row>
        <row r="37635">
          <cell r="D37635" t="str">
            <v>SNAP9</v>
          </cell>
          <cell r="J37635" t="str">
            <v>(blank)</v>
          </cell>
        </row>
        <row r="37636">
          <cell r="D37636" t="str">
            <v>SNAP9</v>
          </cell>
          <cell r="J37636" t="str">
            <v>(blank)</v>
          </cell>
        </row>
        <row r="37637">
          <cell r="D37637" t="str">
            <v>SNAP9</v>
          </cell>
          <cell r="J37637" t="str">
            <v>(blank)</v>
          </cell>
        </row>
        <row r="37638">
          <cell r="D37638" t="str">
            <v>SNAP9</v>
          </cell>
          <cell r="J37638" t="str">
            <v>(blank)</v>
          </cell>
        </row>
        <row r="37639">
          <cell r="D37639" t="str">
            <v>SNAP9</v>
          </cell>
          <cell r="J37639" t="str">
            <v>(blank)</v>
          </cell>
        </row>
        <row r="37640">
          <cell r="D37640" t="str">
            <v>SNAP9</v>
          </cell>
          <cell r="J37640" t="str">
            <v>(blank)</v>
          </cell>
        </row>
        <row r="37641">
          <cell r="D37641" t="str">
            <v>SNAP9</v>
          </cell>
          <cell r="J37641" t="str">
            <v>(blank)</v>
          </cell>
        </row>
        <row r="37642">
          <cell r="D37642" t="str">
            <v>SNAP9</v>
          </cell>
          <cell r="J37642" t="str">
            <v>(blank)</v>
          </cell>
        </row>
        <row r="37643">
          <cell r="D37643" t="str">
            <v>SNAP9</v>
          </cell>
          <cell r="J37643" t="str">
            <v>(blank)</v>
          </cell>
        </row>
        <row r="37644">
          <cell r="D37644" t="str">
            <v>SNAP9</v>
          </cell>
          <cell r="J37644" t="str">
            <v>(blank)</v>
          </cell>
        </row>
        <row r="37645">
          <cell r="D37645" t="str">
            <v>SNAP9</v>
          </cell>
          <cell r="J37645" t="str">
            <v>(blank)</v>
          </cell>
        </row>
        <row r="37646">
          <cell r="D37646" t="str">
            <v>SNAP9</v>
          </cell>
          <cell r="J37646" t="str">
            <v>(blank)</v>
          </cell>
        </row>
        <row r="37647">
          <cell r="D37647" t="str">
            <v>SNAP9</v>
          </cell>
          <cell r="J37647" t="str">
            <v>(blank)</v>
          </cell>
        </row>
        <row r="37648">
          <cell r="D37648" t="str">
            <v>SNAP9</v>
          </cell>
          <cell r="J37648" t="str">
            <v>(blank)</v>
          </cell>
        </row>
        <row r="37649">
          <cell r="D37649" t="str">
            <v>SNAP9</v>
          </cell>
          <cell r="J37649" t="str">
            <v>(blank)</v>
          </cell>
        </row>
        <row r="37650">
          <cell r="D37650" t="str">
            <v>SNAP9</v>
          </cell>
          <cell r="J37650" t="str">
            <v>(blank)</v>
          </cell>
        </row>
        <row r="37651">
          <cell r="D37651" t="str">
            <v>SNAP9</v>
          </cell>
          <cell r="J37651" t="str">
            <v>(blank)</v>
          </cell>
        </row>
        <row r="37652">
          <cell r="D37652" t="str">
            <v>SNAP9</v>
          </cell>
          <cell r="J37652" t="str">
            <v>(blank)</v>
          </cell>
        </row>
        <row r="37653">
          <cell r="D37653" t="str">
            <v>SNAP9</v>
          </cell>
          <cell r="J37653" t="str">
            <v>(blank)</v>
          </cell>
        </row>
        <row r="37654">
          <cell r="D37654" t="str">
            <v>SNAP9</v>
          </cell>
          <cell r="J37654" t="str">
            <v>(blank)</v>
          </cell>
        </row>
        <row r="37655">
          <cell r="D37655" t="str">
            <v>SNAP9</v>
          </cell>
          <cell r="J37655" t="str">
            <v>(blank)</v>
          </cell>
        </row>
        <row r="37656">
          <cell r="D37656" t="str">
            <v>SNAP9</v>
          </cell>
          <cell r="J37656" t="str">
            <v>(blank)</v>
          </cell>
        </row>
        <row r="37657">
          <cell r="D37657" t="str">
            <v>SNAP9</v>
          </cell>
          <cell r="J37657" t="str">
            <v>(blank)</v>
          </cell>
        </row>
        <row r="37658">
          <cell r="D37658" t="str">
            <v>SNAP9</v>
          </cell>
          <cell r="J37658" t="str">
            <v>(blank)</v>
          </cell>
        </row>
        <row r="37659">
          <cell r="D37659" t="str">
            <v>SNAP9</v>
          </cell>
          <cell r="J37659" t="str">
            <v>(blank)</v>
          </cell>
        </row>
        <row r="37660">
          <cell r="D37660" t="str">
            <v>SNAP9</v>
          </cell>
          <cell r="J37660" t="str">
            <v>(blank)</v>
          </cell>
        </row>
        <row r="37661">
          <cell r="D37661" t="str">
            <v>SNAP9</v>
          </cell>
          <cell r="J37661" t="str">
            <v>(blank)</v>
          </cell>
        </row>
        <row r="37662">
          <cell r="D37662" t="str">
            <v>SNAP9</v>
          </cell>
          <cell r="J37662" t="str">
            <v>(blank)</v>
          </cell>
        </row>
        <row r="37663">
          <cell r="D37663" t="str">
            <v>SNAP9</v>
          </cell>
          <cell r="J37663" t="str">
            <v>N/A</v>
          </cell>
        </row>
        <row r="37664">
          <cell r="D37664" t="str">
            <v>SNAP9</v>
          </cell>
          <cell r="J37664" t="str">
            <v>N/A</v>
          </cell>
        </row>
        <row r="37665">
          <cell r="D37665" t="str">
            <v>SOWA128</v>
          </cell>
          <cell r="J37665" t="str">
            <v>(blank)</v>
          </cell>
        </row>
        <row r="37666">
          <cell r="D37666" t="str">
            <v>SOWA128</v>
          </cell>
          <cell r="J37666" t="str">
            <v>(blank)</v>
          </cell>
        </row>
        <row r="37667">
          <cell r="D37667" t="str">
            <v>SOWA128</v>
          </cell>
          <cell r="J37667" t="str">
            <v>(blank)</v>
          </cell>
        </row>
        <row r="37668">
          <cell r="D37668" t="str">
            <v>SOWA128</v>
          </cell>
          <cell r="J37668" t="str">
            <v>(blank)</v>
          </cell>
        </row>
        <row r="37669">
          <cell r="D37669" t="str">
            <v>SOWA128</v>
          </cell>
          <cell r="J37669" t="str">
            <v>(blank)</v>
          </cell>
        </row>
        <row r="37670">
          <cell r="D37670" t="str">
            <v>SOWA128</v>
          </cell>
          <cell r="J37670" t="str">
            <v>(blank)</v>
          </cell>
        </row>
        <row r="37671">
          <cell r="D37671" t="str">
            <v>SOWA128</v>
          </cell>
          <cell r="J37671" t="str">
            <v>(blank)</v>
          </cell>
        </row>
        <row r="37672">
          <cell r="D37672" t="str">
            <v>SOWA128</v>
          </cell>
          <cell r="J37672" t="str">
            <v>(blank)</v>
          </cell>
        </row>
        <row r="37673">
          <cell r="D37673" t="str">
            <v>SOWA128</v>
          </cell>
          <cell r="J37673" t="str">
            <v>(blank)</v>
          </cell>
        </row>
        <row r="37674">
          <cell r="D37674" t="str">
            <v>TBO</v>
          </cell>
          <cell r="J37674" t="str">
            <v>(blank)</v>
          </cell>
        </row>
        <row r="37675">
          <cell r="D37675" t="str">
            <v>TBO</v>
          </cell>
          <cell r="J37675" t="str">
            <v>(blank)</v>
          </cell>
        </row>
        <row r="37676">
          <cell r="D37676" t="str">
            <v xml:space="preserve">TBO </v>
          </cell>
          <cell r="J37676" t="str">
            <v>(blank)</v>
          </cell>
        </row>
        <row r="37677">
          <cell r="D37677" t="str">
            <v xml:space="preserve">TBO </v>
          </cell>
          <cell r="J37677" t="str">
            <v>(blank)</v>
          </cell>
        </row>
        <row r="37678">
          <cell r="D37678" t="str">
            <v xml:space="preserve">TBO </v>
          </cell>
          <cell r="J37678" t="str">
            <v>(blank)</v>
          </cell>
        </row>
        <row r="37679">
          <cell r="D37679" t="str">
            <v xml:space="preserve">TBO </v>
          </cell>
          <cell r="J37679" t="str">
            <v>(blank)</v>
          </cell>
        </row>
        <row r="37680">
          <cell r="D37680" t="str">
            <v xml:space="preserve">TBO </v>
          </cell>
          <cell r="J37680" t="str">
            <v>(blank)</v>
          </cell>
        </row>
        <row r="37681">
          <cell r="D37681" t="str">
            <v xml:space="preserve">TBO </v>
          </cell>
          <cell r="J37681" t="str">
            <v>(blank)</v>
          </cell>
        </row>
        <row r="37682">
          <cell r="D37682" t="str">
            <v xml:space="preserve">TBO </v>
          </cell>
          <cell r="J37682" t="str">
            <v>(blank)</v>
          </cell>
        </row>
        <row r="37683">
          <cell r="D37683" t="str">
            <v xml:space="preserve">TBO </v>
          </cell>
          <cell r="J37683" t="str">
            <v>(blank)</v>
          </cell>
        </row>
        <row r="37684">
          <cell r="D37684" t="str">
            <v xml:space="preserve">TBO </v>
          </cell>
          <cell r="J37684" t="str">
            <v>(blank)</v>
          </cell>
        </row>
        <row r="37685">
          <cell r="D37685" t="str">
            <v xml:space="preserve">TBO </v>
          </cell>
          <cell r="J37685" t="str">
            <v>(blank)</v>
          </cell>
        </row>
        <row r="37686">
          <cell r="D37686" t="str">
            <v xml:space="preserve">TBO </v>
          </cell>
          <cell r="J37686" t="str">
            <v>(blank)</v>
          </cell>
        </row>
        <row r="37687">
          <cell r="D37687" t="str">
            <v xml:space="preserve">TBO </v>
          </cell>
          <cell r="J37687" t="str">
            <v>(blank)</v>
          </cell>
        </row>
        <row r="37688">
          <cell r="D37688" t="str">
            <v>TOP239100</v>
          </cell>
          <cell r="J37688" t="str">
            <v>(blank)</v>
          </cell>
        </row>
        <row r="37689">
          <cell r="D37689" t="str">
            <v>TOP239100</v>
          </cell>
          <cell r="J37689" t="str">
            <v>(blank)</v>
          </cell>
        </row>
        <row r="37690">
          <cell r="D37690" t="str">
            <v>TOP239100</v>
          </cell>
          <cell r="J37690" t="str">
            <v>(blank)</v>
          </cell>
        </row>
        <row r="37691">
          <cell r="D37691" t="str">
            <v>TOP239100</v>
          </cell>
          <cell r="J37691" t="str">
            <v>(blank)</v>
          </cell>
        </row>
        <row r="37692">
          <cell r="D37692" t="str">
            <v>TOP239100</v>
          </cell>
          <cell r="J37692" t="str">
            <v>N/A</v>
          </cell>
        </row>
        <row r="37693">
          <cell r="D37693" t="str">
            <v>TOP239100</v>
          </cell>
          <cell r="J37693" t="str">
            <v>N/A</v>
          </cell>
        </row>
        <row r="37694">
          <cell r="D37694" t="str">
            <v>TOP243100</v>
          </cell>
          <cell r="J37694" t="str">
            <v>(blank)</v>
          </cell>
        </row>
        <row r="37695">
          <cell r="D37695" t="str">
            <v>TOP243100</v>
          </cell>
          <cell r="J37695" t="str">
            <v>(blank)</v>
          </cell>
        </row>
        <row r="37696">
          <cell r="D37696" t="str">
            <v>TOP243100</v>
          </cell>
          <cell r="J37696" t="str">
            <v>(blank)</v>
          </cell>
        </row>
        <row r="37697">
          <cell r="D37697" t="str">
            <v>TOP243100</v>
          </cell>
          <cell r="J37697" t="str">
            <v>(blank)</v>
          </cell>
        </row>
        <row r="37698">
          <cell r="D37698" t="str">
            <v>TOP243100</v>
          </cell>
          <cell r="J37698" t="str">
            <v>(blank)</v>
          </cell>
        </row>
        <row r="37699">
          <cell r="D37699" t="str">
            <v>TOP243100</v>
          </cell>
          <cell r="J37699" t="str">
            <v>(blank)</v>
          </cell>
        </row>
        <row r="37700">
          <cell r="D37700" t="str">
            <v>TOP243100</v>
          </cell>
          <cell r="J37700" t="str">
            <v>(blank)</v>
          </cell>
        </row>
        <row r="37701">
          <cell r="D37701" t="str">
            <v>TOP243100</v>
          </cell>
          <cell r="J37701" t="str">
            <v>(blank)</v>
          </cell>
        </row>
        <row r="37702">
          <cell r="D37702" t="str">
            <v>TOP243100</v>
          </cell>
          <cell r="J37702" t="str">
            <v>(blank)</v>
          </cell>
        </row>
        <row r="37703">
          <cell r="D37703" t="str">
            <v>TOP243100</v>
          </cell>
          <cell r="J37703" t="str">
            <v>(blank)</v>
          </cell>
        </row>
        <row r="37704">
          <cell r="D37704" t="str">
            <v>TOP243100</v>
          </cell>
          <cell r="J37704" t="str">
            <v>(blank)</v>
          </cell>
        </row>
        <row r="37705">
          <cell r="D37705" t="str">
            <v>TOP243100</v>
          </cell>
          <cell r="J37705" t="str">
            <v>(blank)</v>
          </cell>
        </row>
        <row r="37706">
          <cell r="D37706" t="str">
            <v>TOP243100</v>
          </cell>
          <cell r="J37706" t="str">
            <v>(blank)</v>
          </cell>
        </row>
        <row r="37707">
          <cell r="D37707" t="str">
            <v>TOP243100</v>
          </cell>
          <cell r="J37707" t="str">
            <v>(blank)</v>
          </cell>
        </row>
        <row r="37708">
          <cell r="D37708" t="str">
            <v>TOP243100</v>
          </cell>
          <cell r="J37708" t="str">
            <v>(blank)</v>
          </cell>
        </row>
        <row r="37709">
          <cell r="D37709" t="str">
            <v>TOP243100</v>
          </cell>
          <cell r="J37709" t="str">
            <v>(blank)</v>
          </cell>
        </row>
        <row r="37710">
          <cell r="D37710" t="str">
            <v>TOP243100</v>
          </cell>
          <cell r="J37710" t="str">
            <v>(blank)</v>
          </cell>
        </row>
        <row r="37711">
          <cell r="D37711" t="str">
            <v>TOP243100</v>
          </cell>
          <cell r="J37711" t="str">
            <v>(blank)</v>
          </cell>
        </row>
        <row r="37712">
          <cell r="D37712" t="str">
            <v>TOP243100</v>
          </cell>
          <cell r="J37712" t="str">
            <v>(blank)</v>
          </cell>
        </row>
        <row r="37713">
          <cell r="D37713" t="str">
            <v>TOP243100</v>
          </cell>
          <cell r="J37713" t="str">
            <v>(blank)</v>
          </cell>
        </row>
        <row r="37714">
          <cell r="D37714" t="str">
            <v>TOP243100</v>
          </cell>
          <cell r="J37714" t="str">
            <v>(blank)</v>
          </cell>
        </row>
        <row r="37715">
          <cell r="D37715" t="str">
            <v>TOP243100</v>
          </cell>
          <cell r="J37715" t="str">
            <v>(blank)</v>
          </cell>
        </row>
        <row r="37716">
          <cell r="D37716" t="str">
            <v>TOP243100</v>
          </cell>
          <cell r="J37716" t="str">
            <v>(blank)</v>
          </cell>
        </row>
        <row r="37717">
          <cell r="D37717" t="str">
            <v>TOP243100</v>
          </cell>
          <cell r="J37717" t="str">
            <v>(blank)</v>
          </cell>
        </row>
        <row r="37718">
          <cell r="D37718" t="str">
            <v>TOP243100</v>
          </cell>
          <cell r="J37718" t="str">
            <v>(blank)</v>
          </cell>
        </row>
        <row r="37719">
          <cell r="D37719" t="str">
            <v>TOP243100</v>
          </cell>
          <cell r="J37719" t="str">
            <v>(blank)</v>
          </cell>
        </row>
        <row r="37720">
          <cell r="D37720" t="str">
            <v>TOP243100</v>
          </cell>
          <cell r="J37720" t="str">
            <v>(blank)</v>
          </cell>
        </row>
        <row r="37721">
          <cell r="D37721" t="str">
            <v>TOP262100</v>
          </cell>
          <cell r="J37721" t="str">
            <v>(blank)</v>
          </cell>
        </row>
        <row r="37722">
          <cell r="D37722" t="str">
            <v>TOP262100</v>
          </cell>
          <cell r="J37722" t="str">
            <v>(blank)</v>
          </cell>
        </row>
        <row r="37723">
          <cell r="D37723" t="str">
            <v>TOP262100</v>
          </cell>
          <cell r="J37723" t="str">
            <v>(blank)</v>
          </cell>
        </row>
        <row r="37724">
          <cell r="D37724" t="str">
            <v>TOP262100</v>
          </cell>
          <cell r="J37724" t="str">
            <v>(blank)</v>
          </cell>
        </row>
        <row r="37725">
          <cell r="D37725" t="str">
            <v>TOP262100</v>
          </cell>
          <cell r="J37725" t="str">
            <v>(blank)</v>
          </cell>
        </row>
        <row r="37726">
          <cell r="D37726" t="str">
            <v>TOP262100</v>
          </cell>
          <cell r="J37726" t="str">
            <v>(blank)</v>
          </cell>
        </row>
        <row r="37727">
          <cell r="D37727" t="str">
            <v>TOP262100</v>
          </cell>
          <cell r="J37727" t="str">
            <v>(blank)</v>
          </cell>
        </row>
        <row r="37728">
          <cell r="D37728" t="str">
            <v>TOP262100</v>
          </cell>
          <cell r="J37728" t="str">
            <v>(blank)</v>
          </cell>
        </row>
        <row r="37729">
          <cell r="D37729" t="str">
            <v>TOP262100</v>
          </cell>
          <cell r="J37729" t="str">
            <v>(blank)</v>
          </cell>
        </row>
        <row r="37730">
          <cell r="D37730" t="str">
            <v>TOP262100</v>
          </cell>
          <cell r="J37730" t="str">
            <v>(blank)</v>
          </cell>
        </row>
        <row r="37731">
          <cell r="D37731" t="str">
            <v>TOP262100</v>
          </cell>
          <cell r="J37731" t="str">
            <v>(blank)</v>
          </cell>
        </row>
        <row r="37732">
          <cell r="D37732" t="str">
            <v>TOP262100</v>
          </cell>
          <cell r="J37732" t="str">
            <v>(blank)</v>
          </cell>
        </row>
        <row r="37733">
          <cell r="D37733" t="str">
            <v>TOP262100</v>
          </cell>
          <cell r="J37733" t="str">
            <v>(blank)</v>
          </cell>
        </row>
        <row r="37734">
          <cell r="D37734" t="str">
            <v>TOP262100</v>
          </cell>
          <cell r="J37734" t="str">
            <v>(blank)</v>
          </cell>
        </row>
        <row r="37735">
          <cell r="D37735" t="str">
            <v>TOP262100</v>
          </cell>
          <cell r="J37735" t="str">
            <v>(blank)</v>
          </cell>
        </row>
        <row r="37736">
          <cell r="D37736" t="str">
            <v>TOP262100</v>
          </cell>
          <cell r="J37736" t="str">
            <v>(blank)</v>
          </cell>
        </row>
        <row r="37737">
          <cell r="D37737" t="str">
            <v>TOP262100</v>
          </cell>
          <cell r="J37737" t="str">
            <v>(blank)</v>
          </cell>
        </row>
        <row r="37738">
          <cell r="D37738" t="str">
            <v>TOP262100</v>
          </cell>
          <cell r="J37738" t="str">
            <v>(blank)</v>
          </cell>
        </row>
        <row r="37739">
          <cell r="D37739" t="str">
            <v>TOP262100</v>
          </cell>
          <cell r="J37739" t="str">
            <v>(blank)</v>
          </cell>
        </row>
        <row r="37740">
          <cell r="D37740" t="str">
            <v>TOP262100</v>
          </cell>
          <cell r="J37740" t="str">
            <v>(blank)</v>
          </cell>
        </row>
        <row r="37741">
          <cell r="D37741" t="str">
            <v>TOP262100</v>
          </cell>
          <cell r="J37741" t="str">
            <v>(blank)</v>
          </cell>
        </row>
        <row r="37742">
          <cell r="D37742" t="str">
            <v>TOP262100</v>
          </cell>
          <cell r="J37742" t="str">
            <v>(blank)</v>
          </cell>
        </row>
        <row r="37743">
          <cell r="D37743" t="str">
            <v>TOP262100</v>
          </cell>
          <cell r="J37743" t="str">
            <v>(blank)</v>
          </cell>
        </row>
        <row r="37744">
          <cell r="D37744" t="str">
            <v>TOP262100</v>
          </cell>
          <cell r="J37744" t="str">
            <v>(blank)</v>
          </cell>
        </row>
        <row r="37745">
          <cell r="D37745" t="str">
            <v>TOP262100</v>
          </cell>
          <cell r="J37745" t="str">
            <v>(blank)</v>
          </cell>
        </row>
        <row r="37746">
          <cell r="D37746" t="str">
            <v>TOP262100</v>
          </cell>
          <cell r="J37746" t="str">
            <v>(blank)</v>
          </cell>
        </row>
        <row r="37747">
          <cell r="D37747" t="str">
            <v>TOP262100</v>
          </cell>
          <cell r="J37747" t="str">
            <v>(blank)</v>
          </cell>
        </row>
        <row r="37748">
          <cell r="D37748" t="str">
            <v>TOP262100</v>
          </cell>
          <cell r="J37748" t="str">
            <v>(blank)</v>
          </cell>
        </row>
        <row r="37749">
          <cell r="D37749" t="str">
            <v>TOP262100</v>
          </cell>
          <cell r="J37749" t="str">
            <v>(blank)</v>
          </cell>
        </row>
        <row r="37750">
          <cell r="D37750" t="str">
            <v>TOP262100</v>
          </cell>
          <cell r="J37750" t="str">
            <v>(blank)</v>
          </cell>
        </row>
        <row r="37751">
          <cell r="D37751" t="str">
            <v>TOP262100</v>
          </cell>
          <cell r="J37751" t="str">
            <v>(blank)</v>
          </cell>
        </row>
        <row r="37752">
          <cell r="D37752" t="str">
            <v>TOP262100</v>
          </cell>
          <cell r="J37752" t="str">
            <v>N/A</v>
          </cell>
        </row>
        <row r="37753">
          <cell r="D37753" t="str">
            <v>TOP262100</v>
          </cell>
          <cell r="J37753" t="str">
            <v>N/A</v>
          </cell>
        </row>
        <row r="37754">
          <cell r="D37754" t="str">
            <v>TOP350100</v>
          </cell>
          <cell r="J37754" t="str">
            <v>(blank)</v>
          </cell>
        </row>
        <row r="37755">
          <cell r="D37755" t="str">
            <v>TOP350100</v>
          </cell>
          <cell r="J37755" t="str">
            <v>(blank)</v>
          </cell>
        </row>
        <row r="37756">
          <cell r="D37756" t="str">
            <v>TOP350100</v>
          </cell>
          <cell r="J37756" t="str">
            <v>(blank)</v>
          </cell>
        </row>
        <row r="37757">
          <cell r="D37757" t="str">
            <v>TOP350100</v>
          </cell>
          <cell r="J37757" t="str">
            <v>(blank)</v>
          </cell>
        </row>
        <row r="37758">
          <cell r="D37758" t="str">
            <v>TOP350100</v>
          </cell>
          <cell r="J37758" t="str">
            <v>(blank)</v>
          </cell>
        </row>
        <row r="37759">
          <cell r="D37759" t="str">
            <v>TOP350100</v>
          </cell>
          <cell r="J37759" t="str">
            <v>(blank)</v>
          </cell>
        </row>
        <row r="37760">
          <cell r="D37760" t="str">
            <v>TOP350100</v>
          </cell>
          <cell r="J37760" t="str">
            <v>(blank)</v>
          </cell>
        </row>
        <row r="37761">
          <cell r="D37761" t="str">
            <v>TOP350100</v>
          </cell>
          <cell r="J37761" t="str">
            <v>(blank)</v>
          </cell>
        </row>
        <row r="37762">
          <cell r="D37762" t="str">
            <v>TOP350100</v>
          </cell>
          <cell r="J37762" t="str">
            <v>(blank)</v>
          </cell>
        </row>
        <row r="37763">
          <cell r="D37763" t="str">
            <v>TOP400200</v>
          </cell>
          <cell r="J37763" t="str">
            <v>N/A</v>
          </cell>
        </row>
        <row r="37764">
          <cell r="D37764" t="str">
            <v>TOP455200</v>
          </cell>
          <cell r="J37764" t="str">
            <v>(blank)</v>
          </cell>
        </row>
        <row r="37765">
          <cell r="D37765" t="str">
            <v>TOP455200</v>
          </cell>
          <cell r="J37765" t="str">
            <v>(blank)</v>
          </cell>
        </row>
        <row r="37766">
          <cell r="D37766" t="str">
            <v>TOP455200</v>
          </cell>
          <cell r="J37766" t="str">
            <v>(blank)</v>
          </cell>
        </row>
        <row r="37767">
          <cell r="D37767" t="str">
            <v>TOP455200</v>
          </cell>
          <cell r="J37767" t="str">
            <v>(blank)</v>
          </cell>
        </row>
        <row r="37768">
          <cell r="D37768" t="str">
            <v>TOP455200</v>
          </cell>
          <cell r="J37768" t="str">
            <v>N/A</v>
          </cell>
        </row>
        <row r="37769">
          <cell r="D37769" t="str">
            <v>TOP525100</v>
          </cell>
          <cell r="J37769" t="str">
            <v>(blank)</v>
          </cell>
        </row>
        <row r="37770">
          <cell r="D37770" t="str">
            <v>TOP525100</v>
          </cell>
          <cell r="J37770" t="str">
            <v>(blank)</v>
          </cell>
        </row>
        <row r="37771">
          <cell r="D37771" t="str">
            <v>TOP525100</v>
          </cell>
          <cell r="J37771" t="str">
            <v>(blank)</v>
          </cell>
        </row>
        <row r="37772">
          <cell r="D37772" t="str">
            <v>TOP525100</v>
          </cell>
          <cell r="J37772" t="str">
            <v>(blank)</v>
          </cell>
        </row>
        <row r="37773">
          <cell r="D37773" t="str">
            <v>TOP525100</v>
          </cell>
          <cell r="J37773" t="str">
            <v>N/A</v>
          </cell>
        </row>
        <row r="37774">
          <cell r="D37774" t="str">
            <v>TOP525100</v>
          </cell>
          <cell r="J37774" t="str">
            <v>N/A</v>
          </cell>
        </row>
        <row r="37775">
          <cell r="D37775" t="str">
            <v>TR0251</v>
          </cell>
          <cell r="J37775" t="str">
            <v>(blank)</v>
          </cell>
        </row>
        <row r="37776">
          <cell r="D37776" t="str">
            <v>TR0251</v>
          </cell>
          <cell r="J37776" t="str">
            <v>(blank)</v>
          </cell>
        </row>
        <row r="37777">
          <cell r="D37777" t="str">
            <v>TR0251</v>
          </cell>
          <cell r="J37777" t="str">
            <v>(blank)</v>
          </cell>
        </row>
        <row r="37778">
          <cell r="D37778" t="str">
            <v>TR0251</v>
          </cell>
          <cell r="J37778" t="str">
            <v>(blank)</v>
          </cell>
        </row>
        <row r="37779">
          <cell r="D37779" t="str">
            <v>TR0251</v>
          </cell>
          <cell r="J37779" t="str">
            <v>(blank)</v>
          </cell>
        </row>
        <row r="37780">
          <cell r="D37780" t="str">
            <v>TR0251</v>
          </cell>
          <cell r="J37780" t="str">
            <v>(blank)</v>
          </cell>
        </row>
        <row r="37781">
          <cell r="D37781" t="str">
            <v>TR0251</v>
          </cell>
          <cell r="J37781" t="str">
            <v>(blank)</v>
          </cell>
        </row>
        <row r="37782">
          <cell r="D37782" t="str">
            <v>TR0251</v>
          </cell>
          <cell r="J37782" t="str">
            <v>(blank)</v>
          </cell>
        </row>
        <row r="37783">
          <cell r="D37783" t="str">
            <v>TR0251</v>
          </cell>
          <cell r="J37783" t="str">
            <v>(blank)</v>
          </cell>
        </row>
        <row r="37784">
          <cell r="D37784" t="str">
            <v>TR0391</v>
          </cell>
          <cell r="J37784" t="str">
            <v>(blank)</v>
          </cell>
        </row>
        <row r="37785">
          <cell r="D37785" t="str">
            <v>TR0391</v>
          </cell>
          <cell r="J37785" t="str">
            <v>(blank)</v>
          </cell>
        </row>
        <row r="37786">
          <cell r="D37786" t="str">
            <v>TR0391</v>
          </cell>
          <cell r="J37786" t="str">
            <v>(blank)</v>
          </cell>
        </row>
        <row r="37787">
          <cell r="D37787" t="str">
            <v>TR0391</v>
          </cell>
          <cell r="J37787" t="str">
            <v>(blank)</v>
          </cell>
        </row>
        <row r="37788">
          <cell r="D37788" t="str">
            <v>TR0391</v>
          </cell>
          <cell r="J37788" t="str">
            <v>(blank)</v>
          </cell>
        </row>
        <row r="37789">
          <cell r="D37789" t="str">
            <v>TR0391</v>
          </cell>
          <cell r="J37789" t="str">
            <v>(blank)</v>
          </cell>
        </row>
        <row r="37790">
          <cell r="D37790" t="str">
            <v>TR0391</v>
          </cell>
          <cell r="J37790" t="str">
            <v>(blank)</v>
          </cell>
        </row>
        <row r="37791">
          <cell r="D37791" t="str">
            <v>TR0391</v>
          </cell>
          <cell r="J37791" t="str">
            <v>(blank)</v>
          </cell>
        </row>
        <row r="37792">
          <cell r="D37792" t="str">
            <v>TR0391</v>
          </cell>
          <cell r="J37792" t="str">
            <v>(blank)</v>
          </cell>
        </row>
        <row r="37793">
          <cell r="D37793" t="str">
            <v>TT6899</v>
          </cell>
          <cell r="J37793" t="str">
            <v>(blank)</v>
          </cell>
        </row>
        <row r="37794">
          <cell r="D37794" t="str">
            <v>TT6899</v>
          </cell>
          <cell r="J37794" t="str">
            <v>(blank)</v>
          </cell>
        </row>
        <row r="37795">
          <cell r="D37795" t="str">
            <v>TT6899</v>
          </cell>
          <cell r="J37795" t="str">
            <v>(blank)</v>
          </cell>
        </row>
        <row r="37796">
          <cell r="D37796" t="str">
            <v>TT6899</v>
          </cell>
          <cell r="J37796" t="str">
            <v>(blank)</v>
          </cell>
        </row>
        <row r="37797">
          <cell r="D37797" t="str">
            <v>TT6899</v>
          </cell>
          <cell r="J37797" t="str">
            <v>(blank)</v>
          </cell>
        </row>
        <row r="37798">
          <cell r="D37798" t="str">
            <v>TT6899</v>
          </cell>
          <cell r="J37798" t="str">
            <v>(blank)</v>
          </cell>
        </row>
        <row r="37799">
          <cell r="D37799" t="str">
            <v>TT6899</v>
          </cell>
          <cell r="J37799" t="str">
            <v>(blank)</v>
          </cell>
        </row>
        <row r="37800">
          <cell r="D37800" t="str">
            <v>TT6899</v>
          </cell>
          <cell r="J37800" t="str">
            <v>(blank)</v>
          </cell>
        </row>
        <row r="37801">
          <cell r="D37801" t="str">
            <v>TT6899</v>
          </cell>
          <cell r="J37801" t="str">
            <v>(blank)</v>
          </cell>
        </row>
        <row r="37802">
          <cell r="D37802" t="str">
            <v>TT6899</v>
          </cell>
          <cell r="J37802" t="str">
            <v>(blank)</v>
          </cell>
        </row>
        <row r="37803">
          <cell r="D37803" t="str">
            <v>TT6899</v>
          </cell>
          <cell r="J37803" t="str">
            <v>(blank)</v>
          </cell>
        </row>
        <row r="37804">
          <cell r="D37804" t="str">
            <v>TT6899</v>
          </cell>
          <cell r="J37804" t="str">
            <v>(blank)</v>
          </cell>
        </row>
        <row r="37805">
          <cell r="D37805" t="str">
            <v>TT6899</v>
          </cell>
          <cell r="J37805" t="str">
            <v>(blank)</v>
          </cell>
        </row>
        <row r="37806">
          <cell r="D37806" t="str">
            <v>TT6899</v>
          </cell>
          <cell r="J37806" t="str">
            <v>(blank)</v>
          </cell>
        </row>
        <row r="37807">
          <cell r="D37807" t="str">
            <v>TT6899</v>
          </cell>
          <cell r="J37807" t="str">
            <v>(blank)</v>
          </cell>
        </row>
        <row r="37808">
          <cell r="D37808" t="str">
            <v>TT6899</v>
          </cell>
          <cell r="J37808" t="str">
            <v>(blank)</v>
          </cell>
        </row>
        <row r="37809">
          <cell r="D37809" t="str">
            <v>TT6899</v>
          </cell>
          <cell r="J37809" t="str">
            <v>(blank)</v>
          </cell>
        </row>
        <row r="37810">
          <cell r="D37810" t="str">
            <v>TT6899</v>
          </cell>
          <cell r="J37810" t="str">
            <v>(blank)</v>
          </cell>
        </row>
        <row r="37811">
          <cell r="D37811" t="str">
            <v>TT6899</v>
          </cell>
          <cell r="J37811" t="str">
            <v>(blank)</v>
          </cell>
        </row>
        <row r="37812">
          <cell r="D37812" t="str">
            <v>TT6899</v>
          </cell>
          <cell r="J37812" t="str">
            <v>(blank)</v>
          </cell>
        </row>
        <row r="37813">
          <cell r="D37813" t="str">
            <v>TT6899</v>
          </cell>
          <cell r="J37813" t="str">
            <v>(blank)</v>
          </cell>
        </row>
        <row r="37814">
          <cell r="D37814" t="str">
            <v>TT6899</v>
          </cell>
          <cell r="J37814" t="str">
            <v>(blank)</v>
          </cell>
        </row>
        <row r="37815">
          <cell r="D37815" t="str">
            <v>TT6899</v>
          </cell>
          <cell r="J37815" t="str">
            <v>(blank)</v>
          </cell>
        </row>
        <row r="37816">
          <cell r="D37816" t="str">
            <v>TT6899</v>
          </cell>
          <cell r="J37816" t="str">
            <v>(blank)</v>
          </cell>
        </row>
        <row r="37817">
          <cell r="D37817" t="str">
            <v>TT6899</v>
          </cell>
          <cell r="J37817" t="str">
            <v>N/A</v>
          </cell>
        </row>
        <row r="37818">
          <cell r="D37818" t="str">
            <v>TT6899</v>
          </cell>
          <cell r="J37818" t="str">
            <v>N/A</v>
          </cell>
        </row>
        <row r="37819">
          <cell r="D37819" t="str">
            <v>YF00037</v>
          </cell>
          <cell r="J37819" t="str">
            <v>(blank)</v>
          </cell>
        </row>
        <row r="37820">
          <cell r="D37820" t="str">
            <v>YF00037</v>
          </cell>
          <cell r="J37820" t="str">
            <v>(blank)</v>
          </cell>
        </row>
        <row r="37821">
          <cell r="D37821" t="str">
            <v>YF00037</v>
          </cell>
          <cell r="J37821" t="str">
            <v>(blank)</v>
          </cell>
        </row>
        <row r="37822">
          <cell r="D37822" t="str">
            <v>YF00037</v>
          </cell>
          <cell r="J37822" t="str">
            <v>(blank)</v>
          </cell>
        </row>
        <row r="37823">
          <cell r="D37823" t="str">
            <v>YF00037</v>
          </cell>
          <cell r="J37823" t="str">
            <v>(blank)</v>
          </cell>
        </row>
        <row r="37824">
          <cell r="D37824" t="str">
            <v>YF00037</v>
          </cell>
          <cell r="J37824" t="str">
            <v>(blank)</v>
          </cell>
        </row>
        <row r="37825">
          <cell r="D37825" t="str">
            <v>YF00037</v>
          </cell>
          <cell r="J37825" t="str">
            <v>(blank)</v>
          </cell>
        </row>
        <row r="37826">
          <cell r="D37826" t="str">
            <v>YF00037</v>
          </cell>
          <cell r="J37826" t="str">
            <v>(blank)</v>
          </cell>
        </row>
        <row r="37827">
          <cell r="D37827" t="str">
            <v>YF00037</v>
          </cell>
          <cell r="J37827" t="str">
            <v>(blank)</v>
          </cell>
        </row>
        <row r="37828">
          <cell r="D37828" t="str">
            <v>YF00037</v>
          </cell>
          <cell r="J37828" t="str">
            <v>(blank)</v>
          </cell>
        </row>
        <row r="37829">
          <cell r="D37829" t="str">
            <v>YF00037</v>
          </cell>
          <cell r="J37829" t="str">
            <v>(blank)</v>
          </cell>
        </row>
        <row r="37830">
          <cell r="D37830" t="str">
            <v>YF00037</v>
          </cell>
          <cell r="J37830" t="str">
            <v>(blank)</v>
          </cell>
        </row>
        <row r="37831">
          <cell r="D37831" t="str">
            <v>YF00037</v>
          </cell>
          <cell r="J37831" t="str">
            <v>(blank)</v>
          </cell>
        </row>
        <row r="37832">
          <cell r="D37832" t="str">
            <v>YF00037</v>
          </cell>
          <cell r="J37832" t="str">
            <v>(blank)</v>
          </cell>
        </row>
        <row r="37833">
          <cell r="D37833" t="str">
            <v>YF00037</v>
          </cell>
          <cell r="J37833" t="str">
            <v>(blank)</v>
          </cell>
        </row>
        <row r="37834">
          <cell r="D37834" t="str">
            <v>YF00037</v>
          </cell>
          <cell r="J37834" t="str">
            <v>(blank)</v>
          </cell>
        </row>
        <row r="37835">
          <cell r="D37835" t="str">
            <v>YF00037</v>
          </cell>
          <cell r="J37835" t="str">
            <v>(blank)</v>
          </cell>
        </row>
        <row r="37836">
          <cell r="D37836" t="str">
            <v>YF00037</v>
          </cell>
          <cell r="J37836" t="str">
            <v>(blank)</v>
          </cell>
        </row>
        <row r="37837">
          <cell r="D37837" t="str">
            <v>YF00037</v>
          </cell>
          <cell r="J37837" t="str">
            <v>(blank)</v>
          </cell>
        </row>
        <row r="37838">
          <cell r="D37838" t="str">
            <v>YF00037</v>
          </cell>
          <cell r="J37838" t="str">
            <v>(blank)</v>
          </cell>
        </row>
        <row r="37839">
          <cell r="D37839" t="str">
            <v>YF00037</v>
          </cell>
          <cell r="J37839" t="str">
            <v>(blank)</v>
          </cell>
        </row>
        <row r="37840">
          <cell r="D37840" t="str">
            <v>YF00037</v>
          </cell>
          <cell r="J37840" t="str">
            <v>(blank)</v>
          </cell>
        </row>
        <row r="37841">
          <cell r="D37841" t="str">
            <v>YF00037</v>
          </cell>
          <cell r="J37841" t="str">
            <v>(blank)</v>
          </cell>
        </row>
        <row r="37842">
          <cell r="D37842" t="str">
            <v>YF00037</v>
          </cell>
          <cell r="J37842" t="str">
            <v>(blank)</v>
          </cell>
        </row>
        <row r="37843">
          <cell r="D37843" t="str">
            <v>YF00037</v>
          </cell>
          <cell r="J37843" t="str">
            <v>(blank)</v>
          </cell>
        </row>
        <row r="37844">
          <cell r="D37844" t="str">
            <v>YF00037</v>
          </cell>
          <cell r="J37844" t="str">
            <v>(blank)</v>
          </cell>
        </row>
        <row r="37845">
          <cell r="D37845" t="str">
            <v>YF00037</v>
          </cell>
          <cell r="J37845" t="str">
            <v>(blank)</v>
          </cell>
        </row>
        <row r="37846">
          <cell r="D37846" t="str">
            <v>YF00037</v>
          </cell>
          <cell r="J37846" t="str">
            <v>(blank)</v>
          </cell>
        </row>
        <row r="37847">
          <cell r="D37847" t="str">
            <v>YF00037</v>
          </cell>
          <cell r="J37847" t="str">
            <v>(blank)</v>
          </cell>
        </row>
        <row r="37848">
          <cell r="D37848" t="str">
            <v>YF00037</v>
          </cell>
          <cell r="J37848" t="str">
            <v>(blank)</v>
          </cell>
        </row>
        <row r="37849">
          <cell r="D37849" t="str">
            <v>YF00037</v>
          </cell>
          <cell r="J37849" t="str">
            <v>(blank)</v>
          </cell>
        </row>
        <row r="37850">
          <cell r="D37850" t="str">
            <v>YF00037</v>
          </cell>
          <cell r="J37850" t="str">
            <v>N/A</v>
          </cell>
        </row>
        <row r="37851">
          <cell r="D37851" t="str">
            <v>YF00193</v>
          </cell>
          <cell r="J37851" t="str">
            <v>(blank)</v>
          </cell>
        </row>
        <row r="37852">
          <cell r="D37852" t="str">
            <v>YF00193</v>
          </cell>
          <cell r="J37852" t="str">
            <v>(blank)</v>
          </cell>
        </row>
        <row r="37853">
          <cell r="D37853" t="str">
            <v>YF00193</v>
          </cell>
          <cell r="J37853" t="str">
            <v>(blank)</v>
          </cell>
        </row>
        <row r="37854">
          <cell r="D37854" t="str">
            <v>YF00193</v>
          </cell>
          <cell r="J37854" t="str">
            <v>(blank)</v>
          </cell>
        </row>
        <row r="37855">
          <cell r="D37855" t="str">
            <v>YF00193</v>
          </cell>
          <cell r="J37855" t="str">
            <v>(blank)</v>
          </cell>
        </row>
        <row r="37856">
          <cell r="D37856" t="str">
            <v>YF00193</v>
          </cell>
          <cell r="J37856" t="str">
            <v>N/A</v>
          </cell>
        </row>
        <row r="37857">
          <cell r="D37857" t="str">
            <v>YF00193</v>
          </cell>
          <cell r="J37857" t="str">
            <v>N/A</v>
          </cell>
        </row>
        <row r="37858">
          <cell r="D37858" t="str">
            <v>YF00196</v>
          </cell>
          <cell r="J37858" t="str">
            <v>(blank)</v>
          </cell>
        </row>
        <row r="37859">
          <cell r="D37859" t="str">
            <v>YF00196</v>
          </cell>
          <cell r="J37859" t="str">
            <v>(blank)</v>
          </cell>
        </row>
        <row r="37860">
          <cell r="D37860" t="str">
            <v>YF00196</v>
          </cell>
          <cell r="J37860" t="str">
            <v>(blank)</v>
          </cell>
        </row>
        <row r="37861">
          <cell r="D37861" t="str">
            <v>YF00196</v>
          </cell>
          <cell r="J37861" t="str">
            <v>(blank)</v>
          </cell>
        </row>
        <row r="37862">
          <cell r="D37862" t="str">
            <v>YF00196</v>
          </cell>
          <cell r="J37862" t="str">
            <v>(blank)</v>
          </cell>
        </row>
        <row r="37863">
          <cell r="D37863" t="str">
            <v>YF00196</v>
          </cell>
          <cell r="J37863" t="str">
            <v>N/A</v>
          </cell>
        </row>
        <row r="37864">
          <cell r="D37864" t="str">
            <v>YF00196</v>
          </cell>
          <cell r="J37864" t="str">
            <v>N/A</v>
          </cell>
        </row>
        <row r="37865">
          <cell r="D37865" t="str">
            <v>YF00198</v>
          </cell>
          <cell r="J37865" t="str">
            <v>(blank)</v>
          </cell>
        </row>
        <row r="37866">
          <cell r="D37866" t="str">
            <v>YF00198</v>
          </cell>
          <cell r="J37866" t="str">
            <v>(blank)</v>
          </cell>
        </row>
        <row r="37867">
          <cell r="D37867" t="str">
            <v>YF00198</v>
          </cell>
          <cell r="J37867" t="str">
            <v>(blank)</v>
          </cell>
        </row>
        <row r="37868">
          <cell r="D37868" t="str">
            <v>YF00198</v>
          </cell>
          <cell r="J37868" t="str">
            <v>(blank)</v>
          </cell>
        </row>
        <row r="37869">
          <cell r="D37869" t="str">
            <v>YF00198</v>
          </cell>
          <cell r="J37869" t="str">
            <v>(blank)</v>
          </cell>
        </row>
        <row r="37870">
          <cell r="D37870" t="str">
            <v>YF00198</v>
          </cell>
          <cell r="J37870" t="str">
            <v>(blank)</v>
          </cell>
        </row>
        <row r="37871">
          <cell r="D37871" t="str">
            <v>YF00198</v>
          </cell>
          <cell r="J37871" t="str">
            <v>(blank)</v>
          </cell>
        </row>
        <row r="37872">
          <cell r="D37872" t="str">
            <v>YF00198</v>
          </cell>
          <cell r="J37872" t="str">
            <v>(blank)</v>
          </cell>
        </row>
        <row r="37873">
          <cell r="D37873" t="str">
            <v>YF00198</v>
          </cell>
          <cell r="J37873" t="str">
            <v>(blank)</v>
          </cell>
        </row>
        <row r="37874">
          <cell r="D37874" t="str">
            <v>YF00198</v>
          </cell>
          <cell r="J37874" t="str">
            <v>(blank)</v>
          </cell>
        </row>
        <row r="37875">
          <cell r="D37875" t="str">
            <v>YF00198</v>
          </cell>
          <cell r="J37875" t="str">
            <v>(blank)</v>
          </cell>
        </row>
        <row r="37876">
          <cell r="D37876" t="str">
            <v>YF00198</v>
          </cell>
          <cell r="J37876" t="str">
            <v>(blank)</v>
          </cell>
        </row>
        <row r="37877">
          <cell r="D37877" t="str">
            <v>YF00198</v>
          </cell>
          <cell r="J37877" t="str">
            <v>(blank)</v>
          </cell>
        </row>
        <row r="37878">
          <cell r="D37878" t="str">
            <v>YF00198</v>
          </cell>
          <cell r="J37878" t="str">
            <v>(blank)</v>
          </cell>
        </row>
        <row r="37879">
          <cell r="D37879" t="str">
            <v>YF00198</v>
          </cell>
          <cell r="J37879" t="str">
            <v>(blank)</v>
          </cell>
        </row>
        <row r="37880">
          <cell r="D37880" t="str">
            <v>YF00198</v>
          </cell>
          <cell r="J37880" t="str">
            <v>(blank)</v>
          </cell>
        </row>
        <row r="37881">
          <cell r="D37881" t="str">
            <v>YF00198</v>
          </cell>
          <cell r="J37881" t="str">
            <v>(blank)</v>
          </cell>
        </row>
        <row r="37882">
          <cell r="D37882" t="str">
            <v>YF00198</v>
          </cell>
          <cell r="J37882" t="str">
            <v>(blank)</v>
          </cell>
        </row>
        <row r="37883">
          <cell r="D37883" t="str">
            <v>YF00198</v>
          </cell>
          <cell r="J37883" t="str">
            <v>(blank)</v>
          </cell>
        </row>
        <row r="37884">
          <cell r="D37884" t="str">
            <v>YF00198</v>
          </cell>
          <cell r="J37884" t="str">
            <v>(blank)</v>
          </cell>
        </row>
        <row r="37885">
          <cell r="D37885" t="str">
            <v>YF00198</v>
          </cell>
          <cell r="J37885" t="str">
            <v>(blank)</v>
          </cell>
        </row>
        <row r="37886">
          <cell r="D37886" t="str">
            <v>YF00198</v>
          </cell>
          <cell r="J37886" t="str">
            <v>(blank)</v>
          </cell>
        </row>
        <row r="37887">
          <cell r="D37887" t="str">
            <v>YF00198</v>
          </cell>
          <cell r="J37887" t="str">
            <v>(blank)</v>
          </cell>
        </row>
        <row r="37888">
          <cell r="D37888" t="str">
            <v>YF00198</v>
          </cell>
          <cell r="J37888" t="str">
            <v>(blank)</v>
          </cell>
        </row>
        <row r="37889">
          <cell r="D37889" t="str">
            <v>YF00198</v>
          </cell>
          <cell r="J37889" t="str">
            <v>(blank)</v>
          </cell>
        </row>
        <row r="37890">
          <cell r="D37890" t="str">
            <v>YF00198</v>
          </cell>
          <cell r="J37890" t="str">
            <v>(blank)</v>
          </cell>
        </row>
        <row r="37891">
          <cell r="D37891" t="str">
            <v>YF00198</v>
          </cell>
          <cell r="J37891" t="str">
            <v>(blank)</v>
          </cell>
        </row>
        <row r="37892">
          <cell r="D37892" t="str">
            <v>YF00198</v>
          </cell>
          <cell r="J37892" t="str">
            <v>(blank)</v>
          </cell>
        </row>
        <row r="37893">
          <cell r="D37893" t="str">
            <v>YF00198</v>
          </cell>
          <cell r="J37893" t="str">
            <v>(blank)</v>
          </cell>
        </row>
        <row r="37894">
          <cell r="D37894" t="str">
            <v>YF00198</v>
          </cell>
          <cell r="J37894" t="str">
            <v>(blank)</v>
          </cell>
        </row>
        <row r="37895">
          <cell r="D37895" t="str">
            <v>YF00198</v>
          </cell>
          <cell r="J37895" t="str">
            <v>(blank)</v>
          </cell>
        </row>
        <row r="37896">
          <cell r="D37896" t="str">
            <v>YF00198</v>
          </cell>
          <cell r="J37896" t="str">
            <v>N/A</v>
          </cell>
        </row>
        <row r="37897">
          <cell r="D37897" t="str">
            <v>YF00198</v>
          </cell>
          <cell r="J37897" t="str">
            <v>N/A</v>
          </cell>
        </row>
        <row r="37898">
          <cell r="D37898" t="str">
            <v>YF00199</v>
          </cell>
          <cell r="J37898" t="str">
            <v>(blank)</v>
          </cell>
        </row>
        <row r="37899">
          <cell r="D37899" t="str">
            <v>YF00199</v>
          </cell>
          <cell r="J37899" t="str">
            <v>(blank)</v>
          </cell>
        </row>
        <row r="37900">
          <cell r="D37900" t="str">
            <v>YF00199</v>
          </cell>
          <cell r="J37900" t="str">
            <v>(blank)</v>
          </cell>
        </row>
        <row r="37901">
          <cell r="D37901" t="str">
            <v>YF00199</v>
          </cell>
          <cell r="J37901" t="str">
            <v>(blank)</v>
          </cell>
        </row>
        <row r="37902">
          <cell r="D37902" t="str">
            <v>YF00199</v>
          </cell>
          <cell r="J37902" t="str">
            <v>(blank)</v>
          </cell>
        </row>
        <row r="37903">
          <cell r="D37903" t="str">
            <v>YF00199</v>
          </cell>
          <cell r="J37903" t="str">
            <v>(blank)</v>
          </cell>
        </row>
        <row r="37904">
          <cell r="D37904" t="str">
            <v>YF00199</v>
          </cell>
          <cell r="J37904" t="str">
            <v>(blank)</v>
          </cell>
        </row>
        <row r="37905">
          <cell r="D37905" t="str">
            <v>YF00199</v>
          </cell>
          <cell r="J37905" t="str">
            <v>(blank)</v>
          </cell>
        </row>
        <row r="37906">
          <cell r="D37906" t="str">
            <v>YF00199</v>
          </cell>
          <cell r="J37906" t="str">
            <v>(blank)</v>
          </cell>
        </row>
        <row r="37907">
          <cell r="D37907" t="str">
            <v>YF00199</v>
          </cell>
          <cell r="J37907" t="str">
            <v>(blank)</v>
          </cell>
        </row>
        <row r="37908">
          <cell r="D37908" t="str">
            <v>YF00199</v>
          </cell>
          <cell r="J37908" t="str">
            <v>(blank)</v>
          </cell>
        </row>
        <row r="37909">
          <cell r="D37909" t="str">
            <v>YF00199</v>
          </cell>
          <cell r="J37909" t="str">
            <v>(blank)</v>
          </cell>
        </row>
        <row r="37910">
          <cell r="D37910" t="str">
            <v>YF00199</v>
          </cell>
          <cell r="J37910" t="str">
            <v>(blank)</v>
          </cell>
        </row>
        <row r="37911">
          <cell r="D37911" t="str">
            <v>YF00199</v>
          </cell>
          <cell r="J37911" t="str">
            <v>(blank)</v>
          </cell>
        </row>
        <row r="37912">
          <cell r="D37912" t="str">
            <v>YF00199</v>
          </cell>
          <cell r="J37912" t="str">
            <v>(blank)</v>
          </cell>
        </row>
        <row r="37913">
          <cell r="D37913" t="str">
            <v>YF00199</v>
          </cell>
          <cell r="J37913" t="str">
            <v>N/A</v>
          </cell>
        </row>
        <row r="37914">
          <cell r="D37914" t="str">
            <v>YF00199</v>
          </cell>
          <cell r="J37914" t="str">
            <v>N/A</v>
          </cell>
        </row>
        <row r="37915">
          <cell r="D37915" t="str">
            <v>YF00202</v>
          </cell>
          <cell r="J37915" t="str">
            <v>(blank)</v>
          </cell>
        </row>
        <row r="37916">
          <cell r="D37916" t="str">
            <v>YF00202</v>
          </cell>
          <cell r="J37916" t="str">
            <v>(blank)</v>
          </cell>
        </row>
        <row r="37917">
          <cell r="D37917" t="str">
            <v>YF00202</v>
          </cell>
          <cell r="J37917" t="str">
            <v>(blank)</v>
          </cell>
        </row>
        <row r="37918">
          <cell r="D37918" t="str">
            <v>YF00202</v>
          </cell>
          <cell r="J37918" t="str">
            <v>(blank)</v>
          </cell>
        </row>
        <row r="37919">
          <cell r="D37919" t="str">
            <v>YF00202</v>
          </cell>
          <cell r="J37919" t="str">
            <v>(blank)</v>
          </cell>
        </row>
        <row r="37920">
          <cell r="D37920" t="str">
            <v>YF00202</v>
          </cell>
          <cell r="J37920" t="str">
            <v>N/A</v>
          </cell>
        </row>
        <row r="37921">
          <cell r="D37921" t="str">
            <v>YF00202</v>
          </cell>
          <cell r="J37921" t="str">
            <v>N/A</v>
          </cell>
        </row>
        <row r="37922">
          <cell r="D37922" t="str">
            <v>YF00205</v>
          </cell>
          <cell r="J37922" t="str">
            <v>(blank)</v>
          </cell>
        </row>
        <row r="37923">
          <cell r="D37923" t="str">
            <v>YF00205</v>
          </cell>
          <cell r="J37923" t="str">
            <v>(blank)</v>
          </cell>
        </row>
        <row r="37924">
          <cell r="D37924" t="str">
            <v>YF00205</v>
          </cell>
          <cell r="J37924" t="str">
            <v>(blank)</v>
          </cell>
        </row>
        <row r="37925">
          <cell r="D37925" t="str">
            <v>YF00205</v>
          </cell>
          <cell r="J37925" t="str">
            <v>(blank)</v>
          </cell>
        </row>
        <row r="37926">
          <cell r="D37926" t="str">
            <v>YF00205</v>
          </cell>
          <cell r="J37926" t="str">
            <v>(blank)</v>
          </cell>
        </row>
        <row r="37927">
          <cell r="D37927" t="str">
            <v>YF00205</v>
          </cell>
          <cell r="J37927" t="str">
            <v>N/A</v>
          </cell>
        </row>
        <row r="37928">
          <cell r="D37928" t="str">
            <v>YF00205</v>
          </cell>
          <cell r="J37928" t="str">
            <v>N/A</v>
          </cell>
        </row>
        <row r="37929">
          <cell r="D37929" t="str">
            <v>YF00219</v>
          </cell>
          <cell r="J37929" t="str">
            <v>(blank)</v>
          </cell>
        </row>
        <row r="37930">
          <cell r="D37930" t="str">
            <v>YF00219</v>
          </cell>
          <cell r="J37930" t="str">
            <v>(blank)</v>
          </cell>
        </row>
        <row r="37931">
          <cell r="D37931" t="str">
            <v>YF00219</v>
          </cell>
          <cell r="J37931" t="str">
            <v>(blank)</v>
          </cell>
        </row>
        <row r="37932">
          <cell r="D37932" t="str">
            <v>YF00219</v>
          </cell>
          <cell r="J37932" t="str">
            <v>(blank)</v>
          </cell>
        </row>
        <row r="37933">
          <cell r="D37933" t="str">
            <v>YF00219</v>
          </cell>
          <cell r="J37933" t="str">
            <v>(blank)</v>
          </cell>
        </row>
        <row r="37934">
          <cell r="D37934" t="str">
            <v>YF00219</v>
          </cell>
          <cell r="J37934" t="str">
            <v>N/A</v>
          </cell>
        </row>
        <row r="37935">
          <cell r="D37935" t="str">
            <v>YF00219</v>
          </cell>
          <cell r="J37935" t="str">
            <v>N/A</v>
          </cell>
        </row>
        <row r="37936">
          <cell r="D37936" t="str">
            <v>YF00226</v>
          </cell>
          <cell r="J37936" t="str">
            <v>(blank)</v>
          </cell>
        </row>
        <row r="37937">
          <cell r="D37937" t="str">
            <v>YF00226</v>
          </cell>
          <cell r="J37937" t="str">
            <v>(blank)</v>
          </cell>
        </row>
        <row r="37938">
          <cell r="D37938" t="str">
            <v>YF00226</v>
          </cell>
          <cell r="J37938" t="str">
            <v>(blank)</v>
          </cell>
        </row>
        <row r="37939">
          <cell r="D37939" t="str">
            <v>YF00226</v>
          </cell>
          <cell r="J37939" t="str">
            <v>(blank)</v>
          </cell>
        </row>
        <row r="37940">
          <cell r="D37940" t="str">
            <v>YF00226</v>
          </cell>
          <cell r="J37940" t="str">
            <v>(blank)</v>
          </cell>
        </row>
        <row r="37941">
          <cell r="D37941" t="str">
            <v>YF00226</v>
          </cell>
          <cell r="J37941" t="str">
            <v>(blank)</v>
          </cell>
        </row>
        <row r="37942">
          <cell r="D37942" t="str">
            <v>YF00226</v>
          </cell>
          <cell r="J37942" t="str">
            <v>(blank)</v>
          </cell>
        </row>
        <row r="37943">
          <cell r="D37943" t="str">
            <v>YF00226</v>
          </cell>
          <cell r="J37943" t="str">
            <v>(blank)</v>
          </cell>
        </row>
        <row r="37944">
          <cell r="D37944" t="str">
            <v>YF00226</v>
          </cell>
          <cell r="J37944" t="str">
            <v>(blank)</v>
          </cell>
        </row>
        <row r="37945">
          <cell r="D37945" t="str">
            <v>YF00226</v>
          </cell>
          <cell r="J37945" t="str">
            <v>(blank)</v>
          </cell>
        </row>
        <row r="37946">
          <cell r="D37946" t="str">
            <v>YF00226</v>
          </cell>
          <cell r="J37946" t="str">
            <v>N/A</v>
          </cell>
        </row>
        <row r="37947">
          <cell r="D37947" t="str">
            <v>YF00226</v>
          </cell>
          <cell r="J37947" t="str">
            <v>N/A</v>
          </cell>
        </row>
        <row r="37948">
          <cell r="D37948" t="str">
            <v>YF00233</v>
          </cell>
          <cell r="J37948" t="str">
            <v>(blank)</v>
          </cell>
        </row>
        <row r="37949">
          <cell r="D37949" t="str">
            <v>YF00233</v>
          </cell>
          <cell r="J37949" t="str">
            <v>(blank)</v>
          </cell>
        </row>
        <row r="37950">
          <cell r="D37950" t="str">
            <v>YF00233</v>
          </cell>
          <cell r="J37950" t="str">
            <v>(blank)</v>
          </cell>
        </row>
        <row r="37951">
          <cell r="D37951" t="str">
            <v>YF00233</v>
          </cell>
          <cell r="J37951" t="str">
            <v>(blank)</v>
          </cell>
        </row>
        <row r="37952">
          <cell r="D37952" t="str">
            <v>YF00233</v>
          </cell>
          <cell r="J37952" t="str">
            <v>(blank)</v>
          </cell>
        </row>
        <row r="37953">
          <cell r="D37953" t="str">
            <v>YF00233</v>
          </cell>
          <cell r="J37953" t="str">
            <v>(blank)</v>
          </cell>
        </row>
        <row r="37954">
          <cell r="D37954" t="str">
            <v>YF00233</v>
          </cell>
          <cell r="J37954" t="str">
            <v>(blank)</v>
          </cell>
        </row>
        <row r="37955">
          <cell r="D37955" t="str">
            <v>YF00233</v>
          </cell>
          <cell r="J37955" t="str">
            <v>(blank)</v>
          </cell>
        </row>
        <row r="37956">
          <cell r="D37956" t="str">
            <v>YF00233</v>
          </cell>
          <cell r="J37956" t="str">
            <v>(blank)</v>
          </cell>
        </row>
        <row r="37957">
          <cell r="D37957" t="str">
            <v>YF00233</v>
          </cell>
          <cell r="J37957" t="str">
            <v>(blank)</v>
          </cell>
        </row>
        <row r="37958">
          <cell r="D37958" t="str">
            <v>YF00233</v>
          </cell>
          <cell r="J37958" t="str">
            <v>(blank)</v>
          </cell>
        </row>
        <row r="37959">
          <cell r="D37959" t="str">
            <v>YF00233</v>
          </cell>
          <cell r="J37959" t="str">
            <v>(blank)</v>
          </cell>
        </row>
        <row r="37960">
          <cell r="D37960" t="str">
            <v>YF00233</v>
          </cell>
          <cell r="J37960" t="str">
            <v>(blank)</v>
          </cell>
        </row>
        <row r="37961">
          <cell r="D37961" t="str">
            <v>YF00233</v>
          </cell>
          <cell r="J37961" t="str">
            <v>(blank)</v>
          </cell>
        </row>
        <row r="37962">
          <cell r="D37962" t="str">
            <v>YF00233</v>
          </cell>
          <cell r="J37962" t="str">
            <v>(blank)</v>
          </cell>
        </row>
        <row r="37963">
          <cell r="D37963" t="str">
            <v>YF00233</v>
          </cell>
          <cell r="J37963" t="str">
            <v>(blank)</v>
          </cell>
        </row>
        <row r="37964">
          <cell r="D37964" t="str">
            <v>YF00233</v>
          </cell>
          <cell r="J37964" t="str">
            <v>(blank)</v>
          </cell>
        </row>
        <row r="37965">
          <cell r="D37965" t="str">
            <v>YF00233</v>
          </cell>
          <cell r="J37965" t="str">
            <v>(blank)</v>
          </cell>
        </row>
        <row r="37966">
          <cell r="D37966" t="str">
            <v>YF00233</v>
          </cell>
          <cell r="J37966" t="str">
            <v>(blank)</v>
          </cell>
        </row>
        <row r="37967">
          <cell r="D37967" t="str">
            <v>YF00233</v>
          </cell>
          <cell r="J37967" t="str">
            <v>(blank)</v>
          </cell>
        </row>
        <row r="37968">
          <cell r="D37968" t="str">
            <v>YF00233</v>
          </cell>
          <cell r="J37968" t="str">
            <v>(blank)</v>
          </cell>
        </row>
        <row r="37969">
          <cell r="D37969" t="str">
            <v>YF00233</v>
          </cell>
          <cell r="J37969" t="str">
            <v>(blank)</v>
          </cell>
        </row>
        <row r="37970">
          <cell r="D37970" t="str">
            <v>YF00233</v>
          </cell>
          <cell r="J37970" t="str">
            <v>(blank)</v>
          </cell>
        </row>
        <row r="37971">
          <cell r="D37971" t="str">
            <v>YF00233</v>
          </cell>
          <cell r="J37971" t="str">
            <v>(blank)</v>
          </cell>
        </row>
        <row r="37972">
          <cell r="D37972" t="str">
            <v>YF00233</v>
          </cell>
          <cell r="J37972" t="str">
            <v>(blank)</v>
          </cell>
        </row>
        <row r="37973">
          <cell r="D37973" t="str">
            <v>YF00233</v>
          </cell>
          <cell r="J37973" t="str">
            <v>(blank)</v>
          </cell>
        </row>
        <row r="37974">
          <cell r="D37974" t="str">
            <v>YF00233</v>
          </cell>
          <cell r="J37974" t="str">
            <v>(blank)</v>
          </cell>
        </row>
        <row r="37975">
          <cell r="D37975" t="str">
            <v>YF00233</v>
          </cell>
          <cell r="J37975" t="str">
            <v>(blank)</v>
          </cell>
        </row>
        <row r="37976">
          <cell r="D37976" t="str">
            <v>YF00233</v>
          </cell>
          <cell r="J37976" t="str">
            <v>(blank)</v>
          </cell>
        </row>
        <row r="37977">
          <cell r="D37977" t="str">
            <v>YF00233</v>
          </cell>
          <cell r="J37977" t="str">
            <v>(blank)</v>
          </cell>
        </row>
        <row r="37978">
          <cell r="D37978" t="str">
            <v>YF00233</v>
          </cell>
          <cell r="J37978" t="str">
            <v>(blank)</v>
          </cell>
        </row>
        <row r="37979">
          <cell r="D37979" t="str">
            <v>YF00233</v>
          </cell>
          <cell r="J37979" t="str">
            <v>N/A</v>
          </cell>
        </row>
        <row r="37980">
          <cell r="D37980" t="str">
            <v>YF00233</v>
          </cell>
          <cell r="J37980" t="str">
            <v>N/A</v>
          </cell>
        </row>
        <row r="37981">
          <cell r="D37981" t="str">
            <v>YF00236</v>
          </cell>
          <cell r="J37981" t="str">
            <v>(blank)</v>
          </cell>
        </row>
        <row r="37982">
          <cell r="D37982" t="str">
            <v>YF00236</v>
          </cell>
          <cell r="J37982" t="str">
            <v>(blank)</v>
          </cell>
        </row>
        <row r="37983">
          <cell r="D37983" t="str">
            <v>YF00236</v>
          </cell>
          <cell r="J37983" t="str">
            <v>(blank)</v>
          </cell>
        </row>
        <row r="37984">
          <cell r="D37984" t="str">
            <v>YF00236</v>
          </cell>
          <cell r="J37984" t="str">
            <v>(blank)</v>
          </cell>
        </row>
        <row r="37985">
          <cell r="D37985" t="str">
            <v>YF00236</v>
          </cell>
          <cell r="J37985" t="str">
            <v>(blank)</v>
          </cell>
        </row>
        <row r="37986">
          <cell r="D37986" t="str">
            <v>YF00236</v>
          </cell>
          <cell r="J37986" t="str">
            <v>(blank)</v>
          </cell>
        </row>
        <row r="37987">
          <cell r="D37987" t="str">
            <v>YF00236</v>
          </cell>
          <cell r="J37987" t="str">
            <v>(blank)</v>
          </cell>
        </row>
        <row r="37988">
          <cell r="D37988" t="str">
            <v>YF00236</v>
          </cell>
          <cell r="J37988" t="str">
            <v>(blank)</v>
          </cell>
        </row>
        <row r="37989">
          <cell r="D37989" t="str">
            <v>YF00236</v>
          </cell>
          <cell r="J37989" t="str">
            <v>(blank)</v>
          </cell>
        </row>
        <row r="37990">
          <cell r="D37990" t="str">
            <v>YF00236</v>
          </cell>
          <cell r="J37990" t="str">
            <v>(blank)</v>
          </cell>
        </row>
        <row r="37991">
          <cell r="D37991" t="str">
            <v>YF00236</v>
          </cell>
          <cell r="J37991" t="str">
            <v>(blank)</v>
          </cell>
        </row>
        <row r="37992">
          <cell r="D37992" t="str">
            <v>YF00236</v>
          </cell>
          <cell r="J37992" t="str">
            <v>(blank)</v>
          </cell>
        </row>
        <row r="37993">
          <cell r="D37993" t="str">
            <v>YF00236</v>
          </cell>
          <cell r="J37993" t="str">
            <v>(blank)</v>
          </cell>
        </row>
        <row r="37994">
          <cell r="D37994" t="str">
            <v>YF00236</v>
          </cell>
          <cell r="J37994" t="str">
            <v>(blank)</v>
          </cell>
        </row>
        <row r="37995">
          <cell r="D37995" t="str">
            <v>YF00236</v>
          </cell>
          <cell r="J37995" t="str">
            <v>(blank)</v>
          </cell>
        </row>
        <row r="37996">
          <cell r="D37996" t="str">
            <v>YF00236</v>
          </cell>
          <cell r="J37996" t="str">
            <v>(blank)</v>
          </cell>
        </row>
        <row r="37997">
          <cell r="D37997" t="str">
            <v>YF00236</v>
          </cell>
          <cell r="J37997" t="str">
            <v>(blank)</v>
          </cell>
        </row>
        <row r="37998">
          <cell r="D37998" t="str">
            <v>YF00236</v>
          </cell>
          <cell r="J37998" t="str">
            <v>(blank)</v>
          </cell>
        </row>
        <row r="37999">
          <cell r="D37999" t="str">
            <v>YF00236</v>
          </cell>
          <cell r="J37999" t="str">
            <v>(blank)</v>
          </cell>
        </row>
        <row r="38000">
          <cell r="D38000" t="str">
            <v>YF00236</v>
          </cell>
          <cell r="J38000" t="str">
            <v>(blank)</v>
          </cell>
        </row>
        <row r="38001">
          <cell r="D38001" t="str">
            <v>YF00236</v>
          </cell>
          <cell r="J38001" t="str">
            <v>(blank)</v>
          </cell>
        </row>
        <row r="38002">
          <cell r="D38002" t="str">
            <v>YF00236</v>
          </cell>
          <cell r="J38002" t="str">
            <v>(blank)</v>
          </cell>
        </row>
        <row r="38003">
          <cell r="D38003" t="str">
            <v>YF00236</v>
          </cell>
          <cell r="J38003" t="str">
            <v>(blank)</v>
          </cell>
        </row>
        <row r="38004">
          <cell r="D38004" t="str">
            <v>YF00236</v>
          </cell>
          <cell r="J38004" t="str">
            <v>(blank)</v>
          </cell>
        </row>
        <row r="38005">
          <cell r="D38005" t="str">
            <v>YF00236</v>
          </cell>
          <cell r="J38005" t="str">
            <v>(blank)</v>
          </cell>
        </row>
        <row r="38006">
          <cell r="D38006" t="str">
            <v>YF00236</v>
          </cell>
          <cell r="J38006" t="str">
            <v>(blank)</v>
          </cell>
        </row>
        <row r="38007">
          <cell r="D38007" t="str">
            <v>YF00236</v>
          </cell>
          <cell r="J38007" t="str">
            <v>(blank)</v>
          </cell>
        </row>
        <row r="38008">
          <cell r="D38008" t="str">
            <v>YF00236</v>
          </cell>
          <cell r="J38008" t="str">
            <v>(blank)</v>
          </cell>
        </row>
        <row r="38009">
          <cell r="D38009" t="str">
            <v>YF00236</v>
          </cell>
          <cell r="J38009" t="str">
            <v>(blank)</v>
          </cell>
        </row>
        <row r="38010">
          <cell r="D38010" t="str">
            <v>YF00236</v>
          </cell>
          <cell r="J38010" t="str">
            <v>(blank)</v>
          </cell>
        </row>
        <row r="38011">
          <cell r="D38011" t="str">
            <v>YF00236</v>
          </cell>
          <cell r="J38011" t="str">
            <v>(blank)</v>
          </cell>
        </row>
        <row r="38012">
          <cell r="D38012" t="str">
            <v>YF00236</v>
          </cell>
          <cell r="J38012" t="str">
            <v>N/A</v>
          </cell>
        </row>
        <row r="38013">
          <cell r="D38013" t="str">
            <v>YF00236</v>
          </cell>
          <cell r="J38013" t="str">
            <v>N/A</v>
          </cell>
        </row>
        <row r="38014">
          <cell r="D38014" t="str">
            <v>YF00336</v>
          </cell>
          <cell r="J38014" t="str">
            <v>(blank)</v>
          </cell>
        </row>
        <row r="38015">
          <cell r="D38015" t="str">
            <v>YF00336</v>
          </cell>
          <cell r="J38015" t="str">
            <v>(blank)</v>
          </cell>
        </row>
        <row r="38016">
          <cell r="D38016" t="str">
            <v>YF00336</v>
          </cell>
          <cell r="J38016" t="str">
            <v>(blank)</v>
          </cell>
        </row>
        <row r="38017">
          <cell r="D38017" t="str">
            <v>YF00336</v>
          </cell>
          <cell r="J38017" t="str">
            <v>(blank)</v>
          </cell>
        </row>
        <row r="38018">
          <cell r="D38018" t="str">
            <v>YF00336</v>
          </cell>
          <cell r="J38018" t="str">
            <v>N/A</v>
          </cell>
        </row>
        <row r="38019">
          <cell r="D38019" t="str">
            <v>YF00336</v>
          </cell>
          <cell r="J38019" t="str">
            <v>N/A</v>
          </cell>
        </row>
        <row r="38020">
          <cell r="D38020" t="str">
            <v>YF10024</v>
          </cell>
          <cell r="J38020" t="str">
            <v>N/A</v>
          </cell>
        </row>
        <row r="38021">
          <cell r="D38021" t="str">
            <v>YF1004</v>
          </cell>
          <cell r="J38021" t="str">
            <v>(blank)</v>
          </cell>
        </row>
        <row r="38022">
          <cell r="D38022" t="str">
            <v>YF1004</v>
          </cell>
          <cell r="J38022" t="str">
            <v>(blank)</v>
          </cell>
        </row>
        <row r="38023">
          <cell r="D38023" t="str">
            <v>YF1004</v>
          </cell>
          <cell r="J38023" t="str">
            <v>N/A</v>
          </cell>
        </row>
        <row r="38024">
          <cell r="D38024" t="str">
            <v>YF1004</v>
          </cell>
          <cell r="J38024" t="str">
            <v>N/A</v>
          </cell>
        </row>
        <row r="38025">
          <cell r="D38025" t="str">
            <v>YF106</v>
          </cell>
          <cell r="J38025" t="str">
            <v>(blank)</v>
          </cell>
        </row>
        <row r="38026">
          <cell r="D38026" t="str">
            <v>YF106</v>
          </cell>
          <cell r="J38026" t="str">
            <v>(blank)</v>
          </cell>
        </row>
        <row r="38027">
          <cell r="D38027" t="str">
            <v>YF106</v>
          </cell>
          <cell r="J38027" t="str">
            <v>(blank)</v>
          </cell>
        </row>
        <row r="38028">
          <cell r="D38028" t="str">
            <v>YF106</v>
          </cell>
          <cell r="J38028" t="str">
            <v>(blank)</v>
          </cell>
        </row>
        <row r="38029">
          <cell r="D38029" t="str">
            <v>YF106</v>
          </cell>
          <cell r="J38029" t="str">
            <v>(blank)</v>
          </cell>
        </row>
        <row r="38030">
          <cell r="D38030" t="str">
            <v>YF106</v>
          </cell>
          <cell r="J38030" t="str">
            <v>(blank)</v>
          </cell>
        </row>
        <row r="38031">
          <cell r="D38031" t="str">
            <v>YF106</v>
          </cell>
          <cell r="J38031" t="str">
            <v>(blank)</v>
          </cell>
        </row>
        <row r="38032">
          <cell r="D38032" t="str">
            <v>YF106</v>
          </cell>
          <cell r="J38032" t="str">
            <v>(blank)</v>
          </cell>
        </row>
        <row r="38033">
          <cell r="D38033" t="str">
            <v>YF106</v>
          </cell>
          <cell r="J38033" t="str">
            <v>(blank)</v>
          </cell>
        </row>
        <row r="38034">
          <cell r="D38034" t="str">
            <v>YF106</v>
          </cell>
          <cell r="J38034" t="str">
            <v>(blank)</v>
          </cell>
        </row>
        <row r="38035">
          <cell r="D38035" t="str">
            <v>YF106</v>
          </cell>
          <cell r="J38035" t="str">
            <v>(blank)</v>
          </cell>
        </row>
        <row r="38036">
          <cell r="D38036" t="str">
            <v>YF106</v>
          </cell>
          <cell r="J38036" t="str">
            <v>(blank)</v>
          </cell>
        </row>
        <row r="38037">
          <cell r="D38037" t="str">
            <v>YF106</v>
          </cell>
          <cell r="J38037" t="str">
            <v>(blank)</v>
          </cell>
        </row>
        <row r="38038">
          <cell r="D38038" t="str">
            <v>YF106</v>
          </cell>
          <cell r="J38038" t="str">
            <v>(blank)</v>
          </cell>
        </row>
        <row r="38039">
          <cell r="D38039" t="str">
            <v>YF11624</v>
          </cell>
          <cell r="J38039" t="str">
            <v>(blank)</v>
          </cell>
        </row>
        <row r="38040">
          <cell r="D38040" t="str">
            <v>YF11624</v>
          </cell>
          <cell r="J38040" t="str">
            <v>(blank)</v>
          </cell>
        </row>
        <row r="38041">
          <cell r="D38041" t="str">
            <v>YF11624</v>
          </cell>
          <cell r="J38041" t="str">
            <v>(blank)</v>
          </cell>
        </row>
        <row r="38042">
          <cell r="D38042" t="str">
            <v>YF11624</v>
          </cell>
          <cell r="J38042" t="str">
            <v>(blank)</v>
          </cell>
        </row>
        <row r="38043">
          <cell r="D38043" t="str">
            <v>YF11624</v>
          </cell>
          <cell r="J38043" t="str">
            <v>(blank)</v>
          </cell>
        </row>
        <row r="38044">
          <cell r="D38044" t="str">
            <v>YF11624</v>
          </cell>
          <cell r="J38044" t="str">
            <v>(blank)</v>
          </cell>
        </row>
        <row r="38045">
          <cell r="D38045" t="str">
            <v>YF16FLD</v>
          </cell>
          <cell r="J38045" t="str">
            <v>(blank)</v>
          </cell>
        </row>
        <row r="38046">
          <cell r="D38046" t="str">
            <v>YF16FLD</v>
          </cell>
          <cell r="J38046" t="str">
            <v>(blank)</v>
          </cell>
        </row>
        <row r="38047">
          <cell r="D38047" t="str">
            <v>YF16FLD</v>
          </cell>
          <cell r="J38047" t="str">
            <v>N/A</v>
          </cell>
        </row>
        <row r="38048">
          <cell r="D38048" t="str">
            <v>YF16FLD</v>
          </cell>
          <cell r="J38048" t="str">
            <v>N/A</v>
          </cell>
        </row>
        <row r="38049">
          <cell r="D38049" t="str">
            <v>YF19300</v>
          </cell>
          <cell r="J38049" t="str">
            <v>N/A</v>
          </cell>
        </row>
        <row r="38050">
          <cell r="D38050" t="str">
            <v>YF19310</v>
          </cell>
          <cell r="J38050" t="str">
            <v>N/A</v>
          </cell>
        </row>
        <row r="38051">
          <cell r="D38051" t="str">
            <v>YF2000</v>
          </cell>
          <cell r="J38051" t="str">
            <v>(blank)</v>
          </cell>
        </row>
        <row r="38052">
          <cell r="D38052" t="str">
            <v>YF2000</v>
          </cell>
          <cell r="J38052" t="str">
            <v>(blank)</v>
          </cell>
        </row>
        <row r="38053">
          <cell r="D38053" t="str">
            <v>YF2000</v>
          </cell>
          <cell r="J38053" t="str">
            <v>(blank)</v>
          </cell>
        </row>
        <row r="38054">
          <cell r="D38054" t="str">
            <v>YF2000</v>
          </cell>
          <cell r="J38054" t="str">
            <v>(blank)</v>
          </cell>
        </row>
        <row r="38055">
          <cell r="D38055" t="str">
            <v>YF2000</v>
          </cell>
          <cell r="J38055" t="str">
            <v>N/A</v>
          </cell>
        </row>
        <row r="38056">
          <cell r="D38056" t="str">
            <v>YF2000</v>
          </cell>
          <cell r="J38056" t="str">
            <v>N/A</v>
          </cell>
        </row>
        <row r="38057">
          <cell r="D38057" t="str">
            <v>YF2002</v>
          </cell>
          <cell r="J38057" t="str">
            <v>N/A</v>
          </cell>
        </row>
        <row r="38058">
          <cell r="D38058" t="str">
            <v>YF2007</v>
          </cell>
          <cell r="J38058" t="str">
            <v>(blank)</v>
          </cell>
        </row>
        <row r="38059">
          <cell r="D38059" t="str">
            <v>YF2007</v>
          </cell>
          <cell r="J38059" t="str">
            <v>(blank)</v>
          </cell>
        </row>
        <row r="38060">
          <cell r="D38060" t="str">
            <v>YF2007</v>
          </cell>
          <cell r="J38060" t="str">
            <v>(blank)</v>
          </cell>
        </row>
        <row r="38061">
          <cell r="D38061" t="str">
            <v>YF2007</v>
          </cell>
          <cell r="J38061" t="str">
            <v>(blank)</v>
          </cell>
        </row>
        <row r="38062">
          <cell r="D38062" t="str">
            <v>YF2007</v>
          </cell>
          <cell r="J38062" t="str">
            <v>N/A</v>
          </cell>
        </row>
        <row r="38063">
          <cell r="D38063" t="str">
            <v>YF2007</v>
          </cell>
          <cell r="J38063" t="str">
            <v>N/A</v>
          </cell>
        </row>
        <row r="38064">
          <cell r="D38064" t="str">
            <v>YF2362</v>
          </cell>
          <cell r="J38064" t="str">
            <v>(blank)</v>
          </cell>
        </row>
        <row r="38065">
          <cell r="D38065" t="str">
            <v>YF2362</v>
          </cell>
          <cell r="J38065" t="str">
            <v>(blank)</v>
          </cell>
        </row>
        <row r="38066">
          <cell r="D38066" t="str">
            <v>YF2362</v>
          </cell>
          <cell r="J38066" t="str">
            <v>(blank)</v>
          </cell>
        </row>
        <row r="38067">
          <cell r="D38067" t="str">
            <v>YF2362</v>
          </cell>
          <cell r="J38067" t="str">
            <v>(blank)</v>
          </cell>
        </row>
        <row r="38068">
          <cell r="D38068" t="str">
            <v>YF2362</v>
          </cell>
          <cell r="J38068" t="str">
            <v>N/A</v>
          </cell>
        </row>
        <row r="38069">
          <cell r="D38069" t="str">
            <v>YF2362</v>
          </cell>
          <cell r="J38069" t="str">
            <v>N/A</v>
          </cell>
        </row>
        <row r="38070">
          <cell r="D38070" t="str">
            <v>YF2365</v>
          </cell>
          <cell r="J38070" t="str">
            <v>(blank)</v>
          </cell>
        </row>
        <row r="38071">
          <cell r="D38071" t="str">
            <v>YF2365</v>
          </cell>
          <cell r="J38071" t="str">
            <v>(blank)</v>
          </cell>
        </row>
        <row r="38072">
          <cell r="D38072" t="str">
            <v>YF2365</v>
          </cell>
          <cell r="J38072" t="str">
            <v>(blank)</v>
          </cell>
        </row>
        <row r="38073">
          <cell r="D38073" t="str">
            <v>YF2365</v>
          </cell>
          <cell r="J38073" t="str">
            <v>(blank)</v>
          </cell>
        </row>
        <row r="38074">
          <cell r="D38074" t="str">
            <v>YF2365</v>
          </cell>
          <cell r="J38074" t="str">
            <v>N/A</v>
          </cell>
        </row>
        <row r="38075">
          <cell r="D38075" t="str">
            <v>YF2365</v>
          </cell>
          <cell r="J38075" t="str">
            <v>N/A</v>
          </cell>
        </row>
        <row r="38076">
          <cell r="D38076" t="str">
            <v>YF2593</v>
          </cell>
          <cell r="J38076" t="str">
            <v>(blank)</v>
          </cell>
        </row>
        <row r="38077">
          <cell r="D38077" t="str">
            <v>YF2593</v>
          </cell>
          <cell r="J38077" t="str">
            <v>(blank)</v>
          </cell>
        </row>
        <row r="38078">
          <cell r="D38078" t="str">
            <v>YF2593</v>
          </cell>
          <cell r="J38078" t="str">
            <v>(blank)</v>
          </cell>
        </row>
        <row r="38079">
          <cell r="D38079" t="str">
            <v>YF2593</v>
          </cell>
          <cell r="J38079" t="str">
            <v>(blank)</v>
          </cell>
        </row>
        <row r="38080">
          <cell r="D38080" t="str">
            <v>YF2593</v>
          </cell>
          <cell r="J38080" t="str">
            <v>(blank)</v>
          </cell>
        </row>
        <row r="38081">
          <cell r="D38081" t="str">
            <v>YF2593</v>
          </cell>
          <cell r="J38081" t="str">
            <v>(blank)</v>
          </cell>
        </row>
        <row r="38082">
          <cell r="D38082" t="str">
            <v>YF2593</v>
          </cell>
          <cell r="J38082" t="str">
            <v>(blank)</v>
          </cell>
        </row>
        <row r="38083">
          <cell r="D38083" t="str">
            <v>YF2593</v>
          </cell>
          <cell r="J38083" t="str">
            <v>(blank)</v>
          </cell>
        </row>
        <row r="38084">
          <cell r="D38084" t="str">
            <v>YF2593</v>
          </cell>
          <cell r="J38084" t="str">
            <v>(blank)</v>
          </cell>
        </row>
        <row r="38085">
          <cell r="D38085" t="str">
            <v>YF2593</v>
          </cell>
          <cell r="J38085" t="str">
            <v>(blank)</v>
          </cell>
        </row>
        <row r="38086">
          <cell r="D38086" t="str">
            <v>YF2593</v>
          </cell>
          <cell r="J38086" t="str">
            <v>(blank)</v>
          </cell>
        </row>
        <row r="38087">
          <cell r="D38087" t="str">
            <v>YF2593</v>
          </cell>
          <cell r="J38087" t="str">
            <v>(blank)</v>
          </cell>
        </row>
        <row r="38088">
          <cell r="D38088" t="str">
            <v>YF2593</v>
          </cell>
          <cell r="J38088" t="str">
            <v>(blank)</v>
          </cell>
        </row>
        <row r="38089">
          <cell r="D38089" t="str">
            <v>YF2593</v>
          </cell>
          <cell r="J38089" t="str">
            <v>(blank)</v>
          </cell>
        </row>
        <row r="38090">
          <cell r="D38090" t="str">
            <v>YF2593</v>
          </cell>
          <cell r="J38090" t="str">
            <v>(blank)</v>
          </cell>
        </row>
        <row r="38091">
          <cell r="D38091" t="str">
            <v>YF2593</v>
          </cell>
          <cell r="J38091" t="str">
            <v>(blank)</v>
          </cell>
        </row>
        <row r="38092">
          <cell r="D38092" t="str">
            <v>YF2593</v>
          </cell>
          <cell r="J38092" t="str">
            <v>(blank)</v>
          </cell>
        </row>
        <row r="38093">
          <cell r="D38093" t="str">
            <v>YF2593</v>
          </cell>
          <cell r="J38093" t="str">
            <v>(blank)</v>
          </cell>
        </row>
        <row r="38094">
          <cell r="D38094" t="str">
            <v>YF2593</v>
          </cell>
          <cell r="J38094" t="str">
            <v>(blank)</v>
          </cell>
        </row>
        <row r="38095">
          <cell r="D38095" t="str">
            <v>YF2593</v>
          </cell>
          <cell r="J38095" t="str">
            <v>(blank)</v>
          </cell>
        </row>
        <row r="38096">
          <cell r="D38096" t="str">
            <v>YF2593</v>
          </cell>
          <cell r="J38096" t="str">
            <v>(blank)</v>
          </cell>
        </row>
        <row r="38097">
          <cell r="D38097" t="str">
            <v>YF2593</v>
          </cell>
          <cell r="J38097" t="str">
            <v>(blank)</v>
          </cell>
        </row>
        <row r="38098">
          <cell r="D38098" t="str">
            <v>YF2593</v>
          </cell>
          <cell r="J38098" t="str">
            <v>(blank)</v>
          </cell>
        </row>
        <row r="38099">
          <cell r="D38099" t="str">
            <v>YF2593</v>
          </cell>
          <cell r="J38099" t="str">
            <v>(blank)</v>
          </cell>
        </row>
        <row r="38100">
          <cell r="D38100" t="str">
            <v>YF2593</v>
          </cell>
          <cell r="J38100" t="str">
            <v>(blank)</v>
          </cell>
        </row>
        <row r="38101">
          <cell r="D38101" t="str">
            <v>YF2593</v>
          </cell>
          <cell r="J38101" t="str">
            <v>(blank)</v>
          </cell>
        </row>
        <row r="38102">
          <cell r="D38102" t="str">
            <v>YF2593</v>
          </cell>
          <cell r="J38102" t="str">
            <v>(blank)</v>
          </cell>
        </row>
        <row r="38103">
          <cell r="D38103" t="str">
            <v>YF2593</v>
          </cell>
          <cell r="J38103" t="str">
            <v>(blank)</v>
          </cell>
        </row>
        <row r="38104">
          <cell r="D38104" t="str">
            <v>YF2593</v>
          </cell>
          <cell r="J38104" t="str">
            <v>N/A</v>
          </cell>
        </row>
        <row r="38105">
          <cell r="D38105" t="str">
            <v>YF2593</v>
          </cell>
          <cell r="J38105" t="str">
            <v>N/A</v>
          </cell>
        </row>
        <row r="38106">
          <cell r="D38106" t="str">
            <v>YF2802</v>
          </cell>
          <cell r="J38106" t="str">
            <v>(blank)</v>
          </cell>
        </row>
        <row r="38107">
          <cell r="D38107" t="str">
            <v>YF2802</v>
          </cell>
          <cell r="J38107" t="str">
            <v>(blank)</v>
          </cell>
        </row>
        <row r="38108">
          <cell r="D38108" t="str">
            <v>YF2802</v>
          </cell>
          <cell r="J38108" t="str">
            <v>N/A</v>
          </cell>
        </row>
        <row r="38109">
          <cell r="D38109" t="str">
            <v>YF2802</v>
          </cell>
          <cell r="J38109" t="str">
            <v>N/A</v>
          </cell>
        </row>
        <row r="38110">
          <cell r="D38110" t="str">
            <v>YF2GO</v>
          </cell>
          <cell r="J38110" t="str">
            <v>(blank)</v>
          </cell>
        </row>
        <row r="38111">
          <cell r="D38111" t="str">
            <v>YF2GO</v>
          </cell>
          <cell r="J38111" t="str">
            <v>(blank)</v>
          </cell>
        </row>
        <row r="38112">
          <cell r="D38112" t="str">
            <v>YF2GO</v>
          </cell>
          <cell r="J38112" t="str">
            <v>(blank)</v>
          </cell>
        </row>
        <row r="38113">
          <cell r="D38113" t="str">
            <v>YF2GO</v>
          </cell>
          <cell r="J38113" t="str">
            <v>(blank)</v>
          </cell>
        </row>
        <row r="38114">
          <cell r="D38114" t="str">
            <v>YF2GO</v>
          </cell>
          <cell r="J38114" t="str">
            <v>(blank)</v>
          </cell>
        </row>
        <row r="38115">
          <cell r="D38115" t="str">
            <v>YF2GO</v>
          </cell>
          <cell r="J38115" t="str">
            <v>(blank)</v>
          </cell>
        </row>
        <row r="38116">
          <cell r="D38116" t="str">
            <v>YF2GO</v>
          </cell>
          <cell r="J38116" t="str">
            <v>(blank)</v>
          </cell>
        </row>
        <row r="38117">
          <cell r="D38117" t="str">
            <v>YF2GO</v>
          </cell>
          <cell r="J38117" t="str">
            <v>(blank)</v>
          </cell>
        </row>
        <row r="38118">
          <cell r="D38118" t="str">
            <v>YF2GO</v>
          </cell>
          <cell r="J38118" t="str">
            <v>(blank)</v>
          </cell>
        </row>
        <row r="38119">
          <cell r="D38119" t="str">
            <v>YF2GO</v>
          </cell>
          <cell r="J38119" t="str">
            <v>(blank)</v>
          </cell>
        </row>
        <row r="38120">
          <cell r="D38120" t="str">
            <v>YF2GO</v>
          </cell>
          <cell r="J38120" t="str">
            <v>(blank)</v>
          </cell>
        </row>
        <row r="38121">
          <cell r="D38121" t="str">
            <v>YF2GO</v>
          </cell>
          <cell r="J38121" t="str">
            <v>(blank)</v>
          </cell>
        </row>
        <row r="38122">
          <cell r="D38122" t="str">
            <v>YF2GO</v>
          </cell>
          <cell r="J38122" t="str">
            <v>(blank)</v>
          </cell>
        </row>
        <row r="38123">
          <cell r="D38123" t="str">
            <v>YF2GO</v>
          </cell>
          <cell r="J38123" t="str">
            <v>(blank)</v>
          </cell>
        </row>
        <row r="38124">
          <cell r="D38124" t="str">
            <v>YF3052</v>
          </cell>
          <cell r="J38124" t="str">
            <v>(blank)</v>
          </cell>
        </row>
        <row r="38125">
          <cell r="D38125" t="str">
            <v>YF3052</v>
          </cell>
          <cell r="J38125" t="str">
            <v>(blank)</v>
          </cell>
        </row>
        <row r="38126">
          <cell r="D38126" t="str">
            <v>YF3052</v>
          </cell>
          <cell r="J38126" t="str">
            <v>(blank)</v>
          </cell>
        </row>
        <row r="38127">
          <cell r="D38127" t="str">
            <v>YF3052</v>
          </cell>
          <cell r="J38127" t="str">
            <v>(blank)</v>
          </cell>
        </row>
        <row r="38128">
          <cell r="D38128" t="str">
            <v>YF3052</v>
          </cell>
          <cell r="J38128" t="str">
            <v>(blank)</v>
          </cell>
        </row>
        <row r="38129">
          <cell r="D38129" t="str">
            <v>YF3052</v>
          </cell>
          <cell r="J38129" t="str">
            <v>(blank)</v>
          </cell>
        </row>
        <row r="38130">
          <cell r="D38130" t="str">
            <v>YF3052</v>
          </cell>
          <cell r="J38130" t="str">
            <v>(blank)</v>
          </cell>
        </row>
        <row r="38131">
          <cell r="D38131" t="str">
            <v>YF3052</v>
          </cell>
          <cell r="J38131" t="str">
            <v>(blank)</v>
          </cell>
        </row>
        <row r="38132">
          <cell r="D38132" t="str">
            <v>YF3052</v>
          </cell>
          <cell r="J38132" t="str">
            <v>(blank)</v>
          </cell>
        </row>
        <row r="38133">
          <cell r="D38133" t="str">
            <v>YF3052</v>
          </cell>
          <cell r="J38133" t="str">
            <v>(blank)</v>
          </cell>
        </row>
        <row r="38134">
          <cell r="D38134" t="str">
            <v>YF3052</v>
          </cell>
          <cell r="J38134" t="str">
            <v>(blank)</v>
          </cell>
        </row>
        <row r="38135">
          <cell r="D38135" t="str">
            <v>YF3052</v>
          </cell>
          <cell r="J38135" t="str">
            <v>(blank)</v>
          </cell>
        </row>
        <row r="38136">
          <cell r="D38136" t="str">
            <v>YF3052</v>
          </cell>
          <cell r="J38136" t="str">
            <v>(blank)</v>
          </cell>
        </row>
        <row r="38137">
          <cell r="D38137" t="str">
            <v>YF3052</v>
          </cell>
          <cell r="J38137" t="str">
            <v>(blank)</v>
          </cell>
        </row>
        <row r="38138">
          <cell r="D38138" t="str">
            <v>YF3052</v>
          </cell>
          <cell r="J38138" t="str">
            <v>(blank)</v>
          </cell>
        </row>
        <row r="38139">
          <cell r="D38139" t="str">
            <v>YF3052</v>
          </cell>
          <cell r="J38139" t="str">
            <v>(blank)</v>
          </cell>
        </row>
        <row r="38140">
          <cell r="D38140" t="str">
            <v>YF3052</v>
          </cell>
          <cell r="J38140" t="str">
            <v>(blank)</v>
          </cell>
        </row>
        <row r="38141">
          <cell r="D38141" t="str">
            <v>YF3052</v>
          </cell>
          <cell r="J38141" t="str">
            <v>(blank)</v>
          </cell>
        </row>
        <row r="38142">
          <cell r="D38142" t="str">
            <v>YF3052</v>
          </cell>
          <cell r="J38142" t="str">
            <v>(blank)</v>
          </cell>
        </row>
        <row r="38143">
          <cell r="D38143" t="str">
            <v>YF3052</v>
          </cell>
          <cell r="J38143" t="str">
            <v>(blank)</v>
          </cell>
        </row>
        <row r="38144">
          <cell r="D38144" t="str">
            <v>YF3052</v>
          </cell>
          <cell r="J38144" t="str">
            <v>(blank)</v>
          </cell>
        </row>
        <row r="38145">
          <cell r="D38145" t="str">
            <v>YF3052</v>
          </cell>
          <cell r="J38145" t="str">
            <v>(blank)</v>
          </cell>
        </row>
        <row r="38146">
          <cell r="D38146" t="str">
            <v>YF3052</v>
          </cell>
          <cell r="J38146" t="str">
            <v>(blank)</v>
          </cell>
        </row>
        <row r="38147">
          <cell r="D38147" t="str">
            <v>YF3052</v>
          </cell>
          <cell r="J38147" t="str">
            <v>(blank)</v>
          </cell>
        </row>
        <row r="38148">
          <cell r="D38148" t="str">
            <v>YF3052</v>
          </cell>
          <cell r="J38148" t="str">
            <v>(blank)</v>
          </cell>
        </row>
        <row r="38149">
          <cell r="D38149" t="str">
            <v>YF3052</v>
          </cell>
          <cell r="J38149" t="str">
            <v>(blank)</v>
          </cell>
        </row>
        <row r="38150">
          <cell r="D38150" t="str">
            <v>YF3052</v>
          </cell>
          <cell r="J38150" t="str">
            <v>(blank)</v>
          </cell>
        </row>
        <row r="38151">
          <cell r="D38151" t="str">
            <v>YF3052</v>
          </cell>
          <cell r="J38151" t="str">
            <v>(blank)</v>
          </cell>
        </row>
        <row r="38152">
          <cell r="D38152" t="str">
            <v>YF3052</v>
          </cell>
          <cell r="J38152" t="str">
            <v>(blank)</v>
          </cell>
        </row>
        <row r="38153">
          <cell r="D38153" t="str">
            <v>YF3052</v>
          </cell>
          <cell r="J38153" t="str">
            <v>(blank)</v>
          </cell>
        </row>
        <row r="38154">
          <cell r="D38154" t="str">
            <v>YF3052</v>
          </cell>
          <cell r="J38154" t="str">
            <v>N/A</v>
          </cell>
        </row>
        <row r="38155">
          <cell r="D38155" t="str">
            <v>YF3052</v>
          </cell>
          <cell r="J38155" t="str">
            <v>N/A</v>
          </cell>
        </row>
        <row r="38156">
          <cell r="D38156" t="str">
            <v>YF3071</v>
          </cell>
          <cell r="J38156" t="str">
            <v>(blank)</v>
          </cell>
        </row>
        <row r="38157">
          <cell r="D38157" t="str">
            <v>YF3071</v>
          </cell>
          <cell r="J38157" t="str">
            <v>(blank)</v>
          </cell>
        </row>
        <row r="38158">
          <cell r="D38158" t="str">
            <v>YF3071</v>
          </cell>
          <cell r="J38158" t="str">
            <v>(blank)</v>
          </cell>
        </row>
        <row r="38159">
          <cell r="D38159" t="str">
            <v>YF3071</v>
          </cell>
          <cell r="J38159" t="str">
            <v>(blank)</v>
          </cell>
        </row>
        <row r="38160">
          <cell r="D38160" t="str">
            <v>YF3071</v>
          </cell>
          <cell r="J38160" t="str">
            <v>N/A</v>
          </cell>
        </row>
        <row r="38161">
          <cell r="D38161" t="str">
            <v>YF3071</v>
          </cell>
          <cell r="J38161" t="str">
            <v>N/A</v>
          </cell>
        </row>
        <row r="38162">
          <cell r="D38162" t="str">
            <v>YF32461</v>
          </cell>
          <cell r="J38162" t="str">
            <v>(blank)</v>
          </cell>
        </row>
        <row r="38163">
          <cell r="D38163" t="str">
            <v>YF32461</v>
          </cell>
          <cell r="J38163" t="str">
            <v>(blank)</v>
          </cell>
        </row>
        <row r="38164">
          <cell r="D38164" t="str">
            <v>YF32461</v>
          </cell>
          <cell r="J38164" t="str">
            <v>N/A</v>
          </cell>
        </row>
        <row r="38165">
          <cell r="D38165" t="str">
            <v>YF32461</v>
          </cell>
          <cell r="J38165" t="str">
            <v>N/A</v>
          </cell>
        </row>
        <row r="38166">
          <cell r="D38166" t="str">
            <v>YF34614</v>
          </cell>
          <cell r="J38166" t="str">
            <v>(blank)</v>
          </cell>
        </row>
        <row r="38167">
          <cell r="D38167" t="str">
            <v>YF34614</v>
          </cell>
          <cell r="J38167" t="str">
            <v>(blank)</v>
          </cell>
        </row>
        <row r="38168">
          <cell r="D38168" t="str">
            <v>YF34614</v>
          </cell>
          <cell r="J38168" t="str">
            <v>N/A</v>
          </cell>
        </row>
        <row r="38169">
          <cell r="D38169" t="str">
            <v>YF34614</v>
          </cell>
          <cell r="J38169" t="str">
            <v>N/A</v>
          </cell>
        </row>
        <row r="38170">
          <cell r="D38170" t="str">
            <v>YF3740</v>
          </cell>
          <cell r="J38170" t="str">
            <v>(blank)</v>
          </cell>
        </row>
        <row r="38171">
          <cell r="D38171" t="str">
            <v>YF3740</v>
          </cell>
          <cell r="J38171" t="str">
            <v>(blank)</v>
          </cell>
        </row>
        <row r="38172">
          <cell r="D38172" t="str">
            <v>YF3740</v>
          </cell>
          <cell r="J38172" t="str">
            <v>N/A</v>
          </cell>
        </row>
        <row r="38173">
          <cell r="D38173" t="str">
            <v>YF3740</v>
          </cell>
          <cell r="J38173" t="str">
            <v>N/A</v>
          </cell>
        </row>
        <row r="38174">
          <cell r="D38174" t="str">
            <v>YF378-1</v>
          </cell>
          <cell r="J38174" t="str">
            <v>(blank)</v>
          </cell>
        </row>
        <row r="38175">
          <cell r="D38175" t="str">
            <v>YF378-1</v>
          </cell>
          <cell r="J38175" t="str">
            <v>(blank)</v>
          </cell>
        </row>
        <row r="38176">
          <cell r="D38176" t="str">
            <v>YF378-1</v>
          </cell>
          <cell r="J38176" t="str">
            <v>(blank)</v>
          </cell>
        </row>
        <row r="38177">
          <cell r="D38177" t="str">
            <v>YF378-1</v>
          </cell>
          <cell r="J38177" t="str">
            <v>(blank)</v>
          </cell>
        </row>
        <row r="38178">
          <cell r="D38178" t="str">
            <v>YF378-1</v>
          </cell>
          <cell r="J38178" t="str">
            <v>(blank)</v>
          </cell>
        </row>
        <row r="38179">
          <cell r="D38179" t="str">
            <v>YF378-1</v>
          </cell>
          <cell r="J38179" t="str">
            <v>(blank)</v>
          </cell>
        </row>
        <row r="38180">
          <cell r="D38180" t="str">
            <v>YF378-1</v>
          </cell>
          <cell r="J38180" t="str">
            <v>(blank)</v>
          </cell>
        </row>
        <row r="38181">
          <cell r="D38181" t="str">
            <v>YF378-1</v>
          </cell>
          <cell r="J38181" t="str">
            <v>(blank)</v>
          </cell>
        </row>
        <row r="38182">
          <cell r="D38182" t="str">
            <v>YF378-1</v>
          </cell>
          <cell r="J38182" t="str">
            <v>(blank)</v>
          </cell>
        </row>
        <row r="38183">
          <cell r="D38183" t="str">
            <v>YF378-1</v>
          </cell>
          <cell r="J38183" t="str">
            <v>(blank)</v>
          </cell>
        </row>
        <row r="38184">
          <cell r="D38184" t="str">
            <v>YF378-1</v>
          </cell>
          <cell r="J38184" t="str">
            <v>(blank)</v>
          </cell>
        </row>
        <row r="38185">
          <cell r="D38185" t="str">
            <v>YF378-1</v>
          </cell>
          <cell r="J38185" t="str">
            <v>(blank)</v>
          </cell>
        </row>
        <row r="38186">
          <cell r="D38186" t="str">
            <v>YF378-1</v>
          </cell>
          <cell r="J38186" t="str">
            <v>(blank)</v>
          </cell>
        </row>
        <row r="38187">
          <cell r="D38187" t="str">
            <v>YF378-1</v>
          </cell>
          <cell r="J38187" t="str">
            <v>(blank)</v>
          </cell>
        </row>
        <row r="38188">
          <cell r="D38188" t="str">
            <v>YF378-1</v>
          </cell>
          <cell r="J38188" t="str">
            <v>(blank)</v>
          </cell>
        </row>
        <row r="38189">
          <cell r="D38189" t="str">
            <v>YF378-1</v>
          </cell>
          <cell r="J38189" t="str">
            <v>(blank)</v>
          </cell>
        </row>
        <row r="38190">
          <cell r="D38190" t="str">
            <v>YF378-1</v>
          </cell>
          <cell r="J38190" t="str">
            <v>(blank)</v>
          </cell>
        </row>
        <row r="38191">
          <cell r="D38191" t="str">
            <v>YF378-1</v>
          </cell>
          <cell r="J38191" t="str">
            <v>(blank)</v>
          </cell>
        </row>
        <row r="38192">
          <cell r="D38192" t="str">
            <v>YF378-1</v>
          </cell>
          <cell r="J38192" t="str">
            <v>(blank)</v>
          </cell>
        </row>
        <row r="38193">
          <cell r="D38193" t="str">
            <v>YF378-1</v>
          </cell>
          <cell r="J38193" t="str">
            <v>(blank)</v>
          </cell>
        </row>
        <row r="38194">
          <cell r="D38194" t="str">
            <v>YF378-1</v>
          </cell>
          <cell r="J38194" t="str">
            <v>(blank)</v>
          </cell>
        </row>
        <row r="38195">
          <cell r="D38195" t="str">
            <v>YF378-1</v>
          </cell>
          <cell r="J38195" t="str">
            <v>(blank)</v>
          </cell>
        </row>
        <row r="38196">
          <cell r="D38196" t="str">
            <v>YF378-1</v>
          </cell>
          <cell r="J38196" t="str">
            <v>(blank)</v>
          </cell>
        </row>
        <row r="38197">
          <cell r="D38197" t="str">
            <v>YF378-1</v>
          </cell>
          <cell r="J38197" t="str">
            <v>(blank)</v>
          </cell>
        </row>
        <row r="38198">
          <cell r="D38198" t="str">
            <v>YF378-1</v>
          </cell>
          <cell r="J38198" t="str">
            <v>(blank)</v>
          </cell>
        </row>
        <row r="38199">
          <cell r="D38199" t="str">
            <v>YF378-1</v>
          </cell>
          <cell r="J38199" t="str">
            <v>(blank)</v>
          </cell>
        </row>
        <row r="38200">
          <cell r="D38200" t="str">
            <v>YF378-1</v>
          </cell>
          <cell r="J38200" t="str">
            <v>(blank)</v>
          </cell>
        </row>
        <row r="38201">
          <cell r="D38201" t="str">
            <v>YF378-1</v>
          </cell>
          <cell r="J38201" t="str">
            <v>(blank)</v>
          </cell>
        </row>
        <row r="38202">
          <cell r="D38202" t="str">
            <v>YF378-1</v>
          </cell>
          <cell r="J38202" t="str">
            <v>(blank)</v>
          </cell>
        </row>
        <row r="38203">
          <cell r="D38203" t="str">
            <v>YF378-1</v>
          </cell>
          <cell r="J38203" t="str">
            <v>(blank)</v>
          </cell>
        </row>
        <row r="38204">
          <cell r="D38204" t="str">
            <v>YF378-1</v>
          </cell>
          <cell r="J38204" t="str">
            <v>N/A</v>
          </cell>
        </row>
        <row r="38205">
          <cell r="D38205" t="str">
            <v>YF378-1</v>
          </cell>
          <cell r="J38205" t="str">
            <v>N/A</v>
          </cell>
        </row>
        <row r="38206">
          <cell r="D38206" t="str">
            <v>YF3920</v>
          </cell>
          <cell r="J38206" t="str">
            <v>(blank)</v>
          </cell>
        </row>
        <row r="38207">
          <cell r="D38207" t="str">
            <v>YF3920</v>
          </cell>
          <cell r="J38207" t="str">
            <v>(blank)</v>
          </cell>
        </row>
        <row r="38208">
          <cell r="D38208" t="str">
            <v>YF3920</v>
          </cell>
          <cell r="J38208" t="str">
            <v>(blank)</v>
          </cell>
        </row>
        <row r="38209">
          <cell r="D38209" t="str">
            <v>YF3920</v>
          </cell>
          <cell r="J38209" t="str">
            <v>(blank)</v>
          </cell>
        </row>
        <row r="38210">
          <cell r="D38210" t="str">
            <v>YF3920</v>
          </cell>
          <cell r="J38210" t="str">
            <v>N/A</v>
          </cell>
        </row>
        <row r="38211">
          <cell r="D38211" t="str">
            <v>YF3920</v>
          </cell>
          <cell r="J38211" t="str">
            <v>N/A</v>
          </cell>
        </row>
        <row r="38212">
          <cell r="D38212" t="str">
            <v>YF3921</v>
          </cell>
          <cell r="J38212" t="str">
            <v>(blank)</v>
          </cell>
        </row>
        <row r="38213">
          <cell r="D38213" t="str">
            <v>YF3921</v>
          </cell>
          <cell r="J38213" t="str">
            <v>(blank)</v>
          </cell>
        </row>
        <row r="38214">
          <cell r="D38214" t="str">
            <v>YF3921</v>
          </cell>
          <cell r="J38214" t="str">
            <v>(blank)</v>
          </cell>
        </row>
        <row r="38215">
          <cell r="D38215" t="str">
            <v>YF3921</v>
          </cell>
          <cell r="J38215" t="str">
            <v>(blank)</v>
          </cell>
        </row>
        <row r="38216">
          <cell r="D38216" t="str">
            <v>YF3921</v>
          </cell>
          <cell r="J38216" t="str">
            <v>N/A</v>
          </cell>
        </row>
        <row r="38217">
          <cell r="D38217" t="str">
            <v>YF3921</v>
          </cell>
          <cell r="J38217" t="str">
            <v>N/A</v>
          </cell>
        </row>
        <row r="38218">
          <cell r="D38218" t="str">
            <v>YF3922</v>
          </cell>
          <cell r="J38218" t="str">
            <v>(blank)</v>
          </cell>
        </row>
        <row r="38219">
          <cell r="D38219" t="str">
            <v>YF3922</v>
          </cell>
          <cell r="J38219" t="str">
            <v>(blank)</v>
          </cell>
        </row>
        <row r="38220">
          <cell r="D38220" t="str">
            <v>YF3922</v>
          </cell>
          <cell r="J38220" t="str">
            <v>(blank)</v>
          </cell>
        </row>
        <row r="38221">
          <cell r="D38221" t="str">
            <v>YF3922</v>
          </cell>
          <cell r="J38221" t="str">
            <v>(blank)</v>
          </cell>
        </row>
        <row r="38222">
          <cell r="D38222" t="str">
            <v>YF3922</v>
          </cell>
          <cell r="J38222" t="str">
            <v>N/A</v>
          </cell>
        </row>
        <row r="38223">
          <cell r="D38223" t="str">
            <v>YF3922</v>
          </cell>
          <cell r="J38223" t="str">
            <v>N/A</v>
          </cell>
        </row>
        <row r="38224">
          <cell r="D38224" t="str">
            <v>YF3929</v>
          </cell>
          <cell r="J38224" t="str">
            <v>(blank)</v>
          </cell>
        </row>
        <row r="38225">
          <cell r="D38225" t="str">
            <v>YF3929</v>
          </cell>
          <cell r="J38225" t="str">
            <v>(blank)</v>
          </cell>
        </row>
        <row r="38226">
          <cell r="D38226" t="str">
            <v>YF3929</v>
          </cell>
          <cell r="J38226" t="str">
            <v>(blank)</v>
          </cell>
        </row>
        <row r="38227">
          <cell r="D38227" t="str">
            <v>YF3929</v>
          </cell>
          <cell r="J38227" t="str">
            <v>(blank)</v>
          </cell>
        </row>
        <row r="38228">
          <cell r="D38228" t="str">
            <v>YF3929</v>
          </cell>
          <cell r="J38228" t="str">
            <v>N/A</v>
          </cell>
        </row>
        <row r="38229">
          <cell r="D38229" t="str">
            <v>YF3929</v>
          </cell>
          <cell r="J38229" t="str">
            <v>N/A</v>
          </cell>
        </row>
        <row r="38230">
          <cell r="D38230" t="str">
            <v>YF4464</v>
          </cell>
          <cell r="J38230" t="str">
            <v>(blank)</v>
          </cell>
        </row>
        <row r="38231">
          <cell r="D38231" t="str">
            <v>YF4464</v>
          </cell>
          <cell r="J38231" t="str">
            <v>(blank)</v>
          </cell>
        </row>
        <row r="38232">
          <cell r="D38232" t="str">
            <v>YF4464</v>
          </cell>
          <cell r="J38232" t="str">
            <v>(blank)</v>
          </cell>
        </row>
        <row r="38233">
          <cell r="D38233" t="str">
            <v>YF4464</v>
          </cell>
          <cell r="J38233" t="str">
            <v>(blank)</v>
          </cell>
        </row>
        <row r="38234">
          <cell r="D38234" t="str">
            <v>YF4464</v>
          </cell>
          <cell r="J38234" t="str">
            <v>N/A</v>
          </cell>
        </row>
        <row r="38235">
          <cell r="D38235" t="str">
            <v>YF4464</v>
          </cell>
          <cell r="J38235" t="str">
            <v>N/A</v>
          </cell>
        </row>
        <row r="38236">
          <cell r="D38236" t="str">
            <v>YF4468</v>
          </cell>
          <cell r="J38236" t="str">
            <v>(blank)</v>
          </cell>
        </row>
        <row r="38237">
          <cell r="D38237" t="str">
            <v>YF4468</v>
          </cell>
          <cell r="J38237" t="str">
            <v>(blank)</v>
          </cell>
        </row>
        <row r="38238">
          <cell r="D38238" t="str">
            <v>YF4468</v>
          </cell>
          <cell r="J38238" t="str">
            <v>(blank)</v>
          </cell>
        </row>
        <row r="38239">
          <cell r="D38239" t="str">
            <v>YF4468</v>
          </cell>
          <cell r="J38239" t="str">
            <v>(blank)</v>
          </cell>
        </row>
        <row r="38240">
          <cell r="D38240" t="str">
            <v>YF4468</v>
          </cell>
          <cell r="J38240" t="str">
            <v>N/A</v>
          </cell>
        </row>
        <row r="38241">
          <cell r="D38241" t="str">
            <v>YF4468</v>
          </cell>
          <cell r="J38241" t="str">
            <v>N/A</v>
          </cell>
        </row>
        <row r="38242">
          <cell r="D38242" t="str">
            <v>YF4577</v>
          </cell>
          <cell r="J38242" t="str">
            <v>(blank)</v>
          </cell>
        </row>
        <row r="38243">
          <cell r="D38243" t="str">
            <v>YF4577</v>
          </cell>
          <cell r="J38243" t="str">
            <v>(blank)</v>
          </cell>
        </row>
        <row r="38244">
          <cell r="D38244" t="str">
            <v>YF4577</v>
          </cell>
          <cell r="J38244" t="str">
            <v>(blank)</v>
          </cell>
        </row>
        <row r="38245">
          <cell r="D38245" t="str">
            <v>YF4577</v>
          </cell>
          <cell r="J38245" t="str">
            <v>(blank)</v>
          </cell>
        </row>
        <row r="38246">
          <cell r="D38246" t="str">
            <v>YF4577</v>
          </cell>
          <cell r="J38246" t="str">
            <v>N/A</v>
          </cell>
        </row>
        <row r="38247">
          <cell r="D38247" t="str">
            <v>YF4577</v>
          </cell>
          <cell r="J38247" t="str">
            <v>N/A</v>
          </cell>
        </row>
        <row r="38248">
          <cell r="D38248" t="str">
            <v>YF507-1</v>
          </cell>
          <cell r="J38248" t="str">
            <v>(blank)</v>
          </cell>
        </row>
        <row r="38249">
          <cell r="D38249" t="str">
            <v>YF507-1</v>
          </cell>
          <cell r="J38249" t="str">
            <v>(blank)</v>
          </cell>
        </row>
        <row r="38250">
          <cell r="D38250" t="str">
            <v>YF507-1</v>
          </cell>
          <cell r="J38250" t="str">
            <v>(blank)</v>
          </cell>
        </row>
        <row r="38251">
          <cell r="D38251" t="str">
            <v>YF507-1</v>
          </cell>
          <cell r="J38251" t="str">
            <v>(blank)</v>
          </cell>
        </row>
        <row r="38252">
          <cell r="D38252" t="str">
            <v>YF507-1</v>
          </cell>
          <cell r="J38252" t="str">
            <v>N/A</v>
          </cell>
        </row>
        <row r="38253">
          <cell r="D38253" t="str">
            <v>YF507-1</v>
          </cell>
          <cell r="J38253" t="str">
            <v>N/A</v>
          </cell>
        </row>
        <row r="38254">
          <cell r="D38254" t="str">
            <v>YF60877</v>
          </cell>
          <cell r="J38254" t="str">
            <v>(blank)</v>
          </cell>
        </row>
        <row r="38255">
          <cell r="D38255" t="str">
            <v>YF60877</v>
          </cell>
          <cell r="J38255" t="str">
            <v>(blank)</v>
          </cell>
        </row>
        <row r="38256">
          <cell r="D38256" t="str">
            <v>YF60877</v>
          </cell>
          <cell r="J38256" t="str">
            <v>(blank)</v>
          </cell>
        </row>
        <row r="38257">
          <cell r="D38257" t="str">
            <v>YF60877</v>
          </cell>
          <cell r="J38257" t="str">
            <v>(blank)</v>
          </cell>
        </row>
        <row r="38258">
          <cell r="D38258" t="str">
            <v>YF60877</v>
          </cell>
          <cell r="J38258" t="str">
            <v>(blank)</v>
          </cell>
        </row>
        <row r="38259">
          <cell r="D38259" t="str">
            <v>YF60877</v>
          </cell>
          <cell r="J38259" t="str">
            <v>N/A</v>
          </cell>
        </row>
        <row r="38260">
          <cell r="D38260" t="str">
            <v>YF60877</v>
          </cell>
          <cell r="J38260" t="str">
            <v>N/A</v>
          </cell>
        </row>
        <row r="38261">
          <cell r="D38261" t="str">
            <v>YF62001</v>
          </cell>
          <cell r="J38261" t="str">
            <v>(blank)</v>
          </cell>
        </row>
        <row r="38262">
          <cell r="D38262" t="str">
            <v>YF62001</v>
          </cell>
          <cell r="J38262" t="str">
            <v>(blank)</v>
          </cell>
        </row>
        <row r="38263">
          <cell r="D38263" t="str">
            <v>YF62001</v>
          </cell>
          <cell r="J38263" t="str">
            <v>N/A</v>
          </cell>
        </row>
        <row r="38264">
          <cell r="D38264" t="str">
            <v>YF62001</v>
          </cell>
          <cell r="J38264" t="str">
            <v>N/A</v>
          </cell>
        </row>
        <row r="38265">
          <cell r="D38265" t="str">
            <v>YF62003</v>
          </cell>
          <cell r="J38265" t="str">
            <v>(blank)</v>
          </cell>
        </row>
        <row r="38266">
          <cell r="D38266" t="str">
            <v>YF62003</v>
          </cell>
          <cell r="J38266" t="str">
            <v>(blank)</v>
          </cell>
        </row>
        <row r="38267">
          <cell r="D38267" t="str">
            <v>YF62003</v>
          </cell>
          <cell r="J38267" t="str">
            <v>N/A</v>
          </cell>
        </row>
        <row r="38268">
          <cell r="D38268" t="str">
            <v>YF62003</v>
          </cell>
          <cell r="J38268" t="str">
            <v>N/A</v>
          </cell>
        </row>
        <row r="38269">
          <cell r="D38269" t="str">
            <v>YF626</v>
          </cell>
          <cell r="J38269" t="str">
            <v>(blank)</v>
          </cell>
        </row>
        <row r="38270">
          <cell r="D38270" t="str">
            <v>YF626</v>
          </cell>
          <cell r="J38270" t="str">
            <v>(blank)</v>
          </cell>
        </row>
        <row r="38271">
          <cell r="D38271" t="str">
            <v>YF626</v>
          </cell>
          <cell r="J38271" t="str">
            <v>(blank)</v>
          </cell>
        </row>
        <row r="38272">
          <cell r="D38272" t="str">
            <v>YF626</v>
          </cell>
          <cell r="J38272" t="str">
            <v>(blank)</v>
          </cell>
        </row>
        <row r="38273">
          <cell r="D38273" t="str">
            <v>YF626</v>
          </cell>
          <cell r="J38273" t="str">
            <v>(blank)</v>
          </cell>
        </row>
        <row r="38274">
          <cell r="D38274" t="str">
            <v>YF626</v>
          </cell>
          <cell r="J38274" t="str">
            <v>(blank)</v>
          </cell>
        </row>
        <row r="38275">
          <cell r="D38275" t="str">
            <v>YF626</v>
          </cell>
          <cell r="J38275" t="str">
            <v>(blank)</v>
          </cell>
        </row>
        <row r="38276">
          <cell r="D38276" t="str">
            <v>YF626</v>
          </cell>
          <cell r="J38276" t="str">
            <v>(blank)</v>
          </cell>
        </row>
        <row r="38277">
          <cell r="D38277" t="str">
            <v>YF626</v>
          </cell>
          <cell r="J38277" t="str">
            <v>(blank)</v>
          </cell>
        </row>
        <row r="38278">
          <cell r="D38278" t="str">
            <v>YF626</v>
          </cell>
          <cell r="J38278" t="str">
            <v>(blank)</v>
          </cell>
        </row>
        <row r="38279">
          <cell r="D38279" t="str">
            <v>YF626</v>
          </cell>
          <cell r="J38279" t="str">
            <v>(blank)</v>
          </cell>
        </row>
        <row r="38280">
          <cell r="D38280" t="str">
            <v>YF626</v>
          </cell>
          <cell r="J38280" t="str">
            <v>(blank)</v>
          </cell>
        </row>
        <row r="38281">
          <cell r="D38281" t="str">
            <v>YF626</v>
          </cell>
          <cell r="J38281" t="str">
            <v>(blank)</v>
          </cell>
        </row>
        <row r="38282">
          <cell r="D38282" t="str">
            <v>YF626</v>
          </cell>
          <cell r="J38282" t="str">
            <v>(blank)</v>
          </cell>
        </row>
        <row r="38283">
          <cell r="D38283" t="str">
            <v>YF71486</v>
          </cell>
          <cell r="J38283" t="str">
            <v>(blank)</v>
          </cell>
        </row>
        <row r="38284">
          <cell r="D38284" t="str">
            <v>YF71486</v>
          </cell>
          <cell r="J38284" t="str">
            <v>(blank)</v>
          </cell>
        </row>
        <row r="38285">
          <cell r="D38285" t="str">
            <v>YF71486</v>
          </cell>
          <cell r="J38285" t="str">
            <v>(blank)</v>
          </cell>
        </row>
        <row r="38286">
          <cell r="D38286" t="str">
            <v>YF71486</v>
          </cell>
          <cell r="J38286" t="str">
            <v>(blank)</v>
          </cell>
        </row>
        <row r="38287">
          <cell r="D38287" t="str">
            <v>YF71486</v>
          </cell>
          <cell r="J38287" t="str">
            <v>(blank)</v>
          </cell>
        </row>
        <row r="38288">
          <cell r="D38288" t="str">
            <v>YF71486</v>
          </cell>
          <cell r="J38288" t="str">
            <v>(blank)</v>
          </cell>
        </row>
        <row r="38289">
          <cell r="D38289" t="str">
            <v>YF71486</v>
          </cell>
          <cell r="J38289" t="str">
            <v>(blank)</v>
          </cell>
        </row>
        <row r="38290">
          <cell r="D38290" t="str">
            <v>YF71486</v>
          </cell>
          <cell r="J38290" t="str">
            <v>(blank)</v>
          </cell>
        </row>
        <row r="38291">
          <cell r="D38291" t="str">
            <v>YF71486</v>
          </cell>
          <cell r="J38291" t="str">
            <v>(blank)</v>
          </cell>
        </row>
        <row r="38292">
          <cell r="D38292" t="str">
            <v>YF71486</v>
          </cell>
          <cell r="J38292" t="str">
            <v>(blank)</v>
          </cell>
        </row>
        <row r="38293">
          <cell r="D38293" t="str">
            <v>YF71486</v>
          </cell>
          <cell r="J38293" t="str">
            <v>(blank)</v>
          </cell>
        </row>
        <row r="38294">
          <cell r="D38294" t="str">
            <v>YF71486</v>
          </cell>
          <cell r="J38294" t="str">
            <v>(blank)</v>
          </cell>
        </row>
        <row r="38295">
          <cell r="D38295" t="str">
            <v>YF71486</v>
          </cell>
          <cell r="J38295" t="str">
            <v>(blank)</v>
          </cell>
        </row>
        <row r="38296">
          <cell r="D38296" t="str">
            <v>YF71486</v>
          </cell>
          <cell r="J38296" t="str">
            <v>(blank)</v>
          </cell>
        </row>
        <row r="38297">
          <cell r="D38297" t="str">
            <v>YF71486</v>
          </cell>
          <cell r="J38297" t="str">
            <v>(blank)</v>
          </cell>
        </row>
        <row r="38298">
          <cell r="D38298" t="str">
            <v>YF71486</v>
          </cell>
          <cell r="J38298" t="str">
            <v>(blank)</v>
          </cell>
        </row>
        <row r="38299">
          <cell r="D38299" t="str">
            <v>YF71486</v>
          </cell>
          <cell r="J38299" t="str">
            <v>(blank)</v>
          </cell>
        </row>
        <row r="38300">
          <cell r="D38300" t="str">
            <v>YF71486</v>
          </cell>
          <cell r="J38300" t="str">
            <v>(blank)</v>
          </cell>
        </row>
        <row r="38301">
          <cell r="D38301" t="str">
            <v>YF71486</v>
          </cell>
          <cell r="J38301" t="str">
            <v>(blank)</v>
          </cell>
        </row>
        <row r="38302">
          <cell r="D38302" t="str">
            <v>YF71486</v>
          </cell>
          <cell r="J38302" t="str">
            <v>(blank)</v>
          </cell>
        </row>
        <row r="38303">
          <cell r="D38303" t="str">
            <v>YF71486</v>
          </cell>
          <cell r="J38303" t="str">
            <v>(blank)</v>
          </cell>
        </row>
        <row r="38304">
          <cell r="D38304" t="str">
            <v>YF71486</v>
          </cell>
          <cell r="J38304" t="str">
            <v>(blank)</v>
          </cell>
        </row>
        <row r="38305">
          <cell r="D38305" t="str">
            <v>YF71486</v>
          </cell>
          <cell r="J38305" t="str">
            <v>(blank)</v>
          </cell>
        </row>
        <row r="38306">
          <cell r="D38306" t="str">
            <v>YF71486</v>
          </cell>
          <cell r="J38306" t="str">
            <v>(blank)</v>
          </cell>
        </row>
        <row r="38307">
          <cell r="D38307" t="str">
            <v>YF71486</v>
          </cell>
          <cell r="J38307" t="str">
            <v>(blank)</v>
          </cell>
        </row>
        <row r="38308">
          <cell r="D38308" t="str">
            <v>YF71486</v>
          </cell>
          <cell r="J38308" t="str">
            <v>(blank)</v>
          </cell>
        </row>
        <row r="38309">
          <cell r="D38309" t="str">
            <v>YF71486</v>
          </cell>
          <cell r="J38309" t="str">
            <v>(blank)</v>
          </cell>
        </row>
        <row r="38310">
          <cell r="D38310" t="str">
            <v>YF71486</v>
          </cell>
          <cell r="J38310" t="str">
            <v>(blank)</v>
          </cell>
        </row>
        <row r="38311">
          <cell r="D38311" t="str">
            <v>YF71486</v>
          </cell>
          <cell r="J38311" t="str">
            <v>(blank)</v>
          </cell>
        </row>
        <row r="38312">
          <cell r="D38312" t="str">
            <v>YF71486</v>
          </cell>
          <cell r="J38312" t="str">
            <v>(blank)</v>
          </cell>
        </row>
        <row r="38313">
          <cell r="D38313" t="str">
            <v>YF71486</v>
          </cell>
          <cell r="J38313" t="str">
            <v>(blank)</v>
          </cell>
        </row>
        <row r="38314">
          <cell r="D38314" t="str">
            <v>YF71486</v>
          </cell>
          <cell r="J38314" t="str">
            <v>N/A</v>
          </cell>
        </row>
        <row r="38315">
          <cell r="D38315" t="str">
            <v>YF71486</v>
          </cell>
          <cell r="J38315" t="str">
            <v>N/A</v>
          </cell>
        </row>
        <row r="38316">
          <cell r="D38316" t="str">
            <v>YF79003</v>
          </cell>
          <cell r="J38316" t="str">
            <v>(blank)</v>
          </cell>
        </row>
        <row r="38317">
          <cell r="D38317" t="str">
            <v>YF79003</v>
          </cell>
          <cell r="J38317" t="str">
            <v>(blank)</v>
          </cell>
        </row>
        <row r="38318">
          <cell r="D38318" t="str">
            <v>YF79003</v>
          </cell>
          <cell r="J38318" t="str">
            <v>(blank)</v>
          </cell>
        </row>
        <row r="38319">
          <cell r="D38319" t="str">
            <v>YF79003</v>
          </cell>
          <cell r="J38319" t="str">
            <v>(blank)</v>
          </cell>
        </row>
        <row r="38320">
          <cell r="D38320" t="str">
            <v>YF79003</v>
          </cell>
          <cell r="J38320" t="str">
            <v>N/A</v>
          </cell>
        </row>
        <row r="38321">
          <cell r="D38321" t="str">
            <v>YF79003</v>
          </cell>
          <cell r="J38321" t="str">
            <v>N/A</v>
          </cell>
        </row>
        <row r="38322">
          <cell r="D38322" t="str">
            <v>YF87801</v>
          </cell>
          <cell r="J38322" t="str">
            <v>(blank)</v>
          </cell>
        </row>
        <row r="38323">
          <cell r="D38323" t="str">
            <v>YF87801</v>
          </cell>
          <cell r="J38323" t="str">
            <v>(blank)</v>
          </cell>
        </row>
        <row r="38324">
          <cell r="D38324" t="str">
            <v>YF87801</v>
          </cell>
          <cell r="J38324" t="str">
            <v>(blank)</v>
          </cell>
        </row>
        <row r="38325">
          <cell r="D38325" t="str">
            <v>YF87801</v>
          </cell>
          <cell r="J38325" t="str">
            <v>(blank)</v>
          </cell>
        </row>
        <row r="38326">
          <cell r="D38326" t="str">
            <v>YF87801</v>
          </cell>
          <cell r="J38326" t="str">
            <v>N/A</v>
          </cell>
        </row>
        <row r="38327">
          <cell r="D38327" t="str">
            <v>YF87801</v>
          </cell>
          <cell r="J38327" t="str">
            <v>N/A</v>
          </cell>
        </row>
        <row r="38328">
          <cell r="D38328" t="str">
            <v>YF87802</v>
          </cell>
          <cell r="J38328" t="str">
            <v>(blank)</v>
          </cell>
        </row>
        <row r="38329">
          <cell r="D38329" t="str">
            <v>YF87802</v>
          </cell>
          <cell r="J38329" t="str">
            <v>(blank)</v>
          </cell>
        </row>
        <row r="38330">
          <cell r="D38330" t="str">
            <v>YF87802</v>
          </cell>
          <cell r="J38330" t="str">
            <v>(blank)</v>
          </cell>
        </row>
        <row r="38331">
          <cell r="D38331" t="str">
            <v>YF87802</v>
          </cell>
          <cell r="J38331" t="str">
            <v>(blank)</v>
          </cell>
        </row>
        <row r="38332">
          <cell r="D38332" t="str">
            <v>YF87802</v>
          </cell>
          <cell r="J38332" t="str">
            <v>N/A</v>
          </cell>
        </row>
        <row r="38333">
          <cell r="D38333" t="str">
            <v>YF87802</v>
          </cell>
          <cell r="J38333" t="str">
            <v>N/A</v>
          </cell>
        </row>
        <row r="38334">
          <cell r="D38334" t="str">
            <v>YF87803</v>
          </cell>
          <cell r="J38334" t="str">
            <v>N/A</v>
          </cell>
        </row>
        <row r="38335">
          <cell r="D38335" t="str">
            <v>YF87804</v>
          </cell>
          <cell r="J38335" t="str">
            <v>(blank)</v>
          </cell>
        </row>
        <row r="38336">
          <cell r="D38336" t="str">
            <v>YF87804</v>
          </cell>
          <cell r="J38336" t="str">
            <v>(blank)</v>
          </cell>
        </row>
        <row r="38337">
          <cell r="D38337" t="str">
            <v>YF87804</v>
          </cell>
          <cell r="J38337" t="str">
            <v>(blank)</v>
          </cell>
        </row>
        <row r="38338">
          <cell r="D38338" t="str">
            <v>YF87804</v>
          </cell>
          <cell r="J38338" t="str">
            <v>(blank)</v>
          </cell>
        </row>
        <row r="38339">
          <cell r="D38339" t="str">
            <v>YF87804</v>
          </cell>
          <cell r="J38339" t="str">
            <v>N/A</v>
          </cell>
        </row>
        <row r="38340">
          <cell r="D38340" t="str">
            <v>YF87804</v>
          </cell>
          <cell r="J38340" t="str">
            <v>N/A</v>
          </cell>
        </row>
        <row r="38341">
          <cell r="D38341" t="str">
            <v>YF87805</v>
          </cell>
          <cell r="J38341" t="str">
            <v>(blank)</v>
          </cell>
        </row>
        <row r="38342">
          <cell r="D38342" t="str">
            <v>YF87805</v>
          </cell>
          <cell r="J38342" t="str">
            <v>(blank)</v>
          </cell>
        </row>
        <row r="38343">
          <cell r="D38343" t="str">
            <v>YF87805</v>
          </cell>
          <cell r="J38343" t="str">
            <v>(blank)</v>
          </cell>
        </row>
        <row r="38344">
          <cell r="D38344" t="str">
            <v>YF87805</v>
          </cell>
          <cell r="J38344" t="str">
            <v>(blank)</v>
          </cell>
        </row>
        <row r="38345">
          <cell r="D38345" t="str">
            <v>YF87805</v>
          </cell>
          <cell r="J38345" t="str">
            <v>N/A</v>
          </cell>
        </row>
        <row r="38346">
          <cell r="D38346" t="str">
            <v>YF87805</v>
          </cell>
          <cell r="J38346" t="str">
            <v>N/A</v>
          </cell>
        </row>
        <row r="38347">
          <cell r="D38347" t="str">
            <v>YF882957A</v>
          </cell>
          <cell r="J38347" t="str">
            <v>(blank)</v>
          </cell>
        </row>
        <row r="38348">
          <cell r="D38348" t="str">
            <v>YF882957A</v>
          </cell>
          <cell r="J38348" t="str">
            <v>(blank)</v>
          </cell>
        </row>
        <row r="38349">
          <cell r="D38349" t="str">
            <v>YF882957A</v>
          </cell>
          <cell r="J38349" t="str">
            <v>(blank)</v>
          </cell>
        </row>
        <row r="38350">
          <cell r="D38350" t="str">
            <v>YF882957A</v>
          </cell>
          <cell r="J38350" t="str">
            <v>(blank)</v>
          </cell>
        </row>
        <row r="38351">
          <cell r="D38351" t="str">
            <v>YF882957A</v>
          </cell>
          <cell r="J38351" t="str">
            <v>(blank)</v>
          </cell>
        </row>
        <row r="38352">
          <cell r="D38352" t="str">
            <v>YF882957A</v>
          </cell>
          <cell r="J38352" t="str">
            <v>(blank)</v>
          </cell>
        </row>
        <row r="38353">
          <cell r="D38353" t="str">
            <v>YF882957A</v>
          </cell>
          <cell r="J38353" t="str">
            <v>(blank)</v>
          </cell>
        </row>
        <row r="38354">
          <cell r="D38354" t="str">
            <v>YF882957A</v>
          </cell>
          <cell r="J38354" t="str">
            <v>(blank)</v>
          </cell>
        </row>
        <row r="38355">
          <cell r="D38355" t="str">
            <v>YF882957A</v>
          </cell>
          <cell r="J38355" t="str">
            <v>(blank)</v>
          </cell>
        </row>
        <row r="38356">
          <cell r="D38356" t="str">
            <v>YF882957A</v>
          </cell>
          <cell r="J38356" t="str">
            <v>(blank)</v>
          </cell>
        </row>
        <row r="38357">
          <cell r="D38357" t="str">
            <v>YF882957A</v>
          </cell>
          <cell r="J38357" t="str">
            <v>(blank)</v>
          </cell>
        </row>
        <row r="38358">
          <cell r="D38358" t="str">
            <v>YF882957A</v>
          </cell>
          <cell r="J38358" t="str">
            <v>(blank)</v>
          </cell>
        </row>
        <row r="38359">
          <cell r="D38359" t="str">
            <v>YF882957A</v>
          </cell>
          <cell r="J38359" t="str">
            <v>(blank)</v>
          </cell>
        </row>
        <row r="38360">
          <cell r="D38360" t="str">
            <v>YF882957A</v>
          </cell>
          <cell r="J38360" t="str">
            <v>(blank)</v>
          </cell>
        </row>
        <row r="38361">
          <cell r="D38361" t="str">
            <v>YF882957A</v>
          </cell>
          <cell r="J38361" t="str">
            <v>(blank)</v>
          </cell>
        </row>
        <row r="38362">
          <cell r="D38362" t="str">
            <v>YF882957A</v>
          </cell>
          <cell r="J38362" t="str">
            <v>(blank)</v>
          </cell>
        </row>
        <row r="38363">
          <cell r="D38363" t="str">
            <v>YF882957A</v>
          </cell>
          <cell r="J38363" t="str">
            <v>(blank)</v>
          </cell>
        </row>
        <row r="38364">
          <cell r="D38364" t="str">
            <v>YF882957A</v>
          </cell>
          <cell r="J38364" t="str">
            <v>(blank)</v>
          </cell>
        </row>
        <row r="38365">
          <cell r="D38365" t="str">
            <v>YF882957A</v>
          </cell>
          <cell r="J38365" t="str">
            <v>(blank)</v>
          </cell>
        </row>
        <row r="38366">
          <cell r="D38366" t="str">
            <v>YF882957A</v>
          </cell>
          <cell r="J38366" t="str">
            <v>(blank)</v>
          </cell>
        </row>
        <row r="38367">
          <cell r="D38367" t="str">
            <v>YF882957A</v>
          </cell>
          <cell r="J38367" t="str">
            <v>(blank)</v>
          </cell>
        </row>
        <row r="38368">
          <cell r="D38368" t="str">
            <v>YF882957A</v>
          </cell>
          <cell r="J38368" t="str">
            <v>(blank)</v>
          </cell>
        </row>
        <row r="38369">
          <cell r="D38369" t="str">
            <v>YF882957A</v>
          </cell>
          <cell r="J38369" t="str">
            <v>(blank)</v>
          </cell>
        </row>
        <row r="38370">
          <cell r="D38370" t="str">
            <v>YF882957A</v>
          </cell>
          <cell r="J38370" t="str">
            <v>(blank)</v>
          </cell>
        </row>
        <row r="38371">
          <cell r="D38371" t="str">
            <v>YF882957A</v>
          </cell>
          <cell r="J38371" t="str">
            <v>(blank)</v>
          </cell>
        </row>
        <row r="38372">
          <cell r="D38372" t="str">
            <v>YF882957A</v>
          </cell>
          <cell r="J38372" t="str">
            <v>(blank)</v>
          </cell>
        </row>
        <row r="38373">
          <cell r="D38373" t="str">
            <v>YF882957A</v>
          </cell>
          <cell r="J38373" t="str">
            <v>(blank)</v>
          </cell>
        </row>
        <row r="38374">
          <cell r="D38374" t="str">
            <v>YF882957A</v>
          </cell>
          <cell r="J38374" t="str">
            <v>(blank)</v>
          </cell>
        </row>
        <row r="38375">
          <cell r="D38375" t="str">
            <v>YF882957A</v>
          </cell>
          <cell r="J38375" t="str">
            <v>(blank)</v>
          </cell>
        </row>
        <row r="38376">
          <cell r="D38376" t="str">
            <v>YF882957A</v>
          </cell>
          <cell r="J38376" t="str">
            <v>(blank)</v>
          </cell>
        </row>
        <row r="38377">
          <cell r="D38377" t="str">
            <v>YF882957A</v>
          </cell>
          <cell r="J38377" t="str">
            <v>(blank)</v>
          </cell>
        </row>
        <row r="38378">
          <cell r="D38378" t="str">
            <v>YF882957A</v>
          </cell>
          <cell r="J38378" t="str">
            <v>N/A</v>
          </cell>
        </row>
        <row r="38379">
          <cell r="D38379" t="str">
            <v>YF882957A</v>
          </cell>
          <cell r="J38379" t="str">
            <v>N/A</v>
          </cell>
        </row>
        <row r="38380">
          <cell r="D38380" t="str">
            <v>YFART16</v>
          </cell>
          <cell r="J38380" t="str">
            <v>(blank)</v>
          </cell>
        </row>
        <row r="38381">
          <cell r="D38381" t="str">
            <v>YFART16</v>
          </cell>
          <cell r="J38381" t="str">
            <v>(blank)</v>
          </cell>
        </row>
        <row r="38382">
          <cell r="D38382" t="str">
            <v>YFART16</v>
          </cell>
          <cell r="J38382" t="str">
            <v>(blank)</v>
          </cell>
        </row>
        <row r="38383">
          <cell r="D38383" t="str">
            <v>YFART16</v>
          </cell>
          <cell r="J38383" t="str">
            <v>(blank)</v>
          </cell>
        </row>
        <row r="38384">
          <cell r="D38384" t="str">
            <v>YFART16</v>
          </cell>
          <cell r="J38384" t="str">
            <v>(blank)</v>
          </cell>
        </row>
        <row r="38385">
          <cell r="D38385" t="str">
            <v>YFART16</v>
          </cell>
          <cell r="J38385" t="str">
            <v>(blank)</v>
          </cell>
        </row>
        <row r="38386">
          <cell r="D38386" t="str">
            <v>YFART16</v>
          </cell>
          <cell r="J38386" t="str">
            <v>(blank)</v>
          </cell>
        </row>
        <row r="38387">
          <cell r="D38387" t="str">
            <v>YFART16</v>
          </cell>
          <cell r="J38387" t="str">
            <v>(blank)</v>
          </cell>
        </row>
        <row r="38388">
          <cell r="D38388" t="str">
            <v>YFART16</v>
          </cell>
          <cell r="J38388" t="str">
            <v>(blank)</v>
          </cell>
        </row>
        <row r="38389">
          <cell r="D38389" t="str">
            <v>YFART16</v>
          </cell>
          <cell r="J38389" t="str">
            <v>(blank)</v>
          </cell>
        </row>
        <row r="38390">
          <cell r="D38390" t="str">
            <v>YFART16</v>
          </cell>
          <cell r="J38390" t="str">
            <v>(blank)</v>
          </cell>
        </row>
        <row r="38391">
          <cell r="D38391" t="str">
            <v>YFART16</v>
          </cell>
          <cell r="J38391" t="str">
            <v>(blank)</v>
          </cell>
        </row>
        <row r="38392">
          <cell r="D38392" t="str">
            <v>YFART16</v>
          </cell>
          <cell r="J38392" t="str">
            <v>(blank)</v>
          </cell>
        </row>
        <row r="38393">
          <cell r="D38393" t="str">
            <v>YFART16</v>
          </cell>
          <cell r="J38393" t="str">
            <v>(blank)</v>
          </cell>
        </row>
        <row r="38394">
          <cell r="D38394" t="str">
            <v>YFART16</v>
          </cell>
          <cell r="J38394" t="str">
            <v>(blank)</v>
          </cell>
        </row>
        <row r="38395">
          <cell r="D38395" t="str">
            <v>YFART16</v>
          </cell>
          <cell r="J38395" t="str">
            <v>(blank)</v>
          </cell>
        </row>
        <row r="38396">
          <cell r="D38396" t="str">
            <v>YFART16</v>
          </cell>
          <cell r="J38396" t="str">
            <v>N/A</v>
          </cell>
        </row>
        <row r="38397">
          <cell r="D38397" t="str">
            <v>YFART16</v>
          </cell>
          <cell r="J38397" t="str">
            <v>N/A</v>
          </cell>
        </row>
        <row r="38398">
          <cell r="D38398" t="str">
            <v>YFAS65</v>
          </cell>
          <cell r="J38398" t="str">
            <v>(blank)</v>
          </cell>
        </row>
        <row r="38399">
          <cell r="D38399" t="str">
            <v>YFAS65</v>
          </cell>
          <cell r="J38399" t="str">
            <v>(blank)</v>
          </cell>
        </row>
        <row r="38400">
          <cell r="D38400" t="str">
            <v>YFAS65</v>
          </cell>
          <cell r="J38400" t="str">
            <v>N/A</v>
          </cell>
        </row>
        <row r="38401">
          <cell r="D38401" t="str">
            <v>YFAS65</v>
          </cell>
          <cell r="J38401" t="str">
            <v>N/A</v>
          </cell>
        </row>
        <row r="38402">
          <cell r="D38402" t="str">
            <v>YFDLRF8</v>
          </cell>
          <cell r="J38402" t="str">
            <v>(blank)</v>
          </cell>
        </row>
        <row r="38403">
          <cell r="D38403" t="str">
            <v>YFDLRF8</v>
          </cell>
          <cell r="J38403" t="str">
            <v>(blank)</v>
          </cell>
        </row>
        <row r="38404">
          <cell r="D38404" t="str">
            <v>YFDLRF8</v>
          </cell>
          <cell r="J38404" t="str">
            <v>(blank)</v>
          </cell>
        </row>
        <row r="38405">
          <cell r="D38405" t="str">
            <v>YFDLRF8</v>
          </cell>
          <cell r="J38405" t="str">
            <v>(blank)</v>
          </cell>
        </row>
        <row r="38406">
          <cell r="D38406" t="str">
            <v>YFDLRF8</v>
          </cell>
          <cell r="J38406" t="str">
            <v>N/A</v>
          </cell>
        </row>
        <row r="38407">
          <cell r="D38407" t="str">
            <v>YFDLRF8</v>
          </cell>
          <cell r="J38407" t="str">
            <v>N/A</v>
          </cell>
        </row>
        <row r="38408">
          <cell r="D38408" t="str">
            <v>YFPL4TS</v>
          </cell>
          <cell r="J38408" t="str">
            <v>(blank)</v>
          </cell>
        </row>
        <row r="38409">
          <cell r="D38409" t="str">
            <v>YFPL4TS</v>
          </cell>
          <cell r="J38409" t="str">
            <v>(blank)</v>
          </cell>
        </row>
        <row r="38410">
          <cell r="D38410" t="str">
            <v>YFPL4TS</v>
          </cell>
          <cell r="J38410" t="str">
            <v>(blank)</v>
          </cell>
        </row>
        <row r="38411">
          <cell r="D38411" t="str">
            <v>YFPL4TS</v>
          </cell>
          <cell r="J38411" t="str">
            <v>(blank)</v>
          </cell>
        </row>
        <row r="38412">
          <cell r="D38412" t="str">
            <v>YFPL4TS</v>
          </cell>
          <cell r="J38412" t="str">
            <v>N/A</v>
          </cell>
        </row>
        <row r="38413">
          <cell r="D38413" t="str">
            <v>YFPL4TS</v>
          </cell>
          <cell r="J38413" t="str">
            <v>N/A</v>
          </cell>
        </row>
        <row r="38414">
          <cell r="D38414" t="str">
            <v>YFRS20</v>
          </cell>
          <cell r="J38414" t="str">
            <v>(blank)</v>
          </cell>
        </row>
        <row r="38415">
          <cell r="D38415" t="str">
            <v>YFRS20</v>
          </cell>
          <cell r="J38415" t="str">
            <v>(blank)</v>
          </cell>
        </row>
        <row r="38416">
          <cell r="D38416" t="str">
            <v>YFRS20</v>
          </cell>
          <cell r="J38416" t="str">
            <v>(blank)</v>
          </cell>
        </row>
        <row r="38417">
          <cell r="D38417" t="str">
            <v>YFRS20</v>
          </cell>
          <cell r="J38417" t="str">
            <v>(blank)</v>
          </cell>
        </row>
        <row r="38418">
          <cell r="D38418" t="str">
            <v>YFRS20</v>
          </cell>
          <cell r="J38418" t="str">
            <v>(blank)</v>
          </cell>
        </row>
        <row r="38419">
          <cell r="D38419" t="str">
            <v>YFRS20</v>
          </cell>
          <cell r="J38419" t="str">
            <v>(blank)</v>
          </cell>
        </row>
        <row r="38420">
          <cell r="D38420" t="str">
            <v>YFRS20</v>
          </cell>
          <cell r="J38420" t="str">
            <v>(blank)</v>
          </cell>
        </row>
        <row r="38421">
          <cell r="D38421" t="str">
            <v>YFRS20</v>
          </cell>
          <cell r="J38421" t="str">
            <v>(blank)</v>
          </cell>
        </row>
        <row r="38422">
          <cell r="D38422" t="str">
            <v>YFRS20</v>
          </cell>
          <cell r="J38422" t="str">
            <v>(blank)</v>
          </cell>
        </row>
        <row r="38423">
          <cell r="D38423" t="str">
            <v>YFRS20</v>
          </cell>
          <cell r="J38423" t="str">
            <v>(blank)</v>
          </cell>
        </row>
        <row r="38424">
          <cell r="D38424" t="str">
            <v>YFRS20</v>
          </cell>
          <cell r="J38424" t="str">
            <v>(blank)</v>
          </cell>
        </row>
        <row r="38425">
          <cell r="D38425" t="str">
            <v>YFRS20</v>
          </cell>
          <cell r="J38425" t="str">
            <v>(blank)</v>
          </cell>
        </row>
        <row r="38426">
          <cell r="D38426" t="str">
            <v>YFRS20</v>
          </cell>
          <cell r="J38426" t="str">
            <v>(blank)</v>
          </cell>
        </row>
        <row r="38427">
          <cell r="D38427" t="str">
            <v>YFRS20</v>
          </cell>
          <cell r="J38427" t="str">
            <v>(blank)</v>
          </cell>
        </row>
        <row r="38428">
          <cell r="D38428" t="str">
            <v>YFRS20</v>
          </cell>
          <cell r="J38428" t="str">
            <v>(blank)</v>
          </cell>
        </row>
        <row r="38429">
          <cell r="D38429" t="str">
            <v>YFRS20</v>
          </cell>
          <cell r="J38429" t="str">
            <v>(blank)</v>
          </cell>
        </row>
        <row r="38430">
          <cell r="D38430" t="str">
            <v>YFRS20</v>
          </cell>
          <cell r="J38430" t="str">
            <v>(blank)</v>
          </cell>
        </row>
        <row r="38431">
          <cell r="D38431" t="str">
            <v>YFRS20</v>
          </cell>
          <cell r="J38431" t="str">
            <v>(blank)</v>
          </cell>
        </row>
        <row r="38432">
          <cell r="D38432" t="str">
            <v>YFRS20</v>
          </cell>
          <cell r="J38432" t="str">
            <v>(blank)</v>
          </cell>
        </row>
        <row r="38433">
          <cell r="D38433" t="str">
            <v>YFRS20</v>
          </cell>
          <cell r="J38433" t="str">
            <v>(blank)</v>
          </cell>
        </row>
        <row r="38434">
          <cell r="D38434" t="str">
            <v>YFRS20</v>
          </cell>
          <cell r="J38434" t="str">
            <v>(blank)</v>
          </cell>
        </row>
        <row r="38435">
          <cell r="D38435" t="str">
            <v>YFRS20</v>
          </cell>
          <cell r="J38435" t="str">
            <v>(blank)</v>
          </cell>
        </row>
        <row r="38436">
          <cell r="D38436" t="str">
            <v>YFRS20</v>
          </cell>
          <cell r="J38436" t="str">
            <v>(blank)</v>
          </cell>
        </row>
        <row r="38437">
          <cell r="D38437" t="str">
            <v>YFRS20</v>
          </cell>
          <cell r="J38437" t="str">
            <v>(blank)</v>
          </cell>
        </row>
        <row r="38438">
          <cell r="D38438" t="str">
            <v>YFRS20</v>
          </cell>
          <cell r="J38438" t="str">
            <v>(blank)</v>
          </cell>
        </row>
        <row r="38439">
          <cell r="D38439" t="str">
            <v>YFRS20</v>
          </cell>
          <cell r="J38439" t="str">
            <v>(blank)</v>
          </cell>
        </row>
        <row r="38440">
          <cell r="D38440" t="str">
            <v>YFRS20</v>
          </cell>
          <cell r="J38440" t="str">
            <v>(blank)</v>
          </cell>
        </row>
        <row r="38441">
          <cell r="D38441" t="str">
            <v>YFRS20</v>
          </cell>
          <cell r="J38441" t="str">
            <v>(blank)</v>
          </cell>
        </row>
        <row r="38442">
          <cell r="D38442" t="str">
            <v>YFRS20</v>
          </cell>
          <cell r="J38442" t="str">
            <v>(blank)</v>
          </cell>
        </row>
        <row r="38443">
          <cell r="D38443" t="str">
            <v>YFRS20</v>
          </cell>
          <cell r="J38443" t="str">
            <v>(blank)</v>
          </cell>
        </row>
        <row r="38444">
          <cell r="D38444" t="str">
            <v>YFRS20</v>
          </cell>
          <cell r="J38444" t="str">
            <v>(blank)</v>
          </cell>
        </row>
        <row r="38445">
          <cell r="D38445" t="str">
            <v>YFRS20</v>
          </cell>
          <cell r="J38445" t="str">
            <v>N/A</v>
          </cell>
        </row>
        <row r="38446">
          <cell r="D38446" t="str">
            <v>YFRS20</v>
          </cell>
          <cell r="J38446" t="str">
            <v>N/A</v>
          </cell>
        </row>
        <row r="38447">
          <cell r="D38447" t="str">
            <v>YFSW17</v>
          </cell>
          <cell r="J38447" t="str">
            <v>(blank)</v>
          </cell>
        </row>
        <row r="38448">
          <cell r="D38448" t="str">
            <v>YFSW17</v>
          </cell>
          <cell r="J38448" t="str">
            <v>(blank)</v>
          </cell>
        </row>
        <row r="38449">
          <cell r="D38449" t="str">
            <v>YFSW17</v>
          </cell>
          <cell r="J38449" t="str">
            <v>(blank)</v>
          </cell>
        </row>
        <row r="38450">
          <cell r="D38450" t="str">
            <v>YFSW17</v>
          </cell>
          <cell r="J38450" t="str">
            <v>(blank)</v>
          </cell>
        </row>
        <row r="38451">
          <cell r="D38451" t="str">
            <v>YFSW17</v>
          </cell>
          <cell r="J38451" t="str">
            <v>N/A</v>
          </cell>
        </row>
        <row r="38452">
          <cell r="D38452" t="str">
            <v>YFSW17</v>
          </cell>
          <cell r="J38452" t="str">
            <v>N/A</v>
          </cell>
        </row>
        <row r="38453">
          <cell r="D38453" t="str">
            <v>YFT12A</v>
          </cell>
          <cell r="J38453" t="str">
            <v>(blank)</v>
          </cell>
        </row>
        <row r="38454">
          <cell r="D38454" t="str">
            <v>YFT12A</v>
          </cell>
          <cell r="J38454" t="str">
            <v>(blank)</v>
          </cell>
        </row>
        <row r="38455">
          <cell r="D38455" t="str">
            <v>YFT12A</v>
          </cell>
          <cell r="J38455" t="str">
            <v>(blank)</v>
          </cell>
        </row>
        <row r="38456">
          <cell r="D38456" t="str">
            <v>YFT12A</v>
          </cell>
          <cell r="J38456" t="str">
            <v>(blank)</v>
          </cell>
        </row>
        <row r="38457">
          <cell r="D38457" t="str">
            <v>YFT12A</v>
          </cell>
          <cell r="J38457" t="str">
            <v>(blank)</v>
          </cell>
        </row>
        <row r="38458">
          <cell r="D38458" t="str">
            <v>YFT12A</v>
          </cell>
          <cell r="J38458" t="str">
            <v>(blank)</v>
          </cell>
        </row>
        <row r="38459">
          <cell r="D38459" t="str">
            <v>YFT12A</v>
          </cell>
          <cell r="J38459" t="str">
            <v>(blank)</v>
          </cell>
        </row>
        <row r="38460">
          <cell r="D38460" t="str">
            <v>YFT12A</v>
          </cell>
          <cell r="J38460" t="str">
            <v>(blank)</v>
          </cell>
        </row>
        <row r="38461">
          <cell r="D38461" t="str">
            <v>YFT12A</v>
          </cell>
          <cell r="J38461" t="str">
            <v>(blank)</v>
          </cell>
        </row>
        <row r="38462">
          <cell r="D38462" t="str">
            <v>YFT12A</v>
          </cell>
          <cell r="J38462" t="str">
            <v>(blank)</v>
          </cell>
        </row>
        <row r="38463">
          <cell r="D38463" t="str">
            <v>YFT12A</v>
          </cell>
          <cell r="J38463" t="str">
            <v>(blank)</v>
          </cell>
        </row>
        <row r="38464">
          <cell r="D38464" t="str">
            <v>YFT12A</v>
          </cell>
          <cell r="J38464" t="str">
            <v>(blank)</v>
          </cell>
        </row>
        <row r="38465">
          <cell r="D38465" t="str">
            <v>YFT12A</v>
          </cell>
          <cell r="J38465" t="str">
            <v>(blank)</v>
          </cell>
        </row>
        <row r="38466">
          <cell r="D38466" t="str">
            <v>YFT12A</v>
          </cell>
          <cell r="J38466" t="str">
            <v>(blank)</v>
          </cell>
        </row>
        <row r="38467">
          <cell r="D38467" t="str">
            <v>YFT12A</v>
          </cell>
          <cell r="J38467" t="str">
            <v>N/A</v>
          </cell>
        </row>
        <row r="38468">
          <cell r="D38468" t="str">
            <v>YFT12A</v>
          </cell>
          <cell r="J38468" t="str">
            <v>N/A</v>
          </cell>
        </row>
        <row r="38469">
          <cell r="D38469" t="str">
            <v>YFT12TA</v>
          </cell>
          <cell r="J38469" t="str">
            <v>(blank)</v>
          </cell>
        </row>
        <row r="38470">
          <cell r="D38470" t="str">
            <v>YFT12TA</v>
          </cell>
          <cell r="J38470" t="str">
            <v>(blank)</v>
          </cell>
        </row>
        <row r="38471">
          <cell r="D38471" t="str">
            <v>YFT12TA</v>
          </cell>
          <cell r="J38471" t="str">
            <v>(blank)</v>
          </cell>
        </row>
        <row r="38472">
          <cell r="D38472" t="str">
            <v>YFT12TA</v>
          </cell>
          <cell r="J38472" t="str">
            <v>(blank)</v>
          </cell>
        </row>
        <row r="38473">
          <cell r="D38473" t="str">
            <v>YFT12TA</v>
          </cell>
          <cell r="J38473" t="str">
            <v>(blank)</v>
          </cell>
        </row>
        <row r="38474">
          <cell r="D38474" t="str">
            <v>YFT12TA</v>
          </cell>
          <cell r="J38474" t="str">
            <v>(blank)</v>
          </cell>
        </row>
        <row r="38475">
          <cell r="D38475" t="str">
            <v>YFT12TA</v>
          </cell>
          <cell r="J38475" t="str">
            <v>(blank)</v>
          </cell>
        </row>
        <row r="38476">
          <cell r="D38476" t="str">
            <v>YFT12TA</v>
          </cell>
          <cell r="J38476" t="str">
            <v>(blank)</v>
          </cell>
        </row>
        <row r="38477">
          <cell r="D38477" t="str">
            <v>YFT12TA</v>
          </cell>
          <cell r="J38477" t="str">
            <v>(blank)</v>
          </cell>
        </row>
        <row r="38478">
          <cell r="D38478" t="str">
            <v>YFT12TA</v>
          </cell>
          <cell r="J38478" t="str">
            <v>(blank)</v>
          </cell>
        </row>
        <row r="38479">
          <cell r="D38479" t="str">
            <v>YFT12TA</v>
          </cell>
          <cell r="J38479" t="str">
            <v>(blank)</v>
          </cell>
        </row>
        <row r="38480">
          <cell r="D38480" t="str">
            <v>YFT12TA</v>
          </cell>
          <cell r="J38480" t="str">
            <v>(blank)</v>
          </cell>
        </row>
        <row r="38481">
          <cell r="D38481" t="str">
            <v>YFT12TA</v>
          </cell>
          <cell r="J38481" t="str">
            <v>(blank)</v>
          </cell>
        </row>
        <row r="38482">
          <cell r="D38482" t="str">
            <v>YFT12TA</v>
          </cell>
          <cell r="J38482" t="str">
            <v>(blank)</v>
          </cell>
        </row>
        <row r="38483">
          <cell r="D38483" t="str">
            <v>YFT16TA</v>
          </cell>
          <cell r="J38483" t="str">
            <v>(blank)</v>
          </cell>
        </row>
        <row r="38484">
          <cell r="D38484" t="str">
            <v>YFT16TA</v>
          </cell>
          <cell r="J38484" t="str">
            <v>(blank)</v>
          </cell>
        </row>
        <row r="38485">
          <cell r="D38485" t="str">
            <v>YFT16TA</v>
          </cell>
          <cell r="J38485" t="str">
            <v>(blank)</v>
          </cell>
        </row>
        <row r="38486">
          <cell r="D38486" t="str">
            <v>YFT16TA</v>
          </cell>
          <cell r="J38486" t="str">
            <v>(blank)</v>
          </cell>
        </row>
        <row r="38487">
          <cell r="D38487" t="str">
            <v>YFT16TA</v>
          </cell>
          <cell r="J38487" t="str">
            <v>(blank)</v>
          </cell>
        </row>
        <row r="38488">
          <cell r="D38488" t="str">
            <v>YFT16TA</v>
          </cell>
          <cell r="J38488" t="str">
            <v>(blank)</v>
          </cell>
        </row>
        <row r="38489">
          <cell r="D38489" t="str">
            <v>YFT16TA</v>
          </cell>
          <cell r="J38489" t="str">
            <v>(blank)</v>
          </cell>
        </row>
        <row r="38490">
          <cell r="D38490" t="str">
            <v>YFT16TA</v>
          </cell>
          <cell r="J38490" t="str">
            <v>(blank)</v>
          </cell>
        </row>
        <row r="38491">
          <cell r="D38491" t="str">
            <v>YFT16TA</v>
          </cell>
          <cell r="J38491" t="str">
            <v>(blank)</v>
          </cell>
        </row>
        <row r="38492">
          <cell r="D38492" t="str">
            <v>YFT16TA</v>
          </cell>
          <cell r="J38492" t="str">
            <v>(blank)</v>
          </cell>
        </row>
        <row r="38493">
          <cell r="D38493" t="str">
            <v>YFT16TA</v>
          </cell>
          <cell r="J38493" t="str">
            <v>(blank)</v>
          </cell>
        </row>
        <row r="38494">
          <cell r="D38494" t="str">
            <v>YFT16TA</v>
          </cell>
          <cell r="J38494" t="str">
            <v>(blank)</v>
          </cell>
        </row>
        <row r="38495">
          <cell r="D38495" t="str">
            <v>YFT16TA</v>
          </cell>
          <cell r="J38495" t="str">
            <v>(blank)</v>
          </cell>
        </row>
        <row r="38496">
          <cell r="D38496" t="str">
            <v>YFT16TA</v>
          </cell>
          <cell r="J38496" t="str">
            <v>(blank)</v>
          </cell>
        </row>
        <row r="38497">
          <cell r="D38497" t="str">
            <v>YFT16TA</v>
          </cell>
          <cell r="J38497" t="str">
            <v>N/A</v>
          </cell>
        </row>
        <row r="38498">
          <cell r="D38498" t="str">
            <v>YFT16TA</v>
          </cell>
          <cell r="J38498" t="str">
            <v>N/A</v>
          </cell>
        </row>
        <row r="38499">
          <cell r="D38499" t="str">
            <v>YFT20TA</v>
          </cell>
          <cell r="J38499" t="str">
            <v>(blank)</v>
          </cell>
        </row>
        <row r="38500">
          <cell r="D38500" t="str">
            <v>YFT20TA</v>
          </cell>
          <cell r="J38500" t="str">
            <v>(blank)</v>
          </cell>
        </row>
        <row r="38501">
          <cell r="D38501" t="str">
            <v>YFT20TA</v>
          </cell>
          <cell r="J38501" t="str">
            <v>(blank)</v>
          </cell>
        </row>
        <row r="38502">
          <cell r="D38502" t="str">
            <v>YFT20TA</v>
          </cell>
          <cell r="J38502" t="str">
            <v>(blank)</v>
          </cell>
        </row>
        <row r="38503">
          <cell r="D38503" t="str">
            <v>YFT20TA</v>
          </cell>
          <cell r="J38503" t="str">
            <v>(blank)</v>
          </cell>
        </row>
        <row r="38504">
          <cell r="D38504" t="str">
            <v>YFT20TA</v>
          </cell>
          <cell r="J38504" t="str">
            <v>(blank)</v>
          </cell>
        </row>
        <row r="38505">
          <cell r="D38505" t="str">
            <v>YFT20TA</v>
          </cell>
          <cell r="J38505" t="str">
            <v>(blank)</v>
          </cell>
        </row>
        <row r="38506">
          <cell r="D38506" t="str">
            <v>YFT20TA</v>
          </cell>
          <cell r="J38506" t="str">
            <v>(blank)</v>
          </cell>
        </row>
        <row r="38507">
          <cell r="D38507" t="str">
            <v>YFT20TA</v>
          </cell>
          <cell r="J38507" t="str">
            <v>(blank)</v>
          </cell>
        </row>
        <row r="38508">
          <cell r="D38508" t="str">
            <v>YFT20TA</v>
          </cell>
          <cell r="J38508" t="str">
            <v>(blank)</v>
          </cell>
        </row>
        <row r="38509">
          <cell r="D38509" t="str">
            <v>YFT20TA</v>
          </cell>
          <cell r="J38509" t="str">
            <v>(blank)</v>
          </cell>
        </row>
        <row r="38510">
          <cell r="D38510" t="str">
            <v>YFT20TA</v>
          </cell>
          <cell r="J38510" t="str">
            <v>(blank)</v>
          </cell>
        </row>
        <row r="38511">
          <cell r="D38511" t="str">
            <v>YFT20TA</v>
          </cell>
          <cell r="J38511" t="str">
            <v>(blank)</v>
          </cell>
        </row>
        <row r="38512">
          <cell r="D38512" t="str">
            <v>YFT20TA</v>
          </cell>
          <cell r="J38512" t="str">
            <v>(blank)</v>
          </cell>
        </row>
        <row r="38513">
          <cell r="D38513" t="str">
            <v>YFT8701</v>
          </cell>
          <cell r="J38513" t="str">
            <v>(blank)</v>
          </cell>
        </row>
        <row r="38514">
          <cell r="D38514" t="str">
            <v>YFT87801</v>
          </cell>
          <cell r="J38514" t="str">
            <v>(blank)</v>
          </cell>
        </row>
        <row r="38515">
          <cell r="D38515" t="str">
            <v>YFT87801</v>
          </cell>
          <cell r="J38515" t="str">
            <v>(blank)</v>
          </cell>
        </row>
        <row r="38516">
          <cell r="D38516" t="str">
            <v>YFT87801</v>
          </cell>
          <cell r="J38516" t="str">
            <v>(blank)</v>
          </cell>
        </row>
        <row r="38517">
          <cell r="D38517" t="str">
            <v>YFT87801</v>
          </cell>
          <cell r="J38517" t="str">
            <v>(blank)</v>
          </cell>
        </row>
        <row r="38518">
          <cell r="D38518" t="str">
            <v>YFT87801</v>
          </cell>
          <cell r="J38518" t="str">
            <v>(blank)</v>
          </cell>
        </row>
        <row r="38519">
          <cell r="D38519" t="str">
            <v>YFT87801</v>
          </cell>
          <cell r="J38519" t="str">
            <v>(blank)</v>
          </cell>
        </row>
        <row r="38520">
          <cell r="D38520" t="str">
            <v>YFT87801</v>
          </cell>
          <cell r="J38520" t="str">
            <v>(blank)</v>
          </cell>
        </row>
        <row r="38521">
          <cell r="D38521" t="str">
            <v>YFT87801</v>
          </cell>
          <cell r="J38521" t="str">
            <v>(blank)</v>
          </cell>
        </row>
        <row r="38522">
          <cell r="D38522" t="str">
            <v>YFT87801</v>
          </cell>
          <cell r="J38522" t="str">
            <v>(blank)</v>
          </cell>
        </row>
        <row r="38523">
          <cell r="D38523" t="str">
            <v>YFT87801</v>
          </cell>
          <cell r="J38523" t="str">
            <v>(blank)</v>
          </cell>
        </row>
        <row r="38524">
          <cell r="D38524" t="str">
            <v>YFT87801</v>
          </cell>
          <cell r="J38524" t="str">
            <v>(blank)</v>
          </cell>
        </row>
        <row r="38525">
          <cell r="D38525" t="str">
            <v>YFT87801</v>
          </cell>
          <cell r="J38525" t="str">
            <v>(blank)</v>
          </cell>
        </row>
        <row r="38526">
          <cell r="D38526" t="str">
            <v>YFT87801</v>
          </cell>
          <cell r="J38526" t="str">
            <v>(blank)</v>
          </cell>
        </row>
        <row r="38527">
          <cell r="D38527" t="str">
            <v>YFT87801</v>
          </cell>
          <cell r="J38527" t="str">
            <v>(blank)</v>
          </cell>
        </row>
        <row r="38528">
          <cell r="D38528" t="str">
            <v>YFT87801</v>
          </cell>
          <cell r="J38528" t="str">
            <v>(blank)</v>
          </cell>
        </row>
        <row r="38529">
          <cell r="D38529" t="str">
            <v>YFT87801</v>
          </cell>
          <cell r="J38529" t="str">
            <v>(blank)</v>
          </cell>
        </row>
        <row r="38530">
          <cell r="D38530" t="str">
            <v>YFT87801</v>
          </cell>
          <cell r="J38530" t="str">
            <v>(blank)</v>
          </cell>
        </row>
        <row r="38531">
          <cell r="D38531" t="str">
            <v>YFT87801</v>
          </cell>
          <cell r="J38531" t="str">
            <v>(blank)</v>
          </cell>
        </row>
        <row r="38532">
          <cell r="D38532" t="str">
            <v>YFT87801</v>
          </cell>
          <cell r="J38532" t="str">
            <v>(blank)</v>
          </cell>
        </row>
        <row r="38533">
          <cell r="D38533" t="str">
            <v>YFT87801</v>
          </cell>
          <cell r="J38533" t="str">
            <v>(blank)</v>
          </cell>
        </row>
        <row r="38534">
          <cell r="D38534" t="str">
            <v>YFT87801</v>
          </cell>
          <cell r="J38534" t="str">
            <v>(blank)</v>
          </cell>
        </row>
        <row r="38535">
          <cell r="D38535" t="str">
            <v>YFT87801</v>
          </cell>
          <cell r="J38535" t="str">
            <v>(blank)</v>
          </cell>
        </row>
        <row r="38536">
          <cell r="D38536" t="str">
            <v>YFT87801</v>
          </cell>
          <cell r="J38536" t="str">
            <v>(blank)</v>
          </cell>
        </row>
        <row r="38537">
          <cell r="D38537" t="str">
            <v>YFT87801</v>
          </cell>
          <cell r="J38537" t="str">
            <v>(blank)</v>
          </cell>
        </row>
        <row r="38538">
          <cell r="D38538" t="str">
            <v>YFT87801</v>
          </cell>
          <cell r="J38538" t="str">
            <v>(blank)</v>
          </cell>
        </row>
        <row r="38539">
          <cell r="D38539" t="str">
            <v>YFT87801</v>
          </cell>
          <cell r="J38539" t="str">
            <v>(blank)</v>
          </cell>
        </row>
        <row r="38540">
          <cell r="D38540" t="str">
            <v>YFT87802</v>
          </cell>
          <cell r="J38540" t="str">
            <v>(blank)</v>
          </cell>
        </row>
        <row r="38541">
          <cell r="D38541" t="str">
            <v>YFT87802</v>
          </cell>
          <cell r="J38541" t="str">
            <v>(blank)</v>
          </cell>
        </row>
        <row r="38542">
          <cell r="D38542" t="str">
            <v>YFT87802</v>
          </cell>
          <cell r="J38542" t="str">
            <v>(blank)</v>
          </cell>
        </row>
        <row r="38543">
          <cell r="D38543" t="str">
            <v>YFT87802</v>
          </cell>
          <cell r="J38543" t="str">
            <v>(blank)</v>
          </cell>
        </row>
        <row r="38544">
          <cell r="D38544" t="str">
            <v>YFT87802</v>
          </cell>
          <cell r="J38544" t="str">
            <v>(blank)</v>
          </cell>
        </row>
        <row r="38545">
          <cell r="D38545" t="str">
            <v>YFT87802</v>
          </cell>
          <cell r="J38545" t="str">
            <v>(blank)</v>
          </cell>
        </row>
        <row r="38546">
          <cell r="D38546" t="str">
            <v>YFT87802</v>
          </cell>
          <cell r="J38546" t="str">
            <v>(blank)</v>
          </cell>
        </row>
        <row r="38547">
          <cell r="D38547" t="str">
            <v>YFT87802</v>
          </cell>
          <cell r="J38547" t="str">
            <v>(blank)</v>
          </cell>
        </row>
        <row r="38548">
          <cell r="D38548" t="str">
            <v>YFT87802</v>
          </cell>
          <cell r="J38548" t="str">
            <v>(blank)</v>
          </cell>
        </row>
        <row r="38549">
          <cell r="D38549" t="str">
            <v>YFT87802</v>
          </cell>
          <cell r="J38549" t="str">
            <v>(blank)</v>
          </cell>
        </row>
        <row r="38550">
          <cell r="D38550" t="str">
            <v>YFT87802</v>
          </cell>
          <cell r="J38550" t="str">
            <v>(blank)</v>
          </cell>
        </row>
        <row r="38551">
          <cell r="D38551" t="str">
            <v>YFT87802</v>
          </cell>
          <cell r="J38551" t="str">
            <v>(blank)</v>
          </cell>
        </row>
        <row r="38552">
          <cell r="D38552" t="str">
            <v>YFT87802</v>
          </cell>
          <cell r="J38552" t="str">
            <v>(blank)</v>
          </cell>
        </row>
        <row r="38553">
          <cell r="D38553" t="str">
            <v>YFT87802</v>
          </cell>
          <cell r="J38553" t="str">
            <v>(blank)</v>
          </cell>
        </row>
        <row r="38554">
          <cell r="D38554" t="str">
            <v>YFT87802</v>
          </cell>
          <cell r="J38554" t="str">
            <v>(blank)</v>
          </cell>
        </row>
        <row r="38555">
          <cell r="D38555" t="str">
            <v>YFT87802</v>
          </cell>
          <cell r="J38555" t="str">
            <v>(blank)</v>
          </cell>
        </row>
        <row r="38556">
          <cell r="D38556" t="str">
            <v>YFT87802</v>
          </cell>
          <cell r="J38556" t="str">
            <v>(blank)</v>
          </cell>
        </row>
        <row r="38557">
          <cell r="D38557" t="str">
            <v>YFT87802</v>
          </cell>
          <cell r="J38557" t="str">
            <v>(blank)</v>
          </cell>
        </row>
        <row r="38558">
          <cell r="D38558" t="str">
            <v>YFT87802</v>
          </cell>
          <cell r="J38558" t="str">
            <v>(blank)</v>
          </cell>
        </row>
        <row r="38559">
          <cell r="D38559" t="str">
            <v>YFT87802</v>
          </cell>
          <cell r="J38559" t="str">
            <v>(blank)</v>
          </cell>
        </row>
        <row r="38560">
          <cell r="D38560" t="str">
            <v>YFT87802</v>
          </cell>
          <cell r="J38560" t="str">
            <v>(blank)</v>
          </cell>
        </row>
        <row r="38561">
          <cell r="D38561" t="str">
            <v>YFT87802</v>
          </cell>
          <cell r="J38561" t="str">
            <v>(blank)</v>
          </cell>
        </row>
        <row r="38562">
          <cell r="D38562" t="str">
            <v>YFT87802</v>
          </cell>
          <cell r="J38562" t="str">
            <v>(blank)</v>
          </cell>
        </row>
        <row r="38563">
          <cell r="D38563" t="str">
            <v>YFT87802</v>
          </cell>
          <cell r="J38563" t="str">
            <v>(blank)</v>
          </cell>
        </row>
        <row r="38564">
          <cell r="D38564" t="str">
            <v>YFT87802</v>
          </cell>
          <cell r="J38564" t="str">
            <v>(blank)</v>
          </cell>
        </row>
        <row r="38565">
          <cell r="D38565" t="str">
            <v>YFT87802</v>
          </cell>
          <cell r="J38565" t="str">
            <v>(blank)</v>
          </cell>
        </row>
        <row r="38566">
          <cell r="D38566" t="str">
            <v>YFT87802</v>
          </cell>
          <cell r="J38566" t="str">
            <v>(blank)</v>
          </cell>
        </row>
        <row r="38567">
          <cell r="D38567" t="str">
            <v>YFT87804</v>
          </cell>
          <cell r="J38567" t="str">
            <v>(blank)</v>
          </cell>
        </row>
        <row r="38568">
          <cell r="D38568" t="str">
            <v>YFT87804</v>
          </cell>
          <cell r="J38568" t="str">
            <v>(blank)</v>
          </cell>
        </row>
        <row r="38569">
          <cell r="D38569" t="str">
            <v>YFT87804</v>
          </cell>
          <cell r="J38569" t="str">
            <v>(blank)</v>
          </cell>
        </row>
        <row r="38570">
          <cell r="D38570" t="str">
            <v>YFT87804</v>
          </cell>
          <cell r="J38570" t="str">
            <v>(blank)</v>
          </cell>
        </row>
        <row r="38571">
          <cell r="D38571" t="str">
            <v>YFT87804</v>
          </cell>
          <cell r="J38571" t="str">
            <v>(blank)</v>
          </cell>
        </row>
        <row r="38572">
          <cell r="D38572" t="str">
            <v>YFT87804</v>
          </cell>
          <cell r="J38572" t="str">
            <v>(blank)</v>
          </cell>
        </row>
        <row r="38573">
          <cell r="D38573" t="str">
            <v>YFT87804</v>
          </cell>
          <cell r="J38573" t="str">
            <v>(blank)</v>
          </cell>
        </row>
        <row r="38574">
          <cell r="D38574" t="str">
            <v>YFT87804</v>
          </cell>
          <cell r="J38574" t="str">
            <v>(blank)</v>
          </cell>
        </row>
        <row r="38575">
          <cell r="D38575" t="str">
            <v>YFT87804</v>
          </cell>
          <cell r="J38575" t="str">
            <v>(blank)</v>
          </cell>
        </row>
        <row r="38576">
          <cell r="D38576" t="str">
            <v>YFT87804</v>
          </cell>
          <cell r="J38576" t="str">
            <v>(blank)</v>
          </cell>
        </row>
        <row r="38577">
          <cell r="D38577" t="str">
            <v>YFT87804</v>
          </cell>
          <cell r="J38577" t="str">
            <v>(blank)</v>
          </cell>
        </row>
        <row r="38578">
          <cell r="D38578" t="str">
            <v>YFT87804</v>
          </cell>
          <cell r="J38578" t="str">
            <v>(blank)</v>
          </cell>
        </row>
        <row r="38579">
          <cell r="D38579" t="str">
            <v>YFT87804</v>
          </cell>
          <cell r="J38579" t="str">
            <v>(blank)</v>
          </cell>
        </row>
        <row r="38580">
          <cell r="D38580" t="str">
            <v>YFT87804</v>
          </cell>
          <cell r="J38580" t="str">
            <v>(blank)</v>
          </cell>
        </row>
        <row r="38581">
          <cell r="D38581" t="str">
            <v>YFT87804</v>
          </cell>
          <cell r="J38581" t="str">
            <v>(blank)</v>
          </cell>
        </row>
        <row r="38582">
          <cell r="D38582" t="str">
            <v>YFT87804</v>
          </cell>
          <cell r="J38582" t="str">
            <v>(blank)</v>
          </cell>
        </row>
        <row r="38583">
          <cell r="D38583" t="str">
            <v>YFT87804</v>
          </cell>
          <cell r="J38583" t="str">
            <v>(blank)</v>
          </cell>
        </row>
        <row r="38584">
          <cell r="D38584" t="str">
            <v>YFT87804</v>
          </cell>
          <cell r="J38584" t="str">
            <v>(blank)</v>
          </cell>
        </row>
        <row r="38585">
          <cell r="D38585" t="str">
            <v>YFT87804</v>
          </cell>
          <cell r="J38585" t="str">
            <v>(blank)</v>
          </cell>
        </row>
        <row r="38586">
          <cell r="D38586" t="str">
            <v>YFT87804</v>
          </cell>
          <cell r="J38586" t="str">
            <v>(blank)</v>
          </cell>
        </row>
        <row r="38587">
          <cell r="D38587" t="str">
            <v>YFT87804</v>
          </cell>
          <cell r="J38587" t="str">
            <v>(blank)</v>
          </cell>
        </row>
        <row r="38588">
          <cell r="D38588" t="str">
            <v>YFT87804</v>
          </cell>
          <cell r="J38588" t="str">
            <v>(blank)</v>
          </cell>
        </row>
        <row r="38589">
          <cell r="D38589" t="str">
            <v>YFT87804</v>
          </cell>
          <cell r="J38589" t="str">
            <v>(blank)</v>
          </cell>
        </row>
        <row r="38590">
          <cell r="D38590" t="str">
            <v>YFT87804</v>
          </cell>
          <cell r="J38590" t="str">
            <v>(blank)</v>
          </cell>
        </row>
        <row r="38591">
          <cell r="D38591" t="str">
            <v>YFT87804</v>
          </cell>
          <cell r="J38591" t="str">
            <v>(blank)</v>
          </cell>
        </row>
        <row r="38592">
          <cell r="D38592" t="str">
            <v>YFT87804</v>
          </cell>
          <cell r="J38592" t="str">
            <v>(blank)</v>
          </cell>
        </row>
        <row r="38593">
          <cell r="D38593" t="str">
            <v>YFT87804</v>
          </cell>
          <cell r="J38593" t="str">
            <v>(blank)</v>
          </cell>
        </row>
        <row r="38594">
          <cell r="D38594" t="str">
            <v>YFT87805</v>
          </cell>
          <cell r="J38594" t="str">
            <v>(blank)</v>
          </cell>
        </row>
        <row r="38595">
          <cell r="D38595" t="str">
            <v>YFT87805</v>
          </cell>
          <cell r="J38595" t="str">
            <v>(blank)</v>
          </cell>
        </row>
        <row r="38596">
          <cell r="D38596" t="str">
            <v>YFT87805</v>
          </cell>
          <cell r="J38596" t="str">
            <v>(blank)</v>
          </cell>
        </row>
        <row r="38597">
          <cell r="D38597" t="str">
            <v>YFT87805</v>
          </cell>
          <cell r="J38597" t="str">
            <v>(blank)</v>
          </cell>
        </row>
        <row r="38598">
          <cell r="D38598" t="str">
            <v>YFT87805</v>
          </cell>
          <cell r="J38598" t="str">
            <v>(blank)</v>
          </cell>
        </row>
        <row r="38599">
          <cell r="D38599" t="str">
            <v>YFT87805</v>
          </cell>
          <cell r="J38599" t="str">
            <v>(blank)</v>
          </cell>
        </row>
        <row r="38600">
          <cell r="D38600" t="str">
            <v>YFT87805</v>
          </cell>
          <cell r="J38600" t="str">
            <v>(blank)</v>
          </cell>
        </row>
        <row r="38601">
          <cell r="D38601" t="str">
            <v>YFT87805</v>
          </cell>
          <cell r="J38601" t="str">
            <v>(blank)</v>
          </cell>
        </row>
        <row r="38602">
          <cell r="D38602" t="str">
            <v>YFT87805</v>
          </cell>
          <cell r="J38602" t="str">
            <v>(blank)</v>
          </cell>
        </row>
        <row r="38603">
          <cell r="D38603" t="str">
            <v>YFT87805</v>
          </cell>
          <cell r="J38603" t="str">
            <v>(blank)</v>
          </cell>
        </row>
        <row r="38604">
          <cell r="D38604" t="str">
            <v>YFT87805</v>
          </cell>
          <cell r="J38604" t="str">
            <v>(blank)</v>
          </cell>
        </row>
        <row r="38605">
          <cell r="D38605" t="str">
            <v>YFT87805</v>
          </cell>
          <cell r="J38605" t="str">
            <v>(blank)</v>
          </cell>
        </row>
        <row r="38606">
          <cell r="D38606" t="str">
            <v>YFT87805</v>
          </cell>
          <cell r="J38606" t="str">
            <v>(blank)</v>
          </cell>
        </row>
        <row r="38607">
          <cell r="D38607" t="str">
            <v>YFT87805</v>
          </cell>
          <cell r="J38607" t="str">
            <v>(blank)</v>
          </cell>
        </row>
        <row r="38608">
          <cell r="D38608" t="str">
            <v>YFT87805</v>
          </cell>
          <cell r="J38608" t="str">
            <v>(blank)</v>
          </cell>
        </row>
        <row r="38609">
          <cell r="D38609" t="str">
            <v>YFT87805</v>
          </cell>
          <cell r="J38609" t="str">
            <v>(blank)</v>
          </cell>
        </row>
        <row r="38610">
          <cell r="D38610" t="str">
            <v>YFT87805</v>
          </cell>
          <cell r="J38610" t="str">
            <v>(blank)</v>
          </cell>
        </row>
        <row r="38611">
          <cell r="D38611" t="str">
            <v>YFT87805</v>
          </cell>
          <cell r="J38611" t="str">
            <v>(blank)</v>
          </cell>
        </row>
        <row r="38612">
          <cell r="D38612" t="str">
            <v>YFT87805</v>
          </cell>
          <cell r="J38612" t="str">
            <v>(blank)</v>
          </cell>
        </row>
        <row r="38613">
          <cell r="D38613" t="str">
            <v>YFT87805</v>
          </cell>
          <cell r="J38613" t="str">
            <v>(blank)</v>
          </cell>
        </row>
        <row r="38614">
          <cell r="D38614" t="str">
            <v>YFT87805</v>
          </cell>
          <cell r="J38614" t="str">
            <v>(blank)</v>
          </cell>
        </row>
        <row r="38615">
          <cell r="D38615" t="str">
            <v>YFT87805</v>
          </cell>
          <cell r="J38615" t="str">
            <v>(blank)</v>
          </cell>
        </row>
        <row r="38616">
          <cell r="D38616" t="str">
            <v>YFT87805</v>
          </cell>
          <cell r="J38616" t="str">
            <v>(blank)</v>
          </cell>
        </row>
        <row r="38617">
          <cell r="D38617" t="str">
            <v>YFT87805</v>
          </cell>
          <cell r="J38617" t="str">
            <v>(blank)</v>
          </cell>
        </row>
        <row r="38618">
          <cell r="D38618" t="str">
            <v>YFT87805</v>
          </cell>
          <cell r="J38618" t="str">
            <v>(blank)</v>
          </cell>
        </row>
        <row r="38619">
          <cell r="D38619" t="str">
            <v>YFT87805</v>
          </cell>
          <cell r="J38619" t="str">
            <v>(blank)</v>
          </cell>
        </row>
        <row r="38620">
          <cell r="D38620" t="str">
            <v>YFT87805</v>
          </cell>
          <cell r="J38620" t="str">
            <v>(blank)</v>
          </cell>
        </row>
        <row r="38621">
          <cell r="D38621" t="str">
            <v>YFTN20T</v>
          </cell>
          <cell r="J38621" t="str">
            <v>(blank)</v>
          </cell>
        </row>
        <row r="38622">
          <cell r="D38622" t="str">
            <v>YFTN20T</v>
          </cell>
          <cell r="J38622" t="str">
            <v>(blank)</v>
          </cell>
        </row>
        <row r="38623">
          <cell r="D38623" t="str">
            <v>YFTN20T</v>
          </cell>
          <cell r="J38623" t="str">
            <v>(blank)</v>
          </cell>
        </row>
        <row r="38624">
          <cell r="D38624" t="str">
            <v>YFTN20T</v>
          </cell>
          <cell r="J38624" t="str">
            <v>(blank)</v>
          </cell>
        </row>
        <row r="38625">
          <cell r="D38625" t="str">
            <v>YFTN20T</v>
          </cell>
          <cell r="J38625" t="str">
            <v>(blank)</v>
          </cell>
        </row>
        <row r="38626">
          <cell r="D38626" t="str">
            <v>YFTN20T</v>
          </cell>
          <cell r="J38626" t="str">
            <v>(blank)</v>
          </cell>
        </row>
        <row r="38627">
          <cell r="D38627" t="str">
            <v>YFTN20T</v>
          </cell>
          <cell r="J38627" t="str">
            <v>(blank)</v>
          </cell>
        </row>
        <row r="38628">
          <cell r="D38628" t="str">
            <v>YFTN20T</v>
          </cell>
          <cell r="J38628" t="str">
            <v>(blank)</v>
          </cell>
        </row>
        <row r="38629">
          <cell r="D38629" t="str">
            <v>YFTN20T</v>
          </cell>
          <cell r="J38629" t="str">
            <v>(blank)</v>
          </cell>
        </row>
        <row r="38630">
          <cell r="D38630" t="str">
            <v>YFTN20T</v>
          </cell>
          <cell r="J38630" t="str">
            <v>(blank)</v>
          </cell>
        </row>
        <row r="38631">
          <cell r="D38631" t="str">
            <v>YFTN20T</v>
          </cell>
          <cell r="J38631" t="str">
            <v>(blank)</v>
          </cell>
        </row>
        <row r="38632">
          <cell r="D38632" t="str">
            <v>YFTN20T</v>
          </cell>
          <cell r="J38632" t="str">
            <v>(blank)</v>
          </cell>
        </row>
        <row r="38633">
          <cell r="D38633" t="str">
            <v>YFTN20T</v>
          </cell>
          <cell r="J38633" t="str">
            <v>(blank)</v>
          </cell>
        </row>
        <row r="38634">
          <cell r="D38634" t="str">
            <v>YFTN20T</v>
          </cell>
          <cell r="J38634" t="str">
            <v>(blank)</v>
          </cell>
        </row>
        <row r="38635">
          <cell r="D38635" t="str">
            <v>YFTN20T</v>
          </cell>
          <cell r="J38635" t="str">
            <v>N/A</v>
          </cell>
        </row>
        <row r="38636">
          <cell r="D38636" t="str">
            <v>YFTN20T</v>
          </cell>
          <cell r="J38636" t="str">
            <v>N/A</v>
          </cell>
        </row>
        <row r="38637">
          <cell r="D38637" t="str">
            <v>YFTP9CT</v>
          </cell>
          <cell r="J38637" t="str">
            <v>(blank)</v>
          </cell>
        </row>
        <row r="38638">
          <cell r="D38638" t="str">
            <v>YFTP9CT</v>
          </cell>
          <cell r="J38638" t="str">
            <v>(blank)</v>
          </cell>
        </row>
        <row r="38639">
          <cell r="D38639" t="str">
            <v>YFTP9CT</v>
          </cell>
          <cell r="J38639" t="str">
            <v>N/A</v>
          </cell>
        </row>
        <row r="38640">
          <cell r="D38640" t="str">
            <v>YFTP9CT</v>
          </cell>
          <cell r="J38640" t="str">
            <v>N/A</v>
          </cell>
        </row>
        <row r="38641">
          <cell r="D38641" t="str">
            <v>YFVS506</v>
          </cell>
          <cell r="J38641" t="str">
            <v>(blank)</v>
          </cell>
        </row>
        <row r="38642">
          <cell r="D38642" t="str">
            <v>YFVS506</v>
          </cell>
          <cell r="J38642" t="str">
            <v>(blank)</v>
          </cell>
        </row>
        <row r="38643">
          <cell r="D38643" t="str">
            <v>YFVS506</v>
          </cell>
          <cell r="J38643" t="str">
            <v>(blank)</v>
          </cell>
        </row>
        <row r="38644">
          <cell r="D38644" t="str">
            <v>YFVS506</v>
          </cell>
          <cell r="J38644" t="str">
            <v>(blank)</v>
          </cell>
        </row>
        <row r="38645">
          <cell r="D38645" t="str">
            <v>YFVS506</v>
          </cell>
          <cell r="J38645" t="str">
            <v>(blank)</v>
          </cell>
        </row>
        <row r="38646">
          <cell r="D38646" t="str">
            <v>YFVS506</v>
          </cell>
          <cell r="J38646" t="str">
            <v>(blank)</v>
          </cell>
        </row>
        <row r="38647">
          <cell r="D38647" t="str">
            <v>YFVS506</v>
          </cell>
          <cell r="J38647" t="str">
            <v>(blank)</v>
          </cell>
        </row>
        <row r="38648">
          <cell r="D38648" t="str">
            <v>YFVS506</v>
          </cell>
          <cell r="J38648" t="str">
            <v>(blank)</v>
          </cell>
        </row>
        <row r="38649">
          <cell r="D38649" t="str">
            <v>YFVS506</v>
          </cell>
          <cell r="J38649" t="str">
            <v>(blank)</v>
          </cell>
        </row>
        <row r="38650">
          <cell r="D38650" t="str">
            <v>YFVS506</v>
          </cell>
          <cell r="J38650" t="str">
            <v>(blank)</v>
          </cell>
        </row>
        <row r="38651">
          <cell r="D38651" t="str">
            <v>YFVS506</v>
          </cell>
          <cell r="J38651" t="str">
            <v>(blank)</v>
          </cell>
        </row>
        <row r="38652">
          <cell r="D38652" t="str">
            <v>YFVS506</v>
          </cell>
          <cell r="J38652" t="str">
            <v>(blank)</v>
          </cell>
        </row>
        <row r="38653">
          <cell r="D38653" t="str">
            <v>YFVS506</v>
          </cell>
          <cell r="J38653" t="str">
            <v>(blank)</v>
          </cell>
        </row>
        <row r="38654">
          <cell r="D38654" t="str">
            <v>YFVS506</v>
          </cell>
          <cell r="J38654" t="str">
            <v>(blank)</v>
          </cell>
        </row>
        <row r="38655">
          <cell r="D38655" t="str">
            <v>YFVS506</v>
          </cell>
          <cell r="J38655" t="str">
            <v>(blank)</v>
          </cell>
        </row>
        <row r="38656">
          <cell r="D38656" t="str">
            <v>YFVS506</v>
          </cell>
          <cell r="J38656" t="str">
            <v>(blank)</v>
          </cell>
        </row>
        <row r="38657">
          <cell r="D38657" t="str">
            <v>YFVS506</v>
          </cell>
          <cell r="J38657" t="str">
            <v>(blank)</v>
          </cell>
        </row>
        <row r="38658">
          <cell r="D38658" t="str">
            <v>YFVS506</v>
          </cell>
          <cell r="J38658" t="str">
            <v>(blank)</v>
          </cell>
        </row>
        <row r="38659">
          <cell r="D38659" t="str">
            <v>YFVS506</v>
          </cell>
          <cell r="J38659" t="str">
            <v>(blank)</v>
          </cell>
        </row>
        <row r="38660">
          <cell r="D38660" t="str">
            <v>YFVS506</v>
          </cell>
          <cell r="J38660" t="str">
            <v>(blank)</v>
          </cell>
        </row>
        <row r="38661">
          <cell r="D38661" t="str">
            <v>YFVS506</v>
          </cell>
          <cell r="J38661" t="str">
            <v>(blank)</v>
          </cell>
        </row>
        <row r="38662">
          <cell r="D38662" t="str">
            <v>YFVS506</v>
          </cell>
          <cell r="J38662" t="str">
            <v>(blank)</v>
          </cell>
        </row>
        <row r="38663">
          <cell r="D38663" t="str">
            <v>YFVS506</v>
          </cell>
          <cell r="J38663" t="str">
            <v>(blank)</v>
          </cell>
        </row>
        <row r="38664">
          <cell r="D38664" t="str">
            <v>YFVS506</v>
          </cell>
          <cell r="J38664" t="str">
            <v>(blank)</v>
          </cell>
        </row>
        <row r="38665">
          <cell r="D38665" t="str">
            <v>YFVS506</v>
          </cell>
          <cell r="J38665" t="str">
            <v>(blank)</v>
          </cell>
        </row>
        <row r="38666">
          <cell r="D38666" t="str">
            <v>YFVS506</v>
          </cell>
          <cell r="J38666" t="str">
            <v>(blank)</v>
          </cell>
        </row>
        <row r="38667">
          <cell r="D38667" t="str">
            <v>YFVS506</v>
          </cell>
          <cell r="J38667" t="str">
            <v>(blank)</v>
          </cell>
        </row>
        <row r="38668">
          <cell r="D38668" t="str">
            <v>YFVS506</v>
          </cell>
          <cell r="J38668" t="str">
            <v>(blank)</v>
          </cell>
        </row>
        <row r="38669">
          <cell r="D38669" t="str">
            <v>YFVS506</v>
          </cell>
          <cell r="J38669" t="str">
            <v>(blank)</v>
          </cell>
        </row>
        <row r="38670">
          <cell r="D38670" t="str">
            <v>YFVS506</v>
          </cell>
          <cell r="J38670" t="str">
            <v>(blank)</v>
          </cell>
        </row>
        <row r="38671">
          <cell r="D38671" t="str">
            <v>YFVS506</v>
          </cell>
          <cell r="J38671" t="str">
            <v>(blank)</v>
          </cell>
        </row>
        <row r="38672">
          <cell r="D38672" t="str">
            <v>YFVS506</v>
          </cell>
          <cell r="J38672" t="str">
            <v>N/A</v>
          </cell>
        </row>
        <row r="38673">
          <cell r="D38673" t="str">
            <v>YFVS506</v>
          </cell>
          <cell r="J38673" t="str">
            <v>N/A</v>
          </cell>
        </row>
        <row r="38674">
          <cell r="D38674" t="str">
            <v>YFVS508</v>
          </cell>
          <cell r="J38674" t="str">
            <v>(blank)</v>
          </cell>
        </row>
        <row r="38675">
          <cell r="D38675" t="str">
            <v>YFVS508</v>
          </cell>
          <cell r="J38675" t="str">
            <v>(blank)</v>
          </cell>
        </row>
        <row r="38676">
          <cell r="D38676" t="str">
            <v>YFVS508</v>
          </cell>
          <cell r="J38676" t="str">
            <v>(blank)</v>
          </cell>
        </row>
        <row r="38677">
          <cell r="D38677" t="str">
            <v>YFVS508</v>
          </cell>
          <cell r="J38677" t="str">
            <v>(blank)</v>
          </cell>
        </row>
        <row r="38678">
          <cell r="D38678" t="str">
            <v>YFVS508</v>
          </cell>
          <cell r="J38678" t="str">
            <v>(blank)</v>
          </cell>
        </row>
        <row r="38679">
          <cell r="D38679" t="str">
            <v>YFVS508</v>
          </cell>
          <cell r="J38679" t="str">
            <v>(blank)</v>
          </cell>
        </row>
        <row r="38680">
          <cell r="D38680" t="str">
            <v>YFVS508</v>
          </cell>
          <cell r="J38680" t="str">
            <v>(blank)</v>
          </cell>
        </row>
        <row r="38681">
          <cell r="D38681" t="str">
            <v>YFVS508</v>
          </cell>
          <cell r="J38681" t="str">
            <v>(blank)</v>
          </cell>
        </row>
        <row r="38682">
          <cell r="D38682" t="str">
            <v>YFVS508</v>
          </cell>
          <cell r="J38682" t="str">
            <v>(blank)</v>
          </cell>
        </row>
        <row r="38683">
          <cell r="D38683" t="str">
            <v>YFVS508</v>
          </cell>
          <cell r="J38683" t="str">
            <v>(blank)</v>
          </cell>
        </row>
        <row r="38684">
          <cell r="D38684" t="str">
            <v>YFVS508</v>
          </cell>
          <cell r="J38684" t="str">
            <v>(blank)</v>
          </cell>
        </row>
        <row r="38685">
          <cell r="D38685" t="str">
            <v>YFVS508</v>
          </cell>
          <cell r="J38685" t="str">
            <v>(blank)</v>
          </cell>
        </row>
        <row r="38686">
          <cell r="D38686" t="str">
            <v>YFVS508</v>
          </cell>
          <cell r="J38686" t="str">
            <v>(blank)</v>
          </cell>
        </row>
        <row r="38687">
          <cell r="D38687" t="str">
            <v>YFVS508</v>
          </cell>
          <cell r="J38687" t="str">
            <v>(blank)</v>
          </cell>
        </row>
        <row r="38688">
          <cell r="D38688" t="str">
            <v>YFVS508</v>
          </cell>
          <cell r="J38688" t="str">
            <v>(blank)</v>
          </cell>
        </row>
        <row r="38689">
          <cell r="D38689" t="str">
            <v>YFVS508</v>
          </cell>
          <cell r="J38689" t="str">
            <v>(blank)</v>
          </cell>
        </row>
        <row r="38690">
          <cell r="D38690" t="str">
            <v>YFVS508</v>
          </cell>
          <cell r="J38690" t="str">
            <v>(blank)</v>
          </cell>
        </row>
        <row r="38691">
          <cell r="D38691" t="str">
            <v>YFVS508</v>
          </cell>
          <cell r="J38691" t="str">
            <v>(blank)</v>
          </cell>
        </row>
        <row r="38692">
          <cell r="D38692" t="str">
            <v>YFVS508</v>
          </cell>
          <cell r="J38692" t="str">
            <v>(blank)</v>
          </cell>
        </row>
        <row r="38693">
          <cell r="D38693" t="str">
            <v>YFVS508</v>
          </cell>
          <cell r="J38693" t="str">
            <v>(blank)</v>
          </cell>
        </row>
        <row r="38694">
          <cell r="D38694" t="str">
            <v>YFVS508</v>
          </cell>
          <cell r="J38694" t="str">
            <v>(blank)</v>
          </cell>
        </row>
        <row r="38695">
          <cell r="D38695" t="str">
            <v>YFVS508</v>
          </cell>
          <cell r="J38695" t="str">
            <v>(blank)</v>
          </cell>
        </row>
        <row r="38696">
          <cell r="D38696" t="str">
            <v>YFVS508</v>
          </cell>
          <cell r="J38696" t="str">
            <v>(blank)</v>
          </cell>
        </row>
        <row r="38697">
          <cell r="D38697" t="str">
            <v>YFVS508</v>
          </cell>
          <cell r="J38697" t="str">
            <v>(blank)</v>
          </cell>
        </row>
        <row r="38698">
          <cell r="D38698" t="str">
            <v>YFVS508</v>
          </cell>
          <cell r="J38698" t="str">
            <v>(blank)</v>
          </cell>
        </row>
        <row r="38699">
          <cell r="D38699" t="str">
            <v>YFVS508</v>
          </cell>
          <cell r="J38699" t="str">
            <v>(blank)</v>
          </cell>
        </row>
        <row r="38700">
          <cell r="D38700" t="str">
            <v>YFVS508</v>
          </cell>
          <cell r="J38700" t="str">
            <v>(blank)</v>
          </cell>
        </row>
        <row r="38701">
          <cell r="D38701" t="str">
            <v>YFVS508</v>
          </cell>
          <cell r="J38701" t="str">
            <v>(blank)</v>
          </cell>
        </row>
        <row r="38702">
          <cell r="D38702" t="str">
            <v>YFVS508</v>
          </cell>
          <cell r="J38702" t="str">
            <v>(blank)</v>
          </cell>
        </row>
        <row r="38703">
          <cell r="D38703" t="str">
            <v>YFVS508</v>
          </cell>
          <cell r="J38703" t="str">
            <v>(blank)</v>
          </cell>
        </row>
        <row r="38704">
          <cell r="D38704" t="str">
            <v>YFVS508</v>
          </cell>
          <cell r="J38704" t="str">
            <v>(blank)</v>
          </cell>
        </row>
        <row r="38705">
          <cell r="D38705" t="str">
            <v>YFVS508</v>
          </cell>
          <cell r="J38705" t="str">
            <v>N/A</v>
          </cell>
        </row>
        <row r="38706">
          <cell r="D38706" t="str">
            <v>YFVS508</v>
          </cell>
          <cell r="J38706" t="str">
            <v>N/A</v>
          </cell>
        </row>
        <row r="38707">
          <cell r="D38707" t="str">
            <v>YFVS512</v>
          </cell>
          <cell r="J38707" t="str">
            <v>(blank)</v>
          </cell>
        </row>
        <row r="38708">
          <cell r="D38708" t="str">
            <v>YFVS512</v>
          </cell>
          <cell r="J38708" t="str">
            <v>(blank)</v>
          </cell>
        </row>
        <row r="38709">
          <cell r="D38709" t="str">
            <v>YFVS512</v>
          </cell>
          <cell r="J38709" t="str">
            <v>(blank)</v>
          </cell>
        </row>
        <row r="38710">
          <cell r="D38710" t="str">
            <v>YFVS512</v>
          </cell>
          <cell r="J38710" t="str">
            <v>(blank)</v>
          </cell>
        </row>
        <row r="38711">
          <cell r="D38711" t="str">
            <v>YFVS512</v>
          </cell>
          <cell r="J38711" t="str">
            <v>(blank)</v>
          </cell>
        </row>
        <row r="38712">
          <cell r="D38712" t="str">
            <v>YFVS512</v>
          </cell>
          <cell r="J38712" t="str">
            <v>(blank)</v>
          </cell>
        </row>
        <row r="38713">
          <cell r="D38713" t="str">
            <v>YFVS512</v>
          </cell>
          <cell r="J38713" t="str">
            <v>(blank)</v>
          </cell>
        </row>
        <row r="38714">
          <cell r="D38714" t="str">
            <v>YFVS512</v>
          </cell>
          <cell r="J38714" t="str">
            <v>(blank)</v>
          </cell>
        </row>
        <row r="38715">
          <cell r="D38715" t="str">
            <v>YFVS512</v>
          </cell>
          <cell r="J38715" t="str">
            <v>(blank)</v>
          </cell>
        </row>
        <row r="38716">
          <cell r="D38716" t="str">
            <v>YFVS512</v>
          </cell>
          <cell r="J38716" t="str">
            <v>(blank)</v>
          </cell>
        </row>
        <row r="38717">
          <cell r="D38717" t="str">
            <v>YFVS512</v>
          </cell>
          <cell r="J38717" t="str">
            <v>(blank)</v>
          </cell>
        </row>
        <row r="38718">
          <cell r="D38718" t="str">
            <v>YFVS512</v>
          </cell>
          <cell r="J38718" t="str">
            <v>(blank)</v>
          </cell>
        </row>
        <row r="38719">
          <cell r="D38719" t="str">
            <v>YFVS512</v>
          </cell>
          <cell r="J38719" t="str">
            <v>(blank)</v>
          </cell>
        </row>
        <row r="38720">
          <cell r="D38720" t="str">
            <v>YFVS512</v>
          </cell>
          <cell r="J38720" t="str">
            <v>(blank)</v>
          </cell>
        </row>
        <row r="38721">
          <cell r="D38721" t="str">
            <v>YFVS512</v>
          </cell>
          <cell r="J38721" t="str">
            <v>(blank)</v>
          </cell>
        </row>
        <row r="38722">
          <cell r="D38722" t="str">
            <v>YFVS512</v>
          </cell>
          <cell r="J38722" t="str">
            <v>(blank)</v>
          </cell>
        </row>
        <row r="38723">
          <cell r="D38723" t="str">
            <v>YFVS512</v>
          </cell>
          <cell r="J38723" t="str">
            <v>(blank)</v>
          </cell>
        </row>
        <row r="38724">
          <cell r="D38724" t="str">
            <v>YFVS512</v>
          </cell>
          <cell r="J38724" t="str">
            <v>(blank)</v>
          </cell>
        </row>
        <row r="38725">
          <cell r="D38725" t="str">
            <v>YFVS512</v>
          </cell>
          <cell r="J38725" t="str">
            <v>(blank)</v>
          </cell>
        </row>
        <row r="38726">
          <cell r="D38726" t="str">
            <v>YFVS512</v>
          </cell>
          <cell r="J38726" t="str">
            <v>(blank)</v>
          </cell>
        </row>
        <row r="38727">
          <cell r="D38727" t="str">
            <v>YFVS512</v>
          </cell>
          <cell r="J38727" t="str">
            <v>(blank)</v>
          </cell>
        </row>
        <row r="38728">
          <cell r="D38728" t="str">
            <v>YFVS512</v>
          </cell>
          <cell r="J38728" t="str">
            <v>(blank)</v>
          </cell>
        </row>
        <row r="38729">
          <cell r="D38729" t="str">
            <v>YFVS512</v>
          </cell>
          <cell r="J38729" t="str">
            <v>(blank)</v>
          </cell>
        </row>
        <row r="38730">
          <cell r="D38730" t="str">
            <v>YFVS512</v>
          </cell>
          <cell r="J38730" t="str">
            <v>(blank)</v>
          </cell>
        </row>
        <row r="38731">
          <cell r="D38731" t="str">
            <v>YFVS512</v>
          </cell>
          <cell r="J38731" t="str">
            <v>(blank)</v>
          </cell>
        </row>
        <row r="38732">
          <cell r="D38732" t="str">
            <v>YFVS512</v>
          </cell>
          <cell r="J38732" t="str">
            <v>(blank)</v>
          </cell>
        </row>
        <row r="38733">
          <cell r="D38733" t="str">
            <v>YFVS512</v>
          </cell>
          <cell r="J38733" t="str">
            <v>(blank)</v>
          </cell>
        </row>
        <row r="38734">
          <cell r="D38734" t="str">
            <v>YFVS512</v>
          </cell>
          <cell r="J38734" t="str">
            <v>(blank)</v>
          </cell>
        </row>
        <row r="38735">
          <cell r="D38735" t="str">
            <v>YFVS512</v>
          </cell>
          <cell r="J38735" t="str">
            <v>(blank)</v>
          </cell>
        </row>
        <row r="38736">
          <cell r="D38736" t="str">
            <v>YFVS512</v>
          </cell>
          <cell r="J38736" t="str">
            <v>(blank)</v>
          </cell>
        </row>
        <row r="38737">
          <cell r="D38737" t="str">
            <v>YFVS512</v>
          </cell>
          <cell r="J38737" t="str">
            <v>(blank)</v>
          </cell>
        </row>
        <row r="38738">
          <cell r="D38738" t="str">
            <v>YFVS512</v>
          </cell>
          <cell r="J38738" t="str">
            <v>N/A</v>
          </cell>
        </row>
        <row r="38739">
          <cell r="D38739" t="str">
            <v>YFVS512</v>
          </cell>
          <cell r="J38739" t="str">
            <v>N/A</v>
          </cell>
        </row>
        <row r="38740">
          <cell r="D38740" t="str">
            <v>YFVS516</v>
          </cell>
          <cell r="J38740" t="str">
            <v>(blank)</v>
          </cell>
        </row>
        <row r="38741">
          <cell r="D38741" t="str">
            <v>YFVS516</v>
          </cell>
          <cell r="J38741" t="str">
            <v>(blank)</v>
          </cell>
        </row>
        <row r="38742">
          <cell r="D38742" t="str">
            <v>YFVS516</v>
          </cell>
          <cell r="J38742" t="str">
            <v>(blank)</v>
          </cell>
        </row>
        <row r="38743">
          <cell r="D38743" t="str">
            <v>YFVS516</v>
          </cell>
          <cell r="J38743" t="str">
            <v>(blank)</v>
          </cell>
        </row>
        <row r="38744">
          <cell r="D38744" t="str">
            <v>YFVS516</v>
          </cell>
          <cell r="J38744" t="str">
            <v>(blank)</v>
          </cell>
        </row>
        <row r="38745">
          <cell r="D38745" t="str">
            <v>YFVS516</v>
          </cell>
          <cell r="J38745" t="str">
            <v>(blank)</v>
          </cell>
        </row>
        <row r="38746">
          <cell r="D38746" t="str">
            <v>YFVS516</v>
          </cell>
          <cell r="J38746" t="str">
            <v>(blank)</v>
          </cell>
        </row>
        <row r="38747">
          <cell r="D38747" t="str">
            <v>YFVS516</v>
          </cell>
          <cell r="J38747" t="str">
            <v>(blank)</v>
          </cell>
        </row>
        <row r="38748">
          <cell r="D38748" t="str">
            <v>YFVS516</v>
          </cell>
          <cell r="J38748" t="str">
            <v>(blank)</v>
          </cell>
        </row>
        <row r="38749">
          <cell r="D38749" t="str">
            <v>YFVS516</v>
          </cell>
          <cell r="J38749" t="str">
            <v>(blank)</v>
          </cell>
        </row>
        <row r="38750">
          <cell r="D38750" t="str">
            <v>YFVS516</v>
          </cell>
          <cell r="J38750" t="str">
            <v>(blank)</v>
          </cell>
        </row>
        <row r="38751">
          <cell r="D38751" t="str">
            <v>YFVS516</v>
          </cell>
          <cell r="J38751" t="str">
            <v>(blank)</v>
          </cell>
        </row>
        <row r="38752">
          <cell r="D38752" t="str">
            <v>YFVS516</v>
          </cell>
          <cell r="J38752" t="str">
            <v>(blank)</v>
          </cell>
        </row>
        <row r="38753">
          <cell r="D38753" t="str">
            <v>YFVS516</v>
          </cell>
          <cell r="J38753" t="str">
            <v>(blank)</v>
          </cell>
        </row>
        <row r="38754">
          <cell r="D38754" t="str">
            <v>YFVS516</v>
          </cell>
          <cell r="J38754" t="str">
            <v>(blank)</v>
          </cell>
        </row>
        <row r="38755">
          <cell r="D38755" t="str">
            <v>YFVS516</v>
          </cell>
          <cell r="J38755" t="str">
            <v>(blank)</v>
          </cell>
        </row>
        <row r="38756">
          <cell r="D38756" t="str">
            <v>YFVS516</v>
          </cell>
          <cell r="J38756" t="str">
            <v>(blank)</v>
          </cell>
        </row>
        <row r="38757">
          <cell r="D38757" t="str">
            <v>YFVS516</v>
          </cell>
          <cell r="J38757" t="str">
            <v>(blank)</v>
          </cell>
        </row>
        <row r="38758">
          <cell r="D38758" t="str">
            <v>YFVS516</v>
          </cell>
          <cell r="J38758" t="str">
            <v>(blank)</v>
          </cell>
        </row>
        <row r="38759">
          <cell r="D38759" t="str">
            <v>YFVS516</v>
          </cell>
          <cell r="J38759" t="str">
            <v>(blank)</v>
          </cell>
        </row>
        <row r="38760">
          <cell r="D38760" t="str">
            <v>YFVS516</v>
          </cell>
          <cell r="J38760" t="str">
            <v>(blank)</v>
          </cell>
        </row>
        <row r="38761">
          <cell r="D38761" t="str">
            <v>YFVS516</v>
          </cell>
          <cell r="J38761" t="str">
            <v>(blank)</v>
          </cell>
        </row>
        <row r="38762">
          <cell r="D38762" t="str">
            <v>YFVS516</v>
          </cell>
          <cell r="J38762" t="str">
            <v>(blank)</v>
          </cell>
        </row>
        <row r="38763">
          <cell r="D38763" t="str">
            <v>YFVS516</v>
          </cell>
          <cell r="J38763" t="str">
            <v>(blank)</v>
          </cell>
        </row>
        <row r="38764">
          <cell r="D38764" t="str">
            <v>YFVS516</v>
          </cell>
          <cell r="J38764" t="str">
            <v>(blank)</v>
          </cell>
        </row>
        <row r="38765">
          <cell r="D38765" t="str">
            <v>YFVS516</v>
          </cell>
          <cell r="J38765" t="str">
            <v>(blank)</v>
          </cell>
        </row>
        <row r="38766">
          <cell r="D38766" t="str">
            <v>YFVS516</v>
          </cell>
          <cell r="J38766" t="str">
            <v>(blank)</v>
          </cell>
        </row>
        <row r="38767">
          <cell r="D38767" t="str">
            <v>YFVS516</v>
          </cell>
          <cell r="J38767" t="str">
            <v>(blank)</v>
          </cell>
        </row>
        <row r="38768">
          <cell r="D38768" t="str">
            <v>YFVS516</v>
          </cell>
          <cell r="J38768" t="str">
            <v>(blank)</v>
          </cell>
        </row>
        <row r="38769">
          <cell r="D38769" t="str">
            <v>YFVS516</v>
          </cell>
          <cell r="J38769" t="str">
            <v>(blank)</v>
          </cell>
        </row>
        <row r="38770">
          <cell r="D38770" t="str">
            <v>YFVS516</v>
          </cell>
          <cell r="J38770" t="str">
            <v>(blank)</v>
          </cell>
        </row>
        <row r="38771">
          <cell r="D38771" t="str">
            <v>YFVS516</v>
          </cell>
          <cell r="J38771" t="str">
            <v>N/A</v>
          </cell>
        </row>
        <row r="38772">
          <cell r="D38772" t="str">
            <v>YFVS516</v>
          </cell>
          <cell r="J38772" t="str">
            <v>N/A</v>
          </cell>
        </row>
        <row r="38773">
          <cell r="D38773" t="str">
            <v>PW7687</v>
          </cell>
          <cell r="J38773" t="str">
            <v>(blank)</v>
          </cell>
        </row>
        <row r="38774">
          <cell r="D38774" t="str">
            <v>PW7687</v>
          </cell>
          <cell r="J38774" t="str">
            <v>(blank)</v>
          </cell>
        </row>
        <row r="38775">
          <cell r="D38775" t="str">
            <v>PW7687</v>
          </cell>
          <cell r="J38775" t="str">
            <v>(blank)</v>
          </cell>
        </row>
        <row r="38776">
          <cell r="D38776" t="str">
            <v>PW7687</v>
          </cell>
          <cell r="J38776" t="str">
            <v>(blank)</v>
          </cell>
        </row>
        <row r="38777">
          <cell r="D38777" t="str">
            <v>PW301</v>
          </cell>
          <cell r="J38777" t="str">
            <v>(blank)</v>
          </cell>
        </row>
        <row r="38778">
          <cell r="D38778" t="str">
            <v>PW301</v>
          </cell>
          <cell r="J38778" t="str">
            <v>(blank)</v>
          </cell>
        </row>
        <row r="38779">
          <cell r="D38779" t="str">
            <v>PW301</v>
          </cell>
          <cell r="J38779" t="str">
            <v>(blank)</v>
          </cell>
        </row>
        <row r="38780">
          <cell r="D38780" t="str">
            <v>PW301</v>
          </cell>
          <cell r="J38780" t="str">
            <v>(blank)</v>
          </cell>
        </row>
        <row r="38781">
          <cell r="D38781" t="str">
            <v>PW303</v>
          </cell>
          <cell r="J38781" t="str">
            <v>(blank)</v>
          </cell>
        </row>
        <row r="38782">
          <cell r="D38782" t="str">
            <v>PW303</v>
          </cell>
          <cell r="J38782" t="str">
            <v>(blank)</v>
          </cell>
        </row>
        <row r="38783">
          <cell r="D38783" t="str">
            <v>PW303</v>
          </cell>
          <cell r="J38783" t="str">
            <v>(blank)</v>
          </cell>
        </row>
        <row r="38784">
          <cell r="D38784" t="str">
            <v>PW303</v>
          </cell>
          <cell r="J38784" t="str">
            <v>(blank)</v>
          </cell>
        </row>
        <row r="38785">
          <cell r="D38785" t="str">
            <v>FL01</v>
          </cell>
          <cell r="J38785" t="str">
            <v>(blank)</v>
          </cell>
        </row>
        <row r="38786">
          <cell r="D38786" t="str">
            <v/>
          </cell>
          <cell r="J38786" t="str">
            <v>(blank)</v>
          </cell>
        </row>
        <row r="38787">
          <cell r="D38787" t="str">
            <v>(blank)</v>
          </cell>
          <cell r="J38787" t="str">
            <v>(blank)</v>
          </cell>
        </row>
        <row r="38788">
          <cell r="D38788" t="str">
            <v>10702</v>
          </cell>
          <cell r="J38788" t="str">
            <v>(blank)</v>
          </cell>
        </row>
        <row r="38789">
          <cell r="D38789" t="str">
            <v>10702</v>
          </cell>
          <cell r="J38789" t="str">
            <v>(blank)</v>
          </cell>
        </row>
        <row r="38790">
          <cell r="D38790" t="str">
            <v>10702</v>
          </cell>
          <cell r="J38790" t="str">
            <v>(blank)</v>
          </cell>
        </row>
        <row r="38791">
          <cell r="D38791" t="str">
            <v>10702</v>
          </cell>
          <cell r="J38791" t="str">
            <v>(blank)</v>
          </cell>
        </row>
        <row r="38792">
          <cell r="D38792" t="str">
            <v>10702</v>
          </cell>
          <cell r="J38792" t="str">
            <v>(blank)</v>
          </cell>
        </row>
        <row r="38793">
          <cell r="D38793" t="str">
            <v>10702</v>
          </cell>
          <cell r="J38793" t="str">
            <v>(blank)</v>
          </cell>
        </row>
        <row r="38794">
          <cell r="D38794" t="str">
            <v>10702</v>
          </cell>
          <cell r="J38794" t="str">
            <v>(blank)</v>
          </cell>
        </row>
        <row r="38795">
          <cell r="D38795" t="str">
            <v>10702</v>
          </cell>
          <cell r="J38795" t="str">
            <v>(blank)</v>
          </cell>
        </row>
        <row r="38796">
          <cell r="D38796" t="str">
            <v>10702</v>
          </cell>
          <cell r="J38796" t="str">
            <v>(blank)</v>
          </cell>
        </row>
        <row r="38797">
          <cell r="D38797" t="str">
            <v>10702</v>
          </cell>
          <cell r="J38797" t="str">
            <v>(blank)</v>
          </cell>
        </row>
        <row r="38798">
          <cell r="D38798" t="str">
            <v>10702</v>
          </cell>
          <cell r="J38798" t="str">
            <v>(blank)</v>
          </cell>
        </row>
        <row r="38799">
          <cell r="D38799" t="str">
            <v>10702</v>
          </cell>
          <cell r="J38799" t="str">
            <v>(blank)</v>
          </cell>
        </row>
        <row r="38800">
          <cell r="D38800" t="str">
            <v>10702</v>
          </cell>
          <cell r="J38800" t="str">
            <v>(blank)</v>
          </cell>
        </row>
        <row r="38801">
          <cell r="D38801" t="str">
            <v>10702</v>
          </cell>
          <cell r="J38801" t="str">
            <v>(blank)</v>
          </cell>
        </row>
        <row r="38802">
          <cell r="D38802" t="str">
            <v>11685</v>
          </cell>
          <cell r="J38802" t="str">
            <v>(blank)</v>
          </cell>
        </row>
        <row r="38803">
          <cell r="D38803" t="str">
            <v>11685</v>
          </cell>
          <cell r="J38803" t="str">
            <v>(blank)</v>
          </cell>
        </row>
        <row r="38804">
          <cell r="D38804" t="str">
            <v>11685</v>
          </cell>
          <cell r="J38804" t="str">
            <v>(blank)</v>
          </cell>
        </row>
        <row r="38805">
          <cell r="D38805" t="str">
            <v>11688</v>
          </cell>
          <cell r="J38805" t="str">
            <v>(blank)</v>
          </cell>
        </row>
        <row r="38806">
          <cell r="D38806" t="str">
            <v>11688</v>
          </cell>
          <cell r="J38806" t="str">
            <v>(blank)</v>
          </cell>
        </row>
        <row r="38807">
          <cell r="D38807" t="str">
            <v>11688</v>
          </cell>
          <cell r="J38807" t="str">
            <v>(blank)</v>
          </cell>
        </row>
        <row r="38808">
          <cell r="D38808" t="str">
            <v>11688</v>
          </cell>
          <cell r="J38808" t="str">
            <v>(blank)</v>
          </cell>
        </row>
        <row r="38809">
          <cell r="D38809" t="str">
            <v>11688</v>
          </cell>
          <cell r="J38809" t="str">
            <v>(blank)</v>
          </cell>
        </row>
        <row r="38810">
          <cell r="D38810" t="str">
            <v>11688</v>
          </cell>
          <cell r="J38810" t="str">
            <v>(blank)</v>
          </cell>
        </row>
        <row r="38811">
          <cell r="D38811" t="str">
            <v>11688</v>
          </cell>
          <cell r="J38811" t="str">
            <v>(blank)</v>
          </cell>
        </row>
        <row r="38812">
          <cell r="D38812" t="str">
            <v>11688</v>
          </cell>
          <cell r="J38812" t="str">
            <v>(blank)</v>
          </cell>
        </row>
        <row r="38813">
          <cell r="D38813" t="str">
            <v>11688</v>
          </cell>
          <cell r="J38813" t="str">
            <v>(blank)</v>
          </cell>
        </row>
        <row r="38814">
          <cell r="D38814" t="str">
            <v>11688</v>
          </cell>
          <cell r="J38814" t="str">
            <v>(blank)</v>
          </cell>
        </row>
        <row r="38815">
          <cell r="D38815" t="str">
            <v>11688</v>
          </cell>
          <cell r="J38815" t="str">
            <v>(blank)</v>
          </cell>
        </row>
        <row r="38816">
          <cell r="D38816" t="str">
            <v>11688</v>
          </cell>
          <cell r="J38816" t="str">
            <v>(blank)</v>
          </cell>
        </row>
        <row r="38817">
          <cell r="D38817" t="str">
            <v>11688</v>
          </cell>
          <cell r="J38817" t="str">
            <v>(blank)</v>
          </cell>
        </row>
        <row r="38818">
          <cell r="D38818" t="str">
            <v>11688</v>
          </cell>
          <cell r="J38818" t="str">
            <v>(blank)</v>
          </cell>
        </row>
        <row r="38819">
          <cell r="D38819" t="str">
            <v>11688</v>
          </cell>
          <cell r="J38819" t="str">
            <v>(blank)</v>
          </cell>
        </row>
        <row r="38820">
          <cell r="D38820" t="str">
            <v>11688</v>
          </cell>
          <cell r="J38820" t="str">
            <v>(blank)</v>
          </cell>
        </row>
        <row r="38821">
          <cell r="D38821" t="str">
            <v>11847</v>
          </cell>
          <cell r="J38821" t="str">
            <v>(blank)</v>
          </cell>
        </row>
        <row r="38822">
          <cell r="D38822" t="str">
            <v>11848</v>
          </cell>
          <cell r="J38822" t="str">
            <v>(blank)</v>
          </cell>
        </row>
        <row r="38823">
          <cell r="D38823" t="str">
            <v>12096</v>
          </cell>
          <cell r="J38823" t="str">
            <v>(blank)</v>
          </cell>
        </row>
        <row r="38824">
          <cell r="D38824" t="str">
            <v>12378</v>
          </cell>
          <cell r="J38824" t="str">
            <v>(blank)</v>
          </cell>
        </row>
        <row r="38825">
          <cell r="D38825" t="str">
            <v>12378</v>
          </cell>
          <cell r="J38825" t="str">
            <v>(blank)</v>
          </cell>
        </row>
        <row r="38826">
          <cell r="D38826" t="str">
            <v>12378</v>
          </cell>
          <cell r="J38826" t="str">
            <v>(blank)</v>
          </cell>
        </row>
        <row r="38827">
          <cell r="D38827" t="str">
            <v>12383</v>
          </cell>
          <cell r="J38827" t="str">
            <v>(blank)</v>
          </cell>
        </row>
        <row r="38828">
          <cell r="D38828" t="str">
            <v>12383</v>
          </cell>
          <cell r="J38828" t="str">
            <v>(blank)</v>
          </cell>
        </row>
        <row r="38829">
          <cell r="D38829" t="str">
            <v>12383</v>
          </cell>
          <cell r="J38829" t="str">
            <v>(blank)</v>
          </cell>
        </row>
        <row r="38830">
          <cell r="D38830" t="str">
            <v>13177</v>
          </cell>
          <cell r="J38830" t="str">
            <v>(blank)</v>
          </cell>
        </row>
        <row r="38831">
          <cell r="D38831" t="str">
            <v>13177</v>
          </cell>
          <cell r="J38831" t="str">
            <v>(blank)</v>
          </cell>
        </row>
        <row r="38832">
          <cell r="D38832" t="str">
            <v>13177</v>
          </cell>
          <cell r="J38832" t="str">
            <v>(blank)</v>
          </cell>
        </row>
        <row r="38833">
          <cell r="D38833" t="str">
            <v>13177</v>
          </cell>
          <cell r="J38833" t="str">
            <v>(blank)</v>
          </cell>
        </row>
        <row r="38834">
          <cell r="D38834" t="str">
            <v>13177</v>
          </cell>
          <cell r="J38834" t="str">
            <v>(blank)</v>
          </cell>
        </row>
        <row r="38835">
          <cell r="D38835" t="str">
            <v>13177</v>
          </cell>
          <cell r="J38835" t="str">
            <v>(blank)</v>
          </cell>
        </row>
        <row r="38836">
          <cell r="D38836" t="str">
            <v>13177</v>
          </cell>
          <cell r="J38836" t="str">
            <v>(blank)</v>
          </cell>
        </row>
        <row r="38837">
          <cell r="D38837" t="str">
            <v>13177</v>
          </cell>
          <cell r="J38837" t="str">
            <v>(blank)</v>
          </cell>
        </row>
        <row r="38838">
          <cell r="D38838" t="str">
            <v>13177</v>
          </cell>
          <cell r="J38838" t="str">
            <v>(blank)</v>
          </cell>
        </row>
        <row r="38839">
          <cell r="D38839" t="str">
            <v>13177</v>
          </cell>
          <cell r="J38839" t="str">
            <v>(blank)</v>
          </cell>
        </row>
        <row r="38840">
          <cell r="D38840" t="str">
            <v>13177</v>
          </cell>
          <cell r="J38840" t="str">
            <v>(blank)</v>
          </cell>
        </row>
        <row r="38841">
          <cell r="D38841" t="str">
            <v>13177</v>
          </cell>
          <cell r="J38841" t="str">
            <v>(blank)</v>
          </cell>
        </row>
        <row r="38842">
          <cell r="D38842" t="str">
            <v>13177</v>
          </cell>
          <cell r="J38842" t="str">
            <v>(blank)</v>
          </cell>
        </row>
        <row r="38843">
          <cell r="D38843" t="str">
            <v>13177</v>
          </cell>
          <cell r="J38843" t="str">
            <v>(blank)</v>
          </cell>
        </row>
        <row r="38844">
          <cell r="D38844" t="str">
            <v>13742</v>
          </cell>
          <cell r="J38844" t="str">
            <v>(blank)</v>
          </cell>
        </row>
        <row r="38845">
          <cell r="D38845" t="str">
            <v>13748</v>
          </cell>
          <cell r="J38845" t="str">
            <v>(blank)</v>
          </cell>
        </row>
        <row r="38846">
          <cell r="D38846" t="str">
            <v>13962</v>
          </cell>
          <cell r="J38846" t="str">
            <v>(blank)</v>
          </cell>
        </row>
        <row r="38847">
          <cell r="D38847" t="str">
            <v>14551</v>
          </cell>
          <cell r="J38847" t="str">
            <v>(blank)</v>
          </cell>
        </row>
        <row r="38848">
          <cell r="D38848" t="str">
            <v>14551</v>
          </cell>
          <cell r="J38848" t="str">
            <v>(blank)</v>
          </cell>
        </row>
        <row r="38849">
          <cell r="D38849" t="str">
            <v>14551</v>
          </cell>
          <cell r="J38849" t="str">
            <v>(blank)</v>
          </cell>
        </row>
        <row r="38850">
          <cell r="D38850" t="str">
            <v>14563</v>
          </cell>
          <cell r="J38850" t="str">
            <v>(blank)</v>
          </cell>
        </row>
        <row r="38851">
          <cell r="D38851" t="str">
            <v>14563</v>
          </cell>
          <cell r="J38851" t="str">
            <v>(blank)</v>
          </cell>
        </row>
        <row r="38852">
          <cell r="D38852" t="str">
            <v>14563</v>
          </cell>
          <cell r="J38852" t="str">
            <v>(blank)</v>
          </cell>
        </row>
        <row r="38853">
          <cell r="D38853" t="str">
            <v>14563</v>
          </cell>
          <cell r="J38853" t="str">
            <v>(blank)</v>
          </cell>
        </row>
        <row r="38854">
          <cell r="D38854" t="str">
            <v>14563</v>
          </cell>
          <cell r="J38854" t="str">
            <v>(blank)</v>
          </cell>
        </row>
        <row r="38855">
          <cell r="D38855" t="str">
            <v>14563</v>
          </cell>
          <cell r="J38855" t="str">
            <v>(blank)</v>
          </cell>
        </row>
        <row r="38856">
          <cell r="D38856" t="str">
            <v>14563</v>
          </cell>
          <cell r="J38856" t="str">
            <v>(blank)</v>
          </cell>
        </row>
        <row r="38857">
          <cell r="D38857" t="str">
            <v>14563</v>
          </cell>
          <cell r="J38857" t="str">
            <v>(blank)</v>
          </cell>
        </row>
        <row r="38858">
          <cell r="D38858" t="str">
            <v>14563</v>
          </cell>
          <cell r="J38858" t="str">
            <v>(blank)</v>
          </cell>
        </row>
        <row r="38859">
          <cell r="D38859" t="str">
            <v>14563</v>
          </cell>
          <cell r="J38859" t="str">
            <v>(blank)</v>
          </cell>
        </row>
        <row r="38860">
          <cell r="D38860" t="str">
            <v>14563</v>
          </cell>
          <cell r="J38860" t="str">
            <v>(blank)</v>
          </cell>
        </row>
        <row r="38861">
          <cell r="D38861" t="str">
            <v>14563</v>
          </cell>
          <cell r="J38861" t="str">
            <v>(blank)</v>
          </cell>
        </row>
        <row r="38862">
          <cell r="D38862" t="str">
            <v>14563</v>
          </cell>
          <cell r="J38862" t="str">
            <v>(blank)</v>
          </cell>
        </row>
        <row r="38863">
          <cell r="D38863" t="str">
            <v>14563</v>
          </cell>
          <cell r="J38863" t="str">
            <v>(blank)</v>
          </cell>
        </row>
        <row r="38864">
          <cell r="D38864" t="str">
            <v>14563</v>
          </cell>
          <cell r="J38864" t="str">
            <v>(blank)</v>
          </cell>
        </row>
        <row r="38865">
          <cell r="D38865" t="str">
            <v>14563</v>
          </cell>
          <cell r="J38865" t="str">
            <v>(blank)</v>
          </cell>
        </row>
        <row r="38866">
          <cell r="D38866" t="str">
            <v>14568</v>
          </cell>
          <cell r="J38866" t="str">
            <v>(blank)</v>
          </cell>
        </row>
        <row r="38867">
          <cell r="D38867" t="str">
            <v>14575</v>
          </cell>
          <cell r="J38867" t="str">
            <v>(blank)</v>
          </cell>
        </row>
        <row r="38868">
          <cell r="D38868" t="str">
            <v>14575</v>
          </cell>
          <cell r="J38868" t="str">
            <v>(blank)</v>
          </cell>
        </row>
        <row r="38869">
          <cell r="D38869" t="str">
            <v>14575</v>
          </cell>
          <cell r="J38869" t="str">
            <v>(blank)</v>
          </cell>
        </row>
        <row r="38870">
          <cell r="D38870" t="str">
            <v>14575</v>
          </cell>
          <cell r="J38870" t="str">
            <v>(blank)</v>
          </cell>
        </row>
        <row r="38871">
          <cell r="D38871" t="str">
            <v>14575</v>
          </cell>
          <cell r="J38871" t="str">
            <v>(blank)</v>
          </cell>
        </row>
        <row r="38872">
          <cell r="D38872" t="str">
            <v>14575</v>
          </cell>
          <cell r="J38872" t="str">
            <v>(blank)</v>
          </cell>
        </row>
        <row r="38873">
          <cell r="D38873" t="str">
            <v>14575</v>
          </cell>
          <cell r="J38873" t="str">
            <v>(blank)</v>
          </cell>
        </row>
        <row r="38874">
          <cell r="D38874" t="str">
            <v>14575</v>
          </cell>
          <cell r="J38874" t="str">
            <v>(blank)</v>
          </cell>
        </row>
        <row r="38875">
          <cell r="D38875" t="str">
            <v>14575</v>
          </cell>
          <cell r="J38875" t="str">
            <v>(blank)</v>
          </cell>
        </row>
        <row r="38876">
          <cell r="D38876" t="str">
            <v>14575</v>
          </cell>
          <cell r="J38876" t="str">
            <v>(blank)</v>
          </cell>
        </row>
        <row r="38877">
          <cell r="D38877" t="str">
            <v>14575</v>
          </cell>
          <cell r="J38877" t="str">
            <v>(blank)</v>
          </cell>
        </row>
        <row r="38878">
          <cell r="D38878" t="str">
            <v>14575</v>
          </cell>
          <cell r="J38878" t="str">
            <v>(blank)</v>
          </cell>
        </row>
        <row r="38879">
          <cell r="D38879" t="str">
            <v>14575</v>
          </cell>
          <cell r="J38879" t="str">
            <v>(blank)</v>
          </cell>
        </row>
        <row r="38880">
          <cell r="D38880" t="str">
            <v>14654</v>
          </cell>
          <cell r="J38880" t="str">
            <v>(blank)</v>
          </cell>
        </row>
        <row r="38881">
          <cell r="D38881" t="str">
            <v>14673</v>
          </cell>
          <cell r="J38881" t="str">
            <v>(blank)</v>
          </cell>
        </row>
        <row r="38882">
          <cell r="D38882" t="str">
            <v>14727</v>
          </cell>
          <cell r="J38882" t="str">
            <v>(blank)</v>
          </cell>
        </row>
        <row r="38883">
          <cell r="D38883" t="str">
            <v>14727</v>
          </cell>
          <cell r="J38883" t="str">
            <v>(blank)</v>
          </cell>
        </row>
        <row r="38884">
          <cell r="D38884" t="str">
            <v>14727</v>
          </cell>
          <cell r="J38884" t="str">
            <v>(blank)</v>
          </cell>
        </row>
        <row r="38885">
          <cell r="D38885" t="str">
            <v>14727</v>
          </cell>
          <cell r="J38885" t="str">
            <v>(blank)</v>
          </cell>
        </row>
        <row r="38886">
          <cell r="D38886" t="str">
            <v>14727</v>
          </cell>
          <cell r="J38886" t="str">
            <v>(blank)</v>
          </cell>
        </row>
        <row r="38887">
          <cell r="D38887" t="str">
            <v>14750</v>
          </cell>
          <cell r="J38887" t="str">
            <v>(blank)</v>
          </cell>
        </row>
        <row r="38888">
          <cell r="D38888" t="str">
            <v>14750</v>
          </cell>
          <cell r="J38888" t="str">
            <v>(blank)</v>
          </cell>
        </row>
        <row r="38889">
          <cell r="D38889" t="str">
            <v>14750</v>
          </cell>
          <cell r="J38889" t="str">
            <v>(blank)</v>
          </cell>
        </row>
        <row r="38890">
          <cell r="D38890" t="str">
            <v>14750</v>
          </cell>
          <cell r="J38890" t="str">
            <v>(blank)</v>
          </cell>
        </row>
        <row r="38891">
          <cell r="D38891" t="str">
            <v>14750</v>
          </cell>
          <cell r="J38891" t="str">
            <v>(blank)</v>
          </cell>
        </row>
        <row r="38892">
          <cell r="D38892" t="str">
            <v>14750</v>
          </cell>
          <cell r="J38892" t="str">
            <v>(blank)</v>
          </cell>
        </row>
        <row r="38893">
          <cell r="D38893" t="str">
            <v>14750</v>
          </cell>
          <cell r="J38893" t="str">
            <v>(blank)</v>
          </cell>
        </row>
        <row r="38894">
          <cell r="D38894" t="str">
            <v>14750</v>
          </cell>
          <cell r="J38894" t="str">
            <v>(blank)</v>
          </cell>
        </row>
        <row r="38895">
          <cell r="D38895" t="str">
            <v>14750</v>
          </cell>
          <cell r="J38895" t="str">
            <v>(blank)</v>
          </cell>
        </row>
        <row r="38896">
          <cell r="D38896" t="str">
            <v>14750</v>
          </cell>
          <cell r="J38896" t="str">
            <v>(blank)</v>
          </cell>
        </row>
        <row r="38897">
          <cell r="D38897" t="str">
            <v>14750</v>
          </cell>
          <cell r="J38897" t="str">
            <v>(blank)</v>
          </cell>
        </row>
        <row r="38898">
          <cell r="D38898" t="str">
            <v>14750</v>
          </cell>
          <cell r="J38898" t="str">
            <v>(blank)</v>
          </cell>
        </row>
        <row r="38899">
          <cell r="D38899" t="str">
            <v>14750</v>
          </cell>
          <cell r="J38899" t="str">
            <v>(blank)</v>
          </cell>
        </row>
        <row r="38900">
          <cell r="D38900" t="str">
            <v>14750</v>
          </cell>
          <cell r="J38900" t="str">
            <v>(blank)</v>
          </cell>
        </row>
        <row r="38901">
          <cell r="D38901" t="str">
            <v>15012</v>
          </cell>
          <cell r="J38901" t="str">
            <v>(blank)</v>
          </cell>
        </row>
        <row r="38902">
          <cell r="D38902" t="str">
            <v>15238</v>
          </cell>
          <cell r="J38902" t="str">
            <v>(blank)</v>
          </cell>
        </row>
        <row r="38903">
          <cell r="D38903" t="str">
            <v>17335</v>
          </cell>
          <cell r="J38903" t="str">
            <v>(blank)</v>
          </cell>
        </row>
        <row r="38904">
          <cell r="D38904" t="str">
            <v>18736</v>
          </cell>
          <cell r="J38904" t="str">
            <v>(blank)</v>
          </cell>
        </row>
        <row r="38905">
          <cell r="D38905" t="str">
            <v>18985</v>
          </cell>
          <cell r="J38905" t="str">
            <v>(blank)</v>
          </cell>
        </row>
        <row r="38906">
          <cell r="D38906" t="str">
            <v>19233</v>
          </cell>
          <cell r="J38906" t="str">
            <v>(blank)</v>
          </cell>
        </row>
        <row r="38907">
          <cell r="D38907" t="str">
            <v>19233</v>
          </cell>
          <cell r="J38907" t="str">
            <v>(blank)</v>
          </cell>
        </row>
        <row r="38908">
          <cell r="D38908" t="str">
            <v>19233</v>
          </cell>
          <cell r="J38908" t="str">
            <v>(blank)</v>
          </cell>
        </row>
        <row r="38909">
          <cell r="D38909" t="str">
            <v>19233</v>
          </cell>
          <cell r="J38909" t="str">
            <v>(blank)</v>
          </cell>
        </row>
        <row r="38910">
          <cell r="D38910" t="str">
            <v>19233</v>
          </cell>
          <cell r="J38910" t="str">
            <v>(blank)</v>
          </cell>
        </row>
        <row r="38911">
          <cell r="D38911" t="str">
            <v>19233</v>
          </cell>
          <cell r="J38911" t="str">
            <v>(blank)</v>
          </cell>
        </row>
        <row r="38912">
          <cell r="D38912" t="str">
            <v>19233</v>
          </cell>
          <cell r="J38912" t="str">
            <v>(blank)</v>
          </cell>
        </row>
        <row r="38913">
          <cell r="D38913" t="str">
            <v>19233</v>
          </cell>
          <cell r="J38913" t="str">
            <v>(blank)</v>
          </cell>
        </row>
        <row r="38914">
          <cell r="D38914" t="str">
            <v>19233</v>
          </cell>
          <cell r="J38914" t="str">
            <v>(blank)</v>
          </cell>
        </row>
        <row r="38915">
          <cell r="D38915" t="str">
            <v>19233</v>
          </cell>
          <cell r="J38915" t="str">
            <v>(blank)</v>
          </cell>
        </row>
        <row r="38916">
          <cell r="D38916" t="str">
            <v>19233</v>
          </cell>
          <cell r="J38916" t="str">
            <v>(blank)</v>
          </cell>
        </row>
        <row r="38917">
          <cell r="D38917" t="str">
            <v>19233</v>
          </cell>
          <cell r="J38917" t="str">
            <v>(blank)</v>
          </cell>
        </row>
        <row r="38918">
          <cell r="D38918" t="str">
            <v>19233</v>
          </cell>
          <cell r="J38918" t="str">
            <v>(blank)</v>
          </cell>
        </row>
        <row r="38919">
          <cell r="D38919" t="str">
            <v>19233</v>
          </cell>
          <cell r="J38919" t="str">
            <v>(blank)</v>
          </cell>
        </row>
        <row r="38920">
          <cell r="D38920" t="str">
            <v>19331</v>
          </cell>
          <cell r="J38920" t="str">
            <v>(blank)</v>
          </cell>
        </row>
        <row r="38921">
          <cell r="D38921" t="str">
            <v>19331</v>
          </cell>
          <cell r="J38921" t="str">
            <v>(blank)</v>
          </cell>
        </row>
        <row r="38922">
          <cell r="D38922" t="str">
            <v>19331</v>
          </cell>
          <cell r="J38922" t="str">
            <v>(blank)</v>
          </cell>
        </row>
        <row r="38923">
          <cell r="D38923" t="str">
            <v>19331</v>
          </cell>
          <cell r="J38923" t="str">
            <v>(blank)</v>
          </cell>
        </row>
        <row r="38924">
          <cell r="D38924" t="str">
            <v>19331</v>
          </cell>
          <cell r="J38924" t="str">
            <v>(blank)</v>
          </cell>
        </row>
        <row r="38925">
          <cell r="D38925" t="str">
            <v>19331</v>
          </cell>
          <cell r="J38925" t="str">
            <v>(blank)</v>
          </cell>
        </row>
        <row r="38926">
          <cell r="D38926" t="str">
            <v>19331</v>
          </cell>
          <cell r="J38926" t="str">
            <v>(blank)</v>
          </cell>
        </row>
        <row r="38927">
          <cell r="D38927" t="str">
            <v>19331</v>
          </cell>
          <cell r="J38927" t="str">
            <v>(blank)</v>
          </cell>
        </row>
        <row r="38928">
          <cell r="D38928" t="str">
            <v>19331</v>
          </cell>
          <cell r="J38928" t="str">
            <v>(blank)</v>
          </cell>
        </row>
        <row r="38929">
          <cell r="D38929" t="str">
            <v>19331</v>
          </cell>
          <cell r="J38929" t="str">
            <v>(blank)</v>
          </cell>
        </row>
        <row r="38930">
          <cell r="D38930" t="str">
            <v>19331</v>
          </cell>
          <cell r="J38930" t="str">
            <v>(blank)</v>
          </cell>
        </row>
        <row r="38931">
          <cell r="D38931" t="str">
            <v>19331</v>
          </cell>
          <cell r="J38931" t="str">
            <v>(blank)</v>
          </cell>
        </row>
        <row r="38932">
          <cell r="D38932" t="str">
            <v>19331</v>
          </cell>
          <cell r="J38932" t="str">
            <v>(blank)</v>
          </cell>
        </row>
        <row r="38933">
          <cell r="D38933" t="str">
            <v>19331</v>
          </cell>
          <cell r="J38933" t="str">
            <v>(blank)</v>
          </cell>
        </row>
        <row r="38934">
          <cell r="D38934" t="str">
            <v>19850</v>
          </cell>
          <cell r="J38934" t="str">
            <v>(blank)</v>
          </cell>
        </row>
        <row r="38935">
          <cell r="D38935" t="str">
            <v>20762</v>
          </cell>
          <cell r="J38935" t="str">
            <v>(blank)</v>
          </cell>
        </row>
        <row r="38936">
          <cell r="D38936" t="str">
            <v>22115</v>
          </cell>
          <cell r="J38936" t="str">
            <v>(blank)</v>
          </cell>
        </row>
        <row r="38937">
          <cell r="D38937" t="str">
            <v>22115</v>
          </cell>
          <cell r="J38937" t="str">
            <v>(blank)</v>
          </cell>
        </row>
        <row r="38938">
          <cell r="D38938" t="str">
            <v>22115</v>
          </cell>
          <cell r="J38938" t="str">
            <v>(blank)</v>
          </cell>
        </row>
        <row r="38939">
          <cell r="D38939" t="str">
            <v>22115</v>
          </cell>
          <cell r="J38939" t="str">
            <v>(blank)</v>
          </cell>
        </row>
        <row r="38940">
          <cell r="D38940" t="str">
            <v>22115</v>
          </cell>
          <cell r="J38940" t="str">
            <v>(blank)</v>
          </cell>
        </row>
        <row r="38941">
          <cell r="D38941" t="str">
            <v>22115</v>
          </cell>
          <cell r="J38941" t="str">
            <v>(blank)</v>
          </cell>
        </row>
        <row r="38942">
          <cell r="D38942" t="str">
            <v>22115</v>
          </cell>
          <cell r="J38942" t="str">
            <v>(blank)</v>
          </cell>
        </row>
        <row r="38943">
          <cell r="D38943" t="str">
            <v>22115</v>
          </cell>
          <cell r="J38943" t="str">
            <v>(blank)</v>
          </cell>
        </row>
        <row r="38944">
          <cell r="D38944" t="str">
            <v>22115</v>
          </cell>
          <cell r="J38944" t="str">
            <v>(blank)</v>
          </cell>
        </row>
        <row r="38945">
          <cell r="D38945" t="str">
            <v>22115</v>
          </cell>
          <cell r="J38945" t="str">
            <v>(blank)</v>
          </cell>
        </row>
        <row r="38946">
          <cell r="D38946" t="str">
            <v>22115</v>
          </cell>
          <cell r="J38946" t="str">
            <v>(blank)</v>
          </cell>
        </row>
        <row r="38947">
          <cell r="D38947" t="str">
            <v>22115</v>
          </cell>
          <cell r="J38947" t="str">
            <v>(blank)</v>
          </cell>
        </row>
        <row r="38948">
          <cell r="D38948" t="str">
            <v>22115</v>
          </cell>
          <cell r="J38948" t="str">
            <v>(blank)</v>
          </cell>
        </row>
        <row r="38949">
          <cell r="D38949" t="str">
            <v>22115</v>
          </cell>
          <cell r="J38949" t="str">
            <v>(blank)</v>
          </cell>
        </row>
        <row r="38950">
          <cell r="D38950" t="str">
            <v>22148</v>
          </cell>
          <cell r="J38950" t="str">
            <v>(blank)</v>
          </cell>
        </row>
        <row r="38951">
          <cell r="D38951" t="str">
            <v>22148</v>
          </cell>
          <cell r="J38951" t="str">
            <v>(blank)</v>
          </cell>
        </row>
        <row r="38952">
          <cell r="D38952" t="str">
            <v>22148</v>
          </cell>
          <cell r="J38952" t="str">
            <v>(blank)</v>
          </cell>
        </row>
        <row r="38953">
          <cell r="D38953" t="str">
            <v>22148</v>
          </cell>
          <cell r="J38953" t="str">
            <v>(blank)</v>
          </cell>
        </row>
        <row r="38954">
          <cell r="D38954" t="str">
            <v>22148</v>
          </cell>
          <cell r="J38954" t="str">
            <v>(blank)</v>
          </cell>
        </row>
        <row r="38955">
          <cell r="D38955" t="str">
            <v>22148</v>
          </cell>
          <cell r="J38955" t="str">
            <v>(blank)</v>
          </cell>
        </row>
        <row r="38956">
          <cell r="D38956" t="str">
            <v>22148</v>
          </cell>
          <cell r="J38956" t="str">
            <v>(blank)</v>
          </cell>
        </row>
        <row r="38957">
          <cell r="D38957" t="str">
            <v>22148</v>
          </cell>
          <cell r="J38957" t="str">
            <v>(blank)</v>
          </cell>
        </row>
        <row r="38958">
          <cell r="D38958" t="str">
            <v>22148</v>
          </cell>
          <cell r="J38958" t="str">
            <v>(blank)</v>
          </cell>
        </row>
        <row r="38959">
          <cell r="D38959" t="str">
            <v>22148</v>
          </cell>
          <cell r="J38959" t="str">
            <v>(blank)</v>
          </cell>
        </row>
        <row r="38960">
          <cell r="D38960" t="str">
            <v>22148</v>
          </cell>
          <cell r="J38960" t="str">
            <v>(blank)</v>
          </cell>
        </row>
        <row r="38961">
          <cell r="D38961" t="str">
            <v>22148</v>
          </cell>
          <cell r="J38961" t="str">
            <v>(blank)</v>
          </cell>
        </row>
        <row r="38962">
          <cell r="D38962" t="str">
            <v>22148</v>
          </cell>
          <cell r="J38962" t="str">
            <v>(blank)</v>
          </cell>
        </row>
        <row r="38963">
          <cell r="D38963" t="str">
            <v>22148</v>
          </cell>
          <cell r="J38963" t="str">
            <v>(blank)</v>
          </cell>
        </row>
        <row r="38964">
          <cell r="D38964" t="str">
            <v>22148</v>
          </cell>
          <cell r="J38964" t="str">
            <v>(blank)</v>
          </cell>
        </row>
        <row r="38965">
          <cell r="D38965" t="str">
            <v>22148</v>
          </cell>
          <cell r="J38965" t="str">
            <v>(blank)</v>
          </cell>
        </row>
        <row r="38966">
          <cell r="D38966" t="str">
            <v>22345</v>
          </cell>
          <cell r="J38966" t="str">
            <v>(blank)</v>
          </cell>
        </row>
        <row r="38967">
          <cell r="D38967" t="str">
            <v>22346</v>
          </cell>
          <cell r="J38967" t="str">
            <v>(blank)</v>
          </cell>
        </row>
        <row r="38968">
          <cell r="D38968" t="str">
            <v>22351</v>
          </cell>
          <cell r="J38968" t="str">
            <v>(blank)</v>
          </cell>
        </row>
        <row r="38969">
          <cell r="D38969" t="str">
            <v>22352</v>
          </cell>
          <cell r="J38969" t="str">
            <v>(blank)</v>
          </cell>
        </row>
        <row r="38970">
          <cell r="D38970" t="str">
            <v>22353</v>
          </cell>
          <cell r="J38970" t="str">
            <v>(blank)</v>
          </cell>
        </row>
        <row r="38971">
          <cell r="D38971" t="str">
            <v>22354</v>
          </cell>
          <cell r="J38971" t="str">
            <v>(blank)</v>
          </cell>
        </row>
        <row r="38972">
          <cell r="D38972" t="str">
            <v>22355</v>
          </cell>
          <cell r="J38972" t="str">
            <v>(blank)</v>
          </cell>
        </row>
        <row r="38973">
          <cell r="D38973" t="str">
            <v>22357</v>
          </cell>
          <cell r="J38973" t="str">
            <v>(blank)</v>
          </cell>
        </row>
        <row r="38974">
          <cell r="D38974" t="str">
            <v>22358</v>
          </cell>
          <cell r="J38974" t="str">
            <v>(blank)</v>
          </cell>
        </row>
        <row r="38975">
          <cell r="D38975" t="str">
            <v>22359</v>
          </cell>
          <cell r="J38975" t="str">
            <v>(blank)</v>
          </cell>
        </row>
        <row r="38976">
          <cell r="D38976" t="str">
            <v>22360</v>
          </cell>
          <cell r="J38976" t="str">
            <v>(blank)</v>
          </cell>
        </row>
        <row r="38977">
          <cell r="D38977" t="str">
            <v>22361</v>
          </cell>
          <cell r="J38977" t="str">
            <v>(blank)</v>
          </cell>
        </row>
        <row r="38978">
          <cell r="D38978" t="str">
            <v>22366</v>
          </cell>
          <cell r="J38978" t="str">
            <v>(blank)</v>
          </cell>
        </row>
        <row r="38979">
          <cell r="D38979" t="str">
            <v>22369</v>
          </cell>
          <cell r="J38979" t="str">
            <v>(blank)</v>
          </cell>
        </row>
        <row r="38980">
          <cell r="D38980" t="str">
            <v>22369</v>
          </cell>
          <cell r="J38980" t="str">
            <v>(blank)</v>
          </cell>
        </row>
        <row r="38981">
          <cell r="D38981" t="str">
            <v>22369</v>
          </cell>
          <cell r="J38981" t="str">
            <v>(blank)</v>
          </cell>
        </row>
        <row r="38982">
          <cell r="D38982" t="str">
            <v>22370</v>
          </cell>
          <cell r="J38982" t="str">
            <v>(blank)</v>
          </cell>
        </row>
        <row r="38983">
          <cell r="D38983" t="str">
            <v>22370</v>
          </cell>
          <cell r="J38983" t="str">
            <v>(blank)</v>
          </cell>
        </row>
        <row r="38984">
          <cell r="D38984" t="str">
            <v>22370</v>
          </cell>
          <cell r="J38984" t="str">
            <v>(blank)</v>
          </cell>
        </row>
        <row r="38985">
          <cell r="D38985" t="str">
            <v>22497</v>
          </cell>
          <cell r="J38985" t="str">
            <v>(blank)</v>
          </cell>
        </row>
        <row r="38986">
          <cell r="D38986" t="str">
            <v>22497</v>
          </cell>
          <cell r="J38986" t="str">
            <v>(blank)</v>
          </cell>
        </row>
        <row r="38987">
          <cell r="D38987" t="str">
            <v>22497</v>
          </cell>
          <cell r="J38987" t="str">
            <v>(blank)</v>
          </cell>
        </row>
        <row r="38988">
          <cell r="D38988" t="str">
            <v>22497</v>
          </cell>
          <cell r="J38988" t="str">
            <v>(blank)</v>
          </cell>
        </row>
        <row r="38989">
          <cell r="D38989" t="str">
            <v>22497</v>
          </cell>
          <cell r="J38989" t="str">
            <v>(blank)</v>
          </cell>
        </row>
        <row r="38990">
          <cell r="D38990" t="str">
            <v>22497</v>
          </cell>
          <cell r="J38990" t="str">
            <v>(blank)</v>
          </cell>
        </row>
        <row r="38991">
          <cell r="D38991" t="str">
            <v>22497</v>
          </cell>
          <cell r="J38991" t="str">
            <v>(blank)</v>
          </cell>
        </row>
        <row r="38992">
          <cell r="D38992" t="str">
            <v>22497</v>
          </cell>
          <cell r="J38992" t="str">
            <v>(blank)</v>
          </cell>
        </row>
        <row r="38993">
          <cell r="D38993" t="str">
            <v>22497</v>
          </cell>
          <cell r="J38993" t="str">
            <v>(blank)</v>
          </cell>
        </row>
        <row r="38994">
          <cell r="D38994" t="str">
            <v>22497</v>
          </cell>
          <cell r="J38994" t="str">
            <v>(blank)</v>
          </cell>
        </row>
        <row r="38995">
          <cell r="D38995" t="str">
            <v>22497</v>
          </cell>
          <cell r="J38995" t="str">
            <v>(blank)</v>
          </cell>
        </row>
        <row r="38996">
          <cell r="D38996" t="str">
            <v>22497</v>
          </cell>
          <cell r="J38996" t="str">
            <v>(blank)</v>
          </cell>
        </row>
        <row r="38997">
          <cell r="D38997" t="str">
            <v>22497</v>
          </cell>
          <cell r="J38997" t="str">
            <v>(blank)</v>
          </cell>
        </row>
        <row r="38998">
          <cell r="D38998" t="str">
            <v>22497</v>
          </cell>
          <cell r="J38998" t="str">
            <v>(blank)</v>
          </cell>
        </row>
        <row r="38999">
          <cell r="D38999" t="str">
            <v>22498</v>
          </cell>
          <cell r="J38999" t="str">
            <v>(blank)</v>
          </cell>
        </row>
        <row r="39000">
          <cell r="D39000" t="str">
            <v>22498</v>
          </cell>
          <cell r="J39000" t="str">
            <v>(blank)</v>
          </cell>
        </row>
        <row r="39001">
          <cell r="D39001" t="str">
            <v>22498</v>
          </cell>
          <cell r="J39001" t="str">
            <v>(blank)</v>
          </cell>
        </row>
        <row r="39002">
          <cell r="D39002" t="str">
            <v>22498</v>
          </cell>
          <cell r="J39002" t="str">
            <v>(blank)</v>
          </cell>
        </row>
        <row r="39003">
          <cell r="D39003" t="str">
            <v>22498</v>
          </cell>
          <cell r="J39003" t="str">
            <v>(blank)</v>
          </cell>
        </row>
        <row r="39004">
          <cell r="D39004" t="str">
            <v>22498</v>
          </cell>
          <cell r="J39004" t="str">
            <v>(blank)</v>
          </cell>
        </row>
        <row r="39005">
          <cell r="D39005" t="str">
            <v>22498</v>
          </cell>
          <cell r="J39005" t="str">
            <v>(blank)</v>
          </cell>
        </row>
        <row r="39006">
          <cell r="D39006" t="str">
            <v>22498</v>
          </cell>
          <cell r="J39006" t="str">
            <v>(blank)</v>
          </cell>
        </row>
        <row r="39007">
          <cell r="D39007" t="str">
            <v>22498</v>
          </cell>
          <cell r="J39007" t="str">
            <v>(blank)</v>
          </cell>
        </row>
        <row r="39008">
          <cell r="D39008" t="str">
            <v>22498</v>
          </cell>
          <cell r="J39008" t="str">
            <v>(blank)</v>
          </cell>
        </row>
        <row r="39009">
          <cell r="D39009" t="str">
            <v>22498</v>
          </cell>
          <cell r="J39009" t="str">
            <v>(blank)</v>
          </cell>
        </row>
        <row r="39010">
          <cell r="D39010" t="str">
            <v>22498</v>
          </cell>
          <cell r="J39010" t="str">
            <v>(blank)</v>
          </cell>
        </row>
        <row r="39011">
          <cell r="D39011" t="str">
            <v>22498</v>
          </cell>
          <cell r="J39011" t="str">
            <v>(blank)</v>
          </cell>
        </row>
        <row r="39012">
          <cell r="D39012" t="str">
            <v>22498</v>
          </cell>
          <cell r="J39012" t="str">
            <v>(blank)</v>
          </cell>
        </row>
        <row r="39013">
          <cell r="D39013" t="str">
            <v>23656</v>
          </cell>
          <cell r="J39013" t="str">
            <v>(blank)</v>
          </cell>
        </row>
        <row r="39014">
          <cell r="D39014" t="str">
            <v>23656</v>
          </cell>
          <cell r="J39014" t="str">
            <v>(blank)</v>
          </cell>
        </row>
        <row r="39015">
          <cell r="D39015" t="str">
            <v>23656</v>
          </cell>
          <cell r="J39015" t="str">
            <v>(blank)</v>
          </cell>
        </row>
        <row r="39016">
          <cell r="D39016" t="str">
            <v>23656</v>
          </cell>
          <cell r="J39016" t="str">
            <v>(blank)</v>
          </cell>
        </row>
        <row r="39017">
          <cell r="D39017" t="str">
            <v>23656</v>
          </cell>
          <cell r="J39017" t="str">
            <v>(blank)</v>
          </cell>
        </row>
        <row r="39018">
          <cell r="D39018" t="str">
            <v>23656</v>
          </cell>
          <cell r="J39018" t="str">
            <v>(blank)</v>
          </cell>
        </row>
        <row r="39019">
          <cell r="D39019" t="str">
            <v>23656</v>
          </cell>
          <cell r="J39019" t="str">
            <v>(blank)</v>
          </cell>
        </row>
        <row r="39020">
          <cell r="D39020" t="str">
            <v>23656</v>
          </cell>
          <cell r="J39020" t="str">
            <v>(blank)</v>
          </cell>
        </row>
        <row r="39021">
          <cell r="D39021" t="str">
            <v>23656</v>
          </cell>
          <cell r="J39021" t="str">
            <v>(blank)</v>
          </cell>
        </row>
        <row r="39022">
          <cell r="D39022" t="str">
            <v>23656</v>
          </cell>
          <cell r="J39022" t="str">
            <v>(blank)</v>
          </cell>
        </row>
        <row r="39023">
          <cell r="D39023" t="str">
            <v>23656</v>
          </cell>
          <cell r="J39023" t="str">
            <v>(blank)</v>
          </cell>
        </row>
        <row r="39024">
          <cell r="D39024" t="str">
            <v>23656</v>
          </cell>
          <cell r="J39024" t="str">
            <v>(blank)</v>
          </cell>
        </row>
        <row r="39025">
          <cell r="D39025" t="str">
            <v>23656</v>
          </cell>
          <cell r="J39025" t="str">
            <v>(blank)</v>
          </cell>
        </row>
        <row r="39026">
          <cell r="D39026" t="str">
            <v>23656</v>
          </cell>
          <cell r="J39026" t="str">
            <v>(blank)</v>
          </cell>
        </row>
        <row r="39027">
          <cell r="D39027" t="str">
            <v>23656</v>
          </cell>
          <cell r="J39027" t="str">
            <v>(blank)</v>
          </cell>
        </row>
        <row r="39028">
          <cell r="D39028" t="str">
            <v>23978</v>
          </cell>
          <cell r="J39028" t="str">
            <v>(blank)</v>
          </cell>
        </row>
        <row r="39029">
          <cell r="D39029" t="str">
            <v>24145</v>
          </cell>
          <cell r="J39029" t="str">
            <v>(blank)</v>
          </cell>
        </row>
        <row r="39030">
          <cell r="D39030" t="str">
            <v>24145</v>
          </cell>
          <cell r="J39030" t="str">
            <v>(blank)</v>
          </cell>
        </row>
        <row r="39031">
          <cell r="D39031" t="str">
            <v>24145</v>
          </cell>
          <cell r="J39031" t="str">
            <v>(blank)</v>
          </cell>
        </row>
        <row r="39032">
          <cell r="D39032" t="str">
            <v>24145</v>
          </cell>
          <cell r="J39032" t="str">
            <v>(blank)</v>
          </cell>
        </row>
        <row r="39033">
          <cell r="D39033" t="str">
            <v>24145</v>
          </cell>
          <cell r="J39033" t="str">
            <v>(blank)</v>
          </cell>
        </row>
        <row r="39034">
          <cell r="D39034" t="str">
            <v>24145</v>
          </cell>
          <cell r="J39034" t="str">
            <v>(blank)</v>
          </cell>
        </row>
        <row r="39035">
          <cell r="D39035" t="str">
            <v>24145</v>
          </cell>
          <cell r="J39035" t="str">
            <v>(blank)</v>
          </cell>
        </row>
        <row r="39036">
          <cell r="D39036" t="str">
            <v>24145</v>
          </cell>
          <cell r="J39036" t="str">
            <v>(blank)</v>
          </cell>
        </row>
        <row r="39037">
          <cell r="D39037" t="str">
            <v>24145</v>
          </cell>
          <cell r="J39037" t="str">
            <v>(blank)</v>
          </cell>
        </row>
        <row r="39038">
          <cell r="D39038" t="str">
            <v>24145</v>
          </cell>
          <cell r="J39038" t="str">
            <v>(blank)</v>
          </cell>
        </row>
        <row r="39039">
          <cell r="D39039" t="str">
            <v>24145</v>
          </cell>
          <cell r="J39039" t="str">
            <v>(blank)</v>
          </cell>
        </row>
        <row r="39040">
          <cell r="D39040" t="str">
            <v>24145</v>
          </cell>
          <cell r="J39040" t="str">
            <v>(blank)</v>
          </cell>
        </row>
        <row r="39041">
          <cell r="D39041" t="str">
            <v>24145</v>
          </cell>
          <cell r="J39041" t="str">
            <v>(blank)</v>
          </cell>
        </row>
        <row r="39042">
          <cell r="D39042" t="str">
            <v>24145</v>
          </cell>
          <cell r="J39042" t="str">
            <v>(blank)</v>
          </cell>
        </row>
        <row r="39043">
          <cell r="D39043" t="str">
            <v>25140</v>
          </cell>
          <cell r="J39043" t="str">
            <v>(blank)</v>
          </cell>
        </row>
        <row r="39044">
          <cell r="D39044" t="str">
            <v>25140</v>
          </cell>
          <cell r="J39044" t="str">
            <v>(blank)</v>
          </cell>
        </row>
        <row r="39045">
          <cell r="D39045" t="str">
            <v>25140</v>
          </cell>
          <cell r="J39045" t="str">
            <v>(blank)</v>
          </cell>
        </row>
        <row r="39046">
          <cell r="D39046" t="str">
            <v>25140</v>
          </cell>
          <cell r="J39046" t="str">
            <v>(blank)</v>
          </cell>
        </row>
        <row r="39047">
          <cell r="D39047" t="str">
            <v>25140</v>
          </cell>
          <cell r="J39047" t="str">
            <v>(blank)</v>
          </cell>
        </row>
        <row r="39048">
          <cell r="D39048" t="str">
            <v>25140</v>
          </cell>
          <cell r="J39048" t="str">
            <v>(blank)</v>
          </cell>
        </row>
        <row r="39049">
          <cell r="D39049" t="str">
            <v>25140</v>
          </cell>
          <cell r="J39049" t="str">
            <v>(blank)</v>
          </cell>
        </row>
        <row r="39050">
          <cell r="D39050" t="str">
            <v>25140</v>
          </cell>
          <cell r="J39050" t="str">
            <v>(blank)</v>
          </cell>
        </row>
        <row r="39051">
          <cell r="D39051" t="str">
            <v>25140</v>
          </cell>
          <cell r="J39051" t="str">
            <v>(blank)</v>
          </cell>
        </row>
        <row r="39052">
          <cell r="D39052" t="str">
            <v>25140</v>
          </cell>
          <cell r="J39052" t="str">
            <v>(blank)</v>
          </cell>
        </row>
        <row r="39053">
          <cell r="D39053" t="str">
            <v>25140</v>
          </cell>
          <cell r="J39053" t="str">
            <v>(blank)</v>
          </cell>
        </row>
        <row r="39054">
          <cell r="D39054" t="str">
            <v>25140</v>
          </cell>
          <cell r="J39054" t="str">
            <v>(blank)</v>
          </cell>
        </row>
        <row r="39055">
          <cell r="D39055" t="str">
            <v>25140</v>
          </cell>
          <cell r="J39055" t="str">
            <v>(blank)</v>
          </cell>
        </row>
        <row r="39056">
          <cell r="D39056" t="str">
            <v>25140</v>
          </cell>
          <cell r="J39056" t="str">
            <v>(blank)</v>
          </cell>
        </row>
        <row r="39057">
          <cell r="D39057" t="str">
            <v>25247</v>
          </cell>
          <cell r="J39057" t="str">
            <v>(blank)</v>
          </cell>
        </row>
        <row r="39058">
          <cell r="D39058" t="str">
            <v>25247</v>
          </cell>
          <cell r="J39058" t="str">
            <v>(blank)</v>
          </cell>
        </row>
        <row r="39059">
          <cell r="D39059" t="str">
            <v>25247</v>
          </cell>
          <cell r="J39059" t="str">
            <v>(blank)</v>
          </cell>
        </row>
        <row r="39060">
          <cell r="D39060" t="str">
            <v>25247</v>
          </cell>
          <cell r="J39060" t="str">
            <v>(blank)</v>
          </cell>
        </row>
        <row r="39061">
          <cell r="D39061" t="str">
            <v>25247</v>
          </cell>
          <cell r="J39061" t="str">
            <v>(blank)</v>
          </cell>
        </row>
        <row r="39062">
          <cell r="D39062" t="str">
            <v>25247</v>
          </cell>
          <cell r="J39062" t="str">
            <v>(blank)</v>
          </cell>
        </row>
        <row r="39063">
          <cell r="D39063" t="str">
            <v>25247</v>
          </cell>
          <cell r="J39063" t="str">
            <v>(blank)</v>
          </cell>
        </row>
        <row r="39064">
          <cell r="D39064" t="str">
            <v>25247</v>
          </cell>
          <cell r="J39064" t="str">
            <v>(blank)</v>
          </cell>
        </row>
        <row r="39065">
          <cell r="D39065" t="str">
            <v>25247</v>
          </cell>
          <cell r="J39065" t="str">
            <v>(blank)</v>
          </cell>
        </row>
        <row r="39066">
          <cell r="D39066" t="str">
            <v>25247</v>
          </cell>
          <cell r="J39066" t="str">
            <v>(blank)</v>
          </cell>
        </row>
        <row r="39067">
          <cell r="D39067" t="str">
            <v>25247</v>
          </cell>
          <cell r="J39067" t="str">
            <v>(blank)</v>
          </cell>
        </row>
        <row r="39068">
          <cell r="D39068" t="str">
            <v>25247</v>
          </cell>
          <cell r="J39068" t="str">
            <v>(blank)</v>
          </cell>
        </row>
        <row r="39069">
          <cell r="D39069" t="str">
            <v>25247</v>
          </cell>
          <cell r="J39069" t="str">
            <v>(blank)</v>
          </cell>
        </row>
        <row r="39070">
          <cell r="D39070" t="str">
            <v>25247</v>
          </cell>
          <cell r="J39070" t="str">
            <v>(blank)</v>
          </cell>
        </row>
        <row r="39071">
          <cell r="D39071" t="str">
            <v>25248</v>
          </cell>
          <cell r="J39071" t="str">
            <v>(blank)</v>
          </cell>
        </row>
        <row r="39072">
          <cell r="D39072" t="str">
            <v>25248</v>
          </cell>
          <cell r="J39072" t="str">
            <v>(blank)</v>
          </cell>
        </row>
        <row r="39073">
          <cell r="D39073" t="str">
            <v>25248</v>
          </cell>
          <cell r="J39073" t="str">
            <v>(blank)</v>
          </cell>
        </row>
        <row r="39074">
          <cell r="D39074" t="str">
            <v>25248</v>
          </cell>
          <cell r="J39074" t="str">
            <v>(blank)</v>
          </cell>
        </row>
        <row r="39075">
          <cell r="D39075" t="str">
            <v>25248</v>
          </cell>
          <cell r="J39075" t="str">
            <v>(blank)</v>
          </cell>
        </row>
        <row r="39076">
          <cell r="D39076" t="str">
            <v>25248</v>
          </cell>
          <cell r="J39076" t="str">
            <v>(blank)</v>
          </cell>
        </row>
        <row r="39077">
          <cell r="D39077" t="str">
            <v>25248</v>
          </cell>
          <cell r="J39077" t="str">
            <v>(blank)</v>
          </cell>
        </row>
        <row r="39078">
          <cell r="D39078" t="str">
            <v>25248</v>
          </cell>
          <cell r="J39078" t="str">
            <v>(blank)</v>
          </cell>
        </row>
        <row r="39079">
          <cell r="D39079" t="str">
            <v>25248</v>
          </cell>
          <cell r="J39079" t="str">
            <v>(blank)</v>
          </cell>
        </row>
        <row r="39080">
          <cell r="D39080" t="str">
            <v>25248</v>
          </cell>
          <cell r="J39080" t="str">
            <v>(blank)</v>
          </cell>
        </row>
        <row r="39081">
          <cell r="D39081" t="str">
            <v>25248</v>
          </cell>
          <cell r="J39081" t="str">
            <v>(blank)</v>
          </cell>
        </row>
        <row r="39082">
          <cell r="D39082" t="str">
            <v>25248</v>
          </cell>
          <cell r="J39082" t="str">
            <v>(blank)</v>
          </cell>
        </row>
        <row r="39083">
          <cell r="D39083" t="str">
            <v>25248</v>
          </cell>
          <cell r="J39083" t="str">
            <v>(blank)</v>
          </cell>
        </row>
        <row r="39084">
          <cell r="D39084" t="str">
            <v>25248</v>
          </cell>
          <cell r="J39084" t="str">
            <v>(blank)</v>
          </cell>
        </row>
        <row r="39085">
          <cell r="D39085" t="str">
            <v>25286</v>
          </cell>
          <cell r="J39085" t="str">
            <v>(blank)</v>
          </cell>
        </row>
        <row r="39086">
          <cell r="D39086" t="str">
            <v>25286</v>
          </cell>
          <cell r="J39086" t="str">
            <v>N/A</v>
          </cell>
        </row>
        <row r="39087">
          <cell r="D39087" t="str">
            <v>25645</v>
          </cell>
          <cell r="J39087" t="str">
            <v>(blank)</v>
          </cell>
        </row>
        <row r="39088">
          <cell r="D39088" t="str">
            <v>25645</v>
          </cell>
          <cell r="J39088" t="str">
            <v>(blank)</v>
          </cell>
        </row>
        <row r="39089">
          <cell r="D39089" t="str">
            <v>25645</v>
          </cell>
          <cell r="J39089" t="str">
            <v>(blank)</v>
          </cell>
        </row>
        <row r="39090">
          <cell r="D39090" t="str">
            <v>25645</v>
          </cell>
          <cell r="J39090" t="str">
            <v>(blank)</v>
          </cell>
        </row>
        <row r="39091">
          <cell r="D39091" t="str">
            <v>25645</v>
          </cell>
          <cell r="J39091" t="str">
            <v>(blank)</v>
          </cell>
        </row>
        <row r="39092">
          <cell r="D39092" t="str">
            <v>25645</v>
          </cell>
          <cell r="J39092" t="str">
            <v>(blank)</v>
          </cell>
        </row>
        <row r="39093">
          <cell r="D39093" t="str">
            <v>25645</v>
          </cell>
          <cell r="J39093" t="str">
            <v>(blank)</v>
          </cell>
        </row>
        <row r="39094">
          <cell r="D39094" t="str">
            <v>25645</v>
          </cell>
          <cell r="J39094" t="str">
            <v>(blank)</v>
          </cell>
        </row>
        <row r="39095">
          <cell r="D39095" t="str">
            <v>25645</v>
          </cell>
          <cell r="J39095" t="str">
            <v>(blank)</v>
          </cell>
        </row>
        <row r="39096">
          <cell r="D39096" t="str">
            <v>25645</v>
          </cell>
          <cell r="J39096" t="str">
            <v>(blank)</v>
          </cell>
        </row>
        <row r="39097">
          <cell r="D39097" t="str">
            <v>25645</v>
          </cell>
          <cell r="J39097" t="str">
            <v>(blank)</v>
          </cell>
        </row>
        <row r="39098">
          <cell r="D39098" t="str">
            <v>25645</v>
          </cell>
          <cell r="J39098" t="str">
            <v>(blank)</v>
          </cell>
        </row>
        <row r="39099">
          <cell r="D39099" t="str">
            <v>25645</v>
          </cell>
          <cell r="J39099" t="str">
            <v>(blank)</v>
          </cell>
        </row>
        <row r="39100">
          <cell r="D39100" t="str">
            <v>25645</v>
          </cell>
          <cell r="J39100" t="str">
            <v>(blank)</v>
          </cell>
        </row>
        <row r="39101">
          <cell r="D39101" t="str">
            <v>25916</v>
          </cell>
          <cell r="J39101" t="str">
            <v>(blank)</v>
          </cell>
        </row>
        <row r="39102">
          <cell r="D39102" t="str">
            <v>26609</v>
          </cell>
          <cell r="J39102" t="str">
            <v>(blank)</v>
          </cell>
        </row>
        <row r="39103">
          <cell r="D39103" t="str">
            <v>26616</v>
          </cell>
          <cell r="J39103" t="str">
            <v>(blank)</v>
          </cell>
        </row>
        <row r="39104">
          <cell r="D39104" t="str">
            <v>26773</v>
          </cell>
          <cell r="J39104" t="str">
            <v>(blank)</v>
          </cell>
        </row>
        <row r="39105">
          <cell r="D39105" t="str">
            <v>26773</v>
          </cell>
          <cell r="J39105" t="str">
            <v>(blank)</v>
          </cell>
        </row>
        <row r="39106">
          <cell r="D39106" t="str">
            <v>26773</v>
          </cell>
          <cell r="J39106" t="str">
            <v>(blank)</v>
          </cell>
        </row>
        <row r="39107">
          <cell r="D39107" t="str">
            <v>26773</v>
          </cell>
          <cell r="J39107" t="str">
            <v>(blank)</v>
          </cell>
        </row>
        <row r="39108">
          <cell r="D39108" t="str">
            <v>26773</v>
          </cell>
          <cell r="J39108" t="str">
            <v>(blank)</v>
          </cell>
        </row>
        <row r="39109">
          <cell r="D39109" t="str">
            <v>26773</v>
          </cell>
          <cell r="J39109" t="str">
            <v>(blank)</v>
          </cell>
        </row>
        <row r="39110">
          <cell r="D39110" t="str">
            <v>26773</v>
          </cell>
          <cell r="J39110" t="str">
            <v>(blank)</v>
          </cell>
        </row>
        <row r="39111">
          <cell r="D39111" t="str">
            <v>26773</v>
          </cell>
          <cell r="J39111" t="str">
            <v>(blank)</v>
          </cell>
        </row>
        <row r="39112">
          <cell r="D39112" t="str">
            <v>26773</v>
          </cell>
          <cell r="J39112" t="str">
            <v>(blank)</v>
          </cell>
        </row>
        <row r="39113">
          <cell r="D39113" t="str">
            <v>26773</v>
          </cell>
          <cell r="J39113" t="str">
            <v>(blank)</v>
          </cell>
        </row>
        <row r="39114">
          <cell r="D39114" t="str">
            <v>26773</v>
          </cell>
          <cell r="J39114" t="str">
            <v>(blank)</v>
          </cell>
        </row>
        <row r="39115">
          <cell r="D39115" t="str">
            <v>26773</v>
          </cell>
          <cell r="J39115" t="str">
            <v>(blank)</v>
          </cell>
        </row>
        <row r="39116">
          <cell r="D39116" t="str">
            <v>26773</v>
          </cell>
          <cell r="J39116" t="str">
            <v>(blank)</v>
          </cell>
        </row>
        <row r="39117">
          <cell r="D39117" t="str">
            <v>26773</v>
          </cell>
          <cell r="J39117" t="str">
            <v>(blank)</v>
          </cell>
        </row>
        <row r="39118">
          <cell r="D39118" t="str">
            <v>27226</v>
          </cell>
          <cell r="J39118" t="str">
            <v>(blank)</v>
          </cell>
        </row>
        <row r="39119">
          <cell r="D39119" t="str">
            <v>28129</v>
          </cell>
          <cell r="J39119" t="str">
            <v>(blank)</v>
          </cell>
        </row>
        <row r="39120">
          <cell r="D39120" t="str">
            <v>28132</v>
          </cell>
          <cell r="J39120" t="str">
            <v>(blank)</v>
          </cell>
        </row>
        <row r="39121">
          <cell r="D39121" t="str">
            <v>28376</v>
          </cell>
          <cell r="J39121" t="str">
            <v>(blank)</v>
          </cell>
        </row>
        <row r="39122">
          <cell r="D39122" t="str">
            <v>28406</v>
          </cell>
          <cell r="J39122" t="str">
            <v>(blank)</v>
          </cell>
        </row>
        <row r="39123">
          <cell r="D39123" t="str">
            <v>28406</v>
          </cell>
          <cell r="J39123" t="str">
            <v>(blank)</v>
          </cell>
        </row>
        <row r="39124">
          <cell r="D39124" t="str">
            <v>28406</v>
          </cell>
          <cell r="J39124" t="str">
            <v>(blank)</v>
          </cell>
        </row>
        <row r="39125">
          <cell r="D39125" t="str">
            <v>28406</v>
          </cell>
          <cell r="J39125" t="str">
            <v>(blank)</v>
          </cell>
        </row>
        <row r="39126">
          <cell r="D39126" t="str">
            <v>28406</v>
          </cell>
          <cell r="J39126" t="str">
            <v>(blank)</v>
          </cell>
        </row>
        <row r="39127">
          <cell r="D39127" t="str">
            <v>28406</v>
          </cell>
          <cell r="J39127" t="str">
            <v>(blank)</v>
          </cell>
        </row>
        <row r="39128">
          <cell r="D39128" t="str">
            <v>28406</v>
          </cell>
          <cell r="J39128" t="str">
            <v>(blank)</v>
          </cell>
        </row>
        <row r="39129">
          <cell r="D39129" t="str">
            <v>28406</v>
          </cell>
          <cell r="J39129" t="str">
            <v>(blank)</v>
          </cell>
        </row>
        <row r="39130">
          <cell r="D39130" t="str">
            <v>28406</v>
          </cell>
          <cell r="J39130" t="str">
            <v>(blank)</v>
          </cell>
        </row>
        <row r="39131">
          <cell r="D39131" t="str">
            <v>28406</v>
          </cell>
          <cell r="J39131" t="str">
            <v>(blank)</v>
          </cell>
        </row>
        <row r="39132">
          <cell r="D39132" t="str">
            <v>28406</v>
          </cell>
          <cell r="J39132" t="str">
            <v>(blank)</v>
          </cell>
        </row>
        <row r="39133">
          <cell r="D39133" t="str">
            <v>28406</v>
          </cell>
          <cell r="J39133" t="str">
            <v>(blank)</v>
          </cell>
        </row>
        <row r="39134">
          <cell r="D39134" t="str">
            <v>28406</v>
          </cell>
          <cell r="J39134" t="str">
            <v>(blank)</v>
          </cell>
        </row>
        <row r="39135">
          <cell r="D39135" t="str">
            <v>28406</v>
          </cell>
          <cell r="J39135" t="str">
            <v>(blank)</v>
          </cell>
        </row>
        <row r="39136">
          <cell r="D39136" t="str">
            <v>28555</v>
          </cell>
          <cell r="J39136" t="str">
            <v>(blank)</v>
          </cell>
        </row>
        <row r="39137">
          <cell r="D39137" t="str">
            <v>28671</v>
          </cell>
          <cell r="J39137" t="str">
            <v>(blank)</v>
          </cell>
        </row>
        <row r="39138">
          <cell r="D39138" t="str">
            <v>29113</v>
          </cell>
          <cell r="J39138" t="str">
            <v>(blank)</v>
          </cell>
        </row>
        <row r="39139">
          <cell r="D39139" t="str">
            <v>29113</v>
          </cell>
          <cell r="J39139" t="str">
            <v>(blank)</v>
          </cell>
        </row>
        <row r="39140">
          <cell r="D39140" t="str">
            <v>29113</v>
          </cell>
          <cell r="J39140" t="str">
            <v>(blank)</v>
          </cell>
        </row>
        <row r="39141">
          <cell r="D39141" t="str">
            <v>29113</v>
          </cell>
          <cell r="J39141" t="str">
            <v>(blank)</v>
          </cell>
        </row>
        <row r="39142">
          <cell r="D39142" t="str">
            <v>29113</v>
          </cell>
          <cell r="J39142" t="str">
            <v>(blank)</v>
          </cell>
        </row>
        <row r="39143">
          <cell r="D39143" t="str">
            <v>29113</v>
          </cell>
          <cell r="J39143" t="str">
            <v>(blank)</v>
          </cell>
        </row>
        <row r="39144">
          <cell r="D39144" t="str">
            <v>29113</v>
          </cell>
          <cell r="J39144" t="str">
            <v>(blank)</v>
          </cell>
        </row>
        <row r="39145">
          <cell r="D39145" t="str">
            <v>29113</v>
          </cell>
          <cell r="J39145" t="str">
            <v>(blank)</v>
          </cell>
        </row>
        <row r="39146">
          <cell r="D39146" t="str">
            <v>29113</v>
          </cell>
          <cell r="J39146" t="str">
            <v>(blank)</v>
          </cell>
        </row>
        <row r="39147">
          <cell r="D39147" t="str">
            <v>29113</v>
          </cell>
          <cell r="J39147" t="str">
            <v>(blank)</v>
          </cell>
        </row>
        <row r="39148">
          <cell r="D39148" t="str">
            <v>29113</v>
          </cell>
          <cell r="J39148" t="str">
            <v>(blank)</v>
          </cell>
        </row>
        <row r="39149">
          <cell r="D39149" t="str">
            <v>29113</v>
          </cell>
          <cell r="J39149" t="str">
            <v>(blank)</v>
          </cell>
        </row>
        <row r="39150">
          <cell r="D39150" t="str">
            <v>29113</v>
          </cell>
          <cell r="J39150" t="str">
            <v>(blank)</v>
          </cell>
        </row>
        <row r="39151">
          <cell r="D39151" t="str">
            <v>29113</v>
          </cell>
          <cell r="J39151" t="str">
            <v>(blank)</v>
          </cell>
        </row>
        <row r="39152">
          <cell r="D39152" t="str">
            <v>29113</v>
          </cell>
          <cell r="J39152" t="str">
            <v>N/A</v>
          </cell>
        </row>
        <row r="39153">
          <cell r="D39153" t="str">
            <v>29116</v>
          </cell>
          <cell r="J39153" t="str">
            <v>(blank)</v>
          </cell>
        </row>
        <row r="39154">
          <cell r="D39154" t="str">
            <v>29116</v>
          </cell>
          <cell r="J39154" t="str">
            <v>(blank)</v>
          </cell>
        </row>
        <row r="39155">
          <cell r="D39155" t="str">
            <v>29116</v>
          </cell>
          <cell r="J39155" t="str">
            <v>(blank)</v>
          </cell>
        </row>
        <row r="39156">
          <cell r="D39156" t="str">
            <v>29116</v>
          </cell>
          <cell r="J39156" t="str">
            <v>(blank)</v>
          </cell>
        </row>
        <row r="39157">
          <cell r="D39157" t="str">
            <v>29116</v>
          </cell>
          <cell r="J39157" t="str">
            <v>(blank)</v>
          </cell>
        </row>
        <row r="39158">
          <cell r="D39158" t="str">
            <v>29116</v>
          </cell>
          <cell r="J39158" t="str">
            <v>(blank)</v>
          </cell>
        </row>
        <row r="39159">
          <cell r="D39159" t="str">
            <v>29116</v>
          </cell>
          <cell r="J39159" t="str">
            <v>(blank)</v>
          </cell>
        </row>
        <row r="39160">
          <cell r="D39160" t="str">
            <v>29116</v>
          </cell>
          <cell r="J39160" t="str">
            <v>(blank)</v>
          </cell>
        </row>
        <row r="39161">
          <cell r="D39161" t="str">
            <v>29116</v>
          </cell>
          <cell r="J39161" t="str">
            <v>(blank)</v>
          </cell>
        </row>
        <row r="39162">
          <cell r="D39162" t="str">
            <v>29116</v>
          </cell>
          <cell r="J39162" t="str">
            <v>(blank)</v>
          </cell>
        </row>
        <row r="39163">
          <cell r="D39163" t="str">
            <v>29116</v>
          </cell>
          <cell r="J39163" t="str">
            <v>(blank)</v>
          </cell>
        </row>
        <row r="39164">
          <cell r="D39164" t="str">
            <v>29116</v>
          </cell>
          <cell r="J39164" t="str">
            <v>(blank)</v>
          </cell>
        </row>
        <row r="39165">
          <cell r="D39165" t="str">
            <v>29116</v>
          </cell>
          <cell r="J39165" t="str">
            <v>(blank)</v>
          </cell>
        </row>
        <row r="39166">
          <cell r="D39166" t="str">
            <v>29116</v>
          </cell>
          <cell r="J39166" t="str">
            <v>(blank)</v>
          </cell>
        </row>
        <row r="39167">
          <cell r="D39167" t="str">
            <v>29116</v>
          </cell>
          <cell r="J39167" t="str">
            <v>(blank)</v>
          </cell>
        </row>
        <row r="39168">
          <cell r="D39168" t="str">
            <v>29116</v>
          </cell>
          <cell r="J39168" t="str">
            <v>(blank)</v>
          </cell>
        </row>
        <row r="39169">
          <cell r="D39169" t="str">
            <v>29116</v>
          </cell>
          <cell r="J39169" t="str">
            <v>(blank)</v>
          </cell>
        </row>
        <row r="39170">
          <cell r="D39170" t="str">
            <v>29116</v>
          </cell>
          <cell r="J39170" t="str">
            <v>(blank)</v>
          </cell>
        </row>
        <row r="39171">
          <cell r="D39171" t="str">
            <v>29116</v>
          </cell>
          <cell r="J39171" t="str">
            <v>(blank)</v>
          </cell>
        </row>
        <row r="39172">
          <cell r="D39172" t="str">
            <v>29116</v>
          </cell>
          <cell r="J39172" t="str">
            <v>(blank)</v>
          </cell>
        </row>
        <row r="39173">
          <cell r="D39173" t="str">
            <v>29116</v>
          </cell>
          <cell r="J39173" t="str">
            <v>(blank)</v>
          </cell>
        </row>
        <row r="39174">
          <cell r="D39174" t="str">
            <v>29116</v>
          </cell>
          <cell r="J39174" t="str">
            <v>(blank)</v>
          </cell>
        </row>
        <row r="39175">
          <cell r="D39175" t="str">
            <v>29116</v>
          </cell>
          <cell r="J39175" t="str">
            <v>(blank)</v>
          </cell>
        </row>
        <row r="39176">
          <cell r="D39176" t="str">
            <v>29116</v>
          </cell>
          <cell r="J39176" t="str">
            <v>(blank)</v>
          </cell>
        </row>
        <row r="39177">
          <cell r="D39177" t="str">
            <v>29116</v>
          </cell>
          <cell r="J39177" t="str">
            <v>(blank)</v>
          </cell>
        </row>
        <row r="39178">
          <cell r="D39178" t="str">
            <v>29116</v>
          </cell>
          <cell r="J39178" t="str">
            <v>(blank)</v>
          </cell>
        </row>
        <row r="39179">
          <cell r="D39179" t="str">
            <v>29116</v>
          </cell>
          <cell r="J39179" t="str">
            <v>(blank)</v>
          </cell>
        </row>
        <row r="39180">
          <cell r="D39180" t="str">
            <v>29116</v>
          </cell>
          <cell r="J39180" t="str">
            <v>N/A</v>
          </cell>
        </row>
        <row r="39181">
          <cell r="D39181" t="str">
            <v>29117</v>
          </cell>
          <cell r="J39181" t="str">
            <v>(blank)</v>
          </cell>
        </row>
        <row r="39182">
          <cell r="D39182" t="str">
            <v>29117</v>
          </cell>
          <cell r="J39182" t="str">
            <v>(blank)</v>
          </cell>
        </row>
        <row r="39183">
          <cell r="D39183" t="str">
            <v>29117</v>
          </cell>
          <cell r="J39183" t="str">
            <v>(blank)</v>
          </cell>
        </row>
        <row r="39184">
          <cell r="D39184" t="str">
            <v>29117</v>
          </cell>
          <cell r="J39184" t="str">
            <v>(blank)</v>
          </cell>
        </row>
        <row r="39185">
          <cell r="D39185" t="str">
            <v>29117</v>
          </cell>
          <cell r="J39185" t="str">
            <v>(blank)</v>
          </cell>
        </row>
        <row r="39186">
          <cell r="D39186" t="str">
            <v>29117</v>
          </cell>
          <cell r="J39186" t="str">
            <v>(blank)</v>
          </cell>
        </row>
        <row r="39187">
          <cell r="D39187" t="str">
            <v>29117</v>
          </cell>
          <cell r="J39187" t="str">
            <v>(blank)</v>
          </cell>
        </row>
        <row r="39188">
          <cell r="D39188" t="str">
            <v>29117</v>
          </cell>
          <cell r="J39188" t="str">
            <v>(blank)</v>
          </cell>
        </row>
        <row r="39189">
          <cell r="D39189" t="str">
            <v>29117</v>
          </cell>
          <cell r="J39189" t="str">
            <v>(blank)</v>
          </cell>
        </row>
        <row r="39190">
          <cell r="D39190" t="str">
            <v>29117</v>
          </cell>
          <cell r="J39190" t="str">
            <v>(blank)</v>
          </cell>
        </row>
        <row r="39191">
          <cell r="D39191" t="str">
            <v>29117</v>
          </cell>
          <cell r="J39191" t="str">
            <v>(blank)</v>
          </cell>
        </row>
        <row r="39192">
          <cell r="D39192" t="str">
            <v>29117</v>
          </cell>
          <cell r="J39192" t="str">
            <v>(blank)</v>
          </cell>
        </row>
        <row r="39193">
          <cell r="D39193" t="str">
            <v>29117</v>
          </cell>
          <cell r="J39193" t="str">
            <v>(blank)</v>
          </cell>
        </row>
        <row r="39194">
          <cell r="D39194" t="str">
            <v>29117</v>
          </cell>
          <cell r="J39194" t="str">
            <v>(blank)</v>
          </cell>
        </row>
        <row r="39195">
          <cell r="D39195" t="str">
            <v>29118</v>
          </cell>
          <cell r="J39195" t="str">
            <v>(blank)</v>
          </cell>
        </row>
        <row r="39196">
          <cell r="D39196" t="str">
            <v>29118</v>
          </cell>
          <cell r="J39196" t="str">
            <v>(blank)</v>
          </cell>
        </row>
        <row r="39197">
          <cell r="D39197" t="str">
            <v>29118</v>
          </cell>
          <cell r="J39197" t="str">
            <v>(blank)</v>
          </cell>
        </row>
        <row r="39198">
          <cell r="D39198" t="str">
            <v>29118</v>
          </cell>
          <cell r="J39198" t="str">
            <v>(blank)</v>
          </cell>
        </row>
        <row r="39199">
          <cell r="D39199" t="str">
            <v>29118</v>
          </cell>
          <cell r="J39199" t="str">
            <v>(blank)</v>
          </cell>
        </row>
        <row r="39200">
          <cell r="D39200" t="str">
            <v>29118</v>
          </cell>
          <cell r="J39200" t="str">
            <v>(blank)</v>
          </cell>
        </row>
        <row r="39201">
          <cell r="D39201" t="str">
            <v>29118</v>
          </cell>
          <cell r="J39201" t="str">
            <v>(blank)</v>
          </cell>
        </row>
        <row r="39202">
          <cell r="D39202" t="str">
            <v>29118</v>
          </cell>
          <cell r="J39202" t="str">
            <v>(blank)</v>
          </cell>
        </row>
        <row r="39203">
          <cell r="D39203" t="str">
            <v>29118</v>
          </cell>
          <cell r="J39203" t="str">
            <v>(blank)</v>
          </cell>
        </row>
        <row r="39204">
          <cell r="D39204" t="str">
            <v>29118</v>
          </cell>
          <cell r="J39204" t="str">
            <v>(blank)</v>
          </cell>
        </row>
        <row r="39205">
          <cell r="D39205" t="str">
            <v>29118</v>
          </cell>
          <cell r="J39205" t="str">
            <v>(blank)</v>
          </cell>
        </row>
        <row r="39206">
          <cell r="D39206" t="str">
            <v>29118</v>
          </cell>
          <cell r="J39206" t="str">
            <v>(blank)</v>
          </cell>
        </row>
        <row r="39207">
          <cell r="D39207" t="str">
            <v>29118</v>
          </cell>
          <cell r="J39207" t="str">
            <v>(blank)</v>
          </cell>
        </row>
        <row r="39208">
          <cell r="D39208" t="str">
            <v>29118</v>
          </cell>
          <cell r="J39208" t="str">
            <v>(blank)</v>
          </cell>
        </row>
        <row r="39209">
          <cell r="D39209" t="str">
            <v>29118</v>
          </cell>
          <cell r="J39209" t="str">
            <v>(blank)</v>
          </cell>
        </row>
        <row r="39210">
          <cell r="D39210" t="str">
            <v>29118</v>
          </cell>
          <cell r="J39210" t="str">
            <v>(blank)</v>
          </cell>
        </row>
        <row r="39211">
          <cell r="D39211" t="str">
            <v>29118</v>
          </cell>
          <cell r="J39211" t="str">
            <v>(blank)</v>
          </cell>
        </row>
        <row r="39212">
          <cell r="D39212" t="str">
            <v>29118</v>
          </cell>
          <cell r="J39212" t="str">
            <v>(blank)</v>
          </cell>
        </row>
        <row r="39213">
          <cell r="D39213" t="str">
            <v>29118</v>
          </cell>
          <cell r="J39213" t="str">
            <v>(blank)</v>
          </cell>
        </row>
        <row r="39214">
          <cell r="D39214" t="str">
            <v>29118</v>
          </cell>
          <cell r="J39214" t="str">
            <v>(blank)</v>
          </cell>
        </row>
        <row r="39215">
          <cell r="D39215" t="str">
            <v>29118</v>
          </cell>
          <cell r="J39215" t="str">
            <v>(blank)</v>
          </cell>
        </row>
        <row r="39216">
          <cell r="D39216" t="str">
            <v>29118</v>
          </cell>
          <cell r="J39216" t="str">
            <v>(blank)</v>
          </cell>
        </row>
        <row r="39217">
          <cell r="D39217" t="str">
            <v>29118</v>
          </cell>
          <cell r="J39217" t="str">
            <v>(blank)</v>
          </cell>
        </row>
        <row r="39218">
          <cell r="D39218" t="str">
            <v>29118</v>
          </cell>
          <cell r="J39218" t="str">
            <v>(blank)</v>
          </cell>
        </row>
        <row r="39219">
          <cell r="D39219" t="str">
            <v>29118</v>
          </cell>
          <cell r="J39219" t="str">
            <v>(blank)</v>
          </cell>
        </row>
        <row r="39220">
          <cell r="D39220" t="str">
            <v>29118</v>
          </cell>
          <cell r="J39220" t="str">
            <v>(blank)</v>
          </cell>
        </row>
        <row r="39221">
          <cell r="D39221" t="str">
            <v>29118</v>
          </cell>
          <cell r="J39221" t="str">
            <v>(blank)</v>
          </cell>
        </row>
        <row r="39222">
          <cell r="D39222" t="str">
            <v>29118</v>
          </cell>
          <cell r="J39222" t="str">
            <v>N/A</v>
          </cell>
        </row>
        <row r="39223">
          <cell r="D39223" t="str">
            <v>29119</v>
          </cell>
          <cell r="J39223" t="str">
            <v>(blank)</v>
          </cell>
        </row>
        <row r="39224">
          <cell r="D39224" t="str">
            <v>29119</v>
          </cell>
          <cell r="J39224" t="str">
            <v>(blank)</v>
          </cell>
        </row>
        <row r="39225">
          <cell r="D39225" t="str">
            <v>29119</v>
          </cell>
          <cell r="J39225" t="str">
            <v>(blank)</v>
          </cell>
        </row>
        <row r="39226">
          <cell r="D39226" t="str">
            <v>29119</v>
          </cell>
          <cell r="J39226" t="str">
            <v>(blank)</v>
          </cell>
        </row>
        <row r="39227">
          <cell r="D39227" t="str">
            <v>29119</v>
          </cell>
          <cell r="J39227" t="str">
            <v>(blank)</v>
          </cell>
        </row>
        <row r="39228">
          <cell r="D39228" t="str">
            <v>29119</v>
          </cell>
          <cell r="J39228" t="str">
            <v>(blank)</v>
          </cell>
        </row>
        <row r="39229">
          <cell r="D39229" t="str">
            <v>29119</v>
          </cell>
          <cell r="J39229" t="str">
            <v>(blank)</v>
          </cell>
        </row>
        <row r="39230">
          <cell r="D39230" t="str">
            <v>29119</v>
          </cell>
          <cell r="J39230" t="str">
            <v>(blank)</v>
          </cell>
        </row>
        <row r="39231">
          <cell r="D39231" t="str">
            <v>29119</v>
          </cell>
          <cell r="J39231" t="str">
            <v>(blank)</v>
          </cell>
        </row>
        <row r="39232">
          <cell r="D39232" t="str">
            <v>29119</v>
          </cell>
          <cell r="J39232" t="str">
            <v>(blank)</v>
          </cell>
        </row>
        <row r="39233">
          <cell r="D39233" t="str">
            <v>29119</v>
          </cell>
          <cell r="J39233" t="str">
            <v>(blank)</v>
          </cell>
        </row>
        <row r="39234">
          <cell r="D39234" t="str">
            <v>29119</v>
          </cell>
          <cell r="J39234" t="str">
            <v>(blank)</v>
          </cell>
        </row>
        <row r="39235">
          <cell r="D39235" t="str">
            <v>29119</v>
          </cell>
          <cell r="J39235" t="str">
            <v>(blank)</v>
          </cell>
        </row>
        <row r="39236">
          <cell r="D39236" t="str">
            <v>29119</v>
          </cell>
          <cell r="J39236" t="str">
            <v>(blank)</v>
          </cell>
        </row>
        <row r="39237">
          <cell r="D39237" t="str">
            <v>29119</v>
          </cell>
          <cell r="J39237" t="str">
            <v>(blank)</v>
          </cell>
        </row>
        <row r="39238">
          <cell r="D39238" t="str">
            <v>29119</v>
          </cell>
          <cell r="J39238" t="str">
            <v>(blank)</v>
          </cell>
        </row>
        <row r="39239">
          <cell r="D39239" t="str">
            <v>29119</v>
          </cell>
          <cell r="J39239" t="str">
            <v>(blank)</v>
          </cell>
        </row>
        <row r="39240">
          <cell r="D39240" t="str">
            <v>29119</v>
          </cell>
          <cell r="J39240" t="str">
            <v>(blank)</v>
          </cell>
        </row>
        <row r="39241">
          <cell r="D39241" t="str">
            <v>29119</v>
          </cell>
          <cell r="J39241" t="str">
            <v>(blank)</v>
          </cell>
        </row>
        <row r="39242">
          <cell r="D39242" t="str">
            <v>29119</v>
          </cell>
          <cell r="J39242" t="str">
            <v>(blank)</v>
          </cell>
        </row>
        <row r="39243">
          <cell r="D39243" t="str">
            <v>29119</v>
          </cell>
          <cell r="J39243" t="str">
            <v>(blank)</v>
          </cell>
        </row>
        <row r="39244">
          <cell r="D39244" t="str">
            <v>29119</v>
          </cell>
          <cell r="J39244" t="str">
            <v>(blank)</v>
          </cell>
        </row>
        <row r="39245">
          <cell r="D39245" t="str">
            <v>29119</v>
          </cell>
          <cell r="J39245" t="str">
            <v>(blank)</v>
          </cell>
        </row>
        <row r="39246">
          <cell r="D39246" t="str">
            <v>29119</v>
          </cell>
          <cell r="J39246" t="str">
            <v>(blank)</v>
          </cell>
        </row>
        <row r="39247">
          <cell r="D39247" t="str">
            <v>29119</v>
          </cell>
          <cell r="J39247" t="str">
            <v>(blank)</v>
          </cell>
        </row>
        <row r="39248">
          <cell r="D39248" t="str">
            <v>29119</v>
          </cell>
          <cell r="J39248" t="str">
            <v>(blank)</v>
          </cell>
        </row>
        <row r="39249">
          <cell r="D39249" t="str">
            <v>29119</v>
          </cell>
          <cell r="J39249" t="str">
            <v>(blank)</v>
          </cell>
        </row>
        <row r="39250">
          <cell r="D39250" t="str">
            <v>29119</v>
          </cell>
          <cell r="J39250" t="str">
            <v>N/A</v>
          </cell>
        </row>
        <row r="39251">
          <cell r="D39251" t="str">
            <v>29484</v>
          </cell>
          <cell r="J39251" t="str">
            <v>(blank)</v>
          </cell>
        </row>
        <row r="39252">
          <cell r="D39252" t="str">
            <v>29484</v>
          </cell>
          <cell r="J39252" t="str">
            <v>(blank)</v>
          </cell>
        </row>
        <row r="39253">
          <cell r="D39253" t="str">
            <v>29484</v>
          </cell>
          <cell r="J39253" t="str">
            <v>(blank)</v>
          </cell>
        </row>
        <row r="39254">
          <cell r="D39254" t="str">
            <v>29879</v>
          </cell>
          <cell r="J39254" t="str">
            <v>(blank)</v>
          </cell>
        </row>
        <row r="39255">
          <cell r="D39255" t="str">
            <v>29879</v>
          </cell>
          <cell r="J39255" t="str">
            <v>(blank)</v>
          </cell>
        </row>
        <row r="39256">
          <cell r="D39256" t="str">
            <v>29879</v>
          </cell>
          <cell r="J39256" t="str">
            <v>(blank)</v>
          </cell>
        </row>
        <row r="39257">
          <cell r="D39257" t="str">
            <v>29879</v>
          </cell>
          <cell r="J39257" t="str">
            <v>(blank)</v>
          </cell>
        </row>
        <row r="39258">
          <cell r="D39258" t="str">
            <v>29879</v>
          </cell>
          <cell r="J39258" t="str">
            <v>(blank)</v>
          </cell>
        </row>
        <row r="39259">
          <cell r="D39259" t="str">
            <v>29879</v>
          </cell>
          <cell r="J39259" t="str">
            <v>(blank)</v>
          </cell>
        </row>
        <row r="39260">
          <cell r="D39260" t="str">
            <v>29879</v>
          </cell>
          <cell r="J39260" t="str">
            <v>(blank)</v>
          </cell>
        </row>
        <row r="39261">
          <cell r="D39261" t="str">
            <v>29879</v>
          </cell>
          <cell r="J39261" t="str">
            <v>(blank)</v>
          </cell>
        </row>
        <row r="39262">
          <cell r="D39262" t="str">
            <v>29879</v>
          </cell>
          <cell r="J39262" t="str">
            <v>(blank)</v>
          </cell>
        </row>
        <row r="39263">
          <cell r="D39263" t="str">
            <v>29879</v>
          </cell>
          <cell r="J39263" t="str">
            <v>(blank)</v>
          </cell>
        </row>
        <row r="39264">
          <cell r="D39264" t="str">
            <v>29879</v>
          </cell>
          <cell r="J39264" t="str">
            <v>(blank)</v>
          </cell>
        </row>
        <row r="39265">
          <cell r="D39265" t="str">
            <v>29879</v>
          </cell>
          <cell r="J39265" t="str">
            <v>(blank)</v>
          </cell>
        </row>
        <row r="39266">
          <cell r="D39266" t="str">
            <v>29879</v>
          </cell>
          <cell r="J39266" t="str">
            <v>(blank)</v>
          </cell>
        </row>
        <row r="39267">
          <cell r="D39267" t="str">
            <v>29879</v>
          </cell>
          <cell r="J39267" t="str">
            <v>(blank)</v>
          </cell>
        </row>
        <row r="39268">
          <cell r="D39268" t="str">
            <v>29879</v>
          </cell>
          <cell r="J39268" t="str">
            <v>(blank)</v>
          </cell>
        </row>
        <row r="39269">
          <cell r="D39269" t="str">
            <v>29879</v>
          </cell>
          <cell r="J39269" t="str">
            <v>(blank)</v>
          </cell>
        </row>
        <row r="39270">
          <cell r="D39270" t="str">
            <v>29879</v>
          </cell>
          <cell r="J39270" t="str">
            <v>(blank)</v>
          </cell>
        </row>
        <row r="39271">
          <cell r="D39271" t="str">
            <v>29879</v>
          </cell>
          <cell r="J39271" t="str">
            <v>(blank)</v>
          </cell>
        </row>
        <row r="39272">
          <cell r="D39272" t="str">
            <v>29879</v>
          </cell>
          <cell r="J39272" t="str">
            <v>(blank)</v>
          </cell>
        </row>
        <row r="39273">
          <cell r="D39273" t="str">
            <v>29879</v>
          </cell>
          <cell r="J39273" t="str">
            <v>(blank)</v>
          </cell>
        </row>
        <row r="39274">
          <cell r="D39274" t="str">
            <v>29879</v>
          </cell>
          <cell r="J39274" t="str">
            <v>(blank)</v>
          </cell>
        </row>
        <row r="39275">
          <cell r="D39275" t="str">
            <v>29879</v>
          </cell>
          <cell r="J39275" t="str">
            <v>(blank)</v>
          </cell>
        </row>
        <row r="39276">
          <cell r="D39276" t="str">
            <v>29879</v>
          </cell>
          <cell r="J39276" t="str">
            <v>(blank)</v>
          </cell>
        </row>
        <row r="39277">
          <cell r="D39277" t="str">
            <v>29879</v>
          </cell>
          <cell r="J39277" t="str">
            <v>(blank)</v>
          </cell>
        </row>
        <row r="39278">
          <cell r="D39278" t="str">
            <v>29879</v>
          </cell>
          <cell r="J39278" t="str">
            <v>(blank)</v>
          </cell>
        </row>
        <row r="39279">
          <cell r="D39279" t="str">
            <v>29879</v>
          </cell>
          <cell r="J39279" t="str">
            <v>(blank)</v>
          </cell>
        </row>
        <row r="39280">
          <cell r="D39280" t="str">
            <v>29879</v>
          </cell>
          <cell r="J39280" t="str">
            <v>(blank)</v>
          </cell>
        </row>
        <row r="39281">
          <cell r="D39281" t="str">
            <v>29879</v>
          </cell>
          <cell r="J39281" t="str">
            <v>(blank)</v>
          </cell>
        </row>
        <row r="39282">
          <cell r="D39282" t="str">
            <v>29879</v>
          </cell>
          <cell r="J39282" t="str">
            <v>(blank)</v>
          </cell>
        </row>
        <row r="39283">
          <cell r="D39283" t="str">
            <v>29879</v>
          </cell>
          <cell r="J39283" t="str">
            <v>N/A</v>
          </cell>
        </row>
        <row r="39284">
          <cell r="D39284" t="str">
            <v>29890</v>
          </cell>
          <cell r="J39284" t="str">
            <v>(blank)</v>
          </cell>
        </row>
        <row r="39285">
          <cell r="D39285" t="str">
            <v>29890</v>
          </cell>
          <cell r="J39285" t="str">
            <v>(blank)</v>
          </cell>
        </row>
        <row r="39286">
          <cell r="D39286" t="str">
            <v>29890</v>
          </cell>
          <cell r="J39286" t="str">
            <v>(blank)</v>
          </cell>
        </row>
        <row r="39287">
          <cell r="D39287" t="str">
            <v>29890</v>
          </cell>
          <cell r="J39287" t="str">
            <v>(blank)</v>
          </cell>
        </row>
        <row r="39288">
          <cell r="D39288" t="str">
            <v>29890</v>
          </cell>
          <cell r="J39288" t="str">
            <v>(blank)</v>
          </cell>
        </row>
        <row r="39289">
          <cell r="D39289" t="str">
            <v>29890</v>
          </cell>
          <cell r="J39289" t="str">
            <v>(blank)</v>
          </cell>
        </row>
        <row r="39290">
          <cell r="D39290" t="str">
            <v>29890</v>
          </cell>
          <cell r="J39290" t="str">
            <v>(blank)</v>
          </cell>
        </row>
        <row r="39291">
          <cell r="D39291" t="str">
            <v>29890</v>
          </cell>
          <cell r="J39291" t="str">
            <v>(blank)</v>
          </cell>
        </row>
        <row r="39292">
          <cell r="D39292" t="str">
            <v>29890</v>
          </cell>
          <cell r="J39292" t="str">
            <v>(blank)</v>
          </cell>
        </row>
        <row r="39293">
          <cell r="D39293" t="str">
            <v>29890</v>
          </cell>
          <cell r="J39293" t="str">
            <v>(blank)</v>
          </cell>
        </row>
        <row r="39294">
          <cell r="D39294" t="str">
            <v>29890</v>
          </cell>
          <cell r="J39294" t="str">
            <v>(blank)</v>
          </cell>
        </row>
        <row r="39295">
          <cell r="D39295" t="str">
            <v>29890</v>
          </cell>
          <cell r="J39295" t="str">
            <v>(blank)</v>
          </cell>
        </row>
        <row r="39296">
          <cell r="D39296" t="str">
            <v>29890</v>
          </cell>
          <cell r="J39296" t="str">
            <v>(blank)</v>
          </cell>
        </row>
        <row r="39297">
          <cell r="D39297" t="str">
            <v>29890</v>
          </cell>
          <cell r="J39297" t="str">
            <v>(blank)</v>
          </cell>
        </row>
        <row r="39298">
          <cell r="D39298" t="str">
            <v>29890</v>
          </cell>
          <cell r="J39298" t="str">
            <v>(blank)</v>
          </cell>
        </row>
        <row r="39299">
          <cell r="D39299" t="str">
            <v>29890</v>
          </cell>
          <cell r="J39299" t="str">
            <v>(blank)</v>
          </cell>
        </row>
        <row r="39300">
          <cell r="D39300" t="str">
            <v>29893</v>
          </cell>
          <cell r="J39300" t="str">
            <v>(blank)</v>
          </cell>
        </row>
        <row r="39301">
          <cell r="D39301" t="str">
            <v>29893</v>
          </cell>
          <cell r="J39301" t="str">
            <v>(blank)</v>
          </cell>
        </row>
        <row r="39302">
          <cell r="D39302" t="str">
            <v>29893</v>
          </cell>
          <cell r="J39302" t="str">
            <v>(blank)</v>
          </cell>
        </row>
        <row r="39303">
          <cell r="D39303" t="str">
            <v>29893</v>
          </cell>
          <cell r="J39303" t="str">
            <v>(blank)</v>
          </cell>
        </row>
        <row r="39304">
          <cell r="D39304" t="str">
            <v>29893</v>
          </cell>
          <cell r="J39304" t="str">
            <v>(blank)</v>
          </cell>
        </row>
        <row r="39305">
          <cell r="D39305" t="str">
            <v>29893</v>
          </cell>
          <cell r="J39305" t="str">
            <v>N/A</v>
          </cell>
        </row>
        <row r="39306">
          <cell r="D39306" t="str">
            <v>29900</v>
          </cell>
          <cell r="J39306" t="str">
            <v>(blank)</v>
          </cell>
        </row>
        <row r="39307">
          <cell r="D39307" t="str">
            <v>29926</v>
          </cell>
          <cell r="J39307" t="str">
            <v>(blank)</v>
          </cell>
        </row>
        <row r="39308">
          <cell r="D39308" t="str">
            <v>29926</v>
          </cell>
          <cell r="J39308" t="str">
            <v>(blank)</v>
          </cell>
        </row>
        <row r="39309">
          <cell r="D39309" t="str">
            <v>29926</v>
          </cell>
          <cell r="J39309" t="str">
            <v>(blank)</v>
          </cell>
        </row>
        <row r="39310">
          <cell r="D39310" t="str">
            <v>29926</v>
          </cell>
          <cell r="J39310" t="str">
            <v>(blank)</v>
          </cell>
        </row>
        <row r="39311">
          <cell r="D39311" t="str">
            <v>29926</v>
          </cell>
          <cell r="J39311" t="str">
            <v>(blank)</v>
          </cell>
        </row>
        <row r="39312">
          <cell r="D39312" t="str">
            <v>29926</v>
          </cell>
          <cell r="J39312" t="str">
            <v>(blank)</v>
          </cell>
        </row>
        <row r="39313">
          <cell r="D39313" t="str">
            <v>29926</v>
          </cell>
          <cell r="J39313" t="str">
            <v>(blank)</v>
          </cell>
        </row>
        <row r="39314">
          <cell r="D39314" t="str">
            <v>29926</v>
          </cell>
          <cell r="J39314" t="str">
            <v>(blank)</v>
          </cell>
        </row>
        <row r="39315">
          <cell r="D39315" t="str">
            <v>29926</v>
          </cell>
          <cell r="J39315" t="str">
            <v>(blank)</v>
          </cell>
        </row>
        <row r="39316">
          <cell r="D39316" t="str">
            <v>29926</v>
          </cell>
          <cell r="J39316" t="str">
            <v>(blank)</v>
          </cell>
        </row>
        <row r="39317">
          <cell r="D39317" t="str">
            <v>29926</v>
          </cell>
          <cell r="J39317" t="str">
            <v>(blank)</v>
          </cell>
        </row>
        <row r="39318">
          <cell r="D39318" t="str">
            <v>29926</v>
          </cell>
          <cell r="J39318" t="str">
            <v>(blank)</v>
          </cell>
        </row>
        <row r="39319">
          <cell r="D39319" t="str">
            <v>29926</v>
          </cell>
          <cell r="J39319" t="str">
            <v>(blank)</v>
          </cell>
        </row>
        <row r="39320">
          <cell r="D39320" t="str">
            <v>29926</v>
          </cell>
          <cell r="J39320" t="str">
            <v>(blank)</v>
          </cell>
        </row>
        <row r="39321">
          <cell r="D39321" t="str">
            <v>29926</v>
          </cell>
          <cell r="J39321" t="str">
            <v>(blank)</v>
          </cell>
        </row>
        <row r="39322">
          <cell r="D39322" t="str">
            <v>29926</v>
          </cell>
          <cell r="J39322" t="str">
            <v>(blank)</v>
          </cell>
        </row>
        <row r="39323">
          <cell r="D39323" t="str">
            <v>29926</v>
          </cell>
          <cell r="J39323" t="str">
            <v>(blank)</v>
          </cell>
        </row>
        <row r="39324">
          <cell r="D39324" t="str">
            <v>29926</v>
          </cell>
          <cell r="J39324" t="str">
            <v>(blank)</v>
          </cell>
        </row>
        <row r="39325">
          <cell r="D39325" t="str">
            <v>29926</v>
          </cell>
          <cell r="J39325" t="str">
            <v>(blank)</v>
          </cell>
        </row>
        <row r="39326">
          <cell r="D39326" t="str">
            <v>29926</v>
          </cell>
          <cell r="J39326" t="str">
            <v>(blank)</v>
          </cell>
        </row>
        <row r="39327">
          <cell r="D39327" t="str">
            <v>29926</v>
          </cell>
          <cell r="J39327" t="str">
            <v>(blank)</v>
          </cell>
        </row>
        <row r="39328">
          <cell r="D39328" t="str">
            <v>29926</v>
          </cell>
          <cell r="J39328" t="str">
            <v>(blank)</v>
          </cell>
        </row>
        <row r="39329">
          <cell r="D39329" t="str">
            <v>29926</v>
          </cell>
          <cell r="J39329" t="str">
            <v>(blank)</v>
          </cell>
        </row>
        <row r="39330">
          <cell r="D39330" t="str">
            <v>29926</v>
          </cell>
          <cell r="J39330" t="str">
            <v>(blank)</v>
          </cell>
        </row>
        <row r="39331">
          <cell r="D39331" t="str">
            <v>29926</v>
          </cell>
          <cell r="J39331" t="str">
            <v>(blank)</v>
          </cell>
        </row>
        <row r="39332">
          <cell r="D39332" t="str">
            <v>29926</v>
          </cell>
          <cell r="J39332" t="str">
            <v>(blank)</v>
          </cell>
        </row>
        <row r="39333">
          <cell r="D39333" t="str">
            <v>29926</v>
          </cell>
          <cell r="J39333" t="str">
            <v>(blank)</v>
          </cell>
        </row>
        <row r="39334">
          <cell r="D39334" t="str">
            <v>29926</v>
          </cell>
          <cell r="J39334" t="str">
            <v>(blank)</v>
          </cell>
        </row>
        <row r="39335">
          <cell r="D39335" t="str">
            <v>29926</v>
          </cell>
          <cell r="J39335" t="str">
            <v>(blank)</v>
          </cell>
        </row>
        <row r="39336">
          <cell r="D39336" t="str">
            <v>29926</v>
          </cell>
          <cell r="J39336" t="str">
            <v>N/A</v>
          </cell>
        </row>
        <row r="39337">
          <cell r="D39337" t="str">
            <v>29931</v>
          </cell>
          <cell r="J39337" t="str">
            <v>(blank)</v>
          </cell>
        </row>
        <row r="39338">
          <cell r="D39338" t="str">
            <v>29931</v>
          </cell>
          <cell r="J39338" t="str">
            <v>(blank)</v>
          </cell>
        </row>
        <row r="39339">
          <cell r="D39339" t="str">
            <v>29931</v>
          </cell>
          <cell r="J39339" t="str">
            <v>(blank)</v>
          </cell>
        </row>
        <row r="39340">
          <cell r="D39340" t="str">
            <v>29931</v>
          </cell>
          <cell r="J39340" t="str">
            <v>(blank)</v>
          </cell>
        </row>
        <row r="39341">
          <cell r="D39341" t="str">
            <v>29931</v>
          </cell>
          <cell r="J39341" t="str">
            <v>(blank)</v>
          </cell>
        </row>
        <row r="39342">
          <cell r="D39342" t="str">
            <v>29931</v>
          </cell>
          <cell r="J39342" t="str">
            <v>(blank)</v>
          </cell>
        </row>
        <row r="39343">
          <cell r="D39343" t="str">
            <v>29931</v>
          </cell>
          <cell r="J39343" t="str">
            <v>(blank)</v>
          </cell>
        </row>
        <row r="39344">
          <cell r="D39344" t="str">
            <v>29931</v>
          </cell>
          <cell r="J39344" t="str">
            <v>(blank)</v>
          </cell>
        </row>
        <row r="39345">
          <cell r="D39345" t="str">
            <v>29931</v>
          </cell>
          <cell r="J39345" t="str">
            <v>(blank)</v>
          </cell>
        </row>
        <row r="39346">
          <cell r="D39346" t="str">
            <v>29931</v>
          </cell>
          <cell r="J39346" t="str">
            <v>(blank)</v>
          </cell>
        </row>
        <row r="39347">
          <cell r="D39347" t="str">
            <v>29931</v>
          </cell>
          <cell r="J39347" t="str">
            <v>(blank)</v>
          </cell>
        </row>
        <row r="39348">
          <cell r="D39348" t="str">
            <v>29931</v>
          </cell>
          <cell r="J39348" t="str">
            <v>(blank)</v>
          </cell>
        </row>
        <row r="39349">
          <cell r="D39349" t="str">
            <v>29931</v>
          </cell>
          <cell r="J39349" t="str">
            <v>(blank)</v>
          </cell>
        </row>
        <row r="39350">
          <cell r="D39350" t="str">
            <v>29931</v>
          </cell>
          <cell r="J39350" t="str">
            <v>(blank)</v>
          </cell>
        </row>
        <row r="39351">
          <cell r="D39351" t="str">
            <v>29931</v>
          </cell>
          <cell r="J39351" t="str">
            <v>(blank)</v>
          </cell>
        </row>
        <row r="39352">
          <cell r="D39352" t="str">
            <v>29931</v>
          </cell>
          <cell r="J39352" t="str">
            <v>(blank)</v>
          </cell>
        </row>
        <row r="39353">
          <cell r="D39353" t="str">
            <v>29932</v>
          </cell>
          <cell r="J39353" t="str">
            <v>(blank)</v>
          </cell>
        </row>
        <row r="39354">
          <cell r="D39354" t="str">
            <v>29932</v>
          </cell>
          <cell r="J39354" t="str">
            <v>(blank)</v>
          </cell>
        </row>
        <row r="39355">
          <cell r="D39355" t="str">
            <v>29932</v>
          </cell>
          <cell r="J39355" t="str">
            <v>(blank)</v>
          </cell>
        </row>
        <row r="39356">
          <cell r="D39356" t="str">
            <v>29932</v>
          </cell>
          <cell r="J39356" t="str">
            <v>(blank)</v>
          </cell>
        </row>
        <row r="39357">
          <cell r="D39357" t="str">
            <v>29932</v>
          </cell>
          <cell r="J39357" t="str">
            <v>(blank)</v>
          </cell>
        </row>
        <row r="39358">
          <cell r="D39358" t="str">
            <v>29932</v>
          </cell>
          <cell r="J39358" t="str">
            <v>(blank)</v>
          </cell>
        </row>
        <row r="39359">
          <cell r="D39359" t="str">
            <v>29932</v>
          </cell>
          <cell r="J39359" t="str">
            <v>(blank)</v>
          </cell>
        </row>
        <row r="39360">
          <cell r="D39360" t="str">
            <v>29932</v>
          </cell>
          <cell r="J39360" t="str">
            <v>(blank)</v>
          </cell>
        </row>
        <row r="39361">
          <cell r="D39361" t="str">
            <v>29932</v>
          </cell>
          <cell r="J39361" t="str">
            <v>(blank)</v>
          </cell>
        </row>
        <row r="39362">
          <cell r="D39362" t="str">
            <v>29932</v>
          </cell>
          <cell r="J39362" t="str">
            <v>(blank)</v>
          </cell>
        </row>
        <row r="39363">
          <cell r="D39363" t="str">
            <v>29932</v>
          </cell>
          <cell r="J39363" t="str">
            <v>(blank)</v>
          </cell>
        </row>
        <row r="39364">
          <cell r="D39364" t="str">
            <v>29932</v>
          </cell>
          <cell r="J39364" t="str">
            <v>(blank)</v>
          </cell>
        </row>
        <row r="39365">
          <cell r="D39365" t="str">
            <v>29932</v>
          </cell>
          <cell r="J39365" t="str">
            <v>(blank)</v>
          </cell>
        </row>
        <row r="39366">
          <cell r="D39366" t="str">
            <v>29932</v>
          </cell>
          <cell r="J39366" t="str">
            <v>(blank)</v>
          </cell>
        </row>
        <row r="39367">
          <cell r="D39367" t="str">
            <v>29932</v>
          </cell>
          <cell r="J39367" t="str">
            <v>(blank)</v>
          </cell>
        </row>
        <row r="39368">
          <cell r="D39368" t="str">
            <v>29932</v>
          </cell>
          <cell r="J39368" t="str">
            <v>(blank)</v>
          </cell>
        </row>
        <row r="39369">
          <cell r="D39369" t="str">
            <v>29952</v>
          </cell>
          <cell r="J39369" t="str">
            <v>(blank)</v>
          </cell>
        </row>
        <row r="39370">
          <cell r="D39370" t="str">
            <v>29952</v>
          </cell>
          <cell r="J39370" t="str">
            <v>(blank)</v>
          </cell>
        </row>
        <row r="39371">
          <cell r="D39371" t="str">
            <v>29952</v>
          </cell>
          <cell r="J39371" t="str">
            <v>(blank)</v>
          </cell>
        </row>
        <row r="39372">
          <cell r="D39372" t="str">
            <v>29952</v>
          </cell>
          <cell r="J39372" t="str">
            <v>(blank)</v>
          </cell>
        </row>
        <row r="39373">
          <cell r="D39373" t="str">
            <v>29952</v>
          </cell>
          <cell r="J39373" t="str">
            <v>(blank)</v>
          </cell>
        </row>
        <row r="39374">
          <cell r="D39374" t="str">
            <v>29952</v>
          </cell>
          <cell r="J39374" t="str">
            <v>(blank)</v>
          </cell>
        </row>
        <row r="39375">
          <cell r="D39375" t="str">
            <v>29952</v>
          </cell>
          <cell r="J39375" t="str">
            <v>(blank)</v>
          </cell>
        </row>
        <row r="39376">
          <cell r="D39376" t="str">
            <v>29952</v>
          </cell>
          <cell r="J39376" t="str">
            <v>(blank)</v>
          </cell>
        </row>
        <row r="39377">
          <cell r="D39377" t="str">
            <v>29952</v>
          </cell>
          <cell r="J39377" t="str">
            <v>(blank)</v>
          </cell>
        </row>
        <row r="39378">
          <cell r="D39378" t="str">
            <v>29952</v>
          </cell>
          <cell r="J39378" t="str">
            <v>(blank)</v>
          </cell>
        </row>
        <row r="39379">
          <cell r="D39379" t="str">
            <v>29952</v>
          </cell>
          <cell r="J39379" t="str">
            <v>(blank)</v>
          </cell>
        </row>
        <row r="39380">
          <cell r="D39380" t="str">
            <v>29952</v>
          </cell>
          <cell r="J39380" t="str">
            <v>(blank)</v>
          </cell>
        </row>
        <row r="39381">
          <cell r="D39381" t="str">
            <v>29952</v>
          </cell>
          <cell r="J39381" t="str">
            <v>(blank)</v>
          </cell>
        </row>
        <row r="39382">
          <cell r="D39382" t="str">
            <v>29952</v>
          </cell>
          <cell r="J39382" t="str">
            <v>(blank)</v>
          </cell>
        </row>
        <row r="39383">
          <cell r="D39383" t="str">
            <v>29952</v>
          </cell>
          <cell r="J39383" t="str">
            <v>(blank)</v>
          </cell>
        </row>
        <row r="39384">
          <cell r="D39384" t="str">
            <v>29952</v>
          </cell>
          <cell r="J39384" t="str">
            <v>(blank)</v>
          </cell>
        </row>
        <row r="39385">
          <cell r="D39385" t="str">
            <v>29953</v>
          </cell>
          <cell r="J39385" t="str">
            <v>(blank)</v>
          </cell>
        </row>
        <row r="39386">
          <cell r="D39386" t="str">
            <v>29953</v>
          </cell>
          <cell r="J39386" t="str">
            <v>(blank)</v>
          </cell>
        </row>
        <row r="39387">
          <cell r="D39387" t="str">
            <v>29953</v>
          </cell>
          <cell r="J39387" t="str">
            <v>(blank)</v>
          </cell>
        </row>
        <row r="39388">
          <cell r="D39388" t="str">
            <v>29953</v>
          </cell>
          <cell r="J39388" t="str">
            <v>(blank)</v>
          </cell>
        </row>
        <row r="39389">
          <cell r="D39389" t="str">
            <v>29953</v>
          </cell>
          <cell r="J39389" t="str">
            <v>(blank)</v>
          </cell>
        </row>
        <row r="39390">
          <cell r="D39390" t="str">
            <v>29953</v>
          </cell>
          <cell r="J39390" t="str">
            <v>(blank)</v>
          </cell>
        </row>
        <row r="39391">
          <cell r="D39391" t="str">
            <v>29953</v>
          </cell>
          <cell r="J39391" t="str">
            <v>(blank)</v>
          </cell>
        </row>
        <row r="39392">
          <cell r="D39392" t="str">
            <v>29953</v>
          </cell>
          <cell r="J39392" t="str">
            <v>(blank)</v>
          </cell>
        </row>
        <row r="39393">
          <cell r="D39393" t="str">
            <v>29953</v>
          </cell>
          <cell r="J39393" t="str">
            <v>(blank)</v>
          </cell>
        </row>
        <row r="39394">
          <cell r="D39394" t="str">
            <v>29953</v>
          </cell>
          <cell r="J39394" t="str">
            <v>(blank)</v>
          </cell>
        </row>
        <row r="39395">
          <cell r="D39395" t="str">
            <v>29953</v>
          </cell>
          <cell r="J39395" t="str">
            <v>(blank)</v>
          </cell>
        </row>
        <row r="39396">
          <cell r="D39396" t="str">
            <v>29953</v>
          </cell>
          <cell r="J39396" t="str">
            <v>(blank)</v>
          </cell>
        </row>
        <row r="39397">
          <cell r="D39397" t="str">
            <v>29953</v>
          </cell>
          <cell r="J39397" t="str">
            <v>(blank)</v>
          </cell>
        </row>
        <row r="39398">
          <cell r="D39398" t="str">
            <v>29953</v>
          </cell>
          <cell r="J39398" t="str">
            <v>(blank)</v>
          </cell>
        </row>
        <row r="39399">
          <cell r="D39399" t="str">
            <v>29953</v>
          </cell>
          <cell r="J39399" t="str">
            <v>(blank)</v>
          </cell>
        </row>
        <row r="39400">
          <cell r="D39400" t="str">
            <v>29953</v>
          </cell>
          <cell r="J39400" t="str">
            <v>(blank)</v>
          </cell>
        </row>
        <row r="39401">
          <cell r="D39401" t="str">
            <v>29954</v>
          </cell>
          <cell r="J39401" t="str">
            <v>(blank)</v>
          </cell>
        </row>
        <row r="39402">
          <cell r="D39402" t="str">
            <v>29954</v>
          </cell>
          <cell r="J39402" t="str">
            <v>(blank)</v>
          </cell>
        </row>
        <row r="39403">
          <cell r="D39403" t="str">
            <v>29954</v>
          </cell>
          <cell r="J39403" t="str">
            <v>(blank)</v>
          </cell>
        </row>
        <row r="39404">
          <cell r="D39404" t="str">
            <v>29954</v>
          </cell>
          <cell r="J39404" t="str">
            <v>(blank)</v>
          </cell>
        </row>
        <row r="39405">
          <cell r="D39405" t="str">
            <v>29954</v>
          </cell>
          <cell r="J39405" t="str">
            <v>(blank)</v>
          </cell>
        </row>
        <row r="39406">
          <cell r="D39406" t="str">
            <v>29954</v>
          </cell>
          <cell r="J39406" t="str">
            <v>(blank)</v>
          </cell>
        </row>
        <row r="39407">
          <cell r="D39407" t="str">
            <v>29954</v>
          </cell>
          <cell r="J39407" t="str">
            <v>(blank)</v>
          </cell>
        </row>
        <row r="39408">
          <cell r="D39408" t="str">
            <v>29954</v>
          </cell>
          <cell r="J39408" t="str">
            <v>(blank)</v>
          </cell>
        </row>
        <row r="39409">
          <cell r="D39409" t="str">
            <v>29954</v>
          </cell>
          <cell r="J39409" t="str">
            <v>(blank)</v>
          </cell>
        </row>
        <row r="39410">
          <cell r="D39410" t="str">
            <v>29954</v>
          </cell>
          <cell r="J39410" t="str">
            <v>(blank)</v>
          </cell>
        </row>
        <row r="39411">
          <cell r="D39411" t="str">
            <v>29954</v>
          </cell>
          <cell r="J39411" t="str">
            <v>(blank)</v>
          </cell>
        </row>
        <row r="39412">
          <cell r="D39412" t="str">
            <v>29954</v>
          </cell>
          <cell r="J39412" t="str">
            <v>(blank)</v>
          </cell>
        </row>
        <row r="39413">
          <cell r="D39413" t="str">
            <v>29954</v>
          </cell>
          <cell r="J39413" t="str">
            <v>(blank)</v>
          </cell>
        </row>
        <row r="39414">
          <cell r="D39414" t="str">
            <v>29954</v>
          </cell>
          <cell r="J39414" t="str">
            <v>(blank)</v>
          </cell>
        </row>
        <row r="39415">
          <cell r="D39415" t="str">
            <v>29954</v>
          </cell>
          <cell r="J39415" t="str">
            <v>(blank)</v>
          </cell>
        </row>
        <row r="39416">
          <cell r="D39416" t="str">
            <v>29954</v>
          </cell>
          <cell r="J39416" t="str">
            <v>(blank)</v>
          </cell>
        </row>
        <row r="39417">
          <cell r="D39417" t="str">
            <v>29955</v>
          </cell>
          <cell r="J39417" t="str">
            <v>(blank)</v>
          </cell>
        </row>
        <row r="39418">
          <cell r="D39418" t="str">
            <v>29955</v>
          </cell>
          <cell r="J39418" t="str">
            <v>(blank)</v>
          </cell>
        </row>
        <row r="39419">
          <cell r="D39419" t="str">
            <v>29955</v>
          </cell>
          <cell r="J39419" t="str">
            <v>(blank)</v>
          </cell>
        </row>
        <row r="39420">
          <cell r="D39420" t="str">
            <v>29955</v>
          </cell>
          <cell r="J39420" t="str">
            <v>(blank)</v>
          </cell>
        </row>
        <row r="39421">
          <cell r="D39421" t="str">
            <v>29955</v>
          </cell>
          <cell r="J39421" t="str">
            <v>(blank)</v>
          </cell>
        </row>
        <row r="39422">
          <cell r="D39422" t="str">
            <v>29955</v>
          </cell>
          <cell r="J39422" t="str">
            <v>(blank)</v>
          </cell>
        </row>
        <row r="39423">
          <cell r="D39423" t="str">
            <v>29955</v>
          </cell>
          <cell r="J39423" t="str">
            <v>(blank)</v>
          </cell>
        </row>
        <row r="39424">
          <cell r="D39424" t="str">
            <v>29955</v>
          </cell>
          <cell r="J39424" t="str">
            <v>(blank)</v>
          </cell>
        </row>
        <row r="39425">
          <cell r="D39425" t="str">
            <v>29955</v>
          </cell>
          <cell r="J39425" t="str">
            <v>(blank)</v>
          </cell>
        </row>
        <row r="39426">
          <cell r="D39426" t="str">
            <v>29955</v>
          </cell>
          <cell r="J39426" t="str">
            <v>(blank)</v>
          </cell>
        </row>
        <row r="39427">
          <cell r="D39427" t="str">
            <v>29955</v>
          </cell>
          <cell r="J39427" t="str">
            <v>(blank)</v>
          </cell>
        </row>
        <row r="39428">
          <cell r="D39428" t="str">
            <v>29955</v>
          </cell>
          <cell r="J39428" t="str">
            <v>(blank)</v>
          </cell>
        </row>
        <row r="39429">
          <cell r="D39429" t="str">
            <v>29955</v>
          </cell>
          <cell r="J39429" t="str">
            <v>(blank)</v>
          </cell>
        </row>
        <row r="39430">
          <cell r="D39430" t="str">
            <v>29980</v>
          </cell>
          <cell r="J39430" t="str">
            <v>(blank)</v>
          </cell>
        </row>
        <row r="39431">
          <cell r="D39431" t="str">
            <v>29980</v>
          </cell>
          <cell r="J39431" t="str">
            <v>(blank)</v>
          </cell>
        </row>
        <row r="39432">
          <cell r="D39432" t="str">
            <v>29980</v>
          </cell>
          <cell r="J39432" t="str">
            <v>(blank)</v>
          </cell>
        </row>
        <row r="39433">
          <cell r="D39433" t="str">
            <v>31110</v>
          </cell>
          <cell r="J39433" t="str">
            <v>(blank)</v>
          </cell>
        </row>
        <row r="39434">
          <cell r="D39434" t="str">
            <v>31110</v>
          </cell>
          <cell r="J39434" t="str">
            <v>(blank)</v>
          </cell>
        </row>
        <row r="39435">
          <cell r="D39435" t="str">
            <v>31110</v>
          </cell>
          <cell r="J39435" t="str">
            <v>(blank)</v>
          </cell>
        </row>
        <row r="39436">
          <cell r="D39436" t="str">
            <v>31110</v>
          </cell>
          <cell r="J39436" t="str">
            <v>(blank)</v>
          </cell>
        </row>
        <row r="39437">
          <cell r="D39437" t="str">
            <v>31110</v>
          </cell>
          <cell r="J39437" t="str">
            <v>(blank)</v>
          </cell>
        </row>
        <row r="39438">
          <cell r="D39438" t="str">
            <v>31110</v>
          </cell>
          <cell r="J39438" t="str">
            <v>(blank)</v>
          </cell>
        </row>
        <row r="39439">
          <cell r="D39439" t="str">
            <v>31110</v>
          </cell>
          <cell r="J39439" t="str">
            <v>(blank)</v>
          </cell>
        </row>
        <row r="39440">
          <cell r="D39440" t="str">
            <v>31110</v>
          </cell>
          <cell r="J39440" t="str">
            <v>(blank)</v>
          </cell>
        </row>
        <row r="39441">
          <cell r="D39441" t="str">
            <v>31110</v>
          </cell>
          <cell r="J39441" t="str">
            <v>(blank)</v>
          </cell>
        </row>
        <row r="39442">
          <cell r="D39442" t="str">
            <v>31110</v>
          </cell>
          <cell r="J39442" t="str">
            <v>(blank)</v>
          </cell>
        </row>
        <row r="39443">
          <cell r="D39443" t="str">
            <v>31110</v>
          </cell>
          <cell r="J39443" t="str">
            <v>(blank)</v>
          </cell>
        </row>
        <row r="39444">
          <cell r="D39444" t="str">
            <v>31110</v>
          </cell>
          <cell r="J39444" t="str">
            <v>(blank)</v>
          </cell>
        </row>
        <row r="39445">
          <cell r="D39445" t="str">
            <v>31110</v>
          </cell>
          <cell r="J39445" t="str">
            <v>(blank)</v>
          </cell>
        </row>
        <row r="39446">
          <cell r="D39446" t="str">
            <v>31110</v>
          </cell>
          <cell r="J39446" t="str">
            <v>(blank)</v>
          </cell>
        </row>
        <row r="39447">
          <cell r="D39447" t="str">
            <v>31110</v>
          </cell>
          <cell r="J39447" t="str">
            <v>(blank)</v>
          </cell>
        </row>
        <row r="39448">
          <cell r="D39448" t="str">
            <v>31110</v>
          </cell>
          <cell r="J39448" t="str">
            <v>(blank)</v>
          </cell>
        </row>
        <row r="39449">
          <cell r="D39449" t="str">
            <v>31134</v>
          </cell>
          <cell r="J39449" t="str">
            <v>(blank)</v>
          </cell>
        </row>
        <row r="39450">
          <cell r="D39450" t="str">
            <v>31134</v>
          </cell>
          <cell r="J39450" t="str">
            <v>(blank)</v>
          </cell>
        </row>
        <row r="39451">
          <cell r="D39451" t="str">
            <v>31134</v>
          </cell>
          <cell r="J39451" t="str">
            <v>(blank)</v>
          </cell>
        </row>
        <row r="39452">
          <cell r="D39452" t="str">
            <v>31134</v>
          </cell>
          <cell r="J39452" t="str">
            <v>(blank)</v>
          </cell>
        </row>
        <row r="39453">
          <cell r="D39453" t="str">
            <v>31134</v>
          </cell>
          <cell r="J39453" t="str">
            <v>(blank)</v>
          </cell>
        </row>
        <row r="39454">
          <cell r="D39454" t="str">
            <v>31134</v>
          </cell>
          <cell r="J39454" t="str">
            <v>(blank)</v>
          </cell>
        </row>
        <row r="39455">
          <cell r="D39455" t="str">
            <v>31134</v>
          </cell>
          <cell r="J39455" t="str">
            <v>(blank)</v>
          </cell>
        </row>
        <row r="39456">
          <cell r="D39456" t="str">
            <v>31134</v>
          </cell>
          <cell r="J39456" t="str">
            <v>(blank)</v>
          </cell>
        </row>
        <row r="39457">
          <cell r="D39457" t="str">
            <v>31134</v>
          </cell>
          <cell r="J39457" t="str">
            <v>(blank)</v>
          </cell>
        </row>
        <row r="39458">
          <cell r="D39458" t="str">
            <v>31134</v>
          </cell>
          <cell r="J39458" t="str">
            <v>(blank)</v>
          </cell>
        </row>
        <row r="39459">
          <cell r="D39459" t="str">
            <v>31134</v>
          </cell>
          <cell r="J39459" t="str">
            <v>(blank)</v>
          </cell>
        </row>
        <row r="39460">
          <cell r="D39460" t="str">
            <v>31134</v>
          </cell>
          <cell r="J39460" t="str">
            <v>(blank)</v>
          </cell>
        </row>
        <row r="39461">
          <cell r="D39461" t="str">
            <v>31134</v>
          </cell>
          <cell r="J39461" t="str">
            <v>(blank)</v>
          </cell>
        </row>
        <row r="39462">
          <cell r="D39462" t="str">
            <v>31149</v>
          </cell>
          <cell r="J39462" t="str">
            <v>(blank)</v>
          </cell>
        </row>
        <row r="39463">
          <cell r="D39463" t="str">
            <v>31149</v>
          </cell>
          <cell r="J39463" t="str">
            <v>(blank)</v>
          </cell>
        </row>
        <row r="39464">
          <cell r="D39464" t="str">
            <v>31149</v>
          </cell>
          <cell r="J39464" t="str">
            <v>(blank)</v>
          </cell>
        </row>
        <row r="39465">
          <cell r="D39465" t="str">
            <v>31157</v>
          </cell>
          <cell r="J39465" t="str">
            <v>(blank)</v>
          </cell>
        </row>
        <row r="39466">
          <cell r="D39466" t="str">
            <v>31157</v>
          </cell>
          <cell r="J39466" t="str">
            <v>(blank)</v>
          </cell>
        </row>
        <row r="39467">
          <cell r="D39467" t="str">
            <v>31157</v>
          </cell>
          <cell r="J39467" t="str">
            <v>(blank)</v>
          </cell>
        </row>
        <row r="39468">
          <cell r="D39468" t="str">
            <v>31160</v>
          </cell>
          <cell r="J39468" t="str">
            <v>(blank)</v>
          </cell>
        </row>
        <row r="39469">
          <cell r="D39469" t="str">
            <v>31160</v>
          </cell>
          <cell r="J39469" t="str">
            <v>(blank)</v>
          </cell>
        </row>
        <row r="39470">
          <cell r="D39470" t="str">
            <v>31160</v>
          </cell>
          <cell r="J39470" t="str">
            <v>(blank)</v>
          </cell>
        </row>
        <row r="39471">
          <cell r="D39471" t="str">
            <v>31160</v>
          </cell>
          <cell r="J39471" t="str">
            <v>(blank)</v>
          </cell>
        </row>
        <row r="39472">
          <cell r="D39472" t="str">
            <v>31160</v>
          </cell>
          <cell r="J39472" t="str">
            <v>(blank)</v>
          </cell>
        </row>
        <row r="39473">
          <cell r="D39473" t="str">
            <v>31160</v>
          </cell>
          <cell r="J39473" t="str">
            <v>(blank)</v>
          </cell>
        </row>
        <row r="39474">
          <cell r="D39474" t="str">
            <v>31160</v>
          </cell>
          <cell r="J39474" t="str">
            <v>(blank)</v>
          </cell>
        </row>
        <row r="39475">
          <cell r="D39475" t="str">
            <v>31160</v>
          </cell>
          <cell r="J39475" t="str">
            <v>(blank)</v>
          </cell>
        </row>
        <row r="39476">
          <cell r="D39476" t="str">
            <v>31160</v>
          </cell>
          <cell r="J39476" t="str">
            <v>(blank)</v>
          </cell>
        </row>
        <row r="39477">
          <cell r="D39477" t="str">
            <v>31160</v>
          </cell>
          <cell r="J39477" t="str">
            <v>(blank)</v>
          </cell>
        </row>
        <row r="39478">
          <cell r="D39478" t="str">
            <v>31160</v>
          </cell>
          <cell r="J39478" t="str">
            <v>(blank)</v>
          </cell>
        </row>
        <row r="39479">
          <cell r="D39479" t="str">
            <v>31160</v>
          </cell>
          <cell r="J39479" t="str">
            <v>(blank)</v>
          </cell>
        </row>
        <row r="39480">
          <cell r="D39480" t="str">
            <v>31160</v>
          </cell>
          <cell r="J39480" t="str">
            <v>(blank)</v>
          </cell>
        </row>
        <row r="39481">
          <cell r="D39481" t="str">
            <v>31160</v>
          </cell>
          <cell r="J39481" t="str">
            <v>(blank)</v>
          </cell>
        </row>
        <row r="39482">
          <cell r="D39482" t="str">
            <v>31160</v>
          </cell>
          <cell r="J39482" t="str">
            <v>(blank)</v>
          </cell>
        </row>
        <row r="39483">
          <cell r="D39483" t="str">
            <v>31160</v>
          </cell>
          <cell r="J39483" t="str">
            <v>(blank)</v>
          </cell>
        </row>
        <row r="39484">
          <cell r="D39484" t="str">
            <v>31649</v>
          </cell>
          <cell r="J39484" t="str">
            <v>(blank)</v>
          </cell>
        </row>
        <row r="39485">
          <cell r="D39485" t="str">
            <v>31649</v>
          </cell>
          <cell r="J39485" t="str">
            <v>(blank)</v>
          </cell>
        </row>
        <row r="39486">
          <cell r="D39486" t="str">
            <v>31649</v>
          </cell>
          <cell r="J39486" t="str">
            <v>(blank)</v>
          </cell>
        </row>
        <row r="39487">
          <cell r="D39487" t="str">
            <v>31649</v>
          </cell>
          <cell r="J39487" t="str">
            <v>(blank)</v>
          </cell>
        </row>
        <row r="39488">
          <cell r="D39488" t="str">
            <v>31649</v>
          </cell>
          <cell r="J39488" t="str">
            <v>(blank)</v>
          </cell>
        </row>
        <row r="39489">
          <cell r="D39489" t="str">
            <v>31649</v>
          </cell>
          <cell r="J39489" t="str">
            <v>(blank)</v>
          </cell>
        </row>
        <row r="39490">
          <cell r="D39490" t="str">
            <v>31649</v>
          </cell>
          <cell r="J39490" t="str">
            <v>(blank)</v>
          </cell>
        </row>
        <row r="39491">
          <cell r="D39491" t="str">
            <v>31649</v>
          </cell>
          <cell r="J39491" t="str">
            <v>(blank)</v>
          </cell>
        </row>
        <row r="39492">
          <cell r="D39492" t="str">
            <v>31649</v>
          </cell>
          <cell r="J39492" t="str">
            <v>(blank)</v>
          </cell>
        </row>
        <row r="39493">
          <cell r="D39493" t="str">
            <v>31649</v>
          </cell>
          <cell r="J39493" t="str">
            <v>(blank)</v>
          </cell>
        </row>
        <row r="39494">
          <cell r="D39494" t="str">
            <v>31649</v>
          </cell>
          <cell r="J39494" t="str">
            <v>(blank)</v>
          </cell>
        </row>
        <row r="39495">
          <cell r="D39495" t="str">
            <v>31649</v>
          </cell>
          <cell r="J39495" t="str">
            <v>(blank)</v>
          </cell>
        </row>
        <row r="39496">
          <cell r="D39496" t="str">
            <v>31649</v>
          </cell>
          <cell r="J39496" t="str">
            <v>(blank)</v>
          </cell>
        </row>
        <row r="39497">
          <cell r="D39497" t="str">
            <v>31649</v>
          </cell>
          <cell r="J39497" t="str">
            <v>(blank)</v>
          </cell>
        </row>
        <row r="39498">
          <cell r="D39498" t="str">
            <v>31649</v>
          </cell>
          <cell r="J39498" t="str">
            <v>(blank)</v>
          </cell>
        </row>
        <row r="39499">
          <cell r="D39499" t="str">
            <v>31649</v>
          </cell>
          <cell r="J39499" t="str">
            <v>(blank)</v>
          </cell>
        </row>
        <row r="39500">
          <cell r="D39500" t="str">
            <v>31649</v>
          </cell>
          <cell r="J39500" t="str">
            <v>(blank)</v>
          </cell>
        </row>
        <row r="39501">
          <cell r="D39501" t="str">
            <v>31649</v>
          </cell>
          <cell r="J39501" t="str">
            <v>(blank)</v>
          </cell>
        </row>
        <row r="39502">
          <cell r="D39502" t="str">
            <v>31649</v>
          </cell>
          <cell r="J39502" t="str">
            <v>(blank)</v>
          </cell>
        </row>
        <row r="39503">
          <cell r="D39503" t="str">
            <v>31649</v>
          </cell>
          <cell r="J39503" t="str">
            <v>(blank)</v>
          </cell>
        </row>
        <row r="39504">
          <cell r="D39504" t="str">
            <v>31649</v>
          </cell>
          <cell r="J39504" t="str">
            <v>(blank)</v>
          </cell>
        </row>
        <row r="39505">
          <cell r="D39505" t="str">
            <v>31649</v>
          </cell>
          <cell r="J39505" t="str">
            <v>(blank)</v>
          </cell>
        </row>
        <row r="39506">
          <cell r="D39506" t="str">
            <v>31649</v>
          </cell>
          <cell r="J39506" t="str">
            <v>(blank)</v>
          </cell>
        </row>
        <row r="39507">
          <cell r="D39507" t="str">
            <v>32530</v>
          </cell>
          <cell r="J39507" t="str">
            <v>(blank)</v>
          </cell>
        </row>
        <row r="39508">
          <cell r="D39508" t="str">
            <v>32548</v>
          </cell>
          <cell r="J39508" t="str">
            <v>(blank)</v>
          </cell>
        </row>
        <row r="39509">
          <cell r="D39509" t="str">
            <v>32548</v>
          </cell>
          <cell r="J39509" t="str">
            <v>(blank)</v>
          </cell>
        </row>
        <row r="39510">
          <cell r="D39510" t="str">
            <v>32548</v>
          </cell>
          <cell r="J39510" t="str">
            <v>(blank)</v>
          </cell>
        </row>
        <row r="39511">
          <cell r="D39511" t="str">
            <v>32548</v>
          </cell>
          <cell r="J39511" t="str">
            <v>(blank)</v>
          </cell>
        </row>
        <row r="39512">
          <cell r="D39512" t="str">
            <v>32548</v>
          </cell>
          <cell r="J39512" t="str">
            <v>(blank)</v>
          </cell>
        </row>
        <row r="39513">
          <cell r="D39513" t="str">
            <v>32548</v>
          </cell>
          <cell r="J39513" t="str">
            <v>(blank)</v>
          </cell>
        </row>
        <row r="39514">
          <cell r="D39514" t="str">
            <v>32548</v>
          </cell>
          <cell r="J39514" t="str">
            <v>(blank)</v>
          </cell>
        </row>
        <row r="39515">
          <cell r="D39515" t="str">
            <v>32548</v>
          </cell>
          <cell r="J39515" t="str">
            <v>(blank)</v>
          </cell>
        </row>
        <row r="39516">
          <cell r="D39516" t="str">
            <v>32548</v>
          </cell>
          <cell r="J39516" t="str">
            <v>(blank)</v>
          </cell>
        </row>
        <row r="39517">
          <cell r="D39517" t="str">
            <v>32548</v>
          </cell>
          <cell r="J39517" t="str">
            <v>(blank)</v>
          </cell>
        </row>
        <row r="39518">
          <cell r="D39518" t="str">
            <v>32548</v>
          </cell>
          <cell r="J39518" t="str">
            <v>(blank)</v>
          </cell>
        </row>
        <row r="39519">
          <cell r="D39519" t="str">
            <v>32548</v>
          </cell>
          <cell r="J39519" t="str">
            <v>(blank)</v>
          </cell>
        </row>
        <row r="39520">
          <cell r="D39520" t="str">
            <v>32548</v>
          </cell>
          <cell r="J39520" t="str">
            <v>(blank)</v>
          </cell>
        </row>
        <row r="39521">
          <cell r="D39521" t="str">
            <v>32548</v>
          </cell>
          <cell r="J39521" t="str">
            <v>(blank)</v>
          </cell>
        </row>
        <row r="39522">
          <cell r="D39522" t="str">
            <v>32548</v>
          </cell>
          <cell r="J39522" t="str">
            <v>(blank)</v>
          </cell>
        </row>
        <row r="39523">
          <cell r="D39523" t="str">
            <v>32548</v>
          </cell>
          <cell r="J39523" t="str">
            <v>(blank)</v>
          </cell>
        </row>
        <row r="39524">
          <cell r="D39524" t="str">
            <v>32842</v>
          </cell>
          <cell r="J39524" t="str">
            <v>(blank)</v>
          </cell>
        </row>
        <row r="39525">
          <cell r="D39525" t="str">
            <v>32911</v>
          </cell>
          <cell r="J39525" t="str">
            <v>(blank)</v>
          </cell>
        </row>
        <row r="39526">
          <cell r="D39526" t="str">
            <v>32911</v>
          </cell>
          <cell r="J39526" t="str">
            <v>(blank)</v>
          </cell>
        </row>
        <row r="39527">
          <cell r="D39527" t="str">
            <v>32911</v>
          </cell>
          <cell r="J39527" t="str">
            <v>(blank)</v>
          </cell>
        </row>
        <row r="39528">
          <cell r="D39528" t="str">
            <v>32911</v>
          </cell>
          <cell r="J39528" t="str">
            <v>(blank)</v>
          </cell>
        </row>
        <row r="39529">
          <cell r="D39529" t="str">
            <v>32911</v>
          </cell>
          <cell r="J39529" t="str">
            <v>(blank)</v>
          </cell>
        </row>
        <row r="39530">
          <cell r="D39530" t="str">
            <v>32911</v>
          </cell>
          <cell r="J39530" t="str">
            <v>(blank)</v>
          </cell>
        </row>
        <row r="39531">
          <cell r="D39531" t="str">
            <v>32911</v>
          </cell>
          <cell r="J39531" t="str">
            <v>(blank)</v>
          </cell>
        </row>
        <row r="39532">
          <cell r="D39532" t="str">
            <v>32911</v>
          </cell>
          <cell r="J39532" t="str">
            <v>(blank)</v>
          </cell>
        </row>
        <row r="39533">
          <cell r="D39533" t="str">
            <v>32912</v>
          </cell>
          <cell r="J39533" t="str">
            <v>(blank)</v>
          </cell>
        </row>
        <row r="39534">
          <cell r="D39534" t="str">
            <v>32912</v>
          </cell>
          <cell r="J39534" t="str">
            <v>(blank)</v>
          </cell>
        </row>
        <row r="39535">
          <cell r="D39535" t="str">
            <v>32912</v>
          </cell>
          <cell r="J39535" t="str">
            <v>(blank)</v>
          </cell>
        </row>
        <row r="39536">
          <cell r="D39536" t="str">
            <v>32912</v>
          </cell>
          <cell r="J39536" t="str">
            <v>(blank)</v>
          </cell>
        </row>
        <row r="39537">
          <cell r="D39537" t="str">
            <v>32912</v>
          </cell>
          <cell r="J39537" t="str">
            <v>(blank)</v>
          </cell>
        </row>
        <row r="39538">
          <cell r="D39538" t="str">
            <v>32912</v>
          </cell>
          <cell r="J39538" t="str">
            <v>(blank)</v>
          </cell>
        </row>
        <row r="39539">
          <cell r="D39539" t="str">
            <v>32912</v>
          </cell>
          <cell r="J39539" t="str">
            <v>(blank)</v>
          </cell>
        </row>
        <row r="39540">
          <cell r="D39540" t="str">
            <v>32912</v>
          </cell>
          <cell r="J39540" t="str">
            <v>(blank)</v>
          </cell>
        </row>
        <row r="39541">
          <cell r="D39541" t="str">
            <v>32978</v>
          </cell>
          <cell r="J39541" t="str">
            <v>(blank)</v>
          </cell>
        </row>
        <row r="39542">
          <cell r="D39542" t="str">
            <v>33029</v>
          </cell>
          <cell r="J39542" t="str">
            <v>(blank)</v>
          </cell>
        </row>
        <row r="39543">
          <cell r="D39543" t="str">
            <v>33212</v>
          </cell>
          <cell r="J39543" t="str">
            <v>(blank)</v>
          </cell>
        </row>
        <row r="39544">
          <cell r="D39544" t="str">
            <v>33215</v>
          </cell>
          <cell r="J39544" t="str">
            <v>(blank)</v>
          </cell>
        </row>
        <row r="39545">
          <cell r="D39545" t="str">
            <v>33217</v>
          </cell>
          <cell r="J39545" t="str">
            <v>(blank)</v>
          </cell>
        </row>
        <row r="39546">
          <cell r="D39546" t="str">
            <v>33264</v>
          </cell>
          <cell r="J39546" t="str">
            <v>(blank)</v>
          </cell>
        </row>
        <row r="39547">
          <cell r="D39547" t="str">
            <v>33264</v>
          </cell>
          <cell r="J39547" t="str">
            <v>(blank)</v>
          </cell>
        </row>
        <row r="39548">
          <cell r="D39548" t="str">
            <v>33264</v>
          </cell>
          <cell r="J39548" t="str">
            <v>(blank)</v>
          </cell>
        </row>
        <row r="39549">
          <cell r="D39549" t="str">
            <v>33264</v>
          </cell>
          <cell r="J39549" t="str">
            <v>(blank)</v>
          </cell>
        </row>
        <row r="39550">
          <cell r="D39550" t="str">
            <v>33264</v>
          </cell>
          <cell r="J39550" t="str">
            <v>(blank)</v>
          </cell>
        </row>
        <row r="39551">
          <cell r="D39551" t="str">
            <v>33264</v>
          </cell>
          <cell r="J39551" t="str">
            <v>N/A</v>
          </cell>
        </row>
        <row r="39552">
          <cell r="D39552" t="str">
            <v>33314</v>
          </cell>
          <cell r="J39552" t="str">
            <v>(blank)</v>
          </cell>
        </row>
        <row r="39553">
          <cell r="D39553" t="str">
            <v>33738</v>
          </cell>
          <cell r="J39553" t="str">
            <v>(blank)</v>
          </cell>
        </row>
        <row r="39554">
          <cell r="D39554" t="str">
            <v>33759</v>
          </cell>
          <cell r="J39554" t="str">
            <v>(blank)</v>
          </cell>
        </row>
        <row r="39555">
          <cell r="D39555" t="str">
            <v>34136</v>
          </cell>
          <cell r="J39555" t="str">
            <v>(blank)</v>
          </cell>
        </row>
        <row r="39556">
          <cell r="D39556" t="str">
            <v>34136</v>
          </cell>
          <cell r="J39556" t="str">
            <v>(blank)</v>
          </cell>
        </row>
        <row r="39557">
          <cell r="D39557" t="str">
            <v>34136</v>
          </cell>
          <cell r="J39557" t="str">
            <v>(blank)</v>
          </cell>
        </row>
        <row r="39558">
          <cell r="D39558" t="str">
            <v>34136</v>
          </cell>
          <cell r="J39558" t="str">
            <v>(blank)</v>
          </cell>
        </row>
        <row r="39559">
          <cell r="D39559" t="str">
            <v>34136</v>
          </cell>
          <cell r="J39559" t="str">
            <v>(blank)</v>
          </cell>
        </row>
        <row r="39560">
          <cell r="D39560" t="str">
            <v>34136</v>
          </cell>
          <cell r="J39560" t="str">
            <v>N/A</v>
          </cell>
        </row>
        <row r="39561">
          <cell r="D39561" t="str">
            <v>34284</v>
          </cell>
          <cell r="J39561" t="str">
            <v>(blank)</v>
          </cell>
        </row>
        <row r="39562">
          <cell r="D39562" t="str">
            <v>34284</v>
          </cell>
          <cell r="J39562" t="str">
            <v>(blank)</v>
          </cell>
        </row>
        <row r="39563">
          <cell r="D39563" t="str">
            <v>34284</v>
          </cell>
          <cell r="J39563" t="str">
            <v>(blank)</v>
          </cell>
        </row>
        <row r="39564">
          <cell r="D39564" t="str">
            <v>34284</v>
          </cell>
          <cell r="J39564" t="str">
            <v>(blank)</v>
          </cell>
        </row>
        <row r="39565">
          <cell r="D39565" t="str">
            <v>34284</v>
          </cell>
          <cell r="J39565" t="str">
            <v>(blank)</v>
          </cell>
        </row>
        <row r="39566">
          <cell r="D39566" t="str">
            <v>34284</v>
          </cell>
          <cell r="J39566" t="str">
            <v>(blank)</v>
          </cell>
        </row>
        <row r="39567">
          <cell r="D39567" t="str">
            <v>34284</v>
          </cell>
          <cell r="J39567" t="str">
            <v>(blank)</v>
          </cell>
        </row>
        <row r="39568">
          <cell r="D39568" t="str">
            <v>34284</v>
          </cell>
          <cell r="J39568" t="str">
            <v>(blank)</v>
          </cell>
        </row>
        <row r="39569">
          <cell r="D39569" t="str">
            <v>34284</v>
          </cell>
          <cell r="J39569" t="str">
            <v>(blank)</v>
          </cell>
        </row>
        <row r="39570">
          <cell r="D39570" t="str">
            <v>34284</v>
          </cell>
          <cell r="J39570" t="str">
            <v>(blank)</v>
          </cell>
        </row>
        <row r="39571">
          <cell r="D39571" t="str">
            <v>34284</v>
          </cell>
          <cell r="J39571" t="str">
            <v>(blank)</v>
          </cell>
        </row>
        <row r="39572">
          <cell r="D39572" t="str">
            <v>34284</v>
          </cell>
          <cell r="J39572" t="str">
            <v>(blank)</v>
          </cell>
        </row>
        <row r="39573">
          <cell r="D39573" t="str">
            <v>34284</v>
          </cell>
          <cell r="J39573" t="str">
            <v>(blank)</v>
          </cell>
        </row>
        <row r="39574">
          <cell r="D39574" t="str">
            <v>34284</v>
          </cell>
          <cell r="J39574" t="str">
            <v>(blank)</v>
          </cell>
        </row>
        <row r="39575">
          <cell r="D39575" t="str">
            <v>34685</v>
          </cell>
          <cell r="J39575" t="str">
            <v>(blank)</v>
          </cell>
        </row>
        <row r="39576">
          <cell r="D39576" t="str">
            <v>34732</v>
          </cell>
          <cell r="J39576" t="str">
            <v>(blank)</v>
          </cell>
        </row>
        <row r="39577">
          <cell r="D39577" t="str">
            <v>34817</v>
          </cell>
          <cell r="J39577" t="str">
            <v>(blank)</v>
          </cell>
        </row>
        <row r="39578">
          <cell r="D39578" t="str">
            <v>34817</v>
          </cell>
          <cell r="J39578" t="str">
            <v>N/A</v>
          </cell>
        </row>
        <row r="39579">
          <cell r="D39579" t="str">
            <v>35119</v>
          </cell>
          <cell r="J39579" t="str">
            <v>(blank)</v>
          </cell>
        </row>
        <row r="39580">
          <cell r="D39580" t="str">
            <v>35127</v>
          </cell>
          <cell r="J39580" t="str">
            <v>(blank)</v>
          </cell>
        </row>
        <row r="39581">
          <cell r="D39581" t="str">
            <v>35534</v>
          </cell>
          <cell r="J39581" t="str">
            <v>(blank)</v>
          </cell>
        </row>
        <row r="39582">
          <cell r="D39582" t="str">
            <v>35534</v>
          </cell>
          <cell r="J39582" t="str">
            <v>(blank)</v>
          </cell>
        </row>
        <row r="39583">
          <cell r="D39583" t="str">
            <v>35534</v>
          </cell>
          <cell r="J39583" t="str">
            <v>(blank)</v>
          </cell>
        </row>
        <row r="39584">
          <cell r="D39584" t="str">
            <v>35534</v>
          </cell>
          <cell r="J39584" t="str">
            <v>(blank)</v>
          </cell>
        </row>
        <row r="39585">
          <cell r="D39585" t="str">
            <v>35534</v>
          </cell>
          <cell r="J39585" t="str">
            <v>(blank)</v>
          </cell>
        </row>
        <row r="39586">
          <cell r="D39586" t="str">
            <v>35534</v>
          </cell>
          <cell r="J39586" t="str">
            <v>(blank)</v>
          </cell>
        </row>
        <row r="39587">
          <cell r="D39587" t="str">
            <v>35534</v>
          </cell>
          <cell r="J39587" t="str">
            <v>(blank)</v>
          </cell>
        </row>
        <row r="39588">
          <cell r="D39588" t="str">
            <v>35534</v>
          </cell>
          <cell r="J39588" t="str">
            <v>(blank)</v>
          </cell>
        </row>
        <row r="39589">
          <cell r="D39589" t="str">
            <v>35534</v>
          </cell>
          <cell r="J39589" t="str">
            <v>(blank)</v>
          </cell>
        </row>
        <row r="39590">
          <cell r="D39590" t="str">
            <v>35534</v>
          </cell>
          <cell r="J39590" t="str">
            <v>(blank)</v>
          </cell>
        </row>
        <row r="39591">
          <cell r="D39591" t="str">
            <v>35534</v>
          </cell>
          <cell r="J39591" t="str">
            <v>(blank)</v>
          </cell>
        </row>
        <row r="39592">
          <cell r="D39592" t="str">
            <v>35534</v>
          </cell>
          <cell r="J39592" t="str">
            <v>(blank)</v>
          </cell>
        </row>
        <row r="39593">
          <cell r="D39593" t="str">
            <v>35534</v>
          </cell>
          <cell r="J39593" t="str">
            <v>(blank)</v>
          </cell>
        </row>
        <row r="39594">
          <cell r="D39594" t="str">
            <v>35534</v>
          </cell>
          <cell r="J39594" t="str">
            <v>(blank)</v>
          </cell>
        </row>
        <row r="39595">
          <cell r="D39595" t="str">
            <v>35534</v>
          </cell>
          <cell r="J39595" t="str">
            <v>(blank)</v>
          </cell>
        </row>
        <row r="39596">
          <cell r="D39596" t="str">
            <v>35534</v>
          </cell>
          <cell r="J39596" t="str">
            <v>(blank)</v>
          </cell>
        </row>
        <row r="39597">
          <cell r="D39597" t="str">
            <v>36815</v>
          </cell>
          <cell r="J39597" t="str">
            <v>(blank)</v>
          </cell>
        </row>
        <row r="39598">
          <cell r="D39598" t="str">
            <v>36815</v>
          </cell>
          <cell r="J39598" t="str">
            <v>(blank)</v>
          </cell>
        </row>
        <row r="39599">
          <cell r="D39599" t="str">
            <v>36815</v>
          </cell>
          <cell r="J39599" t="str">
            <v>(blank)</v>
          </cell>
        </row>
        <row r="39600">
          <cell r="D39600" t="str">
            <v>36815</v>
          </cell>
          <cell r="J39600" t="str">
            <v>(blank)</v>
          </cell>
        </row>
        <row r="39601">
          <cell r="D39601" t="str">
            <v>36815</v>
          </cell>
          <cell r="J39601" t="str">
            <v>(blank)</v>
          </cell>
        </row>
        <row r="39602">
          <cell r="D39602" t="str">
            <v>36815</v>
          </cell>
          <cell r="J39602" t="str">
            <v>(blank)</v>
          </cell>
        </row>
        <row r="39603">
          <cell r="D39603" t="str">
            <v>36815</v>
          </cell>
          <cell r="J39603" t="str">
            <v>(blank)</v>
          </cell>
        </row>
        <row r="39604">
          <cell r="D39604" t="str">
            <v>36815</v>
          </cell>
          <cell r="J39604" t="str">
            <v>(blank)</v>
          </cell>
        </row>
        <row r="39605">
          <cell r="D39605" t="str">
            <v>36815</v>
          </cell>
          <cell r="J39605" t="str">
            <v>(blank)</v>
          </cell>
        </row>
        <row r="39606">
          <cell r="D39606" t="str">
            <v>36815</v>
          </cell>
          <cell r="J39606" t="str">
            <v>(blank)</v>
          </cell>
        </row>
        <row r="39607">
          <cell r="D39607" t="str">
            <v>36815</v>
          </cell>
          <cell r="J39607" t="str">
            <v>(blank)</v>
          </cell>
        </row>
        <row r="39608">
          <cell r="D39608" t="str">
            <v>36815</v>
          </cell>
          <cell r="J39608" t="str">
            <v>(blank)</v>
          </cell>
        </row>
        <row r="39609">
          <cell r="D39609" t="str">
            <v>36815</v>
          </cell>
          <cell r="J39609" t="str">
            <v>(blank)</v>
          </cell>
        </row>
        <row r="39610">
          <cell r="D39610" t="str">
            <v>36815</v>
          </cell>
          <cell r="J39610" t="str">
            <v>(blank)</v>
          </cell>
        </row>
        <row r="39611">
          <cell r="D39611" t="str">
            <v>36815</v>
          </cell>
          <cell r="J39611" t="str">
            <v>(blank)</v>
          </cell>
        </row>
        <row r="39612">
          <cell r="D39612" t="str">
            <v>36815</v>
          </cell>
          <cell r="J39612" t="str">
            <v>(blank)</v>
          </cell>
        </row>
        <row r="39613">
          <cell r="D39613" t="str">
            <v>36815</v>
          </cell>
          <cell r="J39613" t="str">
            <v>(blank)</v>
          </cell>
        </row>
        <row r="39614">
          <cell r="D39614" t="str">
            <v>36815</v>
          </cell>
          <cell r="J39614" t="str">
            <v>(blank)</v>
          </cell>
        </row>
        <row r="39615">
          <cell r="D39615" t="str">
            <v>36815</v>
          </cell>
          <cell r="J39615" t="str">
            <v>(blank)</v>
          </cell>
        </row>
        <row r="39616">
          <cell r="D39616" t="str">
            <v>36815</v>
          </cell>
          <cell r="J39616" t="str">
            <v>(blank)</v>
          </cell>
        </row>
        <row r="39617">
          <cell r="D39617" t="str">
            <v>36815</v>
          </cell>
          <cell r="J39617" t="str">
            <v>(blank)</v>
          </cell>
        </row>
        <row r="39618">
          <cell r="D39618" t="str">
            <v>36815</v>
          </cell>
          <cell r="J39618" t="str">
            <v>(blank)</v>
          </cell>
        </row>
        <row r="39619">
          <cell r="D39619" t="str">
            <v>36815</v>
          </cell>
          <cell r="J39619" t="str">
            <v>(blank)</v>
          </cell>
        </row>
        <row r="39620">
          <cell r="D39620" t="str">
            <v>36815</v>
          </cell>
          <cell r="J39620" t="str">
            <v>(blank)</v>
          </cell>
        </row>
        <row r="39621">
          <cell r="D39621" t="str">
            <v>36815</v>
          </cell>
          <cell r="J39621" t="str">
            <v>(blank)</v>
          </cell>
        </row>
        <row r="39622">
          <cell r="D39622" t="str">
            <v>36815</v>
          </cell>
          <cell r="J39622" t="str">
            <v>(blank)</v>
          </cell>
        </row>
        <row r="39623">
          <cell r="D39623" t="str">
            <v>36815</v>
          </cell>
          <cell r="J39623" t="str">
            <v>(blank)</v>
          </cell>
        </row>
        <row r="39624">
          <cell r="D39624" t="str">
            <v>36815</v>
          </cell>
          <cell r="J39624" t="str">
            <v>(blank)</v>
          </cell>
        </row>
        <row r="39625">
          <cell r="D39625" t="str">
            <v>36815</v>
          </cell>
          <cell r="J39625" t="str">
            <v>N/A</v>
          </cell>
        </row>
        <row r="39626">
          <cell r="D39626" t="str">
            <v>36818</v>
          </cell>
          <cell r="J39626" t="str">
            <v>(blank)</v>
          </cell>
        </row>
        <row r="39627">
          <cell r="D39627" t="str">
            <v>36818</v>
          </cell>
          <cell r="J39627" t="str">
            <v>(blank)</v>
          </cell>
        </row>
        <row r="39628">
          <cell r="D39628" t="str">
            <v>36818</v>
          </cell>
          <cell r="J39628" t="str">
            <v>(blank)</v>
          </cell>
        </row>
        <row r="39629">
          <cell r="D39629" t="str">
            <v>36818</v>
          </cell>
          <cell r="J39629" t="str">
            <v>(blank)</v>
          </cell>
        </row>
        <row r="39630">
          <cell r="D39630" t="str">
            <v>36818</v>
          </cell>
          <cell r="J39630" t="str">
            <v>(blank)</v>
          </cell>
        </row>
        <row r="39631">
          <cell r="D39631" t="str">
            <v>36818</v>
          </cell>
          <cell r="J39631" t="str">
            <v>(blank)</v>
          </cell>
        </row>
        <row r="39632">
          <cell r="D39632" t="str">
            <v>36818</v>
          </cell>
          <cell r="J39632" t="str">
            <v>(blank)</v>
          </cell>
        </row>
        <row r="39633">
          <cell r="D39633" t="str">
            <v>36818</v>
          </cell>
          <cell r="J39633" t="str">
            <v>(blank)</v>
          </cell>
        </row>
        <row r="39634">
          <cell r="D39634" t="str">
            <v>36818</v>
          </cell>
          <cell r="J39634" t="str">
            <v>(blank)</v>
          </cell>
        </row>
        <row r="39635">
          <cell r="D39635" t="str">
            <v>36818</v>
          </cell>
          <cell r="J39635" t="str">
            <v>(blank)</v>
          </cell>
        </row>
        <row r="39636">
          <cell r="D39636" t="str">
            <v>36818</v>
          </cell>
          <cell r="J39636" t="str">
            <v>(blank)</v>
          </cell>
        </row>
        <row r="39637">
          <cell r="D39637" t="str">
            <v>36818</v>
          </cell>
          <cell r="J39637" t="str">
            <v>(blank)</v>
          </cell>
        </row>
        <row r="39638">
          <cell r="D39638" t="str">
            <v>36818</v>
          </cell>
          <cell r="J39638" t="str">
            <v>(blank)</v>
          </cell>
        </row>
        <row r="39639">
          <cell r="D39639" t="str">
            <v>36962</v>
          </cell>
          <cell r="J39639" t="str">
            <v>(blank)</v>
          </cell>
        </row>
        <row r="39640">
          <cell r="D39640" t="str">
            <v>37176</v>
          </cell>
          <cell r="J39640" t="str">
            <v>(blank)</v>
          </cell>
        </row>
        <row r="39641">
          <cell r="D39641" t="str">
            <v>37456</v>
          </cell>
          <cell r="J39641" t="str">
            <v>(blank)</v>
          </cell>
        </row>
        <row r="39642">
          <cell r="D39642" t="str">
            <v>37846</v>
          </cell>
          <cell r="J39642" t="str">
            <v>(blank)</v>
          </cell>
        </row>
        <row r="39643">
          <cell r="D39643" t="str">
            <v>38416</v>
          </cell>
          <cell r="J39643" t="str">
            <v>(blank)</v>
          </cell>
        </row>
        <row r="39644">
          <cell r="D39644" t="str">
            <v>38416</v>
          </cell>
          <cell r="J39644" t="str">
            <v>(blank)</v>
          </cell>
        </row>
        <row r="39645">
          <cell r="D39645" t="str">
            <v>38416</v>
          </cell>
          <cell r="J39645" t="str">
            <v>(blank)</v>
          </cell>
        </row>
        <row r="39646">
          <cell r="D39646" t="str">
            <v>38416</v>
          </cell>
          <cell r="J39646" t="str">
            <v>(blank)</v>
          </cell>
        </row>
        <row r="39647">
          <cell r="D39647" t="str">
            <v>38416</v>
          </cell>
          <cell r="J39647" t="str">
            <v>(blank)</v>
          </cell>
        </row>
        <row r="39648">
          <cell r="D39648" t="str">
            <v>38416</v>
          </cell>
          <cell r="J39648" t="str">
            <v>(blank)</v>
          </cell>
        </row>
        <row r="39649">
          <cell r="D39649" t="str">
            <v>38416</v>
          </cell>
          <cell r="J39649" t="str">
            <v>(blank)</v>
          </cell>
        </row>
        <row r="39650">
          <cell r="D39650" t="str">
            <v>38416</v>
          </cell>
          <cell r="J39650" t="str">
            <v>(blank)</v>
          </cell>
        </row>
        <row r="39651">
          <cell r="D39651" t="str">
            <v>38416</v>
          </cell>
          <cell r="J39651" t="str">
            <v>(blank)</v>
          </cell>
        </row>
        <row r="39652">
          <cell r="D39652" t="str">
            <v>38416</v>
          </cell>
          <cell r="J39652" t="str">
            <v>(blank)</v>
          </cell>
        </row>
        <row r="39653">
          <cell r="D39653" t="str">
            <v>38416</v>
          </cell>
          <cell r="J39653" t="str">
            <v>(blank)</v>
          </cell>
        </row>
        <row r="39654">
          <cell r="D39654" t="str">
            <v>38416</v>
          </cell>
          <cell r="J39654" t="str">
            <v>(blank)</v>
          </cell>
        </row>
        <row r="39655">
          <cell r="D39655" t="str">
            <v>38416</v>
          </cell>
          <cell r="J39655" t="str">
            <v>(blank)</v>
          </cell>
        </row>
        <row r="39656">
          <cell r="D39656" t="str">
            <v>38416</v>
          </cell>
          <cell r="J39656" t="str">
            <v>(blank)</v>
          </cell>
        </row>
        <row r="39657">
          <cell r="D39657" t="str">
            <v>40284</v>
          </cell>
          <cell r="J39657" t="str">
            <v>(blank)</v>
          </cell>
        </row>
        <row r="39658">
          <cell r="D39658" t="str">
            <v>40284</v>
          </cell>
          <cell r="J39658" t="str">
            <v>(blank)</v>
          </cell>
        </row>
        <row r="39659">
          <cell r="D39659" t="str">
            <v>40284</v>
          </cell>
          <cell r="J39659" t="str">
            <v>(blank)</v>
          </cell>
        </row>
        <row r="39660">
          <cell r="D39660" t="str">
            <v>40284</v>
          </cell>
          <cell r="J39660" t="str">
            <v>(blank)</v>
          </cell>
        </row>
        <row r="39661">
          <cell r="D39661" t="str">
            <v>40284</v>
          </cell>
          <cell r="J39661" t="str">
            <v>(blank)</v>
          </cell>
        </row>
        <row r="39662">
          <cell r="D39662" t="str">
            <v>40284</v>
          </cell>
          <cell r="J39662" t="str">
            <v>(blank)</v>
          </cell>
        </row>
        <row r="39663">
          <cell r="D39663" t="str">
            <v>40284</v>
          </cell>
          <cell r="J39663" t="str">
            <v>(blank)</v>
          </cell>
        </row>
        <row r="39664">
          <cell r="D39664" t="str">
            <v>40284</v>
          </cell>
          <cell r="J39664" t="str">
            <v>(blank)</v>
          </cell>
        </row>
        <row r="39665">
          <cell r="D39665" t="str">
            <v>40284</v>
          </cell>
          <cell r="J39665" t="str">
            <v>(blank)</v>
          </cell>
        </row>
        <row r="39666">
          <cell r="D39666" t="str">
            <v>40284</v>
          </cell>
          <cell r="J39666" t="str">
            <v>(blank)</v>
          </cell>
        </row>
        <row r="39667">
          <cell r="D39667" t="str">
            <v>40284</v>
          </cell>
          <cell r="J39667" t="str">
            <v>(blank)</v>
          </cell>
        </row>
        <row r="39668">
          <cell r="D39668" t="str">
            <v>40284</v>
          </cell>
          <cell r="J39668" t="str">
            <v>(blank)</v>
          </cell>
        </row>
        <row r="39669">
          <cell r="D39669" t="str">
            <v>40284</v>
          </cell>
          <cell r="J39669" t="str">
            <v>(blank)</v>
          </cell>
        </row>
        <row r="39670">
          <cell r="D39670" t="str">
            <v>40284</v>
          </cell>
          <cell r="J39670" t="str">
            <v>(blank)</v>
          </cell>
        </row>
        <row r="39671">
          <cell r="D39671" t="str">
            <v>42984</v>
          </cell>
          <cell r="J39671" t="str">
            <v>(blank)</v>
          </cell>
        </row>
        <row r="39672">
          <cell r="D39672" t="str">
            <v>44503</v>
          </cell>
          <cell r="J39672" t="str">
            <v>(blank)</v>
          </cell>
        </row>
        <row r="39673">
          <cell r="D39673" t="str">
            <v>44503</v>
          </cell>
          <cell r="J39673" t="str">
            <v>(blank)</v>
          </cell>
        </row>
        <row r="39674">
          <cell r="D39674" t="str">
            <v>44503</v>
          </cell>
          <cell r="J39674" t="str">
            <v>(blank)</v>
          </cell>
        </row>
        <row r="39675">
          <cell r="D39675" t="str">
            <v>44504</v>
          </cell>
          <cell r="J39675" t="str">
            <v>(blank)</v>
          </cell>
        </row>
        <row r="39676">
          <cell r="D39676" t="str">
            <v>44504</v>
          </cell>
          <cell r="J39676" t="str">
            <v>(blank)</v>
          </cell>
        </row>
        <row r="39677">
          <cell r="D39677" t="str">
            <v>44504</v>
          </cell>
          <cell r="J39677" t="str">
            <v>(blank)</v>
          </cell>
        </row>
        <row r="39678">
          <cell r="D39678" t="str">
            <v>44505</v>
          </cell>
          <cell r="J39678" t="str">
            <v>(blank)</v>
          </cell>
        </row>
        <row r="39679">
          <cell r="D39679" t="str">
            <v>44505</v>
          </cell>
          <cell r="J39679" t="str">
            <v>(blank)</v>
          </cell>
        </row>
        <row r="39680">
          <cell r="D39680" t="str">
            <v>44505</v>
          </cell>
          <cell r="J39680" t="str">
            <v>(blank)</v>
          </cell>
        </row>
        <row r="39681">
          <cell r="D39681" t="str">
            <v>44607</v>
          </cell>
          <cell r="J39681" t="str">
            <v>(blank)</v>
          </cell>
        </row>
        <row r="39682">
          <cell r="D39682" t="str">
            <v>44607</v>
          </cell>
          <cell r="J39682" t="str">
            <v>(blank)</v>
          </cell>
        </row>
        <row r="39683">
          <cell r="D39683" t="str">
            <v>44607</v>
          </cell>
          <cell r="J39683" t="str">
            <v>(blank)</v>
          </cell>
        </row>
        <row r="39684">
          <cell r="D39684" t="str">
            <v>45163</v>
          </cell>
          <cell r="J39684" t="str">
            <v>(blank)</v>
          </cell>
        </row>
        <row r="39685">
          <cell r="D39685" t="str">
            <v>45163</v>
          </cell>
          <cell r="J39685" t="str">
            <v>(blank)</v>
          </cell>
        </row>
        <row r="39686">
          <cell r="D39686" t="str">
            <v>45163</v>
          </cell>
          <cell r="J39686" t="str">
            <v>(blank)</v>
          </cell>
        </row>
        <row r="39687">
          <cell r="D39687" t="str">
            <v>45163</v>
          </cell>
          <cell r="J39687" t="str">
            <v>(blank)</v>
          </cell>
        </row>
        <row r="39688">
          <cell r="D39688" t="str">
            <v>45163</v>
          </cell>
          <cell r="J39688" t="str">
            <v>(blank)</v>
          </cell>
        </row>
        <row r="39689">
          <cell r="D39689" t="str">
            <v>45163</v>
          </cell>
          <cell r="J39689" t="str">
            <v>(blank)</v>
          </cell>
        </row>
        <row r="39690">
          <cell r="D39690" t="str">
            <v>45163</v>
          </cell>
          <cell r="J39690" t="str">
            <v>(blank)</v>
          </cell>
        </row>
        <row r="39691">
          <cell r="D39691" t="str">
            <v>45163</v>
          </cell>
          <cell r="J39691" t="str">
            <v>(blank)</v>
          </cell>
        </row>
        <row r="39692">
          <cell r="D39692" t="str">
            <v>45163</v>
          </cell>
          <cell r="J39692" t="str">
            <v>(blank)</v>
          </cell>
        </row>
        <row r="39693">
          <cell r="D39693" t="str">
            <v>45163</v>
          </cell>
          <cell r="J39693" t="str">
            <v>(blank)</v>
          </cell>
        </row>
        <row r="39694">
          <cell r="D39694" t="str">
            <v>45163</v>
          </cell>
          <cell r="J39694" t="str">
            <v>(blank)</v>
          </cell>
        </row>
        <row r="39695">
          <cell r="D39695" t="str">
            <v>45163</v>
          </cell>
          <cell r="J39695" t="str">
            <v>(blank)</v>
          </cell>
        </row>
        <row r="39696">
          <cell r="D39696" t="str">
            <v>45163</v>
          </cell>
          <cell r="J39696" t="str">
            <v>(blank)</v>
          </cell>
        </row>
        <row r="39697">
          <cell r="D39697" t="str">
            <v>45163</v>
          </cell>
          <cell r="J39697" t="str">
            <v>(blank)</v>
          </cell>
        </row>
        <row r="39698">
          <cell r="D39698" t="str">
            <v>45288</v>
          </cell>
          <cell r="J39698" t="str">
            <v>(blank)</v>
          </cell>
        </row>
        <row r="39699">
          <cell r="D39699" t="str">
            <v>45289</v>
          </cell>
          <cell r="J39699" t="str">
            <v>(blank)</v>
          </cell>
        </row>
        <row r="39700">
          <cell r="D39700" t="str">
            <v>46044</v>
          </cell>
          <cell r="J39700" t="str">
            <v>(blank)</v>
          </cell>
        </row>
        <row r="39701">
          <cell r="D39701" t="str">
            <v>47498</v>
          </cell>
          <cell r="J39701" t="str">
            <v>(blank)</v>
          </cell>
        </row>
        <row r="39702">
          <cell r="D39702" t="str">
            <v>47498</v>
          </cell>
          <cell r="J39702" t="str">
            <v>(blank)</v>
          </cell>
        </row>
        <row r="39703">
          <cell r="D39703" t="str">
            <v>47498</v>
          </cell>
          <cell r="J39703" t="str">
            <v>(blank)</v>
          </cell>
        </row>
        <row r="39704">
          <cell r="D39704" t="str">
            <v>47498</v>
          </cell>
          <cell r="J39704" t="str">
            <v>(blank)</v>
          </cell>
        </row>
        <row r="39705">
          <cell r="D39705" t="str">
            <v>47498</v>
          </cell>
          <cell r="J39705" t="str">
            <v>(blank)</v>
          </cell>
        </row>
        <row r="39706">
          <cell r="D39706" t="str">
            <v>47498</v>
          </cell>
          <cell r="J39706" t="str">
            <v>(blank)</v>
          </cell>
        </row>
        <row r="39707">
          <cell r="D39707" t="str">
            <v>47498</v>
          </cell>
          <cell r="J39707" t="str">
            <v>(blank)</v>
          </cell>
        </row>
        <row r="39708">
          <cell r="D39708" t="str">
            <v>47498</v>
          </cell>
          <cell r="J39708" t="str">
            <v>(blank)</v>
          </cell>
        </row>
        <row r="39709">
          <cell r="D39709" t="str">
            <v>47498</v>
          </cell>
          <cell r="J39709" t="str">
            <v>(blank)</v>
          </cell>
        </row>
        <row r="39710">
          <cell r="D39710" t="str">
            <v>47498</v>
          </cell>
          <cell r="J39710" t="str">
            <v>(blank)</v>
          </cell>
        </row>
        <row r="39711">
          <cell r="D39711" t="str">
            <v>47498</v>
          </cell>
          <cell r="J39711" t="str">
            <v>(blank)</v>
          </cell>
        </row>
        <row r="39712">
          <cell r="D39712" t="str">
            <v>47498</v>
          </cell>
          <cell r="J39712" t="str">
            <v>(blank)</v>
          </cell>
        </row>
        <row r="39713">
          <cell r="D39713" t="str">
            <v>47498</v>
          </cell>
          <cell r="J39713" t="str">
            <v>(blank)</v>
          </cell>
        </row>
        <row r="39714">
          <cell r="D39714" t="str">
            <v>47498</v>
          </cell>
          <cell r="J39714" t="str">
            <v>(blank)</v>
          </cell>
        </row>
        <row r="39715">
          <cell r="D39715" t="str">
            <v>47522</v>
          </cell>
          <cell r="J39715" t="str">
            <v>(blank)</v>
          </cell>
        </row>
        <row r="39716">
          <cell r="D39716" t="str">
            <v>48854</v>
          </cell>
          <cell r="J39716" t="str">
            <v>(blank)</v>
          </cell>
        </row>
        <row r="39717">
          <cell r="D39717" t="str">
            <v>49211</v>
          </cell>
          <cell r="J39717" t="str">
            <v>(blank)</v>
          </cell>
        </row>
        <row r="39718">
          <cell r="D39718" t="str">
            <v>49215</v>
          </cell>
          <cell r="J39718" t="str">
            <v>(blank)</v>
          </cell>
        </row>
        <row r="39719">
          <cell r="D39719" t="str">
            <v>50011</v>
          </cell>
          <cell r="J39719" t="str">
            <v>(blank)</v>
          </cell>
        </row>
        <row r="39720">
          <cell r="D39720" t="str">
            <v>50011</v>
          </cell>
          <cell r="J39720" t="str">
            <v>(blank)</v>
          </cell>
        </row>
        <row r="39721">
          <cell r="D39721" t="str">
            <v>50011</v>
          </cell>
          <cell r="J39721" t="str">
            <v>(blank)</v>
          </cell>
        </row>
        <row r="39722">
          <cell r="D39722" t="str">
            <v>50011</v>
          </cell>
          <cell r="J39722" t="str">
            <v>(blank)</v>
          </cell>
        </row>
        <row r="39723">
          <cell r="D39723" t="str">
            <v>50011</v>
          </cell>
          <cell r="J39723" t="str">
            <v>(blank)</v>
          </cell>
        </row>
        <row r="39724">
          <cell r="D39724" t="str">
            <v>50011</v>
          </cell>
          <cell r="J39724" t="str">
            <v>(blank)</v>
          </cell>
        </row>
        <row r="39725">
          <cell r="D39725" t="str">
            <v>50011</v>
          </cell>
          <cell r="J39725" t="str">
            <v>(blank)</v>
          </cell>
        </row>
        <row r="39726">
          <cell r="D39726" t="str">
            <v>50011</v>
          </cell>
          <cell r="J39726" t="str">
            <v>(blank)</v>
          </cell>
        </row>
        <row r="39727">
          <cell r="D39727" t="str">
            <v>50011</v>
          </cell>
          <cell r="J39727" t="str">
            <v>(blank)</v>
          </cell>
        </row>
        <row r="39728">
          <cell r="D39728" t="str">
            <v>50011</v>
          </cell>
          <cell r="J39728" t="str">
            <v>(blank)</v>
          </cell>
        </row>
        <row r="39729">
          <cell r="D39729" t="str">
            <v>50011</v>
          </cell>
          <cell r="J39729" t="str">
            <v>(blank)</v>
          </cell>
        </row>
        <row r="39730">
          <cell r="D39730" t="str">
            <v>50011</v>
          </cell>
          <cell r="J39730" t="str">
            <v>(blank)</v>
          </cell>
        </row>
        <row r="39731">
          <cell r="D39731" t="str">
            <v>50011</v>
          </cell>
          <cell r="J39731" t="str">
            <v>(blank)</v>
          </cell>
        </row>
        <row r="39732">
          <cell r="D39732" t="str">
            <v>50011</v>
          </cell>
          <cell r="J39732" t="str">
            <v>(blank)</v>
          </cell>
        </row>
        <row r="39733">
          <cell r="D39733" t="str">
            <v>50139</v>
          </cell>
          <cell r="J39733" t="str">
            <v>(blank)</v>
          </cell>
        </row>
        <row r="39734">
          <cell r="D39734" t="str">
            <v>50167</v>
          </cell>
          <cell r="J39734" t="str">
            <v>(blank)</v>
          </cell>
        </row>
        <row r="39735">
          <cell r="D39735" t="str">
            <v>50251</v>
          </cell>
          <cell r="J39735" t="str">
            <v>(blank)</v>
          </cell>
        </row>
        <row r="39736">
          <cell r="D39736" t="str">
            <v>50251</v>
          </cell>
          <cell r="J39736" t="str">
            <v>(blank)</v>
          </cell>
        </row>
        <row r="39737">
          <cell r="D39737" t="str">
            <v>50251</v>
          </cell>
          <cell r="J39737" t="str">
            <v>(blank)</v>
          </cell>
        </row>
        <row r="39738">
          <cell r="D39738" t="str">
            <v>50251</v>
          </cell>
          <cell r="J39738" t="str">
            <v>(blank)</v>
          </cell>
        </row>
        <row r="39739">
          <cell r="D39739" t="str">
            <v>50251</v>
          </cell>
          <cell r="J39739" t="str">
            <v>(blank)</v>
          </cell>
        </row>
        <row r="39740">
          <cell r="D39740" t="str">
            <v>50251</v>
          </cell>
          <cell r="J39740" t="str">
            <v>(blank)</v>
          </cell>
        </row>
        <row r="39741">
          <cell r="D39741" t="str">
            <v>50251</v>
          </cell>
          <cell r="J39741" t="str">
            <v>(blank)</v>
          </cell>
        </row>
        <row r="39742">
          <cell r="D39742" t="str">
            <v>50251</v>
          </cell>
          <cell r="J39742" t="str">
            <v>(blank)</v>
          </cell>
        </row>
        <row r="39743">
          <cell r="D39743" t="str">
            <v>50251</v>
          </cell>
          <cell r="J39743" t="str">
            <v>(blank)</v>
          </cell>
        </row>
        <row r="39744">
          <cell r="D39744" t="str">
            <v>50251</v>
          </cell>
          <cell r="J39744" t="str">
            <v>(blank)</v>
          </cell>
        </row>
        <row r="39745">
          <cell r="D39745" t="str">
            <v>50251</v>
          </cell>
          <cell r="J39745" t="str">
            <v>(blank)</v>
          </cell>
        </row>
        <row r="39746">
          <cell r="D39746" t="str">
            <v>50251</v>
          </cell>
          <cell r="J39746" t="str">
            <v>(blank)</v>
          </cell>
        </row>
        <row r="39747">
          <cell r="D39747" t="str">
            <v>50251</v>
          </cell>
          <cell r="J39747" t="str">
            <v>(blank)</v>
          </cell>
        </row>
        <row r="39748">
          <cell r="D39748" t="str">
            <v>50251</v>
          </cell>
          <cell r="J39748" t="str">
            <v>(blank)</v>
          </cell>
        </row>
        <row r="39749">
          <cell r="D39749" t="str">
            <v>50251</v>
          </cell>
          <cell r="J39749" t="str">
            <v>(blank)</v>
          </cell>
        </row>
        <row r="39750">
          <cell r="D39750" t="str">
            <v>50251</v>
          </cell>
          <cell r="J39750" t="str">
            <v>(blank)</v>
          </cell>
        </row>
        <row r="39751">
          <cell r="D39751" t="str">
            <v>50251</v>
          </cell>
          <cell r="J39751" t="str">
            <v>(blank)</v>
          </cell>
        </row>
        <row r="39752">
          <cell r="D39752" t="str">
            <v>50251</v>
          </cell>
          <cell r="J39752" t="str">
            <v>(blank)</v>
          </cell>
        </row>
        <row r="39753">
          <cell r="D39753" t="str">
            <v>50251</v>
          </cell>
          <cell r="J39753" t="str">
            <v>(blank)</v>
          </cell>
        </row>
        <row r="39754">
          <cell r="D39754" t="str">
            <v>50251</v>
          </cell>
          <cell r="J39754" t="str">
            <v>(blank)</v>
          </cell>
        </row>
        <row r="39755">
          <cell r="D39755" t="str">
            <v>50251</v>
          </cell>
          <cell r="J39755" t="str">
            <v>(blank)</v>
          </cell>
        </row>
        <row r="39756">
          <cell r="D39756" t="str">
            <v>50251</v>
          </cell>
          <cell r="J39756" t="str">
            <v>(blank)</v>
          </cell>
        </row>
        <row r="39757">
          <cell r="D39757" t="str">
            <v>50251</v>
          </cell>
          <cell r="J39757" t="str">
            <v>(blank)</v>
          </cell>
        </row>
        <row r="39758">
          <cell r="D39758" t="str">
            <v>50251</v>
          </cell>
          <cell r="J39758" t="str">
            <v>(blank)</v>
          </cell>
        </row>
        <row r="39759">
          <cell r="D39759" t="str">
            <v>50251</v>
          </cell>
          <cell r="J39759" t="str">
            <v>(blank)</v>
          </cell>
        </row>
        <row r="39760">
          <cell r="D39760" t="str">
            <v>50251</v>
          </cell>
          <cell r="J39760" t="str">
            <v>(blank)</v>
          </cell>
        </row>
        <row r="39761">
          <cell r="D39761" t="str">
            <v>50251</v>
          </cell>
          <cell r="J39761" t="str">
            <v>(blank)</v>
          </cell>
        </row>
        <row r="39762">
          <cell r="D39762" t="str">
            <v>50251</v>
          </cell>
          <cell r="J39762" t="str">
            <v>N/A</v>
          </cell>
        </row>
        <row r="39763">
          <cell r="D39763" t="str">
            <v>50255</v>
          </cell>
          <cell r="J39763" t="str">
            <v>(blank)</v>
          </cell>
        </row>
        <row r="39764">
          <cell r="D39764" t="str">
            <v>50255</v>
          </cell>
          <cell r="J39764" t="str">
            <v>(blank)</v>
          </cell>
        </row>
        <row r="39765">
          <cell r="D39765" t="str">
            <v>50255</v>
          </cell>
          <cell r="J39765" t="str">
            <v>(blank)</v>
          </cell>
        </row>
        <row r="39766">
          <cell r="D39766" t="str">
            <v>50255</v>
          </cell>
          <cell r="J39766" t="str">
            <v>(blank)</v>
          </cell>
        </row>
        <row r="39767">
          <cell r="D39767" t="str">
            <v>50255</v>
          </cell>
          <cell r="J39767" t="str">
            <v>(blank)</v>
          </cell>
        </row>
        <row r="39768">
          <cell r="D39768" t="str">
            <v>50255</v>
          </cell>
          <cell r="J39768" t="str">
            <v>(blank)</v>
          </cell>
        </row>
        <row r="39769">
          <cell r="D39769" t="str">
            <v>50255</v>
          </cell>
          <cell r="J39769" t="str">
            <v>(blank)</v>
          </cell>
        </row>
        <row r="39770">
          <cell r="D39770" t="str">
            <v>50255</v>
          </cell>
          <cell r="J39770" t="str">
            <v>(blank)</v>
          </cell>
        </row>
        <row r="39771">
          <cell r="D39771" t="str">
            <v>50255</v>
          </cell>
          <cell r="J39771" t="str">
            <v>(blank)</v>
          </cell>
        </row>
        <row r="39772">
          <cell r="D39772" t="str">
            <v>50255</v>
          </cell>
          <cell r="J39772" t="str">
            <v>(blank)</v>
          </cell>
        </row>
        <row r="39773">
          <cell r="D39773" t="str">
            <v>50255</v>
          </cell>
          <cell r="J39773" t="str">
            <v>(blank)</v>
          </cell>
        </row>
        <row r="39774">
          <cell r="D39774" t="str">
            <v>50255</v>
          </cell>
          <cell r="J39774" t="str">
            <v>(blank)</v>
          </cell>
        </row>
        <row r="39775">
          <cell r="D39775" t="str">
            <v>50255</v>
          </cell>
          <cell r="J39775" t="str">
            <v>(blank)</v>
          </cell>
        </row>
        <row r="39776">
          <cell r="D39776" t="str">
            <v>50255</v>
          </cell>
          <cell r="J39776" t="str">
            <v>(blank)</v>
          </cell>
        </row>
        <row r="39777">
          <cell r="D39777" t="str">
            <v>50255</v>
          </cell>
          <cell r="J39777" t="str">
            <v>(blank)</v>
          </cell>
        </row>
        <row r="39778">
          <cell r="D39778" t="str">
            <v>50255</v>
          </cell>
          <cell r="J39778" t="str">
            <v>(blank)</v>
          </cell>
        </row>
        <row r="39779">
          <cell r="D39779" t="str">
            <v>50331</v>
          </cell>
          <cell r="J39779" t="str">
            <v>(blank)</v>
          </cell>
        </row>
        <row r="39780">
          <cell r="D39780" t="str">
            <v>50808</v>
          </cell>
          <cell r="J39780" t="str">
            <v>(blank)</v>
          </cell>
        </row>
        <row r="39781">
          <cell r="D39781" t="str">
            <v>50808</v>
          </cell>
          <cell r="J39781" t="str">
            <v>(blank)</v>
          </cell>
        </row>
        <row r="39782">
          <cell r="D39782" t="str">
            <v>50808</v>
          </cell>
          <cell r="J39782" t="str">
            <v>(blank)</v>
          </cell>
        </row>
        <row r="39783">
          <cell r="D39783" t="str">
            <v>50808</v>
          </cell>
          <cell r="J39783" t="str">
            <v>(blank)</v>
          </cell>
        </row>
        <row r="39784">
          <cell r="D39784" t="str">
            <v>50808</v>
          </cell>
          <cell r="J39784" t="str">
            <v>(blank)</v>
          </cell>
        </row>
        <row r="39785">
          <cell r="D39785" t="str">
            <v>50808</v>
          </cell>
          <cell r="J39785" t="str">
            <v>(blank)</v>
          </cell>
        </row>
        <row r="39786">
          <cell r="D39786" t="str">
            <v>50808</v>
          </cell>
          <cell r="J39786" t="str">
            <v>(blank)</v>
          </cell>
        </row>
        <row r="39787">
          <cell r="D39787" t="str">
            <v>50808</v>
          </cell>
          <cell r="J39787" t="str">
            <v>(blank)</v>
          </cell>
        </row>
        <row r="39788">
          <cell r="D39788" t="str">
            <v>50808</v>
          </cell>
          <cell r="J39788" t="str">
            <v>(blank)</v>
          </cell>
        </row>
        <row r="39789">
          <cell r="D39789" t="str">
            <v>50808</v>
          </cell>
          <cell r="J39789" t="str">
            <v>(blank)</v>
          </cell>
        </row>
        <row r="39790">
          <cell r="D39790" t="str">
            <v>50808</v>
          </cell>
          <cell r="J39790" t="str">
            <v>(blank)</v>
          </cell>
        </row>
        <row r="39791">
          <cell r="D39791" t="str">
            <v>50808</v>
          </cell>
          <cell r="J39791" t="str">
            <v>(blank)</v>
          </cell>
        </row>
        <row r="39792">
          <cell r="D39792" t="str">
            <v>50808</v>
          </cell>
          <cell r="J39792" t="str">
            <v>(blank)</v>
          </cell>
        </row>
        <row r="39793">
          <cell r="D39793" t="str">
            <v>50808</v>
          </cell>
          <cell r="J39793" t="str">
            <v>(blank)</v>
          </cell>
        </row>
        <row r="39794">
          <cell r="D39794" t="str">
            <v>51331</v>
          </cell>
          <cell r="J39794" t="str">
            <v>(blank)</v>
          </cell>
        </row>
        <row r="39795">
          <cell r="D39795" t="str">
            <v>51441</v>
          </cell>
          <cell r="J39795" t="str">
            <v>(blank)</v>
          </cell>
        </row>
        <row r="39796">
          <cell r="D39796" t="str">
            <v>51650</v>
          </cell>
          <cell r="J39796" t="str">
            <v>(blank)</v>
          </cell>
        </row>
        <row r="39797">
          <cell r="D39797" t="str">
            <v>52309</v>
          </cell>
          <cell r="J39797" t="str">
            <v>(blank)</v>
          </cell>
        </row>
        <row r="39798">
          <cell r="D39798" t="str">
            <v>52309</v>
          </cell>
          <cell r="J39798" t="str">
            <v>(blank)</v>
          </cell>
        </row>
        <row r="39799">
          <cell r="D39799" t="str">
            <v>52309</v>
          </cell>
          <cell r="J39799" t="str">
            <v>(blank)</v>
          </cell>
        </row>
        <row r="39800">
          <cell r="D39800" t="str">
            <v>52309</v>
          </cell>
          <cell r="J39800" t="str">
            <v>(blank)</v>
          </cell>
        </row>
        <row r="39801">
          <cell r="D39801" t="str">
            <v>52309</v>
          </cell>
          <cell r="J39801" t="str">
            <v>(blank)</v>
          </cell>
        </row>
        <row r="39802">
          <cell r="D39802" t="str">
            <v>52309</v>
          </cell>
          <cell r="J39802" t="str">
            <v>(blank)</v>
          </cell>
        </row>
        <row r="39803">
          <cell r="D39803" t="str">
            <v>52309</v>
          </cell>
          <cell r="J39803" t="str">
            <v>(blank)</v>
          </cell>
        </row>
        <row r="39804">
          <cell r="D39804" t="str">
            <v>52309</v>
          </cell>
          <cell r="J39804" t="str">
            <v>(blank)</v>
          </cell>
        </row>
        <row r="39805">
          <cell r="D39805" t="str">
            <v>52309</v>
          </cell>
          <cell r="J39805" t="str">
            <v>(blank)</v>
          </cell>
        </row>
        <row r="39806">
          <cell r="D39806" t="str">
            <v>52309</v>
          </cell>
          <cell r="J39806" t="str">
            <v>(blank)</v>
          </cell>
        </row>
        <row r="39807">
          <cell r="D39807" t="str">
            <v>52309</v>
          </cell>
          <cell r="J39807" t="str">
            <v>(blank)</v>
          </cell>
        </row>
        <row r="39808">
          <cell r="D39808" t="str">
            <v>52309</v>
          </cell>
          <cell r="J39808" t="str">
            <v>(blank)</v>
          </cell>
        </row>
        <row r="39809">
          <cell r="D39809" t="str">
            <v>52309</v>
          </cell>
          <cell r="J39809" t="str">
            <v>(blank)</v>
          </cell>
        </row>
        <row r="39810">
          <cell r="D39810" t="str">
            <v>52309</v>
          </cell>
          <cell r="J39810" t="str">
            <v>(blank)</v>
          </cell>
        </row>
        <row r="39811">
          <cell r="D39811" t="str">
            <v>52321</v>
          </cell>
          <cell r="J39811" t="str">
            <v>(blank)</v>
          </cell>
        </row>
        <row r="39812">
          <cell r="D39812" t="str">
            <v>52325</v>
          </cell>
          <cell r="J39812" t="str">
            <v>(blank)</v>
          </cell>
        </row>
        <row r="39813">
          <cell r="D39813" t="str">
            <v>52335</v>
          </cell>
          <cell r="J39813" t="str">
            <v>(blank)</v>
          </cell>
        </row>
        <row r="39814">
          <cell r="D39814" t="str">
            <v>52337</v>
          </cell>
          <cell r="J39814" t="str">
            <v>(blank)</v>
          </cell>
        </row>
        <row r="39815">
          <cell r="D39815" t="str">
            <v>52343</v>
          </cell>
          <cell r="J39815" t="str">
            <v>(blank)</v>
          </cell>
        </row>
        <row r="39816">
          <cell r="D39816" t="str">
            <v>52350</v>
          </cell>
          <cell r="J39816" t="str">
            <v>(blank)</v>
          </cell>
        </row>
        <row r="39817">
          <cell r="D39817" t="str">
            <v>54116</v>
          </cell>
          <cell r="J39817" t="str">
            <v>(blank)</v>
          </cell>
        </row>
        <row r="39818">
          <cell r="D39818" t="str">
            <v>56317</v>
          </cell>
          <cell r="J39818" t="str">
            <v>(blank)</v>
          </cell>
        </row>
        <row r="39819">
          <cell r="D39819" t="str">
            <v>56317</v>
          </cell>
          <cell r="J39819" t="str">
            <v>(blank)</v>
          </cell>
        </row>
        <row r="39820">
          <cell r="D39820" t="str">
            <v>56317</v>
          </cell>
          <cell r="J39820" t="str">
            <v>(blank)</v>
          </cell>
        </row>
        <row r="39821">
          <cell r="D39821" t="str">
            <v>56317</v>
          </cell>
          <cell r="J39821" t="str">
            <v>(blank)</v>
          </cell>
        </row>
        <row r="39822">
          <cell r="D39822" t="str">
            <v>56317</v>
          </cell>
          <cell r="J39822" t="str">
            <v>(blank)</v>
          </cell>
        </row>
        <row r="39823">
          <cell r="D39823" t="str">
            <v>56317</v>
          </cell>
          <cell r="J39823" t="str">
            <v>(blank)</v>
          </cell>
        </row>
        <row r="39824">
          <cell r="D39824" t="str">
            <v>56317</v>
          </cell>
          <cell r="J39824" t="str">
            <v>(blank)</v>
          </cell>
        </row>
        <row r="39825">
          <cell r="D39825" t="str">
            <v>56317</v>
          </cell>
          <cell r="J39825" t="str">
            <v>(blank)</v>
          </cell>
        </row>
        <row r="39826">
          <cell r="D39826" t="str">
            <v>56317</v>
          </cell>
          <cell r="J39826" t="str">
            <v>(blank)</v>
          </cell>
        </row>
        <row r="39827">
          <cell r="D39827" t="str">
            <v>56317</v>
          </cell>
          <cell r="J39827" t="str">
            <v>(blank)</v>
          </cell>
        </row>
        <row r="39828">
          <cell r="D39828" t="str">
            <v>56317</v>
          </cell>
          <cell r="J39828" t="str">
            <v>(blank)</v>
          </cell>
        </row>
        <row r="39829">
          <cell r="D39829" t="str">
            <v>56317</v>
          </cell>
          <cell r="J39829" t="str">
            <v>(blank)</v>
          </cell>
        </row>
        <row r="39830">
          <cell r="D39830" t="str">
            <v>56317</v>
          </cell>
          <cell r="J39830" t="str">
            <v>(blank)</v>
          </cell>
        </row>
        <row r="39831">
          <cell r="D39831" t="str">
            <v>56317</v>
          </cell>
          <cell r="J39831" t="str">
            <v>(blank)</v>
          </cell>
        </row>
        <row r="39832">
          <cell r="D39832" t="str">
            <v>56646</v>
          </cell>
          <cell r="J39832" t="str">
            <v>(blank)</v>
          </cell>
        </row>
        <row r="39833">
          <cell r="D39833" t="str">
            <v>57608</v>
          </cell>
          <cell r="J39833" t="str">
            <v>(blank)</v>
          </cell>
        </row>
        <row r="39834">
          <cell r="D39834" t="str">
            <v>61479</v>
          </cell>
          <cell r="J39834" t="str">
            <v>(blank)</v>
          </cell>
        </row>
        <row r="39835">
          <cell r="D39835" t="str">
            <v>61479</v>
          </cell>
          <cell r="J39835" t="str">
            <v>(blank)</v>
          </cell>
        </row>
        <row r="39836">
          <cell r="D39836" t="str">
            <v>61479</v>
          </cell>
          <cell r="J39836" t="str">
            <v>(blank)</v>
          </cell>
        </row>
        <row r="39837">
          <cell r="D39837" t="str">
            <v>61489</v>
          </cell>
          <cell r="J39837" t="str">
            <v>(blank)</v>
          </cell>
        </row>
        <row r="39838">
          <cell r="D39838" t="str">
            <v>61489</v>
          </cell>
          <cell r="J39838" t="str">
            <v>(blank)</v>
          </cell>
        </row>
        <row r="39839">
          <cell r="D39839" t="str">
            <v>61489</v>
          </cell>
          <cell r="J39839" t="str">
            <v>(blank)</v>
          </cell>
        </row>
        <row r="39840">
          <cell r="D39840" t="str">
            <v>61495</v>
          </cell>
          <cell r="J39840" t="str">
            <v>(blank)</v>
          </cell>
        </row>
        <row r="39841">
          <cell r="D39841" t="str">
            <v>61495</v>
          </cell>
          <cell r="J39841" t="str">
            <v>(blank)</v>
          </cell>
        </row>
        <row r="39842">
          <cell r="D39842" t="str">
            <v>61495</v>
          </cell>
          <cell r="J39842" t="str">
            <v>(blank)</v>
          </cell>
        </row>
        <row r="39843">
          <cell r="D39843" t="str">
            <v>61495</v>
          </cell>
          <cell r="J39843" t="str">
            <v>(blank)</v>
          </cell>
        </row>
        <row r="39844">
          <cell r="D39844" t="str">
            <v>61495</v>
          </cell>
          <cell r="J39844" t="str">
            <v>(blank)</v>
          </cell>
        </row>
        <row r="39845">
          <cell r="D39845" t="str">
            <v>61495</v>
          </cell>
          <cell r="J39845" t="str">
            <v>(blank)</v>
          </cell>
        </row>
        <row r="39846">
          <cell r="D39846" t="str">
            <v>61495</v>
          </cell>
          <cell r="J39846" t="str">
            <v>(blank)</v>
          </cell>
        </row>
        <row r="39847">
          <cell r="D39847" t="str">
            <v>61495</v>
          </cell>
          <cell r="J39847" t="str">
            <v>(blank)</v>
          </cell>
        </row>
        <row r="39848">
          <cell r="D39848" t="str">
            <v>61495</v>
          </cell>
          <cell r="J39848" t="str">
            <v>(blank)</v>
          </cell>
        </row>
        <row r="39849">
          <cell r="D39849" t="str">
            <v>61495</v>
          </cell>
          <cell r="J39849" t="str">
            <v>(blank)</v>
          </cell>
        </row>
        <row r="39850">
          <cell r="D39850" t="str">
            <v>61495</v>
          </cell>
          <cell r="J39850" t="str">
            <v>(blank)</v>
          </cell>
        </row>
        <row r="39851">
          <cell r="D39851" t="str">
            <v>61495</v>
          </cell>
          <cell r="J39851" t="str">
            <v>(blank)</v>
          </cell>
        </row>
        <row r="39852">
          <cell r="D39852" t="str">
            <v>61495</v>
          </cell>
          <cell r="J39852" t="str">
            <v>(blank)</v>
          </cell>
        </row>
        <row r="39853">
          <cell r="D39853" t="str">
            <v>61495</v>
          </cell>
          <cell r="J39853" t="str">
            <v>(blank)</v>
          </cell>
        </row>
        <row r="39854">
          <cell r="D39854" t="str">
            <v>61496</v>
          </cell>
          <cell r="J39854" t="str">
            <v>(blank)</v>
          </cell>
        </row>
        <row r="39855">
          <cell r="D39855" t="str">
            <v>61496</v>
          </cell>
          <cell r="J39855" t="str">
            <v>(blank)</v>
          </cell>
        </row>
        <row r="39856">
          <cell r="D39856" t="str">
            <v>61496</v>
          </cell>
          <cell r="J39856" t="str">
            <v>(blank)</v>
          </cell>
        </row>
        <row r="39857">
          <cell r="D39857" t="str">
            <v>61496</v>
          </cell>
          <cell r="J39857" t="str">
            <v>(blank)</v>
          </cell>
        </row>
        <row r="39858">
          <cell r="D39858" t="str">
            <v>61496</v>
          </cell>
          <cell r="J39858" t="str">
            <v>(blank)</v>
          </cell>
        </row>
        <row r="39859">
          <cell r="D39859" t="str">
            <v>61496</v>
          </cell>
          <cell r="J39859" t="str">
            <v>(blank)</v>
          </cell>
        </row>
        <row r="39860">
          <cell r="D39860" t="str">
            <v>61496</v>
          </cell>
          <cell r="J39860" t="str">
            <v>(blank)</v>
          </cell>
        </row>
        <row r="39861">
          <cell r="D39861" t="str">
            <v>61496</v>
          </cell>
          <cell r="J39861" t="str">
            <v>(blank)</v>
          </cell>
        </row>
        <row r="39862">
          <cell r="D39862" t="str">
            <v>61496</v>
          </cell>
          <cell r="J39862" t="str">
            <v>(blank)</v>
          </cell>
        </row>
        <row r="39863">
          <cell r="D39863" t="str">
            <v>61496</v>
          </cell>
          <cell r="J39863" t="str">
            <v>(blank)</v>
          </cell>
        </row>
        <row r="39864">
          <cell r="D39864" t="str">
            <v>61496</v>
          </cell>
          <cell r="J39864" t="str">
            <v>(blank)</v>
          </cell>
        </row>
        <row r="39865">
          <cell r="D39865" t="str">
            <v>61496</v>
          </cell>
          <cell r="J39865" t="str">
            <v>(blank)</v>
          </cell>
        </row>
        <row r="39866">
          <cell r="D39866" t="str">
            <v>61496</v>
          </cell>
          <cell r="J39866" t="str">
            <v>(blank)</v>
          </cell>
        </row>
        <row r="39867">
          <cell r="D39867" t="str">
            <v>61496</v>
          </cell>
          <cell r="J39867" t="str">
            <v>(blank)</v>
          </cell>
        </row>
        <row r="39868">
          <cell r="D39868" t="str">
            <v>61558</v>
          </cell>
          <cell r="J39868" t="str">
            <v>(blank)</v>
          </cell>
        </row>
        <row r="39869">
          <cell r="D39869" t="str">
            <v>61580</v>
          </cell>
          <cell r="J39869" t="str">
            <v>(blank)</v>
          </cell>
        </row>
        <row r="39870">
          <cell r="D39870" t="str">
            <v>61580</v>
          </cell>
          <cell r="J39870" t="str">
            <v>(blank)</v>
          </cell>
        </row>
        <row r="39871">
          <cell r="D39871" t="str">
            <v>61580</v>
          </cell>
          <cell r="J39871" t="str">
            <v>(blank)</v>
          </cell>
        </row>
        <row r="39872">
          <cell r="D39872" t="str">
            <v>61580</v>
          </cell>
          <cell r="J39872" t="str">
            <v>(blank)</v>
          </cell>
        </row>
        <row r="39873">
          <cell r="D39873" t="str">
            <v>61580</v>
          </cell>
          <cell r="J39873" t="str">
            <v>(blank)</v>
          </cell>
        </row>
        <row r="39874">
          <cell r="D39874" t="str">
            <v>61580</v>
          </cell>
          <cell r="J39874" t="str">
            <v>(blank)</v>
          </cell>
        </row>
        <row r="39875">
          <cell r="D39875" t="str">
            <v>61580</v>
          </cell>
          <cell r="J39875" t="str">
            <v>(blank)</v>
          </cell>
        </row>
        <row r="39876">
          <cell r="D39876" t="str">
            <v>61580</v>
          </cell>
          <cell r="J39876" t="str">
            <v>(blank)</v>
          </cell>
        </row>
        <row r="39877">
          <cell r="D39877" t="str">
            <v>61580</v>
          </cell>
          <cell r="J39877" t="str">
            <v>(blank)</v>
          </cell>
        </row>
        <row r="39878">
          <cell r="D39878" t="str">
            <v>61580</v>
          </cell>
          <cell r="J39878" t="str">
            <v>(blank)</v>
          </cell>
        </row>
        <row r="39879">
          <cell r="D39879" t="str">
            <v>61580</v>
          </cell>
          <cell r="J39879" t="str">
            <v>(blank)</v>
          </cell>
        </row>
        <row r="39880">
          <cell r="D39880" t="str">
            <v>61580</v>
          </cell>
          <cell r="J39880" t="str">
            <v>(blank)</v>
          </cell>
        </row>
        <row r="39881">
          <cell r="D39881" t="str">
            <v>61580</v>
          </cell>
          <cell r="J39881" t="str">
            <v>(blank)</v>
          </cell>
        </row>
        <row r="39882">
          <cell r="D39882" t="str">
            <v>61580</v>
          </cell>
          <cell r="J39882" t="str">
            <v>(blank)</v>
          </cell>
        </row>
        <row r="39883">
          <cell r="D39883" t="str">
            <v>61581</v>
          </cell>
          <cell r="J39883" t="str">
            <v>(blank)</v>
          </cell>
        </row>
        <row r="39884">
          <cell r="D39884" t="str">
            <v>61581</v>
          </cell>
          <cell r="J39884" t="str">
            <v>(blank)</v>
          </cell>
        </row>
        <row r="39885">
          <cell r="D39885" t="str">
            <v>61581</v>
          </cell>
          <cell r="J39885" t="str">
            <v>(blank)</v>
          </cell>
        </row>
        <row r="39886">
          <cell r="D39886" t="str">
            <v>61581</v>
          </cell>
          <cell r="J39886" t="str">
            <v>(blank)</v>
          </cell>
        </row>
        <row r="39887">
          <cell r="D39887" t="str">
            <v>61581</v>
          </cell>
          <cell r="J39887" t="str">
            <v>(blank)</v>
          </cell>
        </row>
        <row r="39888">
          <cell r="D39888" t="str">
            <v>61581</v>
          </cell>
          <cell r="J39888" t="str">
            <v>(blank)</v>
          </cell>
        </row>
        <row r="39889">
          <cell r="D39889" t="str">
            <v>61581</v>
          </cell>
          <cell r="J39889" t="str">
            <v>(blank)</v>
          </cell>
        </row>
        <row r="39890">
          <cell r="D39890" t="str">
            <v>61581</v>
          </cell>
          <cell r="J39890" t="str">
            <v>(blank)</v>
          </cell>
        </row>
        <row r="39891">
          <cell r="D39891" t="str">
            <v>61581</v>
          </cell>
          <cell r="J39891" t="str">
            <v>(blank)</v>
          </cell>
        </row>
        <row r="39892">
          <cell r="D39892" t="str">
            <v>61581</v>
          </cell>
          <cell r="J39892" t="str">
            <v>(blank)</v>
          </cell>
        </row>
        <row r="39893">
          <cell r="D39893" t="str">
            <v>61581</v>
          </cell>
          <cell r="J39893" t="str">
            <v>(blank)</v>
          </cell>
        </row>
        <row r="39894">
          <cell r="D39894" t="str">
            <v>61581</v>
          </cell>
          <cell r="J39894" t="str">
            <v>(blank)</v>
          </cell>
        </row>
        <row r="39895">
          <cell r="D39895" t="str">
            <v>61581</v>
          </cell>
          <cell r="J39895" t="str">
            <v>(blank)</v>
          </cell>
        </row>
        <row r="39896">
          <cell r="D39896" t="str">
            <v>61581</v>
          </cell>
          <cell r="J39896" t="str">
            <v>(blank)</v>
          </cell>
        </row>
        <row r="39897">
          <cell r="D39897" t="str">
            <v>61606</v>
          </cell>
          <cell r="J39897" t="str">
            <v>(blank)</v>
          </cell>
        </row>
        <row r="39898">
          <cell r="D39898" t="str">
            <v>61606</v>
          </cell>
          <cell r="J39898" t="str">
            <v>(blank)</v>
          </cell>
        </row>
        <row r="39899">
          <cell r="D39899" t="str">
            <v>61606</v>
          </cell>
          <cell r="J39899" t="str">
            <v>(blank)</v>
          </cell>
        </row>
        <row r="39900">
          <cell r="D39900" t="str">
            <v>61606</v>
          </cell>
          <cell r="J39900" t="str">
            <v>(blank)</v>
          </cell>
        </row>
        <row r="39901">
          <cell r="D39901" t="str">
            <v>61606</v>
          </cell>
          <cell r="J39901" t="str">
            <v>(blank)</v>
          </cell>
        </row>
        <row r="39902">
          <cell r="D39902" t="str">
            <v>61606</v>
          </cell>
          <cell r="J39902" t="str">
            <v>(blank)</v>
          </cell>
        </row>
        <row r="39903">
          <cell r="D39903" t="str">
            <v>61606</v>
          </cell>
          <cell r="J39903" t="str">
            <v>(blank)</v>
          </cell>
        </row>
        <row r="39904">
          <cell r="D39904" t="str">
            <v>61606</v>
          </cell>
          <cell r="J39904" t="str">
            <v>(blank)</v>
          </cell>
        </row>
        <row r="39905">
          <cell r="D39905" t="str">
            <v>61606</v>
          </cell>
          <cell r="J39905" t="str">
            <v>(blank)</v>
          </cell>
        </row>
        <row r="39906">
          <cell r="D39906" t="str">
            <v>61606</v>
          </cell>
          <cell r="J39906" t="str">
            <v>(blank)</v>
          </cell>
        </row>
        <row r="39907">
          <cell r="D39907" t="str">
            <v>61606</v>
          </cell>
          <cell r="J39907" t="str">
            <v>(blank)</v>
          </cell>
        </row>
        <row r="39908">
          <cell r="D39908" t="str">
            <v>61606</v>
          </cell>
          <cell r="J39908" t="str">
            <v>(blank)</v>
          </cell>
        </row>
        <row r="39909">
          <cell r="D39909" t="str">
            <v>61606</v>
          </cell>
          <cell r="J39909" t="str">
            <v>(blank)</v>
          </cell>
        </row>
        <row r="39910">
          <cell r="D39910" t="str">
            <v>61649</v>
          </cell>
          <cell r="J39910" t="str">
            <v>(blank)</v>
          </cell>
        </row>
        <row r="39911">
          <cell r="D39911" t="str">
            <v>61649</v>
          </cell>
          <cell r="J39911" t="str">
            <v>(blank)</v>
          </cell>
        </row>
        <row r="39912">
          <cell r="D39912" t="str">
            <v>61649</v>
          </cell>
          <cell r="J39912" t="str">
            <v>(blank)</v>
          </cell>
        </row>
        <row r="39913">
          <cell r="D39913" t="str">
            <v>61654</v>
          </cell>
          <cell r="J39913" t="str">
            <v>(blank)</v>
          </cell>
        </row>
        <row r="39914">
          <cell r="D39914" t="str">
            <v>61654</v>
          </cell>
          <cell r="J39914" t="str">
            <v>(blank)</v>
          </cell>
        </row>
        <row r="39915">
          <cell r="D39915" t="str">
            <v>61654</v>
          </cell>
          <cell r="J39915" t="str">
            <v>(blank)</v>
          </cell>
        </row>
        <row r="39916">
          <cell r="D39916" t="str">
            <v>61654</v>
          </cell>
          <cell r="J39916" t="str">
            <v>(blank)</v>
          </cell>
        </row>
        <row r="39917">
          <cell r="D39917" t="str">
            <v>61654</v>
          </cell>
          <cell r="J39917" t="str">
            <v>(blank)</v>
          </cell>
        </row>
        <row r="39918">
          <cell r="D39918" t="str">
            <v>61654</v>
          </cell>
          <cell r="J39918" t="str">
            <v>(blank)</v>
          </cell>
        </row>
        <row r="39919">
          <cell r="D39919" t="str">
            <v>61654</v>
          </cell>
          <cell r="J39919" t="str">
            <v>(blank)</v>
          </cell>
        </row>
        <row r="39920">
          <cell r="D39920" t="str">
            <v>61654</v>
          </cell>
          <cell r="J39920" t="str">
            <v>(blank)</v>
          </cell>
        </row>
        <row r="39921">
          <cell r="D39921" t="str">
            <v>61654</v>
          </cell>
          <cell r="J39921" t="str">
            <v>(blank)</v>
          </cell>
        </row>
        <row r="39922">
          <cell r="D39922" t="str">
            <v>61654</v>
          </cell>
          <cell r="J39922" t="str">
            <v>(blank)</v>
          </cell>
        </row>
        <row r="39923">
          <cell r="D39923" t="str">
            <v>61654</v>
          </cell>
          <cell r="J39923" t="str">
            <v>(blank)</v>
          </cell>
        </row>
        <row r="39924">
          <cell r="D39924" t="str">
            <v>61654</v>
          </cell>
          <cell r="J39924" t="str">
            <v>(blank)</v>
          </cell>
        </row>
        <row r="39925">
          <cell r="D39925" t="str">
            <v>61654</v>
          </cell>
          <cell r="J39925" t="str">
            <v>(blank)</v>
          </cell>
        </row>
        <row r="39926">
          <cell r="D39926" t="str">
            <v>61654</v>
          </cell>
          <cell r="J39926" t="str">
            <v>(blank)</v>
          </cell>
        </row>
        <row r="39927">
          <cell r="D39927" t="str">
            <v>61656</v>
          </cell>
          <cell r="J39927" t="str">
            <v>(blank)</v>
          </cell>
        </row>
        <row r="39928">
          <cell r="D39928" t="str">
            <v>61656</v>
          </cell>
          <cell r="J39928" t="str">
            <v>(blank)</v>
          </cell>
        </row>
        <row r="39929">
          <cell r="D39929" t="str">
            <v>61656</v>
          </cell>
          <cell r="J39929" t="str">
            <v>(blank)</v>
          </cell>
        </row>
        <row r="39930">
          <cell r="D39930" t="str">
            <v>61803</v>
          </cell>
          <cell r="J39930" t="str">
            <v>(blank)</v>
          </cell>
        </row>
        <row r="39931">
          <cell r="D39931" t="str">
            <v>62039</v>
          </cell>
          <cell r="J39931" t="str">
            <v>(blank)</v>
          </cell>
        </row>
        <row r="39932">
          <cell r="D39932" t="str">
            <v>62039</v>
          </cell>
          <cell r="J39932" t="str">
            <v>(blank)</v>
          </cell>
        </row>
        <row r="39933">
          <cell r="D39933" t="str">
            <v>62039</v>
          </cell>
          <cell r="J39933" t="str">
            <v>(blank)</v>
          </cell>
        </row>
        <row r="39934">
          <cell r="D39934" t="str">
            <v>62039</v>
          </cell>
          <cell r="J39934" t="str">
            <v>(blank)</v>
          </cell>
        </row>
        <row r="39935">
          <cell r="D39935" t="str">
            <v>62039</v>
          </cell>
          <cell r="J39935" t="str">
            <v>(blank)</v>
          </cell>
        </row>
        <row r="39936">
          <cell r="D39936" t="str">
            <v>62039</v>
          </cell>
          <cell r="J39936" t="str">
            <v>(blank)</v>
          </cell>
        </row>
        <row r="39937">
          <cell r="D39937" t="str">
            <v>62039</v>
          </cell>
          <cell r="J39937" t="str">
            <v>(blank)</v>
          </cell>
        </row>
        <row r="39938">
          <cell r="D39938" t="str">
            <v>62039</v>
          </cell>
          <cell r="J39938" t="str">
            <v>(blank)</v>
          </cell>
        </row>
        <row r="39939">
          <cell r="D39939" t="str">
            <v>62039</v>
          </cell>
          <cell r="J39939" t="str">
            <v>(blank)</v>
          </cell>
        </row>
        <row r="39940">
          <cell r="D39940" t="str">
            <v>62039</v>
          </cell>
          <cell r="J39940" t="str">
            <v>(blank)</v>
          </cell>
        </row>
        <row r="39941">
          <cell r="D39941" t="str">
            <v>62039</v>
          </cell>
          <cell r="J39941" t="str">
            <v>(blank)</v>
          </cell>
        </row>
        <row r="39942">
          <cell r="D39942" t="str">
            <v>62039</v>
          </cell>
          <cell r="J39942" t="str">
            <v>(blank)</v>
          </cell>
        </row>
        <row r="39943">
          <cell r="D39943" t="str">
            <v>62039</v>
          </cell>
          <cell r="J39943" t="str">
            <v>(blank)</v>
          </cell>
        </row>
        <row r="39944">
          <cell r="D39944" t="str">
            <v>62039</v>
          </cell>
          <cell r="J39944" t="str">
            <v>(blank)</v>
          </cell>
        </row>
        <row r="39945">
          <cell r="D39945" t="str">
            <v>62150</v>
          </cell>
          <cell r="J39945" t="str">
            <v>(blank)</v>
          </cell>
        </row>
        <row r="39946">
          <cell r="D39946" t="str">
            <v>62150</v>
          </cell>
          <cell r="J39946" t="str">
            <v>(blank)</v>
          </cell>
        </row>
        <row r="39947">
          <cell r="D39947" t="str">
            <v>62150</v>
          </cell>
          <cell r="J39947" t="str">
            <v>(blank)</v>
          </cell>
        </row>
        <row r="39948">
          <cell r="D39948" t="str">
            <v>62231</v>
          </cell>
          <cell r="J39948" t="str">
            <v>(blank)</v>
          </cell>
        </row>
        <row r="39949">
          <cell r="D39949" t="str">
            <v>62231</v>
          </cell>
          <cell r="J39949" t="str">
            <v>(blank)</v>
          </cell>
        </row>
        <row r="39950">
          <cell r="D39950" t="str">
            <v>62231</v>
          </cell>
          <cell r="J39950" t="str">
            <v>(blank)</v>
          </cell>
        </row>
        <row r="39951">
          <cell r="D39951" t="str">
            <v>62231</v>
          </cell>
          <cell r="J39951" t="str">
            <v>(blank)</v>
          </cell>
        </row>
        <row r="39952">
          <cell r="D39952" t="str">
            <v>62231</v>
          </cell>
          <cell r="J39952" t="str">
            <v>(blank)</v>
          </cell>
        </row>
        <row r="39953">
          <cell r="D39953" t="str">
            <v>62231</v>
          </cell>
          <cell r="J39953" t="str">
            <v>N/A</v>
          </cell>
        </row>
        <row r="39954">
          <cell r="D39954" t="str">
            <v>62732</v>
          </cell>
          <cell r="J39954" t="str">
            <v>(blank)</v>
          </cell>
        </row>
        <row r="39955">
          <cell r="D39955" t="str">
            <v>62732</v>
          </cell>
          <cell r="J39955" t="str">
            <v>(blank)</v>
          </cell>
        </row>
        <row r="39956">
          <cell r="D39956" t="str">
            <v>62732</v>
          </cell>
          <cell r="J39956" t="str">
            <v>(blank)</v>
          </cell>
        </row>
        <row r="39957">
          <cell r="D39957" t="str">
            <v>62732</v>
          </cell>
          <cell r="J39957" t="str">
            <v>(blank)</v>
          </cell>
        </row>
        <row r="39958">
          <cell r="D39958" t="str">
            <v>62732</v>
          </cell>
          <cell r="J39958" t="str">
            <v>(blank)</v>
          </cell>
        </row>
        <row r="39959">
          <cell r="D39959" t="str">
            <v>62732</v>
          </cell>
          <cell r="J39959" t="str">
            <v>(blank)</v>
          </cell>
        </row>
        <row r="39960">
          <cell r="D39960" t="str">
            <v>62732</v>
          </cell>
          <cell r="J39960" t="str">
            <v>(blank)</v>
          </cell>
        </row>
        <row r="39961">
          <cell r="D39961" t="str">
            <v>62732</v>
          </cell>
          <cell r="J39961" t="str">
            <v>(blank)</v>
          </cell>
        </row>
        <row r="39962">
          <cell r="D39962" t="str">
            <v>62732</v>
          </cell>
          <cell r="J39962" t="str">
            <v>(blank)</v>
          </cell>
        </row>
        <row r="39963">
          <cell r="D39963" t="str">
            <v>62732</v>
          </cell>
          <cell r="J39963" t="str">
            <v>(blank)</v>
          </cell>
        </row>
        <row r="39964">
          <cell r="D39964" t="str">
            <v>62732</v>
          </cell>
          <cell r="J39964" t="str">
            <v>(blank)</v>
          </cell>
        </row>
        <row r="39965">
          <cell r="D39965" t="str">
            <v>62732</v>
          </cell>
          <cell r="J39965" t="str">
            <v>(blank)</v>
          </cell>
        </row>
        <row r="39966">
          <cell r="D39966" t="str">
            <v>62732</v>
          </cell>
          <cell r="J39966" t="str">
            <v>(blank)</v>
          </cell>
        </row>
        <row r="39967">
          <cell r="D39967" t="str">
            <v>62732</v>
          </cell>
          <cell r="J39967" t="str">
            <v>(blank)</v>
          </cell>
        </row>
        <row r="39968">
          <cell r="D39968" t="str">
            <v>62737</v>
          </cell>
          <cell r="J39968" t="str">
            <v>(blank)</v>
          </cell>
        </row>
        <row r="39969">
          <cell r="D39969" t="str">
            <v>62737</v>
          </cell>
          <cell r="J39969" t="str">
            <v>(blank)</v>
          </cell>
        </row>
        <row r="39970">
          <cell r="D39970" t="str">
            <v>62737</v>
          </cell>
          <cell r="J39970" t="str">
            <v>(blank)</v>
          </cell>
        </row>
        <row r="39971">
          <cell r="D39971" t="str">
            <v>62737</v>
          </cell>
          <cell r="J39971" t="str">
            <v>(blank)</v>
          </cell>
        </row>
        <row r="39972">
          <cell r="D39972" t="str">
            <v>62737</v>
          </cell>
          <cell r="J39972" t="str">
            <v>(blank)</v>
          </cell>
        </row>
        <row r="39973">
          <cell r="D39973" t="str">
            <v>62737</v>
          </cell>
          <cell r="J39973" t="str">
            <v>(blank)</v>
          </cell>
        </row>
        <row r="39974">
          <cell r="D39974" t="str">
            <v>62737</v>
          </cell>
          <cell r="J39974" t="str">
            <v>(blank)</v>
          </cell>
        </row>
        <row r="39975">
          <cell r="D39975" t="str">
            <v>62737</v>
          </cell>
          <cell r="J39975" t="str">
            <v>(blank)</v>
          </cell>
        </row>
        <row r="39976">
          <cell r="D39976" t="str">
            <v>62737</v>
          </cell>
          <cell r="J39976" t="str">
            <v>(blank)</v>
          </cell>
        </row>
        <row r="39977">
          <cell r="D39977" t="str">
            <v>62737</v>
          </cell>
          <cell r="J39977" t="str">
            <v>(blank)</v>
          </cell>
        </row>
        <row r="39978">
          <cell r="D39978" t="str">
            <v>62737</v>
          </cell>
          <cell r="J39978" t="str">
            <v>(blank)</v>
          </cell>
        </row>
        <row r="39979">
          <cell r="D39979" t="str">
            <v>62737</v>
          </cell>
          <cell r="J39979" t="str">
            <v>(blank)</v>
          </cell>
        </row>
        <row r="39980">
          <cell r="D39980" t="str">
            <v>62737</v>
          </cell>
          <cell r="J39980" t="str">
            <v>(blank)</v>
          </cell>
        </row>
        <row r="39981">
          <cell r="D39981" t="str">
            <v>62737</v>
          </cell>
          <cell r="J39981" t="str">
            <v>(blank)</v>
          </cell>
        </row>
        <row r="39982">
          <cell r="D39982" t="str">
            <v>62748</v>
          </cell>
          <cell r="J39982" t="str">
            <v>(blank)</v>
          </cell>
        </row>
        <row r="39983">
          <cell r="D39983" t="str">
            <v>62774</v>
          </cell>
          <cell r="J39983" t="str">
            <v>(blank)</v>
          </cell>
        </row>
        <row r="39984">
          <cell r="D39984" t="str">
            <v>62810</v>
          </cell>
          <cell r="J39984" t="str">
            <v>(blank)</v>
          </cell>
        </row>
        <row r="39985">
          <cell r="D39985" t="str">
            <v>62810</v>
          </cell>
          <cell r="J39985" t="str">
            <v>(blank)</v>
          </cell>
        </row>
        <row r="39986">
          <cell r="D39986" t="str">
            <v>62810</v>
          </cell>
          <cell r="J39986" t="str">
            <v>(blank)</v>
          </cell>
        </row>
        <row r="39987">
          <cell r="D39987" t="str">
            <v>62811</v>
          </cell>
          <cell r="J39987" t="str">
            <v>(blank)</v>
          </cell>
        </row>
        <row r="39988">
          <cell r="D39988" t="str">
            <v>62811</v>
          </cell>
          <cell r="J39988" t="str">
            <v>(blank)</v>
          </cell>
        </row>
        <row r="39989">
          <cell r="D39989" t="str">
            <v>62811</v>
          </cell>
          <cell r="J39989" t="str">
            <v>(blank)</v>
          </cell>
        </row>
        <row r="39990">
          <cell r="D39990" t="str">
            <v>62811</v>
          </cell>
          <cell r="J39990" t="str">
            <v>(blank)</v>
          </cell>
        </row>
        <row r="39991">
          <cell r="D39991" t="str">
            <v>62811</v>
          </cell>
          <cell r="J39991" t="str">
            <v>(blank)</v>
          </cell>
        </row>
        <row r="39992">
          <cell r="D39992" t="str">
            <v>62811</v>
          </cell>
          <cell r="J39992" t="str">
            <v>(blank)</v>
          </cell>
        </row>
        <row r="39993">
          <cell r="D39993" t="str">
            <v>62811</v>
          </cell>
          <cell r="J39993" t="str">
            <v>(blank)</v>
          </cell>
        </row>
        <row r="39994">
          <cell r="D39994" t="str">
            <v>62811</v>
          </cell>
          <cell r="J39994" t="str">
            <v>(blank)</v>
          </cell>
        </row>
        <row r="39995">
          <cell r="D39995" t="str">
            <v>62811</v>
          </cell>
          <cell r="J39995" t="str">
            <v>(blank)</v>
          </cell>
        </row>
        <row r="39996">
          <cell r="D39996" t="str">
            <v>62811</v>
          </cell>
          <cell r="J39996" t="str">
            <v>(blank)</v>
          </cell>
        </row>
        <row r="39997">
          <cell r="D39997" t="str">
            <v>62811</v>
          </cell>
          <cell r="J39997" t="str">
            <v>(blank)</v>
          </cell>
        </row>
        <row r="39998">
          <cell r="D39998" t="str">
            <v>62811</v>
          </cell>
          <cell r="J39998" t="str">
            <v>(blank)</v>
          </cell>
        </row>
        <row r="39999">
          <cell r="D39999" t="str">
            <v>62811</v>
          </cell>
          <cell r="J39999" t="str">
            <v>(blank)</v>
          </cell>
        </row>
        <row r="40000">
          <cell r="D40000" t="str">
            <v>62811</v>
          </cell>
          <cell r="J40000" t="str">
            <v>(blank)</v>
          </cell>
        </row>
        <row r="40001">
          <cell r="D40001" t="str">
            <v>62811</v>
          </cell>
          <cell r="J40001" t="str">
            <v>(blank)</v>
          </cell>
        </row>
        <row r="40002">
          <cell r="D40002" t="str">
            <v>62811</v>
          </cell>
          <cell r="J40002" t="str">
            <v>(blank)</v>
          </cell>
        </row>
        <row r="40003">
          <cell r="D40003" t="str">
            <v>62812</v>
          </cell>
          <cell r="J40003" t="str">
            <v>(blank)</v>
          </cell>
        </row>
        <row r="40004">
          <cell r="D40004" t="str">
            <v>62812</v>
          </cell>
          <cell r="J40004" t="str">
            <v>(blank)</v>
          </cell>
        </row>
        <row r="40005">
          <cell r="D40005" t="str">
            <v>62812</v>
          </cell>
          <cell r="J40005" t="str">
            <v>(blank)</v>
          </cell>
        </row>
        <row r="40006">
          <cell r="D40006" t="str">
            <v>62863</v>
          </cell>
          <cell r="J40006" t="str">
            <v>(blank)</v>
          </cell>
        </row>
        <row r="40007">
          <cell r="D40007" t="str">
            <v>62863</v>
          </cell>
          <cell r="J40007" t="str">
            <v>(blank)</v>
          </cell>
        </row>
        <row r="40008">
          <cell r="D40008" t="str">
            <v>62863</v>
          </cell>
          <cell r="J40008" t="str">
            <v>(blank)</v>
          </cell>
        </row>
        <row r="40009">
          <cell r="D40009" t="str">
            <v>62863</v>
          </cell>
          <cell r="J40009" t="str">
            <v>(blank)</v>
          </cell>
        </row>
        <row r="40010">
          <cell r="D40010" t="str">
            <v>62863</v>
          </cell>
          <cell r="J40010" t="str">
            <v>(blank)</v>
          </cell>
        </row>
        <row r="40011">
          <cell r="D40011" t="str">
            <v>62863</v>
          </cell>
          <cell r="J40011" t="str">
            <v>(blank)</v>
          </cell>
        </row>
        <row r="40012">
          <cell r="D40012" t="str">
            <v>62863</v>
          </cell>
          <cell r="J40012" t="str">
            <v>(blank)</v>
          </cell>
        </row>
        <row r="40013">
          <cell r="D40013" t="str">
            <v>62863</v>
          </cell>
          <cell r="J40013" t="str">
            <v>(blank)</v>
          </cell>
        </row>
        <row r="40014">
          <cell r="D40014" t="str">
            <v>62863</v>
          </cell>
          <cell r="J40014" t="str">
            <v>(blank)</v>
          </cell>
        </row>
        <row r="40015">
          <cell r="D40015" t="str">
            <v>62863</v>
          </cell>
          <cell r="J40015" t="str">
            <v>(blank)</v>
          </cell>
        </row>
        <row r="40016">
          <cell r="D40016" t="str">
            <v>62863</v>
          </cell>
          <cell r="J40016" t="str">
            <v>(blank)</v>
          </cell>
        </row>
        <row r="40017">
          <cell r="D40017" t="str">
            <v>62863</v>
          </cell>
          <cell r="J40017" t="str">
            <v>(blank)</v>
          </cell>
        </row>
        <row r="40018">
          <cell r="D40018" t="str">
            <v>62863</v>
          </cell>
          <cell r="J40018" t="str">
            <v>(blank)</v>
          </cell>
        </row>
        <row r="40019">
          <cell r="D40019" t="str">
            <v>62863</v>
          </cell>
          <cell r="J40019" t="str">
            <v>(blank)</v>
          </cell>
        </row>
        <row r="40020">
          <cell r="D40020" t="str">
            <v>63137</v>
          </cell>
          <cell r="J40020" t="str">
            <v>(blank)</v>
          </cell>
        </row>
        <row r="40021">
          <cell r="D40021" t="str">
            <v>63261</v>
          </cell>
          <cell r="J40021" t="str">
            <v>(blank)</v>
          </cell>
        </row>
        <row r="40022">
          <cell r="D40022" t="str">
            <v>63815</v>
          </cell>
          <cell r="J40022" t="str">
            <v>(blank)</v>
          </cell>
        </row>
        <row r="40023">
          <cell r="D40023" t="str">
            <v>63816</v>
          </cell>
          <cell r="J40023" t="str">
            <v>(blank)</v>
          </cell>
        </row>
        <row r="40024">
          <cell r="D40024" t="str">
            <v>63966</v>
          </cell>
          <cell r="J40024" t="str">
            <v>(blank)</v>
          </cell>
        </row>
        <row r="40025">
          <cell r="D40025" t="str">
            <v>63967</v>
          </cell>
          <cell r="J40025" t="str">
            <v>(blank)</v>
          </cell>
        </row>
        <row r="40026">
          <cell r="D40026" t="str">
            <v>63990</v>
          </cell>
          <cell r="J40026" t="str">
            <v>(blank)</v>
          </cell>
        </row>
        <row r="40027">
          <cell r="D40027" t="str">
            <v>64410</v>
          </cell>
          <cell r="J40027" t="str">
            <v>(blank)</v>
          </cell>
        </row>
        <row r="40028">
          <cell r="D40028" t="str">
            <v>64410</v>
          </cell>
          <cell r="J40028" t="str">
            <v>(blank)</v>
          </cell>
        </row>
        <row r="40029">
          <cell r="D40029" t="str">
            <v>64410</v>
          </cell>
          <cell r="J40029" t="str">
            <v>(blank)</v>
          </cell>
        </row>
        <row r="40030">
          <cell r="D40030" t="str">
            <v>64410</v>
          </cell>
          <cell r="J40030" t="str">
            <v>(blank)</v>
          </cell>
        </row>
        <row r="40031">
          <cell r="D40031" t="str">
            <v>64410</v>
          </cell>
          <cell r="J40031" t="str">
            <v>(blank)</v>
          </cell>
        </row>
        <row r="40032">
          <cell r="D40032" t="str">
            <v>64410</v>
          </cell>
          <cell r="J40032" t="str">
            <v>(blank)</v>
          </cell>
        </row>
        <row r="40033">
          <cell r="D40033" t="str">
            <v>64410</v>
          </cell>
          <cell r="J40033" t="str">
            <v>(blank)</v>
          </cell>
        </row>
        <row r="40034">
          <cell r="D40034" t="str">
            <v>64410</v>
          </cell>
          <cell r="J40034" t="str">
            <v>(blank)</v>
          </cell>
        </row>
        <row r="40035">
          <cell r="D40035" t="str">
            <v>64410</v>
          </cell>
          <cell r="J40035" t="str">
            <v>(blank)</v>
          </cell>
        </row>
        <row r="40036">
          <cell r="D40036" t="str">
            <v>64410</v>
          </cell>
          <cell r="J40036" t="str">
            <v>(blank)</v>
          </cell>
        </row>
        <row r="40037">
          <cell r="D40037" t="str">
            <v>64410</v>
          </cell>
          <cell r="J40037" t="str">
            <v>(blank)</v>
          </cell>
        </row>
        <row r="40038">
          <cell r="D40038" t="str">
            <v>64410</v>
          </cell>
          <cell r="J40038" t="str">
            <v>(blank)</v>
          </cell>
        </row>
        <row r="40039">
          <cell r="D40039" t="str">
            <v>64410</v>
          </cell>
          <cell r="J40039" t="str">
            <v>(blank)</v>
          </cell>
        </row>
        <row r="40040">
          <cell r="D40040" t="str">
            <v>64410</v>
          </cell>
          <cell r="J40040" t="str">
            <v>(blank)</v>
          </cell>
        </row>
        <row r="40041">
          <cell r="D40041" t="str">
            <v>64412</v>
          </cell>
          <cell r="J40041" t="str">
            <v>(blank)</v>
          </cell>
        </row>
        <row r="40042">
          <cell r="D40042" t="str">
            <v>64412</v>
          </cell>
          <cell r="J40042" t="str">
            <v>(blank)</v>
          </cell>
        </row>
        <row r="40043">
          <cell r="D40043" t="str">
            <v>64412</v>
          </cell>
          <cell r="J40043" t="str">
            <v>(blank)</v>
          </cell>
        </row>
        <row r="40044">
          <cell r="D40044" t="str">
            <v>64412</v>
          </cell>
          <cell r="J40044" t="str">
            <v>(blank)</v>
          </cell>
        </row>
        <row r="40045">
          <cell r="D40045" t="str">
            <v>64412</v>
          </cell>
          <cell r="J40045" t="str">
            <v>(blank)</v>
          </cell>
        </row>
        <row r="40046">
          <cell r="D40046" t="str">
            <v>64412</v>
          </cell>
          <cell r="J40046" t="str">
            <v>(blank)</v>
          </cell>
        </row>
        <row r="40047">
          <cell r="D40047" t="str">
            <v>64412</v>
          </cell>
          <cell r="J40047" t="str">
            <v>(blank)</v>
          </cell>
        </row>
        <row r="40048">
          <cell r="D40048" t="str">
            <v>64412</v>
          </cell>
          <cell r="J40048" t="str">
            <v>(blank)</v>
          </cell>
        </row>
        <row r="40049">
          <cell r="D40049" t="str">
            <v>64412</v>
          </cell>
          <cell r="J40049" t="str">
            <v>(blank)</v>
          </cell>
        </row>
        <row r="40050">
          <cell r="D40050" t="str">
            <v>64412</v>
          </cell>
          <cell r="J40050" t="str">
            <v>(blank)</v>
          </cell>
        </row>
        <row r="40051">
          <cell r="D40051" t="str">
            <v>64412</v>
          </cell>
          <cell r="J40051" t="str">
            <v>(blank)</v>
          </cell>
        </row>
        <row r="40052">
          <cell r="D40052" t="str">
            <v>64412</v>
          </cell>
          <cell r="J40052" t="str">
            <v>(blank)</v>
          </cell>
        </row>
        <row r="40053">
          <cell r="D40053" t="str">
            <v>64412</v>
          </cell>
          <cell r="J40053" t="str">
            <v>(blank)</v>
          </cell>
        </row>
        <row r="40054">
          <cell r="D40054" t="str">
            <v>64412</v>
          </cell>
          <cell r="J40054" t="str">
            <v>(blank)</v>
          </cell>
        </row>
        <row r="40055">
          <cell r="D40055" t="str">
            <v>65164</v>
          </cell>
          <cell r="J40055" t="str">
            <v>(blank)</v>
          </cell>
        </row>
        <row r="40056">
          <cell r="D40056" t="str">
            <v>65164</v>
          </cell>
          <cell r="J40056" t="str">
            <v>(blank)</v>
          </cell>
        </row>
        <row r="40057">
          <cell r="D40057" t="str">
            <v>65164</v>
          </cell>
          <cell r="J40057" t="str">
            <v>(blank)</v>
          </cell>
        </row>
        <row r="40058">
          <cell r="D40058" t="str">
            <v>65315</v>
          </cell>
          <cell r="J40058" t="str">
            <v>(blank)</v>
          </cell>
        </row>
        <row r="40059">
          <cell r="D40059" t="str">
            <v>66241</v>
          </cell>
          <cell r="J40059" t="str">
            <v>(blank)</v>
          </cell>
        </row>
        <row r="40060">
          <cell r="D40060" t="str">
            <v>66297</v>
          </cell>
          <cell r="J40060" t="str">
            <v>(blank)</v>
          </cell>
        </row>
        <row r="40061">
          <cell r="D40061" t="str">
            <v>66704</v>
          </cell>
          <cell r="J40061" t="str">
            <v>(blank)</v>
          </cell>
        </row>
        <row r="40062">
          <cell r="D40062" t="str">
            <v>66904</v>
          </cell>
          <cell r="J40062" t="str">
            <v>(blank)</v>
          </cell>
        </row>
        <row r="40063">
          <cell r="D40063" t="str">
            <v>66905</v>
          </cell>
          <cell r="J40063" t="str">
            <v>(blank)</v>
          </cell>
        </row>
        <row r="40064">
          <cell r="D40064" t="str">
            <v>66906</v>
          </cell>
          <cell r="J40064" t="str">
            <v>(blank)</v>
          </cell>
        </row>
        <row r="40065">
          <cell r="D40065" t="str">
            <v>66910</v>
          </cell>
          <cell r="J40065" t="str">
            <v>(blank)</v>
          </cell>
        </row>
        <row r="40066">
          <cell r="D40066" t="str">
            <v>66910</v>
          </cell>
          <cell r="J40066" t="str">
            <v>(blank)</v>
          </cell>
        </row>
        <row r="40067">
          <cell r="D40067" t="str">
            <v>66910</v>
          </cell>
          <cell r="J40067" t="str">
            <v>(blank)</v>
          </cell>
        </row>
        <row r="40068">
          <cell r="D40068" t="str">
            <v>66910</v>
          </cell>
          <cell r="J40068" t="str">
            <v>(blank)</v>
          </cell>
        </row>
        <row r="40069">
          <cell r="D40069" t="str">
            <v>66910</v>
          </cell>
          <cell r="J40069" t="str">
            <v>(blank)</v>
          </cell>
        </row>
        <row r="40070">
          <cell r="D40070" t="str">
            <v>66910</v>
          </cell>
          <cell r="J40070" t="str">
            <v>(blank)</v>
          </cell>
        </row>
        <row r="40071">
          <cell r="D40071" t="str">
            <v>66910</v>
          </cell>
          <cell r="J40071" t="str">
            <v>(blank)</v>
          </cell>
        </row>
        <row r="40072">
          <cell r="D40072" t="str">
            <v>66910</v>
          </cell>
          <cell r="J40072" t="str">
            <v>(blank)</v>
          </cell>
        </row>
        <row r="40073">
          <cell r="D40073" t="str">
            <v>66910</v>
          </cell>
          <cell r="J40073" t="str">
            <v>(blank)</v>
          </cell>
        </row>
        <row r="40074">
          <cell r="D40074" t="str">
            <v>66910</v>
          </cell>
          <cell r="J40074" t="str">
            <v>(blank)</v>
          </cell>
        </row>
        <row r="40075">
          <cell r="D40075" t="str">
            <v>66910</v>
          </cell>
          <cell r="J40075" t="str">
            <v>(blank)</v>
          </cell>
        </row>
        <row r="40076">
          <cell r="D40076" t="str">
            <v>66910</v>
          </cell>
          <cell r="J40076" t="str">
            <v>(blank)</v>
          </cell>
        </row>
        <row r="40077">
          <cell r="D40077" t="str">
            <v>66910</v>
          </cell>
          <cell r="J40077" t="str">
            <v>(blank)</v>
          </cell>
        </row>
        <row r="40078">
          <cell r="D40078" t="str">
            <v>67015</v>
          </cell>
          <cell r="J40078" t="str">
            <v>(blank)</v>
          </cell>
        </row>
        <row r="40079">
          <cell r="D40079" t="str">
            <v>67052</v>
          </cell>
          <cell r="J40079" t="str">
            <v>(blank)</v>
          </cell>
        </row>
        <row r="40080">
          <cell r="D40080" t="str">
            <v>67054</v>
          </cell>
          <cell r="J40080" t="str">
            <v>(blank)</v>
          </cell>
        </row>
        <row r="40081">
          <cell r="D40081" t="str">
            <v>67056</v>
          </cell>
          <cell r="J40081" t="str">
            <v>(blank)</v>
          </cell>
        </row>
        <row r="40082">
          <cell r="D40082" t="str">
            <v>67057</v>
          </cell>
          <cell r="J40082" t="str">
            <v>(blank)</v>
          </cell>
        </row>
        <row r="40083">
          <cell r="D40083" t="str">
            <v>67062</v>
          </cell>
          <cell r="J40083" t="str">
            <v>(blank)</v>
          </cell>
        </row>
        <row r="40084">
          <cell r="D40084" t="str">
            <v>67078</v>
          </cell>
          <cell r="J40084" t="str">
            <v>(blank)</v>
          </cell>
        </row>
        <row r="40085">
          <cell r="D40085" t="str">
            <v>67080</v>
          </cell>
          <cell r="J40085" t="str">
            <v>(blank)</v>
          </cell>
        </row>
        <row r="40086">
          <cell r="D40086" t="str">
            <v>67082</v>
          </cell>
          <cell r="J40086" t="str">
            <v>(blank)</v>
          </cell>
        </row>
        <row r="40087">
          <cell r="D40087" t="str">
            <v>67089</v>
          </cell>
          <cell r="J40087" t="str">
            <v>(blank)</v>
          </cell>
        </row>
        <row r="40088">
          <cell r="D40088" t="str">
            <v>67094</v>
          </cell>
          <cell r="J40088" t="str">
            <v>(blank)</v>
          </cell>
        </row>
        <row r="40089">
          <cell r="D40089" t="str">
            <v>67102</v>
          </cell>
          <cell r="J40089" t="str">
            <v>(blank)</v>
          </cell>
        </row>
        <row r="40090">
          <cell r="D40090" t="str">
            <v>67102</v>
          </cell>
          <cell r="J40090" t="str">
            <v>(blank)</v>
          </cell>
        </row>
        <row r="40091">
          <cell r="D40091" t="str">
            <v>67102</v>
          </cell>
          <cell r="J40091" t="str">
            <v>(blank)</v>
          </cell>
        </row>
        <row r="40092">
          <cell r="D40092" t="str">
            <v>67102</v>
          </cell>
          <cell r="J40092" t="str">
            <v>(blank)</v>
          </cell>
        </row>
        <row r="40093">
          <cell r="D40093" t="str">
            <v>67102</v>
          </cell>
          <cell r="J40093" t="str">
            <v>(blank)</v>
          </cell>
        </row>
        <row r="40094">
          <cell r="D40094" t="str">
            <v>67102</v>
          </cell>
          <cell r="J40094" t="str">
            <v>(blank)</v>
          </cell>
        </row>
        <row r="40095">
          <cell r="D40095" t="str">
            <v>67102</v>
          </cell>
          <cell r="J40095" t="str">
            <v>(blank)</v>
          </cell>
        </row>
        <row r="40096">
          <cell r="D40096" t="str">
            <v>67102</v>
          </cell>
          <cell r="J40096" t="str">
            <v>(blank)</v>
          </cell>
        </row>
        <row r="40097">
          <cell r="D40097" t="str">
            <v>67102</v>
          </cell>
          <cell r="J40097" t="str">
            <v>(blank)</v>
          </cell>
        </row>
        <row r="40098">
          <cell r="D40098" t="str">
            <v>67102</v>
          </cell>
          <cell r="J40098" t="str">
            <v>(blank)</v>
          </cell>
        </row>
        <row r="40099">
          <cell r="D40099" t="str">
            <v>67102</v>
          </cell>
          <cell r="J40099" t="str">
            <v>(blank)</v>
          </cell>
        </row>
        <row r="40100">
          <cell r="D40100" t="str">
            <v>67102</v>
          </cell>
          <cell r="J40100" t="str">
            <v>(blank)</v>
          </cell>
        </row>
        <row r="40101">
          <cell r="D40101" t="str">
            <v>67102</v>
          </cell>
          <cell r="J40101" t="str">
            <v>(blank)</v>
          </cell>
        </row>
        <row r="40102">
          <cell r="D40102" t="str">
            <v>67107</v>
          </cell>
          <cell r="J40102" t="str">
            <v>(blank)</v>
          </cell>
        </row>
        <row r="40103">
          <cell r="D40103" t="str">
            <v>67113</v>
          </cell>
          <cell r="J40103" t="str">
            <v>(blank)</v>
          </cell>
        </row>
        <row r="40104">
          <cell r="D40104" t="str">
            <v>67118</v>
          </cell>
          <cell r="J40104" t="str">
            <v>(blank)</v>
          </cell>
        </row>
        <row r="40105">
          <cell r="D40105" t="str">
            <v>67118</v>
          </cell>
          <cell r="J40105" t="str">
            <v>(blank)</v>
          </cell>
        </row>
        <row r="40106">
          <cell r="D40106" t="str">
            <v>67118</v>
          </cell>
          <cell r="J40106" t="str">
            <v>(blank)</v>
          </cell>
        </row>
        <row r="40107">
          <cell r="D40107" t="str">
            <v>67118</v>
          </cell>
          <cell r="J40107" t="str">
            <v>(blank)</v>
          </cell>
        </row>
        <row r="40108">
          <cell r="D40108" t="str">
            <v>67118</v>
          </cell>
          <cell r="J40108" t="str">
            <v>(blank)</v>
          </cell>
        </row>
        <row r="40109">
          <cell r="D40109" t="str">
            <v>67118</v>
          </cell>
          <cell r="J40109" t="str">
            <v>(blank)</v>
          </cell>
        </row>
        <row r="40110">
          <cell r="D40110" t="str">
            <v>67118</v>
          </cell>
          <cell r="J40110" t="str">
            <v>(blank)</v>
          </cell>
        </row>
        <row r="40111">
          <cell r="D40111" t="str">
            <v>67118</v>
          </cell>
          <cell r="J40111" t="str">
            <v>(blank)</v>
          </cell>
        </row>
        <row r="40112">
          <cell r="D40112" t="str">
            <v>67118</v>
          </cell>
          <cell r="J40112" t="str">
            <v>(blank)</v>
          </cell>
        </row>
        <row r="40113">
          <cell r="D40113" t="str">
            <v>67118</v>
          </cell>
          <cell r="J40113" t="str">
            <v>(blank)</v>
          </cell>
        </row>
        <row r="40114">
          <cell r="D40114" t="str">
            <v>67118</v>
          </cell>
          <cell r="J40114" t="str">
            <v>(blank)</v>
          </cell>
        </row>
        <row r="40115">
          <cell r="D40115" t="str">
            <v>67118</v>
          </cell>
          <cell r="J40115" t="str">
            <v>(blank)</v>
          </cell>
        </row>
        <row r="40116">
          <cell r="D40116" t="str">
            <v>67118</v>
          </cell>
          <cell r="J40116" t="str">
            <v>(blank)</v>
          </cell>
        </row>
        <row r="40117">
          <cell r="D40117" t="str">
            <v>67118</v>
          </cell>
          <cell r="J40117" t="str">
            <v>(blank)</v>
          </cell>
        </row>
        <row r="40118">
          <cell r="D40118" t="str">
            <v>67742</v>
          </cell>
          <cell r="J40118" t="str">
            <v>(blank)</v>
          </cell>
        </row>
        <row r="40119">
          <cell r="D40119" t="str">
            <v>67927</v>
          </cell>
          <cell r="J40119" t="str">
            <v>(blank)</v>
          </cell>
        </row>
        <row r="40120">
          <cell r="D40120" t="str">
            <v>68280</v>
          </cell>
          <cell r="J40120" t="str">
            <v>(blank)</v>
          </cell>
        </row>
        <row r="40121">
          <cell r="D40121" t="str">
            <v>68280</v>
          </cell>
          <cell r="J40121" t="str">
            <v>(blank)</v>
          </cell>
        </row>
        <row r="40122">
          <cell r="D40122" t="str">
            <v>68280</v>
          </cell>
          <cell r="J40122" t="str">
            <v>(blank)</v>
          </cell>
        </row>
        <row r="40123">
          <cell r="D40123" t="str">
            <v>68280</v>
          </cell>
          <cell r="J40123" t="str">
            <v>(blank)</v>
          </cell>
        </row>
        <row r="40124">
          <cell r="D40124" t="str">
            <v>68280</v>
          </cell>
          <cell r="J40124" t="str">
            <v>(blank)</v>
          </cell>
        </row>
        <row r="40125">
          <cell r="D40125" t="str">
            <v>68280</v>
          </cell>
          <cell r="J40125" t="str">
            <v>(blank)</v>
          </cell>
        </row>
        <row r="40126">
          <cell r="D40126" t="str">
            <v>68280</v>
          </cell>
          <cell r="J40126" t="str">
            <v>(blank)</v>
          </cell>
        </row>
        <row r="40127">
          <cell r="D40127" t="str">
            <v>68280</v>
          </cell>
          <cell r="J40127" t="str">
            <v>(blank)</v>
          </cell>
        </row>
        <row r="40128">
          <cell r="D40128" t="str">
            <v>68280</v>
          </cell>
          <cell r="J40128" t="str">
            <v>(blank)</v>
          </cell>
        </row>
        <row r="40129">
          <cell r="D40129" t="str">
            <v>68280</v>
          </cell>
          <cell r="J40129" t="str">
            <v>(blank)</v>
          </cell>
        </row>
        <row r="40130">
          <cell r="D40130" t="str">
            <v>68280</v>
          </cell>
          <cell r="J40130" t="str">
            <v>(blank)</v>
          </cell>
        </row>
        <row r="40131">
          <cell r="D40131" t="str">
            <v>68280</v>
          </cell>
          <cell r="J40131" t="str">
            <v>(blank)</v>
          </cell>
        </row>
        <row r="40132">
          <cell r="D40132" t="str">
            <v>68280</v>
          </cell>
          <cell r="J40132" t="str">
            <v>(blank)</v>
          </cell>
        </row>
        <row r="40133">
          <cell r="D40133" t="str">
            <v>68280</v>
          </cell>
          <cell r="J40133" t="str">
            <v>(blank)</v>
          </cell>
        </row>
        <row r="40134">
          <cell r="D40134" t="str">
            <v>68280</v>
          </cell>
          <cell r="J40134" t="str">
            <v>(blank)</v>
          </cell>
        </row>
        <row r="40135">
          <cell r="D40135" t="str">
            <v>68280</v>
          </cell>
          <cell r="J40135" t="str">
            <v>(blank)</v>
          </cell>
        </row>
        <row r="40136">
          <cell r="D40136" t="str">
            <v>68511</v>
          </cell>
          <cell r="J40136" t="str">
            <v>(blank)</v>
          </cell>
        </row>
        <row r="40137">
          <cell r="D40137" t="str">
            <v>68511</v>
          </cell>
          <cell r="J40137" t="str">
            <v>(blank)</v>
          </cell>
        </row>
        <row r="40138">
          <cell r="D40138" t="str">
            <v>68511</v>
          </cell>
          <cell r="J40138" t="str">
            <v>(blank)</v>
          </cell>
        </row>
        <row r="40139">
          <cell r="D40139" t="str">
            <v>68511</v>
          </cell>
          <cell r="J40139" t="str">
            <v>(blank)</v>
          </cell>
        </row>
        <row r="40140">
          <cell r="D40140" t="str">
            <v>68511</v>
          </cell>
          <cell r="J40140" t="str">
            <v>(blank)</v>
          </cell>
        </row>
        <row r="40141">
          <cell r="D40141" t="str">
            <v>68511</v>
          </cell>
          <cell r="J40141" t="str">
            <v>N/A</v>
          </cell>
        </row>
        <row r="40142">
          <cell r="D40142" t="str">
            <v>68689</v>
          </cell>
          <cell r="J40142" t="str">
            <v>(blank)</v>
          </cell>
        </row>
        <row r="40143">
          <cell r="D40143" t="str">
            <v>68689</v>
          </cell>
          <cell r="J40143" t="str">
            <v>(blank)</v>
          </cell>
        </row>
        <row r="40144">
          <cell r="D40144" t="str">
            <v>68689</v>
          </cell>
          <cell r="J40144" t="str">
            <v>(blank)</v>
          </cell>
        </row>
        <row r="40145">
          <cell r="D40145" t="str">
            <v>68689</v>
          </cell>
          <cell r="J40145" t="str">
            <v>(blank)</v>
          </cell>
        </row>
        <row r="40146">
          <cell r="D40146" t="str">
            <v>68689</v>
          </cell>
          <cell r="J40146" t="str">
            <v>(blank)</v>
          </cell>
        </row>
        <row r="40147">
          <cell r="D40147" t="str">
            <v>68689</v>
          </cell>
          <cell r="J40147" t="str">
            <v>(blank)</v>
          </cell>
        </row>
        <row r="40148">
          <cell r="D40148" t="str">
            <v>68689</v>
          </cell>
          <cell r="J40148" t="str">
            <v>(blank)</v>
          </cell>
        </row>
        <row r="40149">
          <cell r="D40149" t="str">
            <v>68689</v>
          </cell>
          <cell r="J40149" t="str">
            <v>(blank)</v>
          </cell>
        </row>
        <row r="40150">
          <cell r="D40150" t="str">
            <v>68689</v>
          </cell>
          <cell r="J40150" t="str">
            <v>(blank)</v>
          </cell>
        </row>
        <row r="40151">
          <cell r="D40151" t="str">
            <v>68689</v>
          </cell>
          <cell r="J40151" t="str">
            <v>(blank)</v>
          </cell>
        </row>
        <row r="40152">
          <cell r="D40152" t="str">
            <v>68712</v>
          </cell>
          <cell r="J40152" t="str">
            <v>(blank)</v>
          </cell>
        </row>
        <row r="40153">
          <cell r="D40153" t="str">
            <v>68712</v>
          </cell>
          <cell r="J40153" t="str">
            <v>(blank)</v>
          </cell>
        </row>
        <row r="40154">
          <cell r="D40154" t="str">
            <v>68712</v>
          </cell>
          <cell r="J40154" t="str">
            <v>(blank)</v>
          </cell>
        </row>
        <row r="40155">
          <cell r="D40155" t="str">
            <v>68712</v>
          </cell>
          <cell r="J40155" t="str">
            <v>(blank)</v>
          </cell>
        </row>
        <row r="40156">
          <cell r="D40156" t="str">
            <v>68712</v>
          </cell>
          <cell r="J40156" t="str">
            <v>(blank)</v>
          </cell>
        </row>
        <row r="40157">
          <cell r="D40157" t="str">
            <v>68712</v>
          </cell>
          <cell r="J40157" t="str">
            <v>(blank)</v>
          </cell>
        </row>
        <row r="40158">
          <cell r="D40158" t="str">
            <v>68712</v>
          </cell>
          <cell r="J40158" t="str">
            <v>(blank)</v>
          </cell>
        </row>
        <row r="40159">
          <cell r="D40159" t="str">
            <v>68712</v>
          </cell>
          <cell r="J40159" t="str">
            <v>(blank)</v>
          </cell>
        </row>
        <row r="40160">
          <cell r="D40160" t="str">
            <v>68712</v>
          </cell>
          <cell r="J40160" t="str">
            <v>(blank)</v>
          </cell>
        </row>
        <row r="40161">
          <cell r="D40161" t="str">
            <v>68712</v>
          </cell>
          <cell r="J40161" t="str">
            <v>(blank)</v>
          </cell>
        </row>
        <row r="40162">
          <cell r="D40162" t="str">
            <v>68775</v>
          </cell>
          <cell r="J40162" t="str">
            <v>(blank)</v>
          </cell>
        </row>
        <row r="40163">
          <cell r="D40163" t="str">
            <v>68775</v>
          </cell>
          <cell r="J40163" t="str">
            <v>(blank)</v>
          </cell>
        </row>
        <row r="40164">
          <cell r="D40164" t="str">
            <v>68775</v>
          </cell>
          <cell r="J40164" t="str">
            <v>(blank)</v>
          </cell>
        </row>
        <row r="40165">
          <cell r="D40165" t="str">
            <v>68775</v>
          </cell>
          <cell r="J40165" t="str">
            <v>(blank)</v>
          </cell>
        </row>
        <row r="40166">
          <cell r="D40166" t="str">
            <v>68775</v>
          </cell>
          <cell r="J40166" t="str">
            <v>(blank)</v>
          </cell>
        </row>
        <row r="40167">
          <cell r="D40167" t="str">
            <v>68775</v>
          </cell>
          <cell r="J40167" t="str">
            <v>(blank)</v>
          </cell>
        </row>
        <row r="40168">
          <cell r="D40168" t="str">
            <v>68775</v>
          </cell>
          <cell r="J40168" t="str">
            <v>(blank)</v>
          </cell>
        </row>
        <row r="40169">
          <cell r="D40169" t="str">
            <v>68775</v>
          </cell>
          <cell r="J40169" t="str">
            <v>(blank)</v>
          </cell>
        </row>
        <row r="40170">
          <cell r="D40170" t="str">
            <v>68775</v>
          </cell>
          <cell r="J40170" t="str">
            <v>(blank)</v>
          </cell>
        </row>
        <row r="40171">
          <cell r="D40171" t="str">
            <v>68775</v>
          </cell>
          <cell r="J40171" t="str">
            <v>(blank)</v>
          </cell>
        </row>
        <row r="40172">
          <cell r="D40172" t="str">
            <v>68944</v>
          </cell>
          <cell r="J40172" t="str">
            <v>(blank)</v>
          </cell>
        </row>
        <row r="40173">
          <cell r="D40173" t="str">
            <v>90139</v>
          </cell>
          <cell r="J40173" t="str">
            <v>(blank)</v>
          </cell>
        </row>
        <row r="40174">
          <cell r="D40174" t="str">
            <v>90139</v>
          </cell>
          <cell r="J40174" t="str">
            <v>(blank)</v>
          </cell>
        </row>
        <row r="40175">
          <cell r="D40175" t="str">
            <v>90139</v>
          </cell>
          <cell r="J40175" t="str">
            <v>(blank)</v>
          </cell>
        </row>
        <row r="40176">
          <cell r="D40176" t="str">
            <v>90139</v>
          </cell>
          <cell r="J40176" t="str">
            <v>(blank)</v>
          </cell>
        </row>
        <row r="40177">
          <cell r="D40177" t="str">
            <v>90139</v>
          </cell>
          <cell r="J40177" t="str">
            <v>(blank)</v>
          </cell>
        </row>
        <row r="40178">
          <cell r="D40178" t="str">
            <v>90139</v>
          </cell>
          <cell r="J40178" t="str">
            <v>(blank)</v>
          </cell>
        </row>
        <row r="40179">
          <cell r="D40179" t="str">
            <v>90139</v>
          </cell>
          <cell r="J40179" t="str">
            <v>(blank)</v>
          </cell>
        </row>
        <row r="40180">
          <cell r="D40180" t="str">
            <v>90139</v>
          </cell>
          <cell r="J40180" t="str">
            <v>(blank)</v>
          </cell>
        </row>
        <row r="40181">
          <cell r="D40181" t="str">
            <v>90139</v>
          </cell>
          <cell r="J40181" t="str">
            <v>(blank)</v>
          </cell>
        </row>
        <row r="40182">
          <cell r="D40182" t="str">
            <v>90139</v>
          </cell>
          <cell r="J40182" t="str">
            <v>(blank)</v>
          </cell>
        </row>
        <row r="40183">
          <cell r="D40183" t="str">
            <v>90139</v>
          </cell>
          <cell r="J40183" t="str">
            <v>(blank)</v>
          </cell>
        </row>
        <row r="40184">
          <cell r="D40184" t="str">
            <v>90139</v>
          </cell>
          <cell r="J40184" t="str">
            <v>(blank)</v>
          </cell>
        </row>
        <row r="40185">
          <cell r="D40185" t="str">
            <v>90139</v>
          </cell>
          <cell r="J40185" t="str">
            <v>(blank)</v>
          </cell>
        </row>
        <row r="40186">
          <cell r="D40186" t="str">
            <v>90139</v>
          </cell>
          <cell r="J40186" t="str">
            <v>(blank)</v>
          </cell>
        </row>
        <row r="40187">
          <cell r="D40187" t="str">
            <v>90334</v>
          </cell>
          <cell r="J40187" t="str">
            <v>(blank)</v>
          </cell>
        </row>
        <row r="40188">
          <cell r="D40188" t="str">
            <v>90334</v>
          </cell>
          <cell r="J40188" t="str">
            <v>(blank)</v>
          </cell>
        </row>
        <row r="40189">
          <cell r="D40189" t="str">
            <v>90334</v>
          </cell>
          <cell r="J40189" t="str">
            <v>(blank)</v>
          </cell>
        </row>
        <row r="40190">
          <cell r="D40190" t="str">
            <v>90334</v>
          </cell>
          <cell r="J40190" t="str">
            <v>(blank)</v>
          </cell>
        </row>
        <row r="40191">
          <cell r="D40191" t="str">
            <v>90334</v>
          </cell>
          <cell r="J40191" t="str">
            <v>(blank)</v>
          </cell>
        </row>
        <row r="40192">
          <cell r="D40192" t="str">
            <v>90334</v>
          </cell>
          <cell r="J40192" t="str">
            <v>(blank)</v>
          </cell>
        </row>
        <row r="40193">
          <cell r="D40193" t="str">
            <v>90334</v>
          </cell>
          <cell r="J40193" t="str">
            <v>(blank)</v>
          </cell>
        </row>
        <row r="40194">
          <cell r="D40194" t="str">
            <v>90334</v>
          </cell>
          <cell r="J40194" t="str">
            <v>(blank)</v>
          </cell>
        </row>
        <row r="40195">
          <cell r="D40195" t="str">
            <v>90334</v>
          </cell>
          <cell r="J40195" t="str">
            <v>(blank)</v>
          </cell>
        </row>
        <row r="40196">
          <cell r="D40196" t="str">
            <v>90334</v>
          </cell>
          <cell r="J40196" t="str">
            <v>(blank)</v>
          </cell>
        </row>
        <row r="40197">
          <cell r="D40197" t="str">
            <v>90334</v>
          </cell>
          <cell r="J40197" t="str">
            <v>(blank)</v>
          </cell>
        </row>
        <row r="40198">
          <cell r="D40198" t="str">
            <v>90334</v>
          </cell>
          <cell r="J40198" t="str">
            <v>(blank)</v>
          </cell>
        </row>
        <row r="40199">
          <cell r="D40199" t="str">
            <v>90334</v>
          </cell>
          <cell r="J40199" t="str">
            <v>(blank)</v>
          </cell>
        </row>
        <row r="40200">
          <cell r="D40200" t="str">
            <v>90334</v>
          </cell>
          <cell r="J40200" t="str">
            <v>(blank)</v>
          </cell>
        </row>
        <row r="40201">
          <cell r="D40201" t="str">
            <v>90339</v>
          </cell>
          <cell r="J40201" t="str">
            <v>(blank)</v>
          </cell>
        </row>
        <row r="40202">
          <cell r="D40202" t="str">
            <v>90339</v>
          </cell>
          <cell r="J40202" t="str">
            <v>(blank)</v>
          </cell>
        </row>
        <row r="40203">
          <cell r="D40203" t="str">
            <v>90339</v>
          </cell>
          <cell r="J40203" t="str">
            <v>(blank)</v>
          </cell>
        </row>
        <row r="40204">
          <cell r="D40204" t="str">
            <v>90339</v>
          </cell>
          <cell r="J40204" t="str">
            <v>(blank)</v>
          </cell>
        </row>
        <row r="40205">
          <cell r="D40205" t="str">
            <v>90339</v>
          </cell>
          <cell r="J40205" t="str">
            <v>(blank)</v>
          </cell>
        </row>
        <row r="40206">
          <cell r="D40206" t="str">
            <v>90339</v>
          </cell>
          <cell r="J40206" t="str">
            <v>(blank)</v>
          </cell>
        </row>
        <row r="40207">
          <cell r="D40207" t="str">
            <v>90339</v>
          </cell>
          <cell r="J40207" t="str">
            <v>(blank)</v>
          </cell>
        </row>
        <row r="40208">
          <cell r="D40208" t="str">
            <v>90339</v>
          </cell>
          <cell r="J40208" t="str">
            <v>(blank)</v>
          </cell>
        </row>
        <row r="40209">
          <cell r="D40209" t="str">
            <v>90339</v>
          </cell>
          <cell r="J40209" t="str">
            <v>(blank)</v>
          </cell>
        </row>
        <row r="40210">
          <cell r="D40210" t="str">
            <v>90339</v>
          </cell>
          <cell r="J40210" t="str">
            <v>(blank)</v>
          </cell>
        </row>
        <row r="40211">
          <cell r="D40211" t="str">
            <v>90339</v>
          </cell>
          <cell r="J40211" t="str">
            <v>(blank)</v>
          </cell>
        </row>
        <row r="40212">
          <cell r="D40212" t="str">
            <v>90339</v>
          </cell>
          <cell r="J40212" t="str">
            <v>(blank)</v>
          </cell>
        </row>
        <row r="40213">
          <cell r="D40213" t="str">
            <v>90339</v>
          </cell>
          <cell r="J40213" t="str">
            <v>(blank)</v>
          </cell>
        </row>
        <row r="40214">
          <cell r="D40214" t="str">
            <v>90339</v>
          </cell>
          <cell r="J40214" t="str">
            <v>(blank)</v>
          </cell>
        </row>
        <row r="40215">
          <cell r="D40215" t="str">
            <v>90343</v>
          </cell>
          <cell r="J40215" t="str">
            <v>(blank)</v>
          </cell>
        </row>
        <row r="40216">
          <cell r="D40216" t="str">
            <v>90343</v>
          </cell>
          <cell r="J40216" t="str">
            <v>(blank)</v>
          </cell>
        </row>
        <row r="40217">
          <cell r="D40217" t="str">
            <v>90343</v>
          </cell>
          <cell r="J40217" t="str">
            <v>(blank)</v>
          </cell>
        </row>
        <row r="40218">
          <cell r="D40218" t="str">
            <v>90343</v>
          </cell>
          <cell r="J40218" t="str">
            <v>(blank)</v>
          </cell>
        </row>
        <row r="40219">
          <cell r="D40219" t="str">
            <v>90343</v>
          </cell>
          <cell r="J40219" t="str">
            <v>(blank)</v>
          </cell>
        </row>
        <row r="40220">
          <cell r="D40220" t="str">
            <v>90343</v>
          </cell>
          <cell r="J40220" t="str">
            <v>(blank)</v>
          </cell>
        </row>
        <row r="40221">
          <cell r="D40221" t="str">
            <v>90343</v>
          </cell>
          <cell r="J40221" t="str">
            <v>(blank)</v>
          </cell>
        </row>
        <row r="40222">
          <cell r="D40222" t="str">
            <v>90343</v>
          </cell>
          <cell r="J40222" t="str">
            <v>(blank)</v>
          </cell>
        </row>
        <row r="40223">
          <cell r="D40223" t="str">
            <v>90343</v>
          </cell>
          <cell r="J40223" t="str">
            <v>(blank)</v>
          </cell>
        </row>
        <row r="40224">
          <cell r="D40224" t="str">
            <v>90343</v>
          </cell>
          <cell r="J40224" t="str">
            <v>(blank)</v>
          </cell>
        </row>
        <row r="40225">
          <cell r="D40225" t="str">
            <v>90343</v>
          </cell>
          <cell r="J40225" t="str">
            <v>(blank)</v>
          </cell>
        </row>
        <row r="40226">
          <cell r="D40226" t="str">
            <v>90343</v>
          </cell>
          <cell r="J40226" t="str">
            <v>(blank)</v>
          </cell>
        </row>
        <row r="40227">
          <cell r="D40227" t="str">
            <v>90343</v>
          </cell>
          <cell r="J40227" t="str">
            <v>(blank)</v>
          </cell>
        </row>
        <row r="40228">
          <cell r="D40228" t="str">
            <v>90343</v>
          </cell>
          <cell r="J40228" t="str">
            <v>(blank)</v>
          </cell>
        </row>
        <row r="40229">
          <cell r="D40229" t="str">
            <v>90344</v>
          </cell>
          <cell r="J40229" t="str">
            <v>(blank)</v>
          </cell>
        </row>
        <row r="40230">
          <cell r="D40230" t="str">
            <v>90344</v>
          </cell>
          <cell r="J40230" t="str">
            <v>(blank)</v>
          </cell>
        </row>
        <row r="40231">
          <cell r="D40231" t="str">
            <v>90344</v>
          </cell>
          <cell r="J40231" t="str">
            <v>(blank)</v>
          </cell>
        </row>
        <row r="40232">
          <cell r="D40232" t="str">
            <v>90344</v>
          </cell>
          <cell r="J40232" t="str">
            <v>(blank)</v>
          </cell>
        </row>
        <row r="40233">
          <cell r="D40233" t="str">
            <v>90344</v>
          </cell>
          <cell r="J40233" t="str">
            <v>(blank)</v>
          </cell>
        </row>
        <row r="40234">
          <cell r="D40234" t="str">
            <v>90344</v>
          </cell>
          <cell r="J40234" t="str">
            <v>(blank)</v>
          </cell>
        </row>
        <row r="40235">
          <cell r="D40235" t="str">
            <v>90344</v>
          </cell>
          <cell r="J40235" t="str">
            <v>(blank)</v>
          </cell>
        </row>
        <row r="40236">
          <cell r="D40236" t="str">
            <v>90344</v>
          </cell>
          <cell r="J40236" t="str">
            <v>(blank)</v>
          </cell>
        </row>
        <row r="40237">
          <cell r="D40237" t="str">
            <v>90344</v>
          </cell>
          <cell r="J40237" t="str">
            <v>(blank)</v>
          </cell>
        </row>
        <row r="40238">
          <cell r="D40238" t="str">
            <v>90344</v>
          </cell>
          <cell r="J40238" t="str">
            <v>(blank)</v>
          </cell>
        </row>
        <row r="40239">
          <cell r="D40239" t="str">
            <v>90344</v>
          </cell>
          <cell r="J40239" t="str">
            <v>(blank)</v>
          </cell>
        </row>
        <row r="40240">
          <cell r="D40240" t="str">
            <v>90344</v>
          </cell>
          <cell r="J40240" t="str">
            <v>(blank)</v>
          </cell>
        </row>
        <row r="40241">
          <cell r="D40241" t="str">
            <v>90344</v>
          </cell>
          <cell r="J40241" t="str">
            <v>(blank)</v>
          </cell>
        </row>
        <row r="40242">
          <cell r="D40242" t="str">
            <v>90344</v>
          </cell>
          <cell r="J40242" t="str">
            <v>(blank)</v>
          </cell>
        </row>
        <row r="40243">
          <cell r="D40243" t="str">
            <v>90565</v>
          </cell>
          <cell r="J40243" t="str">
            <v>(blank)</v>
          </cell>
        </row>
        <row r="40244">
          <cell r="D40244" t="str">
            <v>90565</v>
          </cell>
          <cell r="J40244" t="str">
            <v>(blank)</v>
          </cell>
        </row>
        <row r="40245">
          <cell r="D40245" t="str">
            <v>90565</v>
          </cell>
          <cell r="J40245" t="str">
            <v>(blank)</v>
          </cell>
        </row>
        <row r="40246">
          <cell r="D40246" t="str">
            <v>90565</v>
          </cell>
          <cell r="J40246" t="str">
            <v>(blank)</v>
          </cell>
        </row>
        <row r="40247">
          <cell r="D40247" t="str">
            <v>90565</v>
          </cell>
          <cell r="J40247" t="str">
            <v>(blank)</v>
          </cell>
        </row>
        <row r="40248">
          <cell r="D40248" t="str">
            <v>90565</v>
          </cell>
          <cell r="J40248" t="str">
            <v>(blank)</v>
          </cell>
        </row>
        <row r="40249">
          <cell r="D40249" t="str">
            <v>90565</v>
          </cell>
          <cell r="J40249" t="str">
            <v>(blank)</v>
          </cell>
        </row>
        <row r="40250">
          <cell r="D40250" t="str">
            <v>90565</v>
          </cell>
          <cell r="J40250" t="str">
            <v>(blank)</v>
          </cell>
        </row>
        <row r="40251">
          <cell r="D40251" t="str">
            <v>90565</v>
          </cell>
          <cell r="J40251" t="str">
            <v>(blank)</v>
          </cell>
        </row>
        <row r="40252">
          <cell r="D40252" t="str">
            <v>90565</v>
          </cell>
          <cell r="J40252" t="str">
            <v>(blank)</v>
          </cell>
        </row>
        <row r="40253">
          <cell r="D40253" t="str">
            <v>90565</v>
          </cell>
          <cell r="J40253" t="str">
            <v>(blank)</v>
          </cell>
        </row>
        <row r="40254">
          <cell r="D40254" t="str">
            <v>90565</v>
          </cell>
          <cell r="J40254" t="str">
            <v>(blank)</v>
          </cell>
        </row>
        <row r="40255">
          <cell r="D40255" t="str">
            <v>90565</v>
          </cell>
          <cell r="J40255" t="str">
            <v>(blank)</v>
          </cell>
        </row>
        <row r="40256">
          <cell r="D40256" t="str">
            <v>90565</v>
          </cell>
          <cell r="J40256" t="str">
            <v>(blank)</v>
          </cell>
        </row>
        <row r="40257">
          <cell r="D40257" t="str">
            <v>90566</v>
          </cell>
          <cell r="J40257" t="str">
            <v>(blank)</v>
          </cell>
        </row>
        <row r="40258">
          <cell r="D40258" t="str">
            <v>90566</v>
          </cell>
          <cell r="J40258" t="str">
            <v>(blank)</v>
          </cell>
        </row>
        <row r="40259">
          <cell r="D40259" t="str">
            <v>90566</v>
          </cell>
          <cell r="J40259" t="str">
            <v>(blank)</v>
          </cell>
        </row>
        <row r="40260">
          <cell r="D40260" t="str">
            <v>90566</v>
          </cell>
          <cell r="J40260" t="str">
            <v>(blank)</v>
          </cell>
        </row>
        <row r="40261">
          <cell r="D40261" t="str">
            <v>90566</v>
          </cell>
          <cell r="J40261" t="str">
            <v>(blank)</v>
          </cell>
        </row>
        <row r="40262">
          <cell r="D40262" t="str">
            <v>90566</v>
          </cell>
          <cell r="J40262" t="str">
            <v>(blank)</v>
          </cell>
        </row>
        <row r="40263">
          <cell r="D40263" t="str">
            <v>90566</v>
          </cell>
          <cell r="J40263" t="str">
            <v>(blank)</v>
          </cell>
        </row>
        <row r="40264">
          <cell r="D40264" t="str">
            <v>90566</v>
          </cell>
          <cell r="J40264" t="str">
            <v>(blank)</v>
          </cell>
        </row>
        <row r="40265">
          <cell r="D40265" t="str">
            <v>90566</v>
          </cell>
          <cell r="J40265" t="str">
            <v>(blank)</v>
          </cell>
        </row>
        <row r="40266">
          <cell r="D40266" t="str">
            <v>90566</v>
          </cell>
          <cell r="J40266" t="str">
            <v>(blank)</v>
          </cell>
        </row>
        <row r="40267">
          <cell r="D40267" t="str">
            <v>90566</v>
          </cell>
          <cell r="J40267" t="str">
            <v>(blank)</v>
          </cell>
        </row>
        <row r="40268">
          <cell r="D40268" t="str">
            <v>90566</v>
          </cell>
          <cell r="J40268" t="str">
            <v>(blank)</v>
          </cell>
        </row>
        <row r="40269">
          <cell r="D40269" t="str">
            <v>90566</v>
          </cell>
          <cell r="J40269" t="str">
            <v>(blank)</v>
          </cell>
        </row>
        <row r="40270">
          <cell r="D40270" t="str">
            <v>90566</v>
          </cell>
          <cell r="J40270" t="str">
            <v>(blank)</v>
          </cell>
        </row>
        <row r="40271">
          <cell r="D40271" t="str">
            <v>90583</v>
          </cell>
          <cell r="J40271" t="str">
            <v>(blank)</v>
          </cell>
        </row>
        <row r="40272">
          <cell r="D40272" t="str">
            <v>90599</v>
          </cell>
          <cell r="J40272" t="str">
            <v>(blank)</v>
          </cell>
        </row>
        <row r="40273">
          <cell r="D40273" t="str">
            <v>90599</v>
          </cell>
          <cell r="J40273" t="str">
            <v>(blank)</v>
          </cell>
        </row>
        <row r="40274">
          <cell r="D40274" t="str">
            <v>90599</v>
          </cell>
          <cell r="J40274" t="str">
            <v>(blank)</v>
          </cell>
        </row>
        <row r="40275">
          <cell r="D40275" t="str">
            <v>90599</v>
          </cell>
          <cell r="J40275" t="str">
            <v>(blank)</v>
          </cell>
        </row>
        <row r="40276">
          <cell r="D40276" t="str">
            <v>90599</v>
          </cell>
          <cell r="J40276" t="str">
            <v>(blank)</v>
          </cell>
        </row>
        <row r="40277">
          <cell r="D40277" t="str">
            <v>90599</v>
          </cell>
          <cell r="J40277" t="str">
            <v>(blank)</v>
          </cell>
        </row>
        <row r="40278">
          <cell r="D40278" t="str">
            <v>90655</v>
          </cell>
          <cell r="J40278" t="str">
            <v>(blank)</v>
          </cell>
        </row>
        <row r="40279">
          <cell r="D40279" t="str">
            <v>90655</v>
          </cell>
          <cell r="J40279" t="str">
            <v>(blank)</v>
          </cell>
        </row>
        <row r="40280">
          <cell r="D40280" t="str">
            <v>90655</v>
          </cell>
          <cell r="J40280" t="str">
            <v>(blank)</v>
          </cell>
        </row>
        <row r="40281">
          <cell r="D40281" t="str">
            <v>90655</v>
          </cell>
          <cell r="J40281" t="str">
            <v>(blank)</v>
          </cell>
        </row>
        <row r="40282">
          <cell r="D40282" t="str">
            <v>90655</v>
          </cell>
          <cell r="J40282" t="str">
            <v>(blank)</v>
          </cell>
        </row>
        <row r="40283">
          <cell r="D40283" t="str">
            <v>90655</v>
          </cell>
          <cell r="J40283" t="str">
            <v>(blank)</v>
          </cell>
        </row>
        <row r="40284">
          <cell r="D40284" t="str">
            <v>90655</v>
          </cell>
          <cell r="J40284" t="str">
            <v>(blank)</v>
          </cell>
        </row>
        <row r="40285">
          <cell r="D40285" t="str">
            <v>90655</v>
          </cell>
          <cell r="J40285" t="str">
            <v>(blank)</v>
          </cell>
        </row>
        <row r="40286">
          <cell r="D40286" t="str">
            <v>90655</v>
          </cell>
          <cell r="J40286" t="str">
            <v>(blank)</v>
          </cell>
        </row>
        <row r="40287">
          <cell r="D40287" t="str">
            <v>90655</v>
          </cell>
          <cell r="J40287" t="str">
            <v>(blank)</v>
          </cell>
        </row>
        <row r="40288">
          <cell r="D40288" t="str">
            <v>90655</v>
          </cell>
          <cell r="J40288" t="str">
            <v>(blank)</v>
          </cell>
        </row>
        <row r="40289">
          <cell r="D40289" t="str">
            <v>90655</v>
          </cell>
          <cell r="J40289" t="str">
            <v>(blank)</v>
          </cell>
        </row>
        <row r="40290">
          <cell r="D40290" t="str">
            <v>90655</v>
          </cell>
          <cell r="J40290" t="str">
            <v>(blank)</v>
          </cell>
        </row>
        <row r="40291">
          <cell r="D40291" t="str">
            <v>90662</v>
          </cell>
          <cell r="J40291" t="str">
            <v>(blank)</v>
          </cell>
        </row>
        <row r="40292">
          <cell r="D40292" t="str">
            <v>90662</v>
          </cell>
          <cell r="J40292" t="str">
            <v>(blank)</v>
          </cell>
        </row>
        <row r="40293">
          <cell r="D40293" t="str">
            <v>90662</v>
          </cell>
          <cell r="J40293" t="str">
            <v>(blank)</v>
          </cell>
        </row>
        <row r="40294">
          <cell r="D40294" t="str">
            <v>90662</v>
          </cell>
          <cell r="J40294" t="str">
            <v>(blank)</v>
          </cell>
        </row>
        <row r="40295">
          <cell r="D40295" t="str">
            <v>90662</v>
          </cell>
          <cell r="J40295" t="str">
            <v>(blank)</v>
          </cell>
        </row>
        <row r="40296">
          <cell r="D40296" t="str">
            <v>90662</v>
          </cell>
          <cell r="J40296" t="str">
            <v>(blank)</v>
          </cell>
        </row>
        <row r="40297">
          <cell r="D40297" t="str">
            <v>90662</v>
          </cell>
          <cell r="J40297" t="str">
            <v>(blank)</v>
          </cell>
        </row>
        <row r="40298">
          <cell r="D40298" t="str">
            <v>90662</v>
          </cell>
          <cell r="J40298" t="str">
            <v>(blank)</v>
          </cell>
        </row>
        <row r="40299">
          <cell r="D40299" t="str">
            <v>90662</v>
          </cell>
          <cell r="J40299" t="str">
            <v>(blank)</v>
          </cell>
        </row>
        <row r="40300">
          <cell r="D40300" t="str">
            <v>90662</v>
          </cell>
          <cell r="J40300" t="str">
            <v>(blank)</v>
          </cell>
        </row>
        <row r="40301">
          <cell r="D40301" t="str">
            <v>90662</v>
          </cell>
          <cell r="J40301" t="str">
            <v>(blank)</v>
          </cell>
        </row>
        <row r="40302">
          <cell r="D40302" t="str">
            <v>90662</v>
          </cell>
          <cell r="J40302" t="str">
            <v>(blank)</v>
          </cell>
        </row>
        <row r="40303">
          <cell r="D40303" t="str">
            <v>90662</v>
          </cell>
          <cell r="J40303" t="str">
            <v>(blank)</v>
          </cell>
        </row>
        <row r="40304">
          <cell r="D40304" t="str">
            <v>90662</v>
          </cell>
          <cell r="J40304" t="str">
            <v>(blank)</v>
          </cell>
        </row>
        <row r="40305">
          <cell r="D40305" t="str">
            <v>90663</v>
          </cell>
          <cell r="J40305" t="str">
            <v>(blank)</v>
          </cell>
        </row>
        <row r="40306">
          <cell r="D40306" t="str">
            <v>90663</v>
          </cell>
          <cell r="J40306" t="str">
            <v>(blank)</v>
          </cell>
        </row>
        <row r="40307">
          <cell r="D40307" t="str">
            <v>90663</v>
          </cell>
          <cell r="J40307" t="str">
            <v>(blank)</v>
          </cell>
        </row>
        <row r="40308">
          <cell r="D40308" t="str">
            <v>90663</v>
          </cell>
          <cell r="J40308" t="str">
            <v>(blank)</v>
          </cell>
        </row>
        <row r="40309">
          <cell r="D40309" t="str">
            <v>90663</v>
          </cell>
          <cell r="J40309" t="str">
            <v>(blank)</v>
          </cell>
        </row>
        <row r="40310">
          <cell r="D40310" t="str">
            <v>90663</v>
          </cell>
          <cell r="J40310" t="str">
            <v>(blank)</v>
          </cell>
        </row>
        <row r="40311">
          <cell r="D40311" t="str">
            <v>90663</v>
          </cell>
          <cell r="J40311" t="str">
            <v>(blank)</v>
          </cell>
        </row>
        <row r="40312">
          <cell r="D40312" t="str">
            <v>90663</v>
          </cell>
          <cell r="J40312" t="str">
            <v>(blank)</v>
          </cell>
        </row>
        <row r="40313">
          <cell r="D40313" t="str">
            <v>90663</v>
          </cell>
          <cell r="J40313" t="str">
            <v>(blank)</v>
          </cell>
        </row>
        <row r="40314">
          <cell r="D40314" t="str">
            <v>90663</v>
          </cell>
          <cell r="J40314" t="str">
            <v>(blank)</v>
          </cell>
        </row>
        <row r="40315">
          <cell r="D40315" t="str">
            <v>90663</v>
          </cell>
          <cell r="J40315" t="str">
            <v>(blank)</v>
          </cell>
        </row>
        <row r="40316">
          <cell r="D40316" t="str">
            <v>90663</v>
          </cell>
          <cell r="J40316" t="str">
            <v>(blank)</v>
          </cell>
        </row>
        <row r="40317">
          <cell r="D40317" t="str">
            <v>90663</v>
          </cell>
          <cell r="J40317" t="str">
            <v>(blank)</v>
          </cell>
        </row>
        <row r="40318">
          <cell r="D40318" t="str">
            <v>90663</v>
          </cell>
          <cell r="J40318" t="str">
            <v>(blank)</v>
          </cell>
        </row>
        <row r="40319">
          <cell r="D40319" t="str">
            <v>90670</v>
          </cell>
          <cell r="J40319" t="str">
            <v>(blank)</v>
          </cell>
        </row>
        <row r="40320">
          <cell r="D40320" t="str">
            <v>90731</v>
          </cell>
          <cell r="J40320" t="str">
            <v>(blank)</v>
          </cell>
        </row>
        <row r="40321">
          <cell r="D40321" t="str">
            <v>90731</v>
          </cell>
          <cell r="J40321" t="str">
            <v>(blank)</v>
          </cell>
        </row>
        <row r="40322">
          <cell r="D40322" t="str">
            <v>90731</v>
          </cell>
          <cell r="J40322" t="str">
            <v>(blank)</v>
          </cell>
        </row>
        <row r="40323">
          <cell r="D40323" t="str">
            <v>90731</v>
          </cell>
          <cell r="J40323" t="str">
            <v>(blank)</v>
          </cell>
        </row>
        <row r="40324">
          <cell r="D40324" t="str">
            <v>90731</v>
          </cell>
          <cell r="J40324" t="str">
            <v>(blank)</v>
          </cell>
        </row>
        <row r="40325">
          <cell r="D40325" t="str">
            <v>90731</v>
          </cell>
          <cell r="J40325" t="str">
            <v>(blank)</v>
          </cell>
        </row>
        <row r="40326">
          <cell r="D40326" t="str">
            <v>90731</v>
          </cell>
          <cell r="J40326" t="str">
            <v>(blank)</v>
          </cell>
        </row>
        <row r="40327">
          <cell r="D40327" t="str">
            <v>90731</v>
          </cell>
          <cell r="J40327" t="str">
            <v>(blank)</v>
          </cell>
        </row>
        <row r="40328">
          <cell r="D40328" t="str">
            <v>90731</v>
          </cell>
          <cell r="J40328" t="str">
            <v>(blank)</v>
          </cell>
        </row>
        <row r="40329">
          <cell r="D40329" t="str">
            <v>90731</v>
          </cell>
          <cell r="J40329" t="str">
            <v>(blank)</v>
          </cell>
        </row>
        <row r="40330">
          <cell r="D40330" t="str">
            <v>90731</v>
          </cell>
          <cell r="J40330" t="str">
            <v>(blank)</v>
          </cell>
        </row>
        <row r="40331">
          <cell r="D40331" t="str">
            <v>90731</v>
          </cell>
          <cell r="J40331" t="str">
            <v>(blank)</v>
          </cell>
        </row>
        <row r="40332">
          <cell r="D40332" t="str">
            <v>90731</v>
          </cell>
          <cell r="J40332" t="str">
            <v>(blank)</v>
          </cell>
        </row>
        <row r="40333">
          <cell r="D40333" t="str">
            <v>90731</v>
          </cell>
          <cell r="J40333" t="str">
            <v>(blank)</v>
          </cell>
        </row>
        <row r="40334">
          <cell r="D40334" t="str">
            <v>90764</v>
          </cell>
          <cell r="J40334" t="str">
            <v>(blank)</v>
          </cell>
        </row>
        <row r="40335">
          <cell r="D40335" t="str">
            <v>90764</v>
          </cell>
          <cell r="J40335" t="str">
            <v>(blank)</v>
          </cell>
        </row>
        <row r="40336">
          <cell r="D40336" t="str">
            <v>90764</v>
          </cell>
          <cell r="J40336" t="str">
            <v>(blank)</v>
          </cell>
        </row>
        <row r="40337">
          <cell r="D40337" t="str">
            <v>90764</v>
          </cell>
          <cell r="J40337" t="str">
            <v>(blank)</v>
          </cell>
        </row>
        <row r="40338">
          <cell r="D40338" t="str">
            <v>90764</v>
          </cell>
          <cell r="J40338" t="str">
            <v>(blank)</v>
          </cell>
        </row>
        <row r="40339">
          <cell r="D40339" t="str">
            <v>90764</v>
          </cell>
          <cell r="J40339" t="str">
            <v>(blank)</v>
          </cell>
        </row>
        <row r="40340">
          <cell r="D40340" t="str">
            <v>90764</v>
          </cell>
          <cell r="J40340" t="str">
            <v>(blank)</v>
          </cell>
        </row>
        <row r="40341">
          <cell r="D40341" t="str">
            <v>90764</v>
          </cell>
          <cell r="J40341" t="str">
            <v>(blank)</v>
          </cell>
        </row>
        <row r="40342">
          <cell r="D40342" t="str">
            <v>90764</v>
          </cell>
          <cell r="J40342" t="str">
            <v>(blank)</v>
          </cell>
        </row>
        <row r="40343">
          <cell r="D40343" t="str">
            <v>90764</v>
          </cell>
          <cell r="J40343" t="str">
            <v>(blank)</v>
          </cell>
        </row>
        <row r="40344">
          <cell r="D40344" t="str">
            <v>90764</v>
          </cell>
          <cell r="J40344" t="str">
            <v>(blank)</v>
          </cell>
        </row>
        <row r="40345">
          <cell r="D40345" t="str">
            <v>90764</v>
          </cell>
          <cell r="J40345" t="str">
            <v>(blank)</v>
          </cell>
        </row>
        <row r="40346">
          <cell r="D40346" t="str">
            <v>90764</v>
          </cell>
          <cell r="J40346" t="str">
            <v>(blank)</v>
          </cell>
        </row>
        <row r="40347">
          <cell r="D40347" t="str">
            <v>90764</v>
          </cell>
          <cell r="J40347" t="str">
            <v>(blank)</v>
          </cell>
        </row>
        <row r="40348">
          <cell r="D40348" t="str">
            <v>90799</v>
          </cell>
          <cell r="J40348" t="str">
            <v>(blank)</v>
          </cell>
        </row>
        <row r="40349">
          <cell r="D40349" t="str">
            <v>90799</v>
          </cell>
          <cell r="J40349" t="str">
            <v>(blank)</v>
          </cell>
        </row>
        <row r="40350">
          <cell r="D40350" t="str">
            <v>90799</v>
          </cell>
          <cell r="J40350" t="str">
            <v>(blank)</v>
          </cell>
        </row>
        <row r="40351">
          <cell r="D40351" t="str">
            <v>90799</v>
          </cell>
          <cell r="J40351" t="str">
            <v>(blank)</v>
          </cell>
        </row>
        <row r="40352">
          <cell r="D40352" t="str">
            <v>90799</v>
          </cell>
          <cell r="J40352" t="str">
            <v>(blank)</v>
          </cell>
        </row>
        <row r="40353">
          <cell r="D40353" t="str">
            <v>90799</v>
          </cell>
          <cell r="J40353" t="str">
            <v>(blank)</v>
          </cell>
        </row>
        <row r="40354">
          <cell r="D40354" t="str">
            <v>90799</v>
          </cell>
          <cell r="J40354" t="str">
            <v>(blank)</v>
          </cell>
        </row>
        <row r="40355">
          <cell r="D40355" t="str">
            <v>90799</v>
          </cell>
          <cell r="J40355" t="str">
            <v>(blank)</v>
          </cell>
        </row>
        <row r="40356">
          <cell r="D40356" t="str">
            <v>90799</v>
          </cell>
          <cell r="J40356" t="str">
            <v>(blank)</v>
          </cell>
        </row>
        <row r="40357">
          <cell r="D40357" t="str">
            <v>90799</v>
          </cell>
          <cell r="J40357" t="str">
            <v>(blank)</v>
          </cell>
        </row>
        <row r="40358">
          <cell r="D40358" t="str">
            <v>90799</v>
          </cell>
          <cell r="J40358" t="str">
            <v>(blank)</v>
          </cell>
        </row>
        <row r="40359">
          <cell r="D40359" t="str">
            <v>90802</v>
          </cell>
          <cell r="J40359" t="str">
            <v>(blank)</v>
          </cell>
        </row>
        <row r="40360">
          <cell r="D40360" t="str">
            <v>90802</v>
          </cell>
          <cell r="J40360" t="str">
            <v>(blank)</v>
          </cell>
        </row>
        <row r="40361">
          <cell r="D40361" t="str">
            <v>90802</v>
          </cell>
          <cell r="J40361" t="str">
            <v>(blank)</v>
          </cell>
        </row>
        <row r="40362">
          <cell r="D40362" t="str">
            <v>90802</v>
          </cell>
          <cell r="J40362" t="str">
            <v>(blank)</v>
          </cell>
        </row>
        <row r="40363">
          <cell r="D40363" t="str">
            <v>90802</v>
          </cell>
          <cell r="J40363" t="str">
            <v>(blank)</v>
          </cell>
        </row>
        <row r="40364">
          <cell r="D40364" t="str">
            <v>90802</v>
          </cell>
          <cell r="J40364" t="str">
            <v>(blank)</v>
          </cell>
        </row>
        <row r="40365">
          <cell r="D40365" t="str">
            <v>90802</v>
          </cell>
          <cell r="J40365" t="str">
            <v>(blank)</v>
          </cell>
        </row>
        <row r="40366">
          <cell r="D40366" t="str">
            <v>90802</v>
          </cell>
          <cell r="J40366" t="str">
            <v>(blank)</v>
          </cell>
        </row>
        <row r="40367">
          <cell r="D40367" t="str">
            <v>90802</v>
          </cell>
          <cell r="J40367" t="str">
            <v>(blank)</v>
          </cell>
        </row>
        <row r="40368">
          <cell r="D40368" t="str">
            <v>90802</v>
          </cell>
          <cell r="J40368" t="str">
            <v>(blank)</v>
          </cell>
        </row>
        <row r="40369">
          <cell r="D40369" t="str">
            <v>90802</v>
          </cell>
          <cell r="J40369" t="str">
            <v>(blank)</v>
          </cell>
        </row>
        <row r="40370">
          <cell r="D40370" t="str">
            <v>90802</v>
          </cell>
          <cell r="J40370" t="str">
            <v>(blank)</v>
          </cell>
        </row>
        <row r="40371">
          <cell r="D40371" t="str">
            <v>90802</v>
          </cell>
          <cell r="J40371" t="str">
            <v>(blank)</v>
          </cell>
        </row>
        <row r="40372">
          <cell r="D40372" t="str">
            <v>90802</v>
          </cell>
          <cell r="J40372" t="str">
            <v>(blank)</v>
          </cell>
        </row>
        <row r="40373">
          <cell r="D40373" t="str">
            <v>90824</v>
          </cell>
          <cell r="J40373" t="str">
            <v>(blank)</v>
          </cell>
        </row>
        <row r="40374">
          <cell r="D40374" t="str">
            <v>90824</v>
          </cell>
          <cell r="J40374" t="str">
            <v>(blank)</v>
          </cell>
        </row>
        <row r="40375">
          <cell r="D40375" t="str">
            <v>90824</v>
          </cell>
          <cell r="J40375" t="str">
            <v>(blank)</v>
          </cell>
        </row>
        <row r="40376">
          <cell r="D40376" t="str">
            <v>90824</v>
          </cell>
          <cell r="J40376" t="str">
            <v>(blank)</v>
          </cell>
        </row>
        <row r="40377">
          <cell r="D40377" t="str">
            <v>90824</v>
          </cell>
          <cell r="J40377" t="str">
            <v>(blank)</v>
          </cell>
        </row>
        <row r="40378">
          <cell r="D40378" t="str">
            <v>90824</v>
          </cell>
          <cell r="J40378" t="str">
            <v>(blank)</v>
          </cell>
        </row>
        <row r="40379">
          <cell r="D40379" t="str">
            <v>90824</v>
          </cell>
          <cell r="J40379" t="str">
            <v>(blank)</v>
          </cell>
        </row>
        <row r="40380">
          <cell r="D40380" t="str">
            <v>90824</v>
          </cell>
          <cell r="J40380" t="str">
            <v>(blank)</v>
          </cell>
        </row>
        <row r="40381">
          <cell r="D40381" t="str">
            <v>90824</v>
          </cell>
          <cell r="J40381" t="str">
            <v>(blank)</v>
          </cell>
        </row>
        <row r="40382">
          <cell r="D40382" t="str">
            <v>90824</v>
          </cell>
          <cell r="J40382" t="str">
            <v>(blank)</v>
          </cell>
        </row>
        <row r="40383">
          <cell r="D40383" t="str">
            <v>90824</v>
          </cell>
          <cell r="J40383" t="str">
            <v>(blank)</v>
          </cell>
        </row>
        <row r="40384">
          <cell r="D40384" t="str">
            <v>90824</v>
          </cell>
          <cell r="J40384" t="str">
            <v>(blank)</v>
          </cell>
        </row>
        <row r="40385">
          <cell r="D40385" t="str">
            <v>90824</v>
          </cell>
          <cell r="J40385" t="str">
            <v>(blank)</v>
          </cell>
        </row>
        <row r="40386">
          <cell r="D40386" t="str">
            <v>90824</v>
          </cell>
          <cell r="J40386" t="str">
            <v>(blank)</v>
          </cell>
        </row>
        <row r="40387">
          <cell r="D40387" t="str">
            <v>90824</v>
          </cell>
          <cell r="J40387" t="str">
            <v>(blank)</v>
          </cell>
        </row>
        <row r="40388">
          <cell r="D40388" t="str">
            <v>90824</v>
          </cell>
          <cell r="J40388" t="str">
            <v>(blank)</v>
          </cell>
        </row>
        <row r="40389">
          <cell r="D40389" t="str">
            <v>90824</v>
          </cell>
          <cell r="J40389" t="str">
            <v>(blank)</v>
          </cell>
        </row>
        <row r="40390">
          <cell r="D40390" t="str">
            <v>90824</v>
          </cell>
          <cell r="J40390" t="str">
            <v>(blank)</v>
          </cell>
        </row>
        <row r="40391">
          <cell r="D40391" t="str">
            <v>90824</v>
          </cell>
          <cell r="J40391" t="str">
            <v>(blank)</v>
          </cell>
        </row>
        <row r="40392">
          <cell r="D40392" t="str">
            <v>90824</v>
          </cell>
          <cell r="J40392" t="str">
            <v>(blank)</v>
          </cell>
        </row>
        <row r="40393">
          <cell r="D40393" t="str">
            <v>90824</v>
          </cell>
          <cell r="J40393" t="str">
            <v>(blank)</v>
          </cell>
        </row>
        <row r="40394">
          <cell r="D40394" t="str">
            <v>90824</v>
          </cell>
          <cell r="J40394" t="str">
            <v>(blank)</v>
          </cell>
        </row>
        <row r="40395">
          <cell r="D40395" t="str">
            <v>90824</v>
          </cell>
          <cell r="J40395" t="str">
            <v>(blank)</v>
          </cell>
        </row>
        <row r="40396">
          <cell r="D40396" t="str">
            <v>90824</v>
          </cell>
          <cell r="J40396" t="str">
            <v>(blank)</v>
          </cell>
        </row>
        <row r="40397">
          <cell r="D40397" t="str">
            <v>90824</v>
          </cell>
          <cell r="J40397" t="str">
            <v>(blank)</v>
          </cell>
        </row>
        <row r="40398">
          <cell r="D40398" t="str">
            <v>90824</v>
          </cell>
          <cell r="J40398" t="str">
            <v>(blank)</v>
          </cell>
        </row>
        <row r="40399">
          <cell r="D40399" t="str">
            <v>90824</v>
          </cell>
          <cell r="J40399" t="str">
            <v>(blank)</v>
          </cell>
        </row>
        <row r="40400">
          <cell r="D40400" t="str">
            <v>90824</v>
          </cell>
          <cell r="J40400" t="str">
            <v>N/A</v>
          </cell>
        </row>
        <row r="40401">
          <cell r="D40401" t="str">
            <v>90903</v>
          </cell>
          <cell r="J40401" t="str">
            <v>(blank)</v>
          </cell>
        </row>
        <row r="40402">
          <cell r="D40402" t="str">
            <v>90903</v>
          </cell>
          <cell r="J40402" t="str">
            <v>(blank)</v>
          </cell>
        </row>
        <row r="40403">
          <cell r="D40403" t="str">
            <v>90903</v>
          </cell>
          <cell r="J40403" t="str">
            <v>(blank)</v>
          </cell>
        </row>
        <row r="40404">
          <cell r="D40404" t="str">
            <v>90903</v>
          </cell>
          <cell r="J40404" t="str">
            <v>(blank)</v>
          </cell>
        </row>
        <row r="40405">
          <cell r="D40405" t="str">
            <v>90903</v>
          </cell>
          <cell r="J40405" t="str">
            <v>(blank)</v>
          </cell>
        </row>
        <row r="40406">
          <cell r="D40406" t="str">
            <v>90903</v>
          </cell>
          <cell r="J40406" t="str">
            <v>(blank)</v>
          </cell>
        </row>
        <row r="40407">
          <cell r="D40407" t="str">
            <v>90903</v>
          </cell>
          <cell r="J40407" t="str">
            <v>(blank)</v>
          </cell>
        </row>
        <row r="40408">
          <cell r="D40408" t="str">
            <v>90903</v>
          </cell>
          <cell r="J40408" t="str">
            <v>(blank)</v>
          </cell>
        </row>
        <row r="40409">
          <cell r="D40409" t="str">
            <v>90903</v>
          </cell>
          <cell r="J40409" t="str">
            <v>(blank)</v>
          </cell>
        </row>
        <row r="40410">
          <cell r="D40410" t="str">
            <v>90903</v>
          </cell>
          <cell r="J40410" t="str">
            <v>(blank)</v>
          </cell>
        </row>
        <row r="40411">
          <cell r="D40411" t="str">
            <v>90903</v>
          </cell>
          <cell r="J40411" t="str">
            <v>(blank)</v>
          </cell>
        </row>
        <row r="40412">
          <cell r="D40412" t="str">
            <v>90903</v>
          </cell>
          <cell r="J40412" t="str">
            <v>(blank)</v>
          </cell>
        </row>
        <row r="40413">
          <cell r="D40413" t="str">
            <v>90903</v>
          </cell>
          <cell r="J40413" t="str">
            <v>(blank)</v>
          </cell>
        </row>
        <row r="40414">
          <cell r="D40414" t="str">
            <v>90903</v>
          </cell>
          <cell r="J40414" t="str">
            <v>(blank)</v>
          </cell>
        </row>
        <row r="40415">
          <cell r="D40415" t="str">
            <v>90915</v>
          </cell>
          <cell r="J40415" t="str">
            <v>(blank)</v>
          </cell>
        </row>
        <row r="40416">
          <cell r="D40416" t="str">
            <v>90915</v>
          </cell>
          <cell r="J40416" t="str">
            <v>(blank)</v>
          </cell>
        </row>
        <row r="40417">
          <cell r="D40417" t="str">
            <v>90915</v>
          </cell>
          <cell r="J40417" t="str">
            <v>(blank)</v>
          </cell>
        </row>
        <row r="40418">
          <cell r="D40418" t="str">
            <v>90915</v>
          </cell>
          <cell r="J40418" t="str">
            <v>(blank)</v>
          </cell>
        </row>
        <row r="40419">
          <cell r="D40419" t="str">
            <v>90915</v>
          </cell>
          <cell r="J40419" t="str">
            <v>(blank)</v>
          </cell>
        </row>
        <row r="40420">
          <cell r="D40420" t="str">
            <v>90915</v>
          </cell>
          <cell r="J40420" t="str">
            <v>(blank)</v>
          </cell>
        </row>
        <row r="40421">
          <cell r="D40421" t="str">
            <v>90915</v>
          </cell>
          <cell r="J40421" t="str">
            <v>(blank)</v>
          </cell>
        </row>
        <row r="40422">
          <cell r="D40422" t="str">
            <v>90915</v>
          </cell>
          <cell r="J40422" t="str">
            <v>(blank)</v>
          </cell>
        </row>
        <row r="40423">
          <cell r="D40423" t="str">
            <v>90915</v>
          </cell>
          <cell r="J40423" t="str">
            <v>(blank)</v>
          </cell>
        </row>
        <row r="40424">
          <cell r="D40424" t="str">
            <v>90915</v>
          </cell>
          <cell r="J40424" t="str">
            <v>(blank)</v>
          </cell>
        </row>
        <row r="40425">
          <cell r="D40425" t="str">
            <v>90915</v>
          </cell>
          <cell r="J40425" t="str">
            <v>(blank)</v>
          </cell>
        </row>
        <row r="40426">
          <cell r="D40426" t="str">
            <v>90915</v>
          </cell>
          <cell r="J40426" t="str">
            <v>(blank)</v>
          </cell>
        </row>
        <row r="40427">
          <cell r="D40427" t="str">
            <v>90915</v>
          </cell>
          <cell r="J40427" t="str">
            <v>(blank)</v>
          </cell>
        </row>
        <row r="40428">
          <cell r="D40428" t="str">
            <v>90915</v>
          </cell>
          <cell r="J40428" t="str">
            <v>(blank)</v>
          </cell>
        </row>
        <row r="40429">
          <cell r="D40429" t="str">
            <v>90967</v>
          </cell>
          <cell r="J40429" t="str">
            <v>(blank)</v>
          </cell>
        </row>
        <row r="40430">
          <cell r="D40430" t="str">
            <v>90967</v>
          </cell>
          <cell r="J40430" t="str">
            <v>(blank)</v>
          </cell>
        </row>
        <row r="40431">
          <cell r="D40431" t="str">
            <v>90967</v>
          </cell>
          <cell r="J40431" t="str">
            <v>(blank)</v>
          </cell>
        </row>
        <row r="40432">
          <cell r="D40432" t="str">
            <v>90967</v>
          </cell>
          <cell r="J40432" t="str">
            <v>(blank)</v>
          </cell>
        </row>
        <row r="40433">
          <cell r="D40433" t="str">
            <v>90967</v>
          </cell>
          <cell r="J40433" t="str">
            <v>(blank)</v>
          </cell>
        </row>
        <row r="40434">
          <cell r="D40434" t="str">
            <v>90967</v>
          </cell>
          <cell r="J40434" t="str">
            <v>(blank)</v>
          </cell>
        </row>
        <row r="40435">
          <cell r="D40435" t="str">
            <v>90967</v>
          </cell>
          <cell r="J40435" t="str">
            <v>(blank)</v>
          </cell>
        </row>
        <row r="40436">
          <cell r="D40436" t="str">
            <v>90967</v>
          </cell>
          <cell r="J40436" t="str">
            <v>(blank)</v>
          </cell>
        </row>
        <row r="40437">
          <cell r="D40437" t="str">
            <v>90967</v>
          </cell>
          <cell r="J40437" t="str">
            <v>(blank)</v>
          </cell>
        </row>
        <row r="40438">
          <cell r="D40438" t="str">
            <v>90967</v>
          </cell>
          <cell r="J40438" t="str">
            <v>(blank)</v>
          </cell>
        </row>
        <row r="40439">
          <cell r="D40439" t="str">
            <v>90967</v>
          </cell>
          <cell r="J40439" t="str">
            <v>(blank)</v>
          </cell>
        </row>
        <row r="40440">
          <cell r="D40440" t="str">
            <v>91025</v>
          </cell>
          <cell r="J40440" t="str">
            <v>(blank)</v>
          </cell>
        </row>
        <row r="40441">
          <cell r="D40441" t="str">
            <v>91025</v>
          </cell>
          <cell r="J40441" t="str">
            <v>(blank)</v>
          </cell>
        </row>
        <row r="40442">
          <cell r="D40442" t="str">
            <v>91025</v>
          </cell>
          <cell r="J40442" t="str">
            <v>(blank)</v>
          </cell>
        </row>
        <row r="40443">
          <cell r="D40443" t="str">
            <v>91025</v>
          </cell>
          <cell r="J40443" t="str">
            <v>(blank)</v>
          </cell>
        </row>
        <row r="40444">
          <cell r="D40444" t="str">
            <v>91025</v>
          </cell>
          <cell r="J40444" t="str">
            <v>(blank)</v>
          </cell>
        </row>
        <row r="40445">
          <cell r="D40445" t="str">
            <v>91025</v>
          </cell>
          <cell r="J40445" t="str">
            <v>(blank)</v>
          </cell>
        </row>
        <row r="40446">
          <cell r="D40446" t="str">
            <v>91194</v>
          </cell>
          <cell r="J40446" t="str">
            <v>(blank)</v>
          </cell>
        </row>
        <row r="40447">
          <cell r="D40447" t="str">
            <v>91194</v>
          </cell>
          <cell r="J40447" t="str">
            <v>(blank)</v>
          </cell>
        </row>
        <row r="40448">
          <cell r="D40448" t="str">
            <v>91194</v>
          </cell>
          <cell r="J40448" t="str">
            <v>(blank)</v>
          </cell>
        </row>
        <row r="40449">
          <cell r="D40449" t="str">
            <v>91194</v>
          </cell>
          <cell r="J40449" t="str">
            <v>(blank)</v>
          </cell>
        </row>
        <row r="40450">
          <cell r="D40450" t="str">
            <v>91194</v>
          </cell>
          <cell r="J40450" t="str">
            <v>(blank)</v>
          </cell>
        </row>
        <row r="40451">
          <cell r="D40451" t="str">
            <v>91194</v>
          </cell>
          <cell r="J40451" t="str">
            <v>(blank)</v>
          </cell>
        </row>
        <row r="40452">
          <cell r="D40452" t="str">
            <v>91194</v>
          </cell>
          <cell r="J40452" t="str">
            <v>(blank)</v>
          </cell>
        </row>
        <row r="40453">
          <cell r="D40453" t="str">
            <v>91194</v>
          </cell>
          <cell r="J40453" t="str">
            <v>(blank)</v>
          </cell>
        </row>
        <row r="40454">
          <cell r="D40454" t="str">
            <v>91194</v>
          </cell>
          <cell r="J40454" t="str">
            <v>(blank)</v>
          </cell>
        </row>
        <row r="40455">
          <cell r="D40455" t="str">
            <v>91194</v>
          </cell>
          <cell r="J40455" t="str">
            <v>(blank)</v>
          </cell>
        </row>
        <row r="40456">
          <cell r="D40456" t="str">
            <v>91194</v>
          </cell>
          <cell r="J40456" t="str">
            <v>(blank)</v>
          </cell>
        </row>
        <row r="40457">
          <cell r="D40457" t="str">
            <v>91194</v>
          </cell>
          <cell r="J40457" t="str">
            <v>(blank)</v>
          </cell>
        </row>
        <row r="40458">
          <cell r="D40458" t="str">
            <v>91194</v>
          </cell>
          <cell r="J40458" t="str">
            <v>(blank)</v>
          </cell>
        </row>
        <row r="40459">
          <cell r="D40459" t="str">
            <v>91194</v>
          </cell>
          <cell r="J40459" t="str">
            <v>(blank)</v>
          </cell>
        </row>
        <row r="40460">
          <cell r="D40460" t="str">
            <v>91238</v>
          </cell>
          <cell r="J40460" t="str">
            <v>(blank)</v>
          </cell>
        </row>
        <row r="40461">
          <cell r="D40461" t="str">
            <v>91238</v>
          </cell>
          <cell r="J40461" t="str">
            <v>(blank)</v>
          </cell>
        </row>
        <row r="40462">
          <cell r="D40462" t="str">
            <v>91238</v>
          </cell>
          <cell r="J40462" t="str">
            <v>(blank)</v>
          </cell>
        </row>
        <row r="40463">
          <cell r="D40463" t="str">
            <v>91238</v>
          </cell>
          <cell r="J40463" t="str">
            <v>(blank)</v>
          </cell>
        </row>
        <row r="40464">
          <cell r="D40464" t="str">
            <v>91238</v>
          </cell>
          <cell r="J40464" t="str">
            <v>(blank)</v>
          </cell>
        </row>
        <row r="40465">
          <cell r="D40465" t="str">
            <v>91238</v>
          </cell>
          <cell r="J40465" t="str">
            <v>(blank)</v>
          </cell>
        </row>
        <row r="40466">
          <cell r="D40466" t="str">
            <v>91238</v>
          </cell>
          <cell r="J40466" t="str">
            <v>(blank)</v>
          </cell>
        </row>
        <row r="40467">
          <cell r="D40467" t="str">
            <v>91238</v>
          </cell>
          <cell r="J40467" t="str">
            <v>(blank)</v>
          </cell>
        </row>
        <row r="40468">
          <cell r="D40468" t="str">
            <v>91238</v>
          </cell>
          <cell r="J40468" t="str">
            <v>(blank)</v>
          </cell>
        </row>
        <row r="40469">
          <cell r="D40469" t="str">
            <v>91238</v>
          </cell>
          <cell r="J40469" t="str">
            <v>(blank)</v>
          </cell>
        </row>
        <row r="40470">
          <cell r="D40470" t="str">
            <v>91238</v>
          </cell>
          <cell r="J40470" t="str">
            <v>(blank)</v>
          </cell>
        </row>
        <row r="40471">
          <cell r="D40471" t="str">
            <v>91238</v>
          </cell>
          <cell r="J40471" t="str">
            <v>(blank)</v>
          </cell>
        </row>
        <row r="40472">
          <cell r="D40472" t="str">
            <v>91238</v>
          </cell>
          <cell r="J40472" t="str">
            <v>(blank)</v>
          </cell>
        </row>
        <row r="40473">
          <cell r="D40473" t="str">
            <v>91238</v>
          </cell>
          <cell r="J40473" t="str">
            <v>(blank)</v>
          </cell>
        </row>
        <row r="40474">
          <cell r="D40474" t="str">
            <v>91479</v>
          </cell>
          <cell r="J40474" t="str">
            <v>(blank)</v>
          </cell>
        </row>
        <row r="40475">
          <cell r="D40475" t="str">
            <v>91753</v>
          </cell>
          <cell r="J40475" t="str">
            <v>(blank)</v>
          </cell>
        </row>
        <row r="40476">
          <cell r="D40476" t="str">
            <v>91753</v>
          </cell>
          <cell r="J40476" t="str">
            <v>(blank)</v>
          </cell>
        </row>
        <row r="40477">
          <cell r="D40477" t="str">
            <v>91753</v>
          </cell>
          <cell r="J40477" t="str">
            <v>(blank)</v>
          </cell>
        </row>
        <row r="40478">
          <cell r="D40478" t="str">
            <v>91753</v>
          </cell>
          <cell r="J40478" t="str">
            <v>(blank)</v>
          </cell>
        </row>
        <row r="40479">
          <cell r="D40479" t="str">
            <v>91753</v>
          </cell>
          <cell r="J40479" t="str">
            <v>(blank)</v>
          </cell>
        </row>
        <row r="40480">
          <cell r="D40480" t="str">
            <v>91753</v>
          </cell>
          <cell r="J40480" t="str">
            <v>(blank)</v>
          </cell>
        </row>
        <row r="40481">
          <cell r="D40481" t="str">
            <v>91753</v>
          </cell>
          <cell r="J40481" t="str">
            <v>(blank)</v>
          </cell>
        </row>
        <row r="40482">
          <cell r="D40482" t="str">
            <v>91753</v>
          </cell>
          <cell r="J40482" t="str">
            <v>(blank)</v>
          </cell>
        </row>
        <row r="40483">
          <cell r="D40483" t="str">
            <v>91753</v>
          </cell>
          <cell r="J40483" t="str">
            <v>(blank)</v>
          </cell>
        </row>
        <row r="40484">
          <cell r="D40484" t="str">
            <v>91753</v>
          </cell>
          <cell r="J40484" t="str">
            <v>(blank)</v>
          </cell>
        </row>
        <row r="40485">
          <cell r="D40485" t="str">
            <v>91753</v>
          </cell>
          <cell r="J40485" t="str">
            <v>(blank)</v>
          </cell>
        </row>
        <row r="40486">
          <cell r="D40486" t="str">
            <v>91753</v>
          </cell>
          <cell r="J40486" t="str">
            <v>(blank)</v>
          </cell>
        </row>
        <row r="40487">
          <cell r="D40487" t="str">
            <v>91753</v>
          </cell>
          <cell r="J40487" t="str">
            <v>(blank)</v>
          </cell>
        </row>
        <row r="40488">
          <cell r="D40488" t="str">
            <v>91753</v>
          </cell>
          <cell r="J40488" t="str">
            <v>(blank)</v>
          </cell>
        </row>
        <row r="40489">
          <cell r="D40489" t="str">
            <v>91753</v>
          </cell>
          <cell r="J40489" t="str">
            <v>(blank)</v>
          </cell>
        </row>
        <row r="40490">
          <cell r="D40490" t="str">
            <v>91753</v>
          </cell>
          <cell r="J40490" t="str">
            <v>(blank)</v>
          </cell>
        </row>
        <row r="40491">
          <cell r="D40491" t="str">
            <v>92163</v>
          </cell>
          <cell r="J40491" t="str">
            <v>(blank)</v>
          </cell>
        </row>
        <row r="40492">
          <cell r="D40492" t="str">
            <v>92163</v>
          </cell>
          <cell r="J40492" t="str">
            <v>(blank)</v>
          </cell>
        </row>
        <row r="40493">
          <cell r="D40493" t="str">
            <v>92163</v>
          </cell>
          <cell r="J40493" t="str">
            <v>(blank)</v>
          </cell>
        </row>
        <row r="40494">
          <cell r="D40494" t="str">
            <v>92163</v>
          </cell>
          <cell r="J40494" t="str">
            <v>(blank)</v>
          </cell>
        </row>
        <row r="40495">
          <cell r="D40495" t="str">
            <v>92163</v>
          </cell>
          <cell r="J40495" t="str">
            <v>(blank)</v>
          </cell>
        </row>
        <row r="40496">
          <cell r="D40496" t="str">
            <v>92163</v>
          </cell>
          <cell r="J40496" t="str">
            <v>(blank)</v>
          </cell>
        </row>
        <row r="40497">
          <cell r="D40497" t="str">
            <v>92163</v>
          </cell>
          <cell r="J40497" t="str">
            <v>(blank)</v>
          </cell>
        </row>
        <row r="40498">
          <cell r="D40498" t="str">
            <v>92163</v>
          </cell>
          <cell r="J40498" t="str">
            <v>(blank)</v>
          </cell>
        </row>
        <row r="40499">
          <cell r="D40499" t="str">
            <v>92163</v>
          </cell>
          <cell r="J40499" t="str">
            <v>(blank)</v>
          </cell>
        </row>
        <row r="40500">
          <cell r="D40500" t="str">
            <v>92163</v>
          </cell>
          <cell r="J40500" t="str">
            <v>(blank)</v>
          </cell>
        </row>
        <row r="40501">
          <cell r="D40501" t="str">
            <v>92163</v>
          </cell>
          <cell r="J40501" t="str">
            <v>(blank)</v>
          </cell>
        </row>
        <row r="40502">
          <cell r="D40502" t="str">
            <v>92163</v>
          </cell>
          <cell r="J40502" t="str">
            <v>(blank)</v>
          </cell>
        </row>
        <row r="40503">
          <cell r="D40503" t="str">
            <v>92163</v>
          </cell>
          <cell r="J40503" t="str">
            <v>(blank)</v>
          </cell>
        </row>
        <row r="40504">
          <cell r="D40504" t="str">
            <v>92163</v>
          </cell>
          <cell r="J40504" t="str">
            <v>(blank)</v>
          </cell>
        </row>
        <row r="40505">
          <cell r="D40505" t="str">
            <v>92172</v>
          </cell>
          <cell r="J40505" t="str">
            <v>(blank)</v>
          </cell>
        </row>
        <row r="40506">
          <cell r="D40506" t="str">
            <v>92357</v>
          </cell>
          <cell r="J40506" t="str">
            <v>(blank)</v>
          </cell>
        </row>
        <row r="40507">
          <cell r="D40507" t="str">
            <v>92501</v>
          </cell>
          <cell r="J40507" t="str">
            <v>(blank)</v>
          </cell>
        </row>
        <row r="40508">
          <cell r="D40508" t="str">
            <v>92501</v>
          </cell>
          <cell r="J40508" t="str">
            <v>(blank)</v>
          </cell>
        </row>
        <row r="40509">
          <cell r="D40509" t="str">
            <v>92501</v>
          </cell>
          <cell r="J40509" t="str">
            <v>(blank)</v>
          </cell>
        </row>
        <row r="40510">
          <cell r="D40510" t="str">
            <v>92501</v>
          </cell>
          <cell r="J40510" t="str">
            <v>(blank)</v>
          </cell>
        </row>
        <row r="40511">
          <cell r="D40511" t="str">
            <v>92501</v>
          </cell>
          <cell r="J40511" t="str">
            <v>(blank)</v>
          </cell>
        </row>
        <row r="40512">
          <cell r="D40512" t="str">
            <v>92501</v>
          </cell>
          <cell r="J40512" t="str">
            <v>(blank)</v>
          </cell>
        </row>
        <row r="40513">
          <cell r="D40513" t="str">
            <v>92501</v>
          </cell>
          <cell r="J40513" t="str">
            <v>(blank)</v>
          </cell>
        </row>
        <row r="40514">
          <cell r="D40514" t="str">
            <v>92501</v>
          </cell>
          <cell r="J40514" t="str">
            <v>(blank)</v>
          </cell>
        </row>
        <row r="40515">
          <cell r="D40515" t="str">
            <v>92501</v>
          </cell>
          <cell r="J40515" t="str">
            <v>(blank)</v>
          </cell>
        </row>
        <row r="40516">
          <cell r="D40516" t="str">
            <v>92501</v>
          </cell>
          <cell r="J40516" t="str">
            <v>(blank)</v>
          </cell>
        </row>
        <row r="40517">
          <cell r="D40517" t="str">
            <v>92501</v>
          </cell>
          <cell r="J40517" t="str">
            <v>(blank)</v>
          </cell>
        </row>
        <row r="40518">
          <cell r="D40518" t="str">
            <v>92501</v>
          </cell>
          <cell r="J40518" t="str">
            <v>(blank)</v>
          </cell>
        </row>
        <row r="40519">
          <cell r="D40519" t="str">
            <v>92501</v>
          </cell>
          <cell r="J40519" t="str">
            <v>(blank)</v>
          </cell>
        </row>
        <row r="40520">
          <cell r="D40520" t="str">
            <v>92501</v>
          </cell>
          <cell r="J40520" t="str">
            <v>(blank)</v>
          </cell>
        </row>
        <row r="40521">
          <cell r="D40521" t="str">
            <v>92580</v>
          </cell>
          <cell r="J40521" t="str">
            <v>(blank)</v>
          </cell>
        </row>
        <row r="40522">
          <cell r="D40522" t="str">
            <v>92580</v>
          </cell>
          <cell r="J40522" t="str">
            <v>(blank)</v>
          </cell>
        </row>
        <row r="40523">
          <cell r="D40523" t="str">
            <v>92580</v>
          </cell>
          <cell r="J40523" t="str">
            <v>(blank)</v>
          </cell>
        </row>
        <row r="40524">
          <cell r="D40524" t="str">
            <v>92580</v>
          </cell>
          <cell r="J40524" t="str">
            <v>(blank)</v>
          </cell>
        </row>
        <row r="40525">
          <cell r="D40525" t="str">
            <v>92580</v>
          </cell>
          <cell r="J40525" t="str">
            <v>(blank)</v>
          </cell>
        </row>
        <row r="40526">
          <cell r="D40526" t="str">
            <v>92580</v>
          </cell>
          <cell r="J40526" t="str">
            <v>(blank)</v>
          </cell>
        </row>
        <row r="40527">
          <cell r="D40527" t="str">
            <v>92580</v>
          </cell>
          <cell r="J40527" t="str">
            <v>(blank)</v>
          </cell>
        </row>
        <row r="40528">
          <cell r="D40528" t="str">
            <v>92580</v>
          </cell>
          <cell r="J40528" t="str">
            <v>(blank)</v>
          </cell>
        </row>
        <row r="40529">
          <cell r="D40529" t="str">
            <v>92580</v>
          </cell>
          <cell r="J40529" t="str">
            <v>(blank)</v>
          </cell>
        </row>
        <row r="40530">
          <cell r="D40530" t="str">
            <v>92580</v>
          </cell>
          <cell r="J40530" t="str">
            <v>(blank)</v>
          </cell>
        </row>
        <row r="40531">
          <cell r="D40531" t="str">
            <v>92580</v>
          </cell>
          <cell r="J40531" t="str">
            <v>(blank)</v>
          </cell>
        </row>
        <row r="40532">
          <cell r="D40532" t="str">
            <v>92580</v>
          </cell>
          <cell r="J40532" t="str">
            <v>(blank)</v>
          </cell>
        </row>
        <row r="40533">
          <cell r="D40533" t="str">
            <v>92580</v>
          </cell>
          <cell r="J40533" t="str">
            <v>(blank)</v>
          </cell>
        </row>
        <row r="40534">
          <cell r="D40534" t="str">
            <v>92580</v>
          </cell>
          <cell r="J40534" t="str">
            <v>(blank)</v>
          </cell>
        </row>
        <row r="40535">
          <cell r="D40535" t="str">
            <v>92581</v>
          </cell>
          <cell r="J40535" t="str">
            <v>(blank)</v>
          </cell>
        </row>
        <row r="40536">
          <cell r="D40536" t="str">
            <v>92581</v>
          </cell>
          <cell r="J40536" t="str">
            <v>(blank)</v>
          </cell>
        </row>
        <row r="40537">
          <cell r="D40537" t="str">
            <v>92581</v>
          </cell>
          <cell r="J40537" t="str">
            <v>(blank)</v>
          </cell>
        </row>
        <row r="40538">
          <cell r="D40538" t="str">
            <v>92581</v>
          </cell>
          <cell r="J40538" t="str">
            <v>(blank)</v>
          </cell>
        </row>
        <row r="40539">
          <cell r="D40539" t="str">
            <v>92581</v>
          </cell>
          <cell r="J40539" t="str">
            <v>(blank)</v>
          </cell>
        </row>
        <row r="40540">
          <cell r="D40540" t="str">
            <v>92581</v>
          </cell>
          <cell r="J40540" t="str">
            <v>(blank)</v>
          </cell>
        </row>
        <row r="40541">
          <cell r="D40541" t="str">
            <v>92581</v>
          </cell>
          <cell r="J40541" t="str">
            <v>(blank)</v>
          </cell>
        </row>
        <row r="40542">
          <cell r="D40542" t="str">
            <v>92581</v>
          </cell>
          <cell r="J40542" t="str">
            <v>(blank)</v>
          </cell>
        </row>
        <row r="40543">
          <cell r="D40543" t="str">
            <v>92581</v>
          </cell>
          <cell r="J40543" t="str">
            <v>(blank)</v>
          </cell>
        </row>
        <row r="40544">
          <cell r="D40544" t="str">
            <v>92581</v>
          </cell>
          <cell r="J40544" t="str">
            <v>(blank)</v>
          </cell>
        </row>
        <row r="40545">
          <cell r="D40545" t="str">
            <v>92581</v>
          </cell>
          <cell r="J40545" t="str">
            <v>(blank)</v>
          </cell>
        </row>
        <row r="40546">
          <cell r="D40546" t="str">
            <v>92581</v>
          </cell>
          <cell r="J40546" t="str">
            <v>(blank)</v>
          </cell>
        </row>
        <row r="40547">
          <cell r="D40547" t="str">
            <v>92581</v>
          </cell>
          <cell r="J40547" t="str">
            <v>(blank)</v>
          </cell>
        </row>
        <row r="40548">
          <cell r="D40548" t="str">
            <v>92581</v>
          </cell>
          <cell r="J40548" t="str">
            <v>(blank)</v>
          </cell>
        </row>
        <row r="40549">
          <cell r="D40549" t="str">
            <v>92585</v>
          </cell>
          <cell r="J40549" t="str">
            <v>(blank)</v>
          </cell>
        </row>
        <row r="40550">
          <cell r="D40550" t="str">
            <v>92585</v>
          </cell>
          <cell r="J40550" t="str">
            <v>(blank)</v>
          </cell>
        </row>
        <row r="40551">
          <cell r="D40551" t="str">
            <v>92585</v>
          </cell>
          <cell r="J40551" t="str">
            <v>(blank)</v>
          </cell>
        </row>
        <row r="40552">
          <cell r="D40552" t="str">
            <v>92585</v>
          </cell>
          <cell r="J40552" t="str">
            <v>(blank)</v>
          </cell>
        </row>
        <row r="40553">
          <cell r="D40553" t="str">
            <v>92585</v>
          </cell>
          <cell r="J40553" t="str">
            <v>(blank)</v>
          </cell>
        </row>
        <row r="40554">
          <cell r="D40554" t="str">
            <v>92585</v>
          </cell>
          <cell r="J40554" t="str">
            <v>(blank)</v>
          </cell>
        </row>
        <row r="40555">
          <cell r="D40555" t="str">
            <v>92585</v>
          </cell>
          <cell r="J40555" t="str">
            <v>(blank)</v>
          </cell>
        </row>
        <row r="40556">
          <cell r="D40556" t="str">
            <v>92585</v>
          </cell>
          <cell r="J40556" t="str">
            <v>(blank)</v>
          </cell>
        </row>
        <row r="40557">
          <cell r="D40557" t="str">
            <v>92585</v>
          </cell>
          <cell r="J40557" t="str">
            <v>(blank)</v>
          </cell>
        </row>
        <row r="40558">
          <cell r="D40558" t="str">
            <v>92585</v>
          </cell>
          <cell r="J40558" t="str">
            <v>(blank)</v>
          </cell>
        </row>
        <row r="40559">
          <cell r="D40559" t="str">
            <v>92585</v>
          </cell>
          <cell r="J40559" t="str">
            <v>(blank)</v>
          </cell>
        </row>
        <row r="40560">
          <cell r="D40560" t="str">
            <v>92585</v>
          </cell>
          <cell r="J40560" t="str">
            <v>(blank)</v>
          </cell>
        </row>
        <row r="40561">
          <cell r="D40561" t="str">
            <v>92585</v>
          </cell>
          <cell r="J40561" t="str">
            <v>(blank)</v>
          </cell>
        </row>
        <row r="40562">
          <cell r="D40562" t="str">
            <v>92585</v>
          </cell>
          <cell r="J40562" t="str">
            <v>(blank)</v>
          </cell>
        </row>
        <row r="40563">
          <cell r="D40563" t="str">
            <v>92598</v>
          </cell>
          <cell r="J40563" t="str">
            <v>(blank)</v>
          </cell>
        </row>
        <row r="40564">
          <cell r="D40564" t="str">
            <v>92599</v>
          </cell>
          <cell r="J40564" t="str">
            <v>(blank)</v>
          </cell>
        </row>
        <row r="40565">
          <cell r="D40565" t="str">
            <v>93073</v>
          </cell>
          <cell r="J40565" t="str">
            <v>(blank)</v>
          </cell>
        </row>
        <row r="40566">
          <cell r="D40566" t="str">
            <v>93073</v>
          </cell>
          <cell r="J40566" t="str">
            <v>(blank)</v>
          </cell>
        </row>
        <row r="40567">
          <cell r="D40567" t="str">
            <v>93073</v>
          </cell>
          <cell r="J40567" t="str">
            <v>(blank)</v>
          </cell>
        </row>
        <row r="40568">
          <cell r="D40568" t="str">
            <v>93073</v>
          </cell>
          <cell r="J40568" t="str">
            <v>(blank)</v>
          </cell>
        </row>
        <row r="40569">
          <cell r="D40569" t="str">
            <v>93073</v>
          </cell>
          <cell r="J40569" t="str">
            <v>(blank)</v>
          </cell>
        </row>
        <row r="40570">
          <cell r="D40570" t="str">
            <v>93073</v>
          </cell>
          <cell r="J40570" t="str">
            <v>(blank)</v>
          </cell>
        </row>
        <row r="40571">
          <cell r="D40571" t="str">
            <v>93073</v>
          </cell>
          <cell r="J40571" t="str">
            <v>(blank)</v>
          </cell>
        </row>
        <row r="40572">
          <cell r="D40572" t="str">
            <v>93073</v>
          </cell>
          <cell r="J40572" t="str">
            <v>(blank)</v>
          </cell>
        </row>
        <row r="40573">
          <cell r="D40573" t="str">
            <v>93073</v>
          </cell>
          <cell r="J40573" t="str">
            <v>(blank)</v>
          </cell>
        </row>
        <row r="40574">
          <cell r="D40574" t="str">
            <v>93073</v>
          </cell>
          <cell r="J40574" t="str">
            <v>(blank)</v>
          </cell>
        </row>
        <row r="40575">
          <cell r="D40575" t="str">
            <v>93073</v>
          </cell>
          <cell r="J40575" t="str">
            <v>(blank)</v>
          </cell>
        </row>
        <row r="40576">
          <cell r="D40576" t="str">
            <v>93073</v>
          </cell>
          <cell r="J40576" t="str">
            <v>(blank)</v>
          </cell>
        </row>
        <row r="40577">
          <cell r="D40577" t="str">
            <v>93073</v>
          </cell>
          <cell r="J40577" t="str">
            <v>(blank)</v>
          </cell>
        </row>
        <row r="40578">
          <cell r="D40578" t="str">
            <v>93073</v>
          </cell>
          <cell r="J40578" t="str">
            <v>(blank)</v>
          </cell>
        </row>
        <row r="40579">
          <cell r="D40579" t="str">
            <v>93112</v>
          </cell>
          <cell r="J40579" t="str">
            <v>(blank)</v>
          </cell>
        </row>
        <row r="40580">
          <cell r="D40580" t="str">
            <v>93112</v>
          </cell>
          <cell r="J40580" t="str">
            <v>(blank)</v>
          </cell>
        </row>
        <row r="40581">
          <cell r="D40581" t="str">
            <v>93112</v>
          </cell>
          <cell r="J40581" t="str">
            <v>(blank)</v>
          </cell>
        </row>
        <row r="40582">
          <cell r="D40582" t="str">
            <v>93112</v>
          </cell>
          <cell r="J40582" t="str">
            <v>(blank)</v>
          </cell>
        </row>
        <row r="40583">
          <cell r="D40583" t="str">
            <v>93112</v>
          </cell>
          <cell r="J40583" t="str">
            <v>(blank)</v>
          </cell>
        </row>
        <row r="40584">
          <cell r="D40584" t="str">
            <v>93112</v>
          </cell>
          <cell r="J40584" t="str">
            <v>(blank)</v>
          </cell>
        </row>
        <row r="40585">
          <cell r="D40585" t="str">
            <v>93786</v>
          </cell>
          <cell r="J40585" t="str">
            <v>(blank)</v>
          </cell>
        </row>
        <row r="40586">
          <cell r="D40586" t="str">
            <v>93786</v>
          </cell>
          <cell r="J40586" t="str">
            <v>(blank)</v>
          </cell>
        </row>
        <row r="40587">
          <cell r="D40587" t="str">
            <v>93786</v>
          </cell>
          <cell r="J40587" t="str">
            <v>(blank)</v>
          </cell>
        </row>
        <row r="40588">
          <cell r="D40588" t="str">
            <v>93786</v>
          </cell>
          <cell r="J40588" t="str">
            <v>(blank)</v>
          </cell>
        </row>
        <row r="40589">
          <cell r="D40589" t="str">
            <v>93786</v>
          </cell>
          <cell r="J40589" t="str">
            <v>(blank)</v>
          </cell>
        </row>
        <row r="40590">
          <cell r="D40590" t="str">
            <v>93786</v>
          </cell>
          <cell r="J40590" t="str">
            <v>N/A</v>
          </cell>
        </row>
        <row r="40591">
          <cell r="D40591" t="str">
            <v>93828</v>
          </cell>
          <cell r="J40591" t="str">
            <v>(blank)</v>
          </cell>
        </row>
        <row r="40592">
          <cell r="D40592" t="str">
            <v>93828</v>
          </cell>
          <cell r="J40592" t="str">
            <v>(blank)</v>
          </cell>
        </row>
        <row r="40593">
          <cell r="D40593" t="str">
            <v>93828</v>
          </cell>
          <cell r="J40593" t="str">
            <v>(blank)</v>
          </cell>
        </row>
        <row r="40594">
          <cell r="D40594" t="str">
            <v>93828</v>
          </cell>
          <cell r="J40594" t="str">
            <v>(blank)</v>
          </cell>
        </row>
        <row r="40595">
          <cell r="D40595" t="str">
            <v>93828</v>
          </cell>
          <cell r="J40595" t="str">
            <v>(blank)</v>
          </cell>
        </row>
        <row r="40596">
          <cell r="D40596" t="str">
            <v>93828</v>
          </cell>
          <cell r="J40596" t="str">
            <v>(blank)</v>
          </cell>
        </row>
        <row r="40597">
          <cell r="D40597" t="str">
            <v>93828</v>
          </cell>
          <cell r="J40597" t="str">
            <v>(blank)</v>
          </cell>
        </row>
        <row r="40598">
          <cell r="D40598" t="str">
            <v>93828</v>
          </cell>
          <cell r="J40598" t="str">
            <v>(blank)</v>
          </cell>
        </row>
        <row r="40599">
          <cell r="D40599" t="str">
            <v>93828</v>
          </cell>
          <cell r="J40599" t="str">
            <v>(blank)</v>
          </cell>
        </row>
        <row r="40600">
          <cell r="D40600" t="str">
            <v>93828</v>
          </cell>
          <cell r="J40600" t="str">
            <v>(blank)</v>
          </cell>
        </row>
        <row r="40601">
          <cell r="D40601" t="str">
            <v>93828</v>
          </cell>
          <cell r="J40601" t="str">
            <v>(blank)</v>
          </cell>
        </row>
        <row r="40602">
          <cell r="D40602" t="str">
            <v>93828</v>
          </cell>
          <cell r="J40602" t="str">
            <v>(blank)</v>
          </cell>
        </row>
        <row r="40603">
          <cell r="D40603" t="str">
            <v>93828</v>
          </cell>
          <cell r="J40603" t="str">
            <v>(blank)</v>
          </cell>
        </row>
        <row r="40604">
          <cell r="D40604" t="str">
            <v>93828</v>
          </cell>
          <cell r="J40604" t="str">
            <v>(blank)</v>
          </cell>
        </row>
        <row r="40605">
          <cell r="D40605" t="str">
            <v>94647</v>
          </cell>
          <cell r="J40605" t="str">
            <v>(blank)</v>
          </cell>
        </row>
        <row r="40606">
          <cell r="D40606" t="str">
            <v>94647</v>
          </cell>
          <cell r="J40606" t="str">
            <v>(blank)</v>
          </cell>
        </row>
        <row r="40607">
          <cell r="D40607" t="str">
            <v>94647</v>
          </cell>
          <cell r="J40607" t="str">
            <v>(blank)</v>
          </cell>
        </row>
        <row r="40608">
          <cell r="D40608" t="str">
            <v>94647</v>
          </cell>
          <cell r="J40608" t="str">
            <v>(blank)</v>
          </cell>
        </row>
        <row r="40609">
          <cell r="D40609" t="str">
            <v>94647</v>
          </cell>
          <cell r="J40609" t="str">
            <v>(blank)</v>
          </cell>
        </row>
        <row r="40610">
          <cell r="D40610" t="str">
            <v>94647</v>
          </cell>
          <cell r="J40610" t="str">
            <v>(blank)</v>
          </cell>
        </row>
        <row r="40611">
          <cell r="D40611" t="str">
            <v>95252</v>
          </cell>
          <cell r="J40611" t="str">
            <v>(blank)</v>
          </cell>
        </row>
        <row r="40612">
          <cell r="D40612" t="str">
            <v>95252</v>
          </cell>
          <cell r="J40612" t="str">
            <v>(blank)</v>
          </cell>
        </row>
        <row r="40613">
          <cell r="D40613" t="str">
            <v>95252</v>
          </cell>
          <cell r="J40613" t="str">
            <v>(blank)</v>
          </cell>
        </row>
        <row r="40614">
          <cell r="D40614" t="str">
            <v>95252</v>
          </cell>
          <cell r="J40614" t="str">
            <v>(blank)</v>
          </cell>
        </row>
        <row r="40615">
          <cell r="D40615" t="str">
            <v>95252</v>
          </cell>
          <cell r="J40615" t="str">
            <v>(blank)</v>
          </cell>
        </row>
        <row r="40616">
          <cell r="D40616" t="str">
            <v>95252</v>
          </cell>
          <cell r="J40616" t="str">
            <v>(blank)</v>
          </cell>
        </row>
        <row r="40617">
          <cell r="D40617" t="str">
            <v>95252</v>
          </cell>
          <cell r="J40617" t="str">
            <v>(blank)</v>
          </cell>
        </row>
        <row r="40618">
          <cell r="D40618" t="str">
            <v>95252</v>
          </cell>
          <cell r="J40618" t="str">
            <v>(blank)</v>
          </cell>
        </row>
        <row r="40619">
          <cell r="D40619" t="str">
            <v>95252</v>
          </cell>
          <cell r="J40619" t="str">
            <v>(blank)</v>
          </cell>
        </row>
        <row r="40620">
          <cell r="D40620" t="str">
            <v>95252</v>
          </cell>
          <cell r="J40620" t="str">
            <v>(blank)</v>
          </cell>
        </row>
        <row r="40621">
          <cell r="D40621" t="str">
            <v>95252</v>
          </cell>
          <cell r="J40621" t="str">
            <v>(blank)</v>
          </cell>
        </row>
        <row r="40622">
          <cell r="D40622" t="str">
            <v>95252</v>
          </cell>
          <cell r="J40622" t="str">
            <v>(blank)</v>
          </cell>
        </row>
        <row r="40623">
          <cell r="D40623" t="str">
            <v>95252</v>
          </cell>
          <cell r="J40623" t="str">
            <v>(blank)</v>
          </cell>
        </row>
        <row r="40624">
          <cell r="D40624" t="str">
            <v>95252</v>
          </cell>
          <cell r="J40624" t="str">
            <v>(blank)</v>
          </cell>
        </row>
        <row r="40625">
          <cell r="D40625" t="str">
            <v>95252</v>
          </cell>
          <cell r="J40625" t="str">
            <v>(blank)</v>
          </cell>
        </row>
        <row r="40626">
          <cell r="D40626" t="str">
            <v>95252</v>
          </cell>
          <cell r="J40626" t="str">
            <v>(blank)</v>
          </cell>
        </row>
        <row r="40627">
          <cell r="D40627" t="str">
            <v>95879</v>
          </cell>
          <cell r="J40627" t="str">
            <v>(blank)</v>
          </cell>
        </row>
        <row r="40628">
          <cell r="D40628" t="str">
            <v>95879</v>
          </cell>
          <cell r="J40628" t="str">
            <v>(blank)</v>
          </cell>
        </row>
        <row r="40629">
          <cell r="D40629" t="str">
            <v>95879</v>
          </cell>
          <cell r="J40629" t="str">
            <v>(blank)</v>
          </cell>
        </row>
        <row r="40630">
          <cell r="D40630" t="str">
            <v>95879</v>
          </cell>
          <cell r="J40630" t="str">
            <v>(blank)</v>
          </cell>
        </row>
        <row r="40631">
          <cell r="D40631" t="str">
            <v>95879</v>
          </cell>
          <cell r="J40631" t="str">
            <v>(blank)</v>
          </cell>
        </row>
        <row r="40632">
          <cell r="D40632" t="str">
            <v>95879</v>
          </cell>
          <cell r="J40632" t="str">
            <v>(blank)</v>
          </cell>
        </row>
        <row r="40633">
          <cell r="D40633" t="str">
            <v>95879</v>
          </cell>
          <cell r="J40633" t="str">
            <v>(blank)</v>
          </cell>
        </row>
        <row r="40634">
          <cell r="D40634" t="str">
            <v>95879</v>
          </cell>
          <cell r="J40634" t="str">
            <v>(blank)</v>
          </cell>
        </row>
        <row r="40635">
          <cell r="D40635" t="str">
            <v>95879</v>
          </cell>
          <cell r="J40635" t="str">
            <v>(blank)</v>
          </cell>
        </row>
        <row r="40636">
          <cell r="D40636" t="str">
            <v>95879</v>
          </cell>
          <cell r="J40636" t="str">
            <v>(blank)</v>
          </cell>
        </row>
        <row r="40637">
          <cell r="D40637" t="str">
            <v>95879</v>
          </cell>
          <cell r="J40637" t="str">
            <v>(blank)</v>
          </cell>
        </row>
        <row r="40638">
          <cell r="D40638" t="str">
            <v>95879</v>
          </cell>
          <cell r="J40638" t="str">
            <v>(blank)</v>
          </cell>
        </row>
        <row r="40639">
          <cell r="D40639" t="str">
            <v>95879</v>
          </cell>
          <cell r="J40639" t="str">
            <v>(blank)</v>
          </cell>
        </row>
        <row r="40640">
          <cell r="D40640" t="str">
            <v>95881</v>
          </cell>
          <cell r="J40640" t="str">
            <v>(blank)</v>
          </cell>
        </row>
        <row r="40641">
          <cell r="D40641" t="str">
            <v>95881</v>
          </cell>
          <cell r="J40641" t="str">
            <v>(blank)</v>
          </cell>
        </row>
        <row r="40642">
          <cell r="D40642" t="str">
            <v>95881</v>
          </cell>
          <cell r="J40642" t="str">
            <v>(blank)</v>
          </cell>
        </row>
        <row r="40643">
          <cell r="D40643" t="str">
            <v>95881</v>
          </cell>
          <cell r="J40643" t="str">
            <v>(blank)</v>
          </cell>
        </row>
        <row r="40644">
          <cell r="D40644" t="str">
            <v>95881</v>
          </cell>
          <cell r="J40644" t="str">
            <v>(blank)</v>
          </cell>
        </row>
        <row r="40645">
          <cell r="D40645" t="str">
            <v>95881</v>
          </cell>
          <cell r="J40645" t="str">
            <v>(blank)</v>
          </cell>
        </row>
        <row r="40646">
          <cell r="D40646" t="str">
            <v>95881</v>
          </cell>
          <cell r="J40646" t="str">
            <v>(blank)</v>
          </cell>
        </row>
        <row r="40647">
          <cell r="D40647" t="str">
            <v>95881</v>
          </cell>
          <cell r="J40647" t="str">
            <v>(blank)</v>
          </cell>
        </row>
        <row r="40648">
          <cell r="D40648" t="str">
            <v>95881</v>
          </cell>
          <cell r="J40648" t="str">
            <v>(blank)</v>
          </cell>
        </row>
        <row r="40649">
          <cell r="D40649" t="str">
            <v>95881</v>
          </cell>
          <cell r="J40649" t="str">
            <v>(blank)</v>
          </cell>
        </row>
        <row r="40650">
          <cell r="D40650" t="str">
            <v>95881</v>
          </cell>
          <cell r="J40650" t="str">
            <v>(blank)</v>
          </cell>
        </row>
        <row r="40651">
          <cell r="D40651" t="str">
            <v>95881</v>
          </cell>
          <cell r="J40651" t="str">
            <v>(blank)</v>
          </cell>
        </row>
        <row r="40652">
          <cell r="D40652" t="str">
            <v>95881</v>
          </cell>
          <cell r="J40652" t="str">
            <v>(blank)</v>
          </cell>
        </row>
        <row r="40653">
          <cell r="D40653" t="str">
            <v>95984</v>
          </cell>
          <cell r="J40653" t="str">
            <v>(blank)</v>
          </cell>
        </row>
        <row r="40654">
          <cell r="D40654" t="str">
            <v>95984</v>
          </cell>
          <cell r="J40654" t="str">
            <v>(blank)</v>
          </cell>
        </row>
        <row r="40655">
          <cell r="D40655" t="str">
            <v>95984</v>
          </cell>
          <cell r="J40655" t="str">
            <v>(blank)</v>
          </cell>
        </row>
        <row r="40656">
          <cell r="D40656" t="str">
            <v>95984</v>
          </cell>
          <cell r="J40656" t="str">
            <v>(blank)</v>
          </cell>
        </row>
        <row r="40657">
          <cell r="D40657" t="str">
            <v>95984</v>
          </cell>
          <cell r="J40657" t="str">
            <v>(blank)</v>
          </cell>
        </row>
        <row r="40658">
          <cell r="D40658" t="str">
            <v>95984</v>
          </cell>
          <cell r="J40658" t="str">
            <v>(blank)</v>
          </cell>
        </row>
        <row r="40659">
          <cell r="D40659" t="str">
            <v>95984</v>
          </cell>
          <cell r="J40659" t="str">
            <v>(blank)</v>
          </cell>
        </row>
        <row r="40660">
          <cell r="D40660" t="str">
            <v>95984</v>
          </cell>
          <cell r="J40660" t="str">
            <v>(blank)</v>
          </cell>
        </row>
        <row r="40661">
          <cell r="D40661" t="str">
            <v>95984</v>
          </cell>
          <cell r="J40661" t="str">
            <v>(blank)</v>
          </cell>
        </row>
        <row r="40662">
          <cell r="D40662" t="str">
            <v>95984</v>
          </cell>
          <cell r="J40662" t="str">
            <v>(blank)</v>
          </cell>
        </row>
        <row r="40663">
          <cell r="D40663" t="str">
            <v>95984</v>
          </cell>
          <cell r="J40663" t="str">
            <v>(blank)</v>
          </cell>
        </row>
        <row r="40664">
          <cell r="D40664" t="str">
            <v>95984</v>
          </cell>
          <cell r="J40664" t="str">
            <v>(blank)</v>
          </cell>
        </row>
        <row r="40665">
          <cell r="D40665" t="str">
            <v>95984</v>
          </cell>
          <cell r="J40665" t="str">
            <v>(blank)</v>
          </cell>
        </row>
        <row r="40666">
          <cell r="D40666" t="str">
            <v>95984</v>
          </cell>
          <cell r="J40666" t="str">
            <v>(blank)</v>
          </cell>
        </row>
        <row r="40667">
          <cell r="D40667" t="str">
            <v>95984</v>
          </cell>
          <cell r="J40667" t="str">
            <v>(blank)</v>
          </cell>
        </row>
        <row r="40668">
          <cell r="D40668" t="str">
            <v>95984</v>
          </cell>
          <cell r="J40668" t="str">
            <v>(blank)</v>
          </cell>
        </row>
        <row r="40669">
          <cell r="D40669" t="str">
            <v>95984</v>
          </cell>
          <cell r="J40669" t="str">
            <v>(blank)</v>
          </cell>
        </row>
        <row r="40670">
          <cell r="D40670" t="str">
            <v>95984</v>
          </cell>
          <cell r="J40670" t="str">
            <v>(blank)</v>
          </cell>
        </row>
        <row r="40671">
          <cell r="D40671" t="str">
            <v>95984</v>
          </cell>
          <cell r="J40671" t="str">
            <v>(blank)</v>
          </cell>
        </row>
        <row r="40672">
          <cell r="D40672" t="str">
            <v>95984</v>
          </cell>
          <cell r="J40672" t="str">
            <v>(blank)</v>
          </cell>
        </row>
        <row r="40673">
          <cell r="D40673" t="str">
            <v>95984</v>
          </cell>
          <cell r="J40673" t="str">
            <v>(blank)</v>
          </cell>
        </row>
        <row r="40674">
          <cell r="D40674" t="str">
            <v>95984</v>
          </cell>
          <cell r="J40674" t="str">
            <v>(blank)</v>
          </cell>
        </row>
        <row r="40675">
          <cell r="D40675" t="str">
            <v>95984</v>
          </cell>
          <cell r="J40675" t="str">
            <v>(blank)</v>
          </cell>
        </row>
        <row r="40676">
          <cell r="D40676" t="str">
            <v>95984</v>
          </cell>
          <cell r="J40676" t="str">
            <v>N/A</v>
          </cell>
        </row>
        <row r="40677">
          <cell r="D40677" t="str">
            <v>96183</v>
          </cell>
          <cell r="J40677" t="str">
            <v>(blank)</v>
          </cell>
        </row>
        <row r="40678">
          <cell r="D40678" t="str">
            <v>96183</v>
          </cell>
          <cell r="J40678" t="str">
            <v>(blank)</v>
          </cell>
        </row>
        <row r="40679">
          <cell r="D40679" t="str">
            <v>96183</v>
          </cell>
          <cell r="J40679" t="str">
            <v>(blank)</v>
          </cell>
        </row>
        <row r="40680">
          <cell r="D40680" t="str">
            <v>96183</v>
          </cell>
          <cell r="J40680" t="str">
            <v>(blank)</v>
          </cell>
        </row>
        <row r="40681">
          <cell r="D40681" t="str">
            <v>96183</v>
          </cell>
          <cell r="J40681" t="str">
            <v>(blank)</v>
          </cell>
        </row>
        <row r="40682">
          <cell r="D40682" t="str">
            <v>96183</v>
          </cell>
          <cell r="J40682" t="str">
            <v>(blank)</v>
          </cell>
        </row>
        <row r="40683">
          <cell r="D40683" t="str">
            <v>96183</v>
          </cell>
          <cell r="J40683" t="str">
            <v>(blank)</v>
          </cell>
        </row>
        <row r="40684">
          <cell r="D40684" t="str">
            <v>96183</v>
          </cell>
          <cell r="J40684" t="str">
            <v>(blank)</v>
          </cell>
        </row>
        <row r="40685">
          <cell r="D40685" t="str">
            <v>96183</v>
          </cell>
          <cell r="J40685" t="str">
            <v>(blank)</v>
          </cell>
        </row>
        <row r="40686">
          <cell r="D40686" t="str">
            <v>96183</v>
          </cell>
          <cell r="J40686" t="str">
            <v>(blank)</v>
          </cell>
        </row>
        <row r="40687">
          <cell r="D40687" t="str">
            <v>96183</v>
          </cell>
          <cell r="J40687" t="str">
            <v>(blank)</v>
          </cell>
        </row>
        <row r="40688">
          <cell r="D40688" t="str">
            <v>96183</v>
          </cell>
          <cell r="J40688" t="str">
            <v>(blank)</v>
          </cell>
        </row>
        <row r="40689">
          <cell r="D40689" t="str">
            <v>96183</v>
          </cell>
          <cell r="J40689" t="str">
            <v>(blank)</v>
          </cell>
        </row>
        <row r="40690">
          <cell r="D40690" t="str">
            <v>96183</v>
          </cell>
          <cell r="J40690" t="str">
            <v>(blank)</v>
          </cell>
        </row>
        <row r="40691">
          <cell r="D40691" t="str">
            <v>96563</v>
          </cell>
          <cell r="J40691" t="str">
            <v>(blank)</v>
          </cell>
        </row>
        <row r="40692">
          <cell r="D40692" t="str">
            <v>96563</v>
          </cell>
          <cell r="J40692" t="str">
            <v>(blank)</v>
          </cell>
        </row>
        <row r="40693">
          <cell r="D40693" t="str">
            <v>96563</v>
          </cell>
          <cell r="J40693" t="str">
            <v>(blank)</v>
          </cell>
        </row>
        <row r="40694">
          <cell r="D40694" t="str">
            <v>96563</v>
          </cell>
          <cell r="J40694" t="str">
            <v>(blank)</v>
          </cell>
        </row>
        <row r="40695">
          <cell r="D40695" t="str">
            <v>96563</v>
          </cell>
          <cell r="J40695" t="str">
            <v>(blank)</v>
          </cell>
        </row>
        <row r="40696">
          <cell r="D40696" t="str">
            <v>96563</v>
          </cell>
          <cell r="J40696" t="str">
            <v>(blank)</v>
          </cell>
        </row>
        <row r="40697">
          <cell r="D40697" t="str">
            <v>96563</v>
          </cell>
          <cell r="J40697" t="str">
            <v>(blank)</v>
          </cell>
        </row>
        <row r="40698">
          <cell r="D40698" t="str">
            <v>96563</v>
          </cell>
          <cell r="J40698" t="str">
            <v>(blank)</v>
          </cell>
        </row>
        <row r="40699">
          <cell r="D40699" t="str">
            <v>96563</v>
          </cell>
          <cell r="J40699" t="str">
            <v>(blank)</v>
          </cell>
        </row>
        <row r="40700">
          <cell r="D40700" t="str">
            <v>96563</v>
          </cell>
          <cell r="J40700" t="str">
            <v>(blank)</v>
          </cell>
        </row>
        <row r="40701">
          <cell r="D40701" t="str">
            <v>96563</v>
          </cell>
          <cell r="J40701" t="str">
            <v>(blank)</v>
          </cell>
        </row>
        <row r="40702">
          <cell r="D40702" t="str">
            <v>96563</v>
          </cell>
          <cell r="J40702" t="str">
            <v>(blank)</v>
          </cell>
        </row>
        <row r="40703">
          <cell r="D40703" t="str">
            <v>96563</v>
          </cell>
          <cell r="J40703" t="str">
            <v>(blank)</v>
          </cell>
        </row>
        <row r="40704">
          <cell r="D40704" t="str">
            <v>96688</v>
          </cell>
          <cell r="J40704" t="str">
            <v>(blank)</v>
          </cell>
        </row>
        <row r="40705">
          <cell r="D40705" t="str">
            <v>97120</v>
          </cell>
          <cell r="J40705" t="str">
            <v>(blank)</v>
          </cell>
        </row>
        <row r="40706">
          <cell r="D40706" t="str">
            <v>97120</v>
          </cell>
          <cell r="J40706" t="str">
            <v>(blank)</v>
          </cell>
        </row>
        <row r="40707">
          <cell r="D40707" t="str">
            <v>97120</v>
          </cell>
          <cell r="J40707" t="str">
            <v>(blank)</v>
          </cell>
        </row>
        <row r="40708">
          <cell r="D40708" t="str">
            <v>97120</v>
          </cell>
          <cell r="J40708" t="str">
            <v>(blank)</v>
          </cell>
        </row>
        <row r="40709">
          <cell r="D40709" t="str">
            <v>97120</v>
          </cell>
          <cell r="J40709" t="str">
            <v>(blank)</v>
          </cell>
        </row>
        <row r="40710">
          <cell r="D40710" t="str">
            <v>97120</v>
          </cell>
          <cell r="J40710" t="str">
            <v>(blank)</v>
          </cell>
        </row>
        <row r="40711">
          <cell r="D40711" t="str">
            <v>97120</v>
          </cell>
          <cell r="J40711" t="str">
            <v>(blank)</v>
          </cell>
        </row>
        <row r="40712">
          <cell r="D40712" t="str">
            <v>97120</v>
          </cell>
          <cell r="J40712" t="str">
            <v>(blank)</v>
          </cell>
        </row>
        <row r="40713">
          <cell r="D40713" t="str">
            <v>97120</v>
          </cell>
          <cell r="J40713" t="str">
            <v>(blank)</v>
          </cell>
        </row>
        <row r="40714">
          <cell r="D40714" t="str">
            <v>97120</v>
          </cell>
          <cell r="J40714" t="str">
            <v>(blank)</v>
          </cell>
        </row>
        <row r="40715">
          <cell r="D40715" t="str">
            <v>97120</v>
          </cell>
          <cell r="J40715" t="str">
            <v>(blank)</v>
          </cell>
        </row>
        <row r="40716">
          <cell r="D40716" t="str">
            <v>97120</v>
          </cell>
          <cell r="J40716" t="str">
            <v>(blank)</v>
          </cell>
        </row>
        <row r="40717">
          <cell r="D40717" t="str">
            <v>97120</v>
          </cell>
          <cell r="J40717" t="str">
            <v>(blank)</v>
          </cell>
        </row>
        <row r="40718">
          <cell r="D40718" t="str">
            <v>97138</v>
          </cell>
          <cell r="J40718" t="str">
            <v>(blank)</v>
          </cell>
        </row>
        <row r="40719">
          <cell r="D40719" t="str">
            <v>97138</v>
          </cell>
          <cell r="J40719" t="str">
            <v>(blank)</v>
          </cell>
        </row>
        <row r="40720">
          <cell r="D40720" t="str">
            <v>97138</v>
          </cell>
          <cell r="J40720" t="str">
            <v>(blank)</v>
          </cell>
        </row>
        <row r="40721">
          <cell r="D40721" t="str">
            <v>97138</v>
          </cell>
          <cell r="J40721" t="str">
            <v>(blank)</v>
          </cell>
        </row>
        <row r="40722">
          <cell r="D40722" t="str">
            <v>97138</v>
          </cell>
          <cell r="J40722" t="str">
            <v>(blank)</v>
          </cell>
        </row>
        <row r="40723">
          <cell r="D40723" t="str">
            <v>97138</v>
          </cell>
          <cell r="J40723" t="str">
            <v>(blank)</v>
          </cell>
        </row>
        <row r="40724">
          <cell r="D40724" t="str">
            <v>97138</v>
          </cell>
          <cell r="J40724" t="str">
            <v>(blank)</v>
          </cell>
        </row>
        <row r="40725">
          <cell r="D40725" t="str">
            <v>97138</v>
          </cell>
          <cell r="J40725" t="str">
            <v>(blank)</v>
          </cell>
        </row>
        <row r="40726">
          <cell r="D40726" t="str">
            <v>97138</v>
          </cell>
          <cell r="J40726" t="str">
            <v>(blank)</v>
          </cell>
        </row>
        <row r="40727">
          <cell r="D40727" t="str">
            <v>97138</v>
          </cell>
          <cell r="J40727" t="str">
            <v>(blank)</v>
          </cell>
        </row>
        <row r="40728">
          <cell r="D40728" t="str">
            <v>97138</v>
          </cell>
          <cell r="J40728" t="str">
            <v>(blank)</v>
          </cell>
        </row>
        <row r="40729">
          <cell r="D40729" t="str">
            <v>97138</v>
          </cell>
          <cell r="J40729" t="str">
            <v>(blank)</v>
          </cell>
        </row>
        <row r="40730">
          <cell r="D40730" t="str">
            <v>97138</v>
          </cell>
          <cell r="J40730" t="str">
            <v>(blank)</v>
          </cell>
        </row>
        <row r="40731">
          <cell r="D40731" t="str">
            <v>97240</v>
          </cell>
          <cell r="J40731" t="str">
            <v>(blank)</v>
          </cell>
        </row>
        <row r="40732">
          <cell r="D40732" t="str">
            <v>97240</v>
          </cell>
          <cell r="J40732" t="str">
            <v>(blank)</v>
          </cell>
        </row>
        <row r="40733">
          <cell r="D40733" t="str">
            <v>97240</v>
          </cell>
          <cell r="J40733" t="str">
            <v>(blank)</v>
          </cell>
        </row>
        <row r="40734">
          <cell r="D40734" t="str">
            <v>97240</v>
          </cell>
          <cell r="J40734" t="str">
            <v>(blank)</v>
          </cell>
        </row>
        <row r="40735">
          <cell r="D40735" t="str">
            <v>97240</v>
          </cell>
          <cell r="J40735" t="str">
            <v>(blank)</v>
          </cell>
        </row>
        <row r="40736">
          <cell r="D40736" t="str">
            <v>97240</v>
          </cell>
          <cell r="J40736" t="str">
            <v>(blank)</v>
          </cell>
        </row>
        <row r="40737">
          <cell r="D40737" t="str">
            <v>97240</v>
          </cell>
          <cell r="J40737" t="str">
            <v>(blank)</v>
          </cell>
        </row>
        <row r="40738">
          <cell r="D40738" t="str">
            <v>97240</v>
          </cell>
          <cell r="J40738" t="str">
            <v>(blank)</v>
          </cell>
        </row>
        <row r="40739">
          <cell r="D40739" t="str">
            <v>97240</v>
          </cell>
          <cell r="J40739" t="str">
            <v>(blank)</v>
          </cell>
        </row>
        <row r="40740">
          <cell r="D40740" t="str">
            <v>97240</v>
          </cell>
          <cell r="J40740" t="str">
            <v>(blank)</v>
          </cell>
        </row>
        <row r="40741">
          <cell r="D40741" t="str">
            <v>97240</v>
          </cell>
          <cell r="J40741" t="str">
            <v>(blank)</v>
          </cell>
        </row>
        <row r="40742">
          <cell r="D40742" t="str">
            <v>97240</v>
          </cell>
          <cell r="J40742" t="str">
            <v>(blank)</v>
          </cell>
        </row>
        <row r="40743">
          <cell r="D40743" t="str">
            <v>97240</v>
          </cell>
          <cell r="J40743" t="str">
            <v>(blank)</v>
          </cell>
        </row>
        <row r="40744">
          <cell r="D40744" t="str">
            <v>97240</v>
          </cell>
          <cell r="J40744" t="str">
            <v>(blank)</v>
          </cell>
        </row>
        <row r="40745">
          <cell r="D40745" t="str">
            <v>97279</v>
          </cell>
          <cell r="J40745" t="str">
            <v>(blank)</v>
          </cell>
        </row>
        <row r="40746">
          <cell r="D40746" t="str">
            <v>97279</v>
          </cell>
          <cell r="J40746" t="str">
            <v>(blank)</v>
          </cell>
        </row>
        <row r="40747">
          <cell r="D40747" t="str">
            <v>97279</v>
          </cell>
          <cell r="J40747" t="str">
            <v>(blank)</v>
          </cell>
        </row>
        <row r="40748">
          <cell r="D40748" t="str">
            <v>97279</v>
          </cell>
          <cell r="J40748" t="str">
            <v>(blank)</v>
          </cell>
        </row>
        <row r="40749">
          <cell r="D40749" t="str">
            <v>97279</v>
          </cell>
          <cell r="J40749" t="str">
            <v>(blank)</v>
          </cell>
        </row>
        <row r="40750">
          <cell r="D40750" t="str">
            <v>97279</v>
          </cell>
          <cell r="J40750" t="str">
            <v>(blank)</v>
          </cell>
        </row>
        <row r="40751">
          <cell r="D40751" t="str">
            <v>97279</v>
          </cell>
          <cell r="J40751" t="str">
            <v>(blank)</v>
          </cell>
        </row>
        <row r="40752">
          <cell r="D40752" t="str">
            <v>97279</v>
          </cell>
          <cell r="J40752" t="str">
            <v>(blank)</v>
          </cell>
        </row>
        <row r="40753">
          <cell r="D40753" t="str">
            <v>97279</v>
          </cell>
          <cell r="J40753" t="str">
            <v>(blank)</v>
          </cell>
        </row>
        <row r="40754">
          <cell r="D40754" t="str">
            <v>97279</v>
          </cell>
          <cell r="J40754" t="str">
            <v>(blank)</v>
          </cell>
        </row>
        <row r="40755">
          <cell r="D40755" t="str">
            <v>97279</v>
          </cell>
          <cell r="J40755" t="str">
            <v>(blank)</v>
          </cell>
        </row>
        <row r="40756">
          <cell r="D40756" t="str">
            <v>97279</v>
          </cell>
          <cell r="J40756" t="str">
            <v>(blank)</v>
          </cell>
        </row>
        <row r="40757">
          <cell r="D40757" t="str">
            <v>97279</v>
          </cell>
          <cell r="J40757" t="str">
            <v>(blank)</v>
          </cell>
        </row>
        <row r="40758">
          <cell r="D40758" t="str">
            <v>97463</v>
          </cell>
          <cell r="J40758" t="str">
            <v>(blank)</v>
          </cell>
        </row>
        <row r="40759">
          <cell r="D40759" t="str">
            <v>97463</v>
          </cell>
          <cell r="J40759" t="str">
            <v>(blank)</v>
          </cell>
        </row>
        <row r="40760">
          <cell r="D40760" t="str">
            <v>97463</v>
          </cell>
          <cell r="J40760" t="str">
            <v>(blank)</v>
          </cell>
        </row>
        <row r="40761">
          <cell r="D40761" t="str">
            <v>97463</v>
          </cell>
          <cell r="J40761" t="str">
            <v>(blank)</v>
          </cell>
        </row>
        <row r="40762">
          <cell r="D40762" t="str">
            <v>97463</v>
          </cell>
          <cell r="J40762" t="str">
            <v>(blank)</v>
          </cell>
        </row>
        <row r="40763">
          <cell r="D40763" t="str">
            <v>97463</v>
          </cell>
          <cell r="J40763" t="str">
            <v>(blank)</v>
          </cell>
        </row>
        <row r="40764">
          <cell r="D40764" t="str">
            <v>97463</v>
          </cell>
          <cell r="J40764" t="str">
            <v>(blank)</v>
          </cell>
        </row>
        <row r="40765">
          <cell r="D40765" t="str">
            <v>97463</v>
          </cell>
          <cell r="J40765" t="str">
            <v>(blank)</v>
          </cell>
        </row>
        <row r="40766">
          <cell r="D40766" t="str">
            <v>97463</v>
          </cell>
          <cell r="J40766" t="str">
            <v>(blank)</v>
          </cell>
        </row>
        <row r="40767">
          <cell r="D40767" t="str">
            <v>97463</v>
          </cell>
          <cell r="J40767" t="str">
            <v>(blank)</v>
          </cell>
        </row>
        <row r="40768">
          <cell r="D40768" t="str">
            <v>97463</v>
          </cell>
          <cell r="J40768" t="str">
            <v>(blank)</v>
          </cell>
        </row>
        <row r="40769">
          <cell r="D40769" t="str">
            <v>97463</v>
          </cell>
          <cell r="J40769" t="str">
            <v>(blank)</v>
          </cell>
        </row>
        <row r="40770">
          <cell r="D40770" t="str">
            <v>97463</v>
          </cell>
          <cell r="J40770" t="str">
            <v>(blank)</v>
          </cell>
        </row>
        <row r="40771">
          <cell r="D40771" t="str">
            <v>97464</v>
          </cell>
          <cell r="J40771" t="str">
            <v>(blank)</v>
          </cell>
        </row>
        <row r="40772">
          <cell r="D40772" t="str">
            <v>97464</v>
          </cell>
          <cell r="J40772" t="str">
            <v>(blank)</v>
          </cell>
        </row>
        <row r="40773">
          <cell r="D40773" t="str">
            <v>97464</v>
          </cell>
          <cell r="J40773" t="str">
            <v>(blank)</v>
          </cell>
        </row>
        <row r="40774">
          <cell r="D40774" t="str">
            <v>97464</v>
          </cell>
          <cell r="J40774" t="str">
            <v>(blank)</v>
          </cell>
        </row>
        <row r="40775">
          <cell r="D40775" t="str">
            <v>97464</v>
          </cell>
          <cell r="J40775" t="str">
            <v>(blank)</v>
          </cell>
        </row>
        <row r="40776">
          <cell r="D40776" t="str">
            <v>97464</v>
          </cell>
          <cell r="J40776" t="str">
            <v>(blank)</v>
          </cell>
        </row>
        <row r="40777">
          <cell r="D40777" t="str">
            <v>97464</v>
          </cell>
          <cell r="J40777" t="str">
            <v>(blank)</v>
          </cell>
        </row>
        <row r="40778">
          <cell r="D40778" t="str">
            <v>97464</v>
          </cell>
          <cell r="J40778" t="str">
            <v>(blank)</v>
          </cell>
        </row>
        <row r="40779">
          <cell r="D40779" t="str">
            <v>97464</v>
          </cell>
          <cell r="J40779" t="str">
            <v>(blank)</v>
          </cell>
        </row>
        <row r="40780">
          <cell r="D40780" t="str">
            <v>97464</v>
          </cell>
          <cell r="J40780" t="str">
            <v>(blank)</v>
          </cell>
        </row>
        <row r="40781">
          <cell r="D40781" t="str">
            <v>97464</v>
          </cell>
          <cell r="J40781" t="str">
            <v>(blank)</v>
          </cell>
        </row>
        <row r="40782">
          <cell r="D40782" t="str">
            <v>97464</v>
          </cell>
          <cell r="J40782" t="str">
            <v>(blank)</v>
          </cell>
        </row>
        <row r="40783">
          <cell r="D40783" t="str">
            <v>97464</v>
          </cell>
          <cell r="J40783" t="str">
            <v>(blank)</v>
          </cell>
        </row>
        <row r="40784">
          <cell r="D40784" t="str">
            <v>97464</v>
          </cell>
          <cell r="J40784" t="str">
            <v>(blank)</v>
          </cell>
        </row>
        <row r="40785">
          <cell r="D40785" t="str">
            <v>97464</v>
          </cell>
          <cell r="J40785" t="str">
            <v>(blank)</v>
          </cell>
        </row>
        <row r="40786">
          <cell r="D40786" t="str">
            <v>97464</v>
          </cell>
          <cell r="J40786" t="str">
            <v>(blank)</v>
          </cell>
        </row>
        <row r="40787">
          <cell r="D40787" t="str">
            <v>31133</v>
          </cell>
          <cell r="J40787" t="str">
            <v>(blank)</v>
          </cell>
        </row>
        <row r="40788">
          <cell r="D40788" t="str">
            <v>31133</v>
          </cell>
          <cell r="J40788" t="str">
            <v>(blank)</v>
          </cell>
        </row>
        <row r="40789">
          <cell r="D40789" t="str">
            <v>31133</v>
          </cell>
          <cell r="J40789" t="str">
            <v>(blank)</v>
          </cell>
        </row>
        <row r="40790">
          <cell r="D40790" t="str">
            <v>59269</v>
          </cell>
          <cell r="J40790" t="str">
            <v>(blank)</v>
          </cell>
        </row>
        <row r="40791">
          <cell r="D40791" t="str">
            <v>59269</v>
          </cell>
          <cell r="J40791" t="str">
            <v>(blank)</v>
          </cell>
        </row>
        <row r="40792">
          <cell r="D40792" t="str">
            <v>59269</v>
          </cell>
          <cell r="J40792" t="str">
            <v>(blank)</v>
          </cell>
        </row>
        <row r="40793">
          <cell r="D40793" t="str">
            <v>14157</v>
          </cell>
          <cell r="J40793" t="str">
            <v>(blank)</v>
          </cell>
        </row>
        <row r="40794">
          <cell r="D40794" t="str">
            <v>14157</v>
          </cell>
          <cell r="J40794" t="str">
            <v>(blank)</v>
          </cell>
        </row>
        <row r="40795">
          <cell r="D40795" t="str">
            <v>14157</v>
          </cell>
          <cell r="J40795" t="str">
            <v>(blank)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QUALITEA EFFECTIVE 02-01-2024"/>
      <sheetName val="BODUO EFFECTIVE 06-01-2024"/>
      <sheetName val="PER 09-15-2023 METHODOLOGY"/>
      <sheetName val="PRICE ASSUMPTION 02-01-2024"/>
      <sheetName val="Analysis Boduo"/>
      <sheetName val="Fruz Tea Order Form 02-01-2024"/>
      <sheetName val="Product Request Form 09-15-2023"/>
      <sheetName val="Qualitea Quote 08-29-2023"/>
      <sheetName val="Qualitea Quote 08-25-2023"/>
      <sheetName val="Product Request Form 07-18-2023"/>
      <sheetName val="Reference Only"/>
      <sheetName val="Qualitea Quote 04-04-2023"/>
      <sheetName val="Qualitea Quote 02-28-2023"/>
      <sheetName val="Delivery Chart"/>
      <sheetName val="Yeh! Order Form 02-01-2024"/>
      <sheetName val="Pink Tea Order Form 02-01-0204"/>
      <sheetName val="Qualitea Quote 01-25-2024"/>
      <sheetName val="Delivery Instruction 02-01-2024"/>
      <sheetName val="Delivery Instruction 09-15-2023"/>
      <sheetName val="BODUO EFFECTIVE 08-08-2024"/>
    </sheetNames>
    <sheetDataSet>
      <sheetData sheetId="0"/>
      <sheetData sheetId="1">
        <row r="1">
          <cell r="B1" t="str">
            <v>Yogen Fruz Canada Inc. - Fruz Tea, Pink Tea, Yeh! Tea</v>
          </cell>
        </row>
        <row r="2">
          <cell r="B2" t="str">
            <v>Price change effective from Jun 1, 2024</v>
          </cell>
          <cell r="I2"/>
          <cell r="S2"/>
        </row>
        <row r="3">
          <cell r="B3" t="str">
            <v xml:space="preserve">Updated: </v>
          </cell>
          <cell r="I3"/>
          <cell r="S3"/>
        </row>
        <row r="4">
          <cell r="B4"/>
          <cell r="I4"/>
          <cell r="S4"/>
        </row>
        <row r="5">
          <cell r="B5" t="str">
            <v>QB ITEM NO.</v>
          </cell>
          <cell r="I5" t="str">
            <v>PACK
SIZE</v>
          </cell>
          <cell r="S5" t="str">
            <v>ONTARIO FRANCHISEE PRICE
(CAD)
EFFECTIVE
06/01/2024</v>
          </cell>
        </row>
        <row r="6">
          <cell r="B6"/>
          <cell r="I6"/>
          <cell r="S6"/>
        </row>
        <row r="7">
          <cell r="B7"/>
          <cell r="I7"/>
          <cell r="S7"/>
        </row>
        <row r="8">
          <cell r="B8" t="str">
            <v>YOGEN FRUZ CANADA, YOGURTY'S &amp; PINKBERRY</v>
          </cell>
          <cell r="I8"/>
          <cell r="S8"/>
        </row>
        <row r="9">
          <cell r="B9" t="str">
            <v>FLAVOR POWDERS</v>
          </cell>
          <cell r="I9"/>
          <cell r="S9"/>
        </row>
        <row r="10">
          <cell r="B10" t="str">
            <v>130200364</v>
          </cell>
          <cell r="I10" t="str">
            <v>20X1KG</v>
          </cell>
          <cell r="S10">
            <v>399.6</v>
          </cell>
        </row>
        <row r="11">
          <cell r="B11" t="str">
            <v>130400012</v>
          </cell>
          <cell r="I11" t="str">
            <v>20X1KG</v>
          </cell>
          <cell r="S11">
            <v>184.8</v>
          </cell>
        </row>
        <row r="12">
          <cell r="B12" t="str">
            <v>130200033</v>
          </cell>
          <cell r="I12" t="str">
            <v>20X1KG</v>
          </cell>
          <cell r="S12">
            <v>170.1</v>
          </cell>
        </row>
        <row r="13">
          <cell r="B13" t="str">
            <v>SYRUPS &amp; JAMS</v>
          </cell>
          <cell r="I13"/>
          <cell r="S13"/>
        </row>
        <row r="14">
          <cell r="B14" t="str">
            <v>130100059</v>
          </cell>
          <cell r="I14" t="str">
            <v>8X2.5KG</v>
          </cell>
          <cell r="S14">
            <v>188.16000000000003</v>
          </cell>
        </row>
        <row r="15">
          <cell r="B15" t="str">
            <v>130100051</v>
          </cell>
          <cell r="I15" t="str">
            <v>8X2.5KG</v>
          </cell>
          <cell r="S15">
            <v>73.415999999999997</v>
          </cell>
        </row>
        <row r="16">
          <cell r="B16" t="str">
            <v>130100019</v>
          </cell>
          <cell r="I16" t="str">
            <v>8X2.5KG</v>
          </cell>
          <cell r="S16">
            <v>99.792000000000002</v>
          </cell>
        </row>
        <row r="17">
          <cell r="B17" t="str">
            <v>130100013</v>
          </cell>
          <cell r="I17" t="str">
            <v>8X2.5KG</v>
          </cell>
          <cell r="S17">
            <v>99.792000000000002</v>
          </cell>
        </row>
        <row r="18">
          <cell r="B18" t="str">
            <v>130300097</v>
          </cell>
          <cell r="I18" t="str">
            <v>12X1KG</v>
          </cell>
          <cell r="S18">
            <v>148.5</v>
          </cell>
        </row>
        <row r="19">
          <cell r="B19" t="str">
            <v>130100180</v>
          </cell>
          <cell r="I19" t="str">
            <v>8X2.5KG</v>
          </cell>
          <cell r="S19">
            <v>99.792000000000002</v>
          </cell>
        </row>
        <row r="20">
          <cell r="B20" t="str">
            <v>130300002</v>
          </cell>
          <cell r="I20" t="str">
            <v>12X1KG</v>
          </cell>
          <cell r="S20">
            <v>115.36799999999999</v>
          </cell>
        </row>
        <row r="21">
          <cell r="B21" t="str">
            <v>130100002</v>
          </cell>
          <cell r="I21" t="str">
            <v>8X2.5KG</v>
          </cell>
          <cell r="S21">
            <v>99.792000000000002</v>
          </cell>
        </row>
        <row r="22">
          <cell r="B22" t="str">
            <v>130100003</v>
          </cell>
          <cell r="I22" t="str">
            <v>8X2.5KG</v>
          </cell>
          <cell r="S22">
            <v>99.792000000000002</v>
          </cell>
        </row>
        <row r="23">
          <cell r="B23" t="str">
            <v>TOPPINGS</v>
          </cell>
          <cell r="I23"/>
          <cell r="S23"/>
        </row>
        <row r="24">
          <cell r="B24" t="str">
            <v>130200269</v>
          </cell>
          <cell r="I24" t="str">
            <v>15X1KG</v>
          </cell>
          <cell r="S24">
            <v>201.23999999999998</v>
          </cell>
        </row>
        <row r="25">
          <cell r="B25" t="str">
            <v>150100007</v>
          </cell>
          <cell r="I25" t="str">
            <v>10X2KG</v>
          </cell>
          <cell r="S25">
            <v>102.9</v>
          </cell>
        </row>
        <row r="26">
          <cell r="B26" t="str">
            <v>132200004</v>
          </cell>
          <cell r="I26" t="str">
            <v>10X2KG</v>
          </cell>
          <cell r="S26">
            <v>84</v>
          </cell>
        </row>
        <row r="27">
          <cell r="B27" t="str">
            <v>139100875</v>
          </cell>
          <cell r="I27" t="str">
            <v>20X1KG</v>
          </cell>
          <cell r="S27">
            <v>67.759999999999991</v>
          </cell>
        </row>
        <row r="28">
          <cell r="B28" t="str">
            <v>130600097</v>
          </cell>
          <cell r="I28" t="str">
            <v>6X3KG</v>
          </cell>
          <cell r="S28">
            <v>100.548</v>
          </cell>
        </row>
        <row r="29">
          <cell r="B29" t="str">
            <v>130600005</v>
          </cell>
          <cell r="I29" t="str">
            <v>6X3KG</v>
          </cell>
          <cell r="S29">
            <v>100.548</v>
          </cell>
        </row>
        <row r="30">
          <cell r="B30" t="str">
            <v>139101068</v>
          </cell>
          <cell r="I30" t="str">
            <v>12X1KG</v>
          </cell>
          <cell r="S30">
            <v>83.159999999999982</v>
          </cell>
        </row>
        <row r="31">
          <cell r="B31" t="str">
            <v>130200004</v>
          </cell>
          <cell r="I31" t="str">
            <v>15X1KG</v>
          </cell>
          <cell r="S31">
            <v>297.04499999999996</v>
          </cell>
        </row>
        <row r="32">
          <cell r="B32" t="str">
            <v>130600002</v>
          </cell>
          <cell r="I32" t="str">
            <v>6X3KG</v>
          </cell>
          <cell r="S32">
            <v>100.548</v>
          </cell>
        </row>
        <row r="33">
          <cell r="B33" t="str">
            <v>130500015</v>
          </cell>
          <cell r="I33" t="str">
            <v>20X1KG</v>
          </cell>
          <cell r="S33">
            <v>57.96</v>
          </cell>
        </row>
        <row r="34">
          <cell r="B34" t="str">
            <v>131800019</v>
          </cell>
          <cell r="I34" t="str">
            <v>20X1KG</v>
          </cell>
          <cell r="S34">
            <v>194.04000000000002</v>
          </cell>
        </row>
        <row r="35">
          <cell r="B35" t="str">
            <v>PACKAGING</v>
          </cell>
          <cell r="I35"/>
          <cell r="S35"/>
        </row>
        <row r="36">
          <cell r="B36" t="str">
            <v>99-9710-QT</v>
          </cell>
          <cell r="I36" t="str">
            <v>480UN</v>
          </cell>
          <cell r="S36">
            <v>120</v>
          </cell>
        </row>
        <row r="37">
          <cell r="B37" t="str">
            <v>M004006-QT</v>
          </cell>
          <cell r="I37" t="str">
            <v>1000UN</v>
          </cell>
          <cell r="S37">
            <v>85</v>
          </cell>
        </row>
        <row r="38">
          <cell r="B38" t="str">
            <v>TES-PAPER-W</v>
          </cell>
          <cell r="I38" t="str">
            <v>1X6 ROLLS</v>
          </cell>
          <cell r="S38">
            <v>300</v>
          </cell>
        </row>
        <row r="39">
          <cell r="B39" t="str">
            <v>8007</v>
          </cell>
          <cell r="I39" t="str">
            <v>1000UN</v>
          </cell>
          <cell r="S39">
            <v>130</v>
          </cell>
        </row>
        <row r="40">
          <cell r="B40" t="str">
            <v>8008</v>
          </cell>
          <cell r="I40" t="str">
            <v>1000UN</v>
          </cell>
          <cell r="S40">
            <v>130</v>
          </cell>
        </row>
        <row r="41">
          <cell r="B41" t="str">
            <v>GFS/HEAD OFFICE ITEMS</v>
          </cell>
          <cell r="I41"/>
          <cell r="S41"/>
        </row>
        <row r="42">
          <cell r="B42" t="str">
            <v>59808</v>
          </cell>
          <cell r="I42" t="str">
            <v>10X1KG</v>
          </cell>
          <cell r="S42"/>
        </row>
        <row r="43">
          <cell r="B43" t="str">
            <v>TR0251</v>
          </cell>
          <cell r="I43" t="str">
            <v>50X20BAGS</v>
          </cell>
          <cell r="S43"/>
        </row>
        <row r="44">
          <cell r="B44" t="str">
            <v>TR0391</v>
          </cell>
          <cell r="I44" t="str">
            <v>50X20BAGS</v>
          </cell>
          <cell r="S44"/>
        </row>
        <row r="45">
          <cell r="B45" t="str">
            <v>C-TPP16C</v>
          </cell>
          <cell r="I45" t="str">
            <v>1000UN</v>
          </cell>
          <cell r="S45"/>
        </row>
        <row r="46">
          <cell r="B46" t="str">
            <v>C-TPP24C</v>
          </cell>
          <cell r="I46" t="str">
            <v>500UN</v>
          </cell>
          <cell r="S46"/>
        </row>
        <row r="47">
          <cell r="B47" t="str">
            <v>F-03229112022</v>
          </cell>
          <cell r="I47" t="str">
            <v>1X4 ROLLS</v>
          </cell>
          <cell r="S47"/>
        </row>
        <row r="48">
          <cell r="B48" t="str">
            <v>SOWA128</v>
          </cell>
          <cell r="I48" t="str">
            <v>1800UN</v>
          </cell>
          <cell r="S48"/>
        </row>
        <row r="49">
          <cell r="B49" t="str">
            <v>PAStraw-kraft8/23</v>
          </cell>
          <cell r="I49" t="str">
            <v>4000UN</v>
          </cell>
          <cell r="S49"/>
        </row>
        <row r="50">
          <cell r="B50" t="str">
            <v>N/A</v>
          </cell>
          <cell r="I50" t="str">
            <v>12X70UN</v>
          </cell>
          <cell r="S50"/>
        </row>
        <row r="51">
          <cell r="B51" t="str">
            <v>N/A</v>
          </cell>
          <cell r="I51" t="str">
            <v>12x75UN</v>
          </cell>
          <cell r="S51"/>
        </row>
        <row r="52">
          <cell r="I52"/>
          <cell r="S52"/>
        </row>
        <row r="53">
          <cell r="I53"/>
          <cell r="S53"/>
        </row>
        <row r="54">
          <cell r="I54"/>
          <cell r="S54"/>
        </row>
        <row r="55">
          <cell r="I55"/>
          <cell r="S55"/>
        </row>
        <row r="56">
          <cell r="I56"/>
          <cell r="S56"/>
        </row>
        <row r="57">
          <cell r="I57"/>
          <cell r="S57"/>
        </row>
        <row r="58">
          <cell r="I58"/>
          <cell r="S58"/>
        </row>
        <row r="59">
          <cell r="I59"/>
          <cell r="S59"/>
        </row>
        <row r="60">
          <cell r="I60"/>
          <cell r="S60"/>
        </row>
        <row r="61">
          <cell r="I61"/>
          <cell r="S61"/>
        </row>
        <row r="62">
          <cell r="I62"/>
          <cell r="S62"/>
        </row>
        <row r="63">
          <cell r="I63"/>
          <cell r="S63"/>
        </row>
        <row r="64">
          <cell r="I64"/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88550-78E4-4CB0-B19B-FA26833B5D15}">
  <sheetPr codeName="Sheet2">
    <tabColor rgb="FFC00000"/>
  </sheetPr>
  <dimension ref="A1:CW135"/>
  <sheetViews>
    <sheetView tabSelected="1" topLeftCell="B1" zoomScale="75" zoomScaleNormal="75" workbookViewId="0">
      <pane ySplit="3" topLeftCell="A4" activePane="bottomLeft" state="frozen"/>
      <selection pane="bottomLeft" activeCell="S19" sqref="S19"/>
    </sheetView>
  </sheetViews>
  <sheetFormatPr defaultRowHeight="15" outlineLevelCol="2" x14ac:dyDescent="0.25"/>
  <cols>
    <col min="2" max="2" width="9.140625" customWidth="1"/>
    <col min="6" max="6" width="15.7109375" customWidth="1"/>
    <col min="7" max="8" width="35.7109375" customWidth="1"/>
    <col min="9" max="12" width="15.7109375" customWidth="1"/>
    <col min="14" max="15" width="15.7109375" customWidth="1"/>
    <col min="16" max="16" width="50.7109375" customWidth="1"/>
    <col min="17" max="17" width="3.7109375" customWidth="1"/>
    <col min="18" max="18" width="3.7109375" customWidth="1" outlineLevel="2"/>
    <col min="19" max="26" width="30.7109375" customWidth="1" outlineLevel="2"/>
    <col min="27" max="27" width="3.7109375" customWidth="1"/>
    <col min="28" max="28" width="15.7109375" customWidth="1"/>
    <col min="29" max="30" width="35.7109375" customWidth="1"/>
    <col min="31" max="34" width="15.7109375" customWidth="1"/>
    <col min="36" max="37" width="15.7109375" customWidth="1"/>
    <col min="39" max="39" width="50.7109375" customWidth="1"/>
    <col min="40" max="40" width="15.7109375" customWidth="1"/>
    <col min="41" max="42" width="35.7109375" customWidth="1"/>
    <col min="43" max="46" width="15.7109375" customWidth="1"/>
    <col min="47" max="47" width="9.140625" customWidth="1"/>
    <col min="48" max="49" width="15.7109375" customWidth="1"/>
    <col min="50" max="50" width="50.7109375" customWidth="1"/>
    <col min="51" max="54" width="15.7109375" customWidth="1"/>
    <col min="55" max="55" width="9.140625" customWidth="1"/>
    <col min="56" max="59" width="15.7109375" customWidth="1"/>
    <col min="60" max="60" width="3.7109375" customWidth="1"/>
    <col min="61" max="61" width="15.7109375" customWidth="1"/>
    <col min="62" max="63" width="35.7109375" customWidth="1"/>
    <col min="64" max="67" width="15.7109375" customWidth="1"/>
    <col min="68" max="68" width="9.140625" customWidth="1"/>
    <col min="69" max="70" width="15.7109375" customWidth="1"/>
    <col min="71" max="71" width="50.7109375" customWidth="1"/>
    <col min="72" max="75" width="15.7109375" customWidth="1"/>
    <col min="76" max="76" width="9.140625" customWidth="1"/>
    <col min="77" max="80" width="15.7109375" customWidth="1"/>
    <col min="81" max="81" width="3.7109375" customWidth="1"/>
    <col min="82" max="82" width="15.7109375" customWidth="1"/>
    <col min="83" max="84" width="35.7109375" customWidth="1"/>
    <col min="85" max="88" width="15.7109375" customWidth="1"/>
    <col min="90" max="91" width="15.7109375" customWidth="1"/>
    <col min="92" max="92" width="50.7109375" customWidth="1"/>
    <col min="93" max="96" width="15.7109375" customWidth="1"/>
    <col min="98" max="101" width="15.7109375" customWidth="1"/>
  </cols>
  <sheetData>
    <row r="1" spans="1:101" ht="18.75" x14ac:dyDescent="0.3">
      <c r="A1" t="s">
        <v>374</v>
      </c>
      <c r="F1" s="168" t="s">
        <v>691</v>
      </c>
      <c r="G1" s="167"/>
      <c r="H1" s="167"/>
      <c r="I1" s="167"/>
      <c r="J1" s="167"/>
      <c r="K1" s="167"/>
      <c r="L1" s="167"/>
      <c r="M1" s="167"/>
      <c r="N1" s="167"/>
      <c r="O1" s="167"/>
      <c r="P1" s="169"/>
      <c r="AB1" s="168" t="s">
        <v>691</v>
      </c>
      <c r="AC1" s="167"/>
      <c r="AD1" s="167"/>
      <c r="AE1" s="167"/>
      <c r="AF1" s="167"/>
      <c r="AG1" s="167"/>
      <c r="AH1" s="167"/>
      <c r="AI1" s="167"/>
      <c r="AJ1" s="167"/>
      <c r="AK1" s="167"/>
      <c r="AL1" s="167"/>
      <c r="AM1" s="169"/>
      <c r="AN1" s="168" t="s">
        <v>690</v>
      </c>
      <c r="AO1" s="167"/>
      <c r="AP1" s="167"/>
      <c r="AQ1" s="167"/>
      <c r="AR1" s="167"/>
      <c r="AS1" s="167"/>
      <c r="AT1" s="167"/>
      <c r="AU1" s="167"/>
      <c r="AV1" s="167"/>
      <c r="AW1" s="167"/>
      <c r="AX1" s="169"/>
      <c r="AY1" s="167"/>
      <c r="AZ1" s="167"/>
      <c r="BA1" s="167"/>
      <c r="BB1" s="167"/>
      <c r="BC1" s="167"/>
      <c r="BD1" s="167"/>
      <c r="BE1" s="167"/>
      <c r="BF1" s="167"/>
      <c r="BG1" s="167"/>
      <c r="BI1" s="168" t="s">
        <v>693</v>
      </c>
      <c r="BJ1" s="167"/>
      <c r="BK1" s="167"/>
      <c r="BL1" s="167"/>
      <c r="BM1" s="167"/>
      <c r="BN1" s="167"/>
      <c r="BO1" s="167"/>
      <c r="BP1" s="167"/>
      <c r="BQ1" s="167"/>
      <c r="BR1" s="167"/>
      <c r="BS1" s="169"/>
      <c r="BT1" s="167"/>
      <c r="BU1" s="167"/>
      <c r="BV1" s="167"/>
      <c r="BW1" s="167"/>
      <c r="BX1" s="167"/>
      <c r="BY1" s="167"/>
      <c r="BZ1" s="167"/>
      <c r="CA1" s="167"/>
      <c r="CB1" s="167"/>
      <c r="CD1" s="168" t="s">
        <v>723</v>
      </c>
      <c r="CE1" s="225"/>
      <c r="CF1" s="225"/>
      <c r="CG1" s="225"/>
      <c r="CH1" s="225"/>
      <c r="CI1" s="225"/>
      <c r="CJ1" s="225"/>
      <c r="CK1" s="225"/>
      <c r="CL1" s="225"/>
      <c r="CM1" s="225"/>
      <c r="CN1" s="226"/>
      <c r="CO1" s="167"/>
      <c r="CP1" s="167"/>
      <c r="CQ1" s="167"/>
      <c r="CR1" s="167"/>
      <c r="CS1" s="167"/>
      <c r="CT1" s="167"/>
      <c r="CU1" s="167"/>
      <c r="CV1" s="167"/>
      <c r="CW1" s="167"/>
    </row>
    <row r="2" spans="1:101" x14ac:dyDescent="0.25">
      <c r="F2" s="6"/>
      <c r="G2" s="1"/>
      <c r="H2" s="1"/>
      <c r="I2" s="1"/>
      <c r="J2" s="1"/>
      <c r="K2" s="1"/>
      <c r="L2" s="1"/>
      <c r="M2" s="29" t="s">
        <v>187</v>
      </c>
      <c r="N2" s="28">
        <f>'[1]Product Cost'!$S$2</f>
        <v>45574</v>
      </c>
      <c r="AB2" s="6"/>
      <c r="AC2" s="1"/>
      <c r="AD2" s="1"/>
      <c r="AE2" s="1"/>
      <c r="AF2" s="1"/>
      <c r="AG2" s="1"/>
      <c r="AH2" s="1"/>
      <c r="AI2" s="1"/>
      <c r="AJ2" s="29" t="s">
        <v>187</v>
      </c>
      <c r="AK2" s="28">
        <v>45487</v>
      </c>
      <c r="AL2" s="1"/>
      <c r="AN2" s="6"/>
      <c r="AO2" s="1"/>
      <c r="AP2" s="1"/>
      <c r="AQ2" s="1"/>
      <c r="AR2" s="1"/>
      <c r="AS2" s="1"/>
      <c r="AT2" s="1"/>
      <c r="AU2" s="1"/>
      <c r="AV2" s="29" t="s">
        <v>187</v>
      </c>
      <c r="AW2" s="28">
        <v>45336</v>
      </c>
      <c r="AY2" s="1"/>
      <c r="AZ2" s="1"/>
      <c r="BA2" s="1"/>
      <c r="BB2" s="1"/>
      <c r="BC2" s="1"/>
      <c r="BD2" s="29"/>
      <c r="BE2" s="28">
        <v>45336</v>
      </c>
      <c r="BF2" s="1"/>
      <c r="BG2" s="198" t="e">
        <f>SUM(BG4:BG135)</f>
        <v>#VALUE!</v>
      </c>
      <c r="BI2" s="6"/>
      <c r="BJ2" s="1"/>
      <c r="BK2" s="1"/>
      <c r="BL2" s="1"/>
      <c r="BM2" s="1"/>
      <c r="BN2" s="1"/>
      <c r="BO2" s="1"/>
      <c r="BP2" s="1"/>
      <c r="BQ2" s="29" t="s">
        <v>187</v>
      </c>
      <c r="BR2" s="28">
        <v>45336</v>
      </c>
      <c r="BT2" s="1"/>
      <c r="BU2" s="1"/>
      <c r="BV2" s="1"/>
      <c r="BW2" s="1"/>
      <c r="BX2" s="1"/>
      <c r="BY2" s="29"/>
      <c r="BZ2" s="28">
        <v>45336</v>
      </c>
      <c r="CA2" s="1"/>
      <c r="CB2" s="198" t="e">
        <f>SUM(CB4:CB135)</f>
        <v>#VALUE!</v>
      </c>
      <c r="CD2" s="6"/>
      <c r="CE2" s="1"/>
      <c r="CF2" s="1"/>
      <c r="CG2" s="1"/>
      <c r="CH2" s="1"/>
      <c r="CI2" s="1"/>
      <c r="CJ2" s="1"/>
      <c r="CK2" s="1"/>
      <c r="CL2" s="29" t="s">
        <v>187</v>
      </c>
      <c r="CM2" s="28">
        <v>44996</v>
      </c>
      <c r="CO2" s="1"/>
      <c r="CP2" s="1"/>
      <c r="CQ2" s="1"/>
      <c r="CR2" s="1"/>
      <c r="CS2" s="1"/>
      <c r="CT2" s="29"/>
      <c r="CU2" s="28">
        <v>44996</v>
      </c>
      <c r="CV2" s="1"/>
      <c r="CW2" s="198">
        <f>SUM(CW4:CW135)</f>
        <v>0</v>
      </c>
    </row>
    <row r="3" spans="1:101" ht="30" customHeight="1" x14ac:dyDescent="0.25">
      <c r="B3" s="92" t="s">
        <v>700</v>
      </c>
      <c r="C3" s="92" t="s">
        <v>701</v>
      </c>
      <c r="D3" s="92" t="s">
        <v>702</v>
      </c>
      <c r="E3" s="92" t="s">
        <v>703</v>
      </c>
      <c r="F3" s="35" t="s">
        <v>167</v>
      </c>
      <c r="G3" s="37" t="s">
        <v>0</v>
      </c>
      <c r="H3" s="37" t="s">
        <v>13</v>
      </c>
      <c r="I3" s="37" t="s">
        <v>12</v>
      </c>
      <c r="J3" s="37" t="s">
        <v>11</v>
      </c>
      <c r="K3" s="37" t="s">
        <v>10</v>
      </c>
      <c r="L3" s="37" t="s">
        <v>9</v>
      </c>
      <c r="M3" s="37" t="s">
        <v>3</v>
      </c>
      <c r="N3" s="37" t="s">
        <v>8</v>
      </c>
      <c r="O3" s="36" t="s">
        <v>210</v>
      </c>
      <c r="P3" s="37" t="s">
        <v>185</v>
      </c>
      <c r="R3" s="21"/>
      <c r="S3" s="35" t="str">
        <f ca="1">'Topping Sauce'!A2</f>
        <v>Topping Sauce</v>
      </c>
      <c r="T3" s="35" t="str">
        <f ca="1">UFlavurs!A2</f>
        <v>UFlavurs</v>
      </c>
      <c r="U3" s="35" t="str">
        <f ca="1">Usensation!A2</f>
        <v>Usensation</v>
      </c>
      <c r="V3" s="35" t="str">
        <f ca="1">Smoothies!A2</f>
        <v>Smoothies</v>
      </c>
      <c r="W3" s="35" t="str">
        <f ca="1">'Go Green'!A2</f>
        <v>Go Green</v>
      </c>
      <c r="X3" s="35" t="e">
        <f>#REF!</f>
        <v>#REF!</v>
      </c>
      <c r="Y3" s="35" t="str">
        <f ca="1">Toppings!A2</f>
        <v>Toppings</v>
      </c>
      <c r="Z3" s="35" t="e">
        <f>#REF!</f>
        <v>#REF!</v>
      </c>
      <c r="AB3" s="35" t="s">
        <v>167</v>
      </c>
      <c r="AC3" s="37" t="s">
        <v>0</v>
      </c>
      <c r="AD3" s="37" t="s">
        <v>13</v>
      </c>
      <c r="AE3" s="37" t="s">
        <v>12</v>
      </c>
      <c r="AF3" s="37" t="s">
        <v>11</v>
      </c>
      <c r="AG3" s="37" t="s">
        <v>10</v>
      </c>
      <c r="AH3" s="37" t="s">
        <v>9</v>
      </c>
      <c r="AI3" s="37" t="s">
        <v>3</v>
      </c>
      <c r="AJ3" s="37" t="s">
        <v>8</v>
      </c>
      <c r="AK3" s="36" t="s">
        <v>210</v>
      </c>
      <c r="AL3" s="37" t="s">
        <v>154</v>
      </c>
      <c r="AM3" s="37" t="s">
        <v>185</v>
      </c>
      <c r="AN3" s="35" t="s">
        <v>167</v>
      </c>
      <c r="AO3" s="37" t="s">
        <v>0</v>
      </c>
      <c r="AP3" s="37" t="s">
        <v>13</v>
      </c>
      <c r="AQ3" s="37" t="s">
        <v>12</v>
      </c>
      <c r="AR3" s="37" t="s">
        <v>11</v>
      </c>
      <c r="AS3" s="37" t="s">
        <v>10</v>
      </c>
      <c r="AT3" s="37" t="s">
        <v>9</v>
      </c>
      <c r="AU3" s="37" t="s">
        <v>3</v>
      </c>
      <c r="AV3" s="37" t="s">
        <v>8</v>
      </c>
      <c r="AW3" s="36" t="s">
        <v>210</v>
      </c>
      <c r="AX3" s="37" t="s">
        <v>185</v>
      </c>
      <c r="AY3" s="215" t="s">
        <v>12</v>
      </c>
      <c r="AZ3" s="215" t="s">
        <v>11</v>
      </c>
      <c r="BA3" s="215" t="s">
        <v>10</v>
      </c>
      <c r="BB3" s="215" t="s">
        <v>9</v>
      </c>
      <c r="BC3" s="215" t="s">
        <v>3</v>
      </c>
      <c r="BD3" s="215" t="s">
        <v>8</v>
      </c>
      <c r="BE3" s="216" t="s">
        <v>210</v>
      </c>
      <c r="BF3" s="217" t="s">
        <v>688</v>
      </c>
      <c r="BG3" s="217" t="s">
        <v>689</v>
      </c>
      <c r="BI3" s="35" t="s">
        <v>167</v>
      </c>
      <c r="BJ3" s="37" t="s">
        <v>0</v>
      </c>
      <c r="BK3" s="37" t="s">
        <v>13</v>
      </c>
      <c r="BL3" s="37" t="s">
        <v>12</v>
      </c>
      <c r="BM3" s="37" t="s">
        <v>11</v>
      </c>
      <c r="BN3" s="37" t="s">
        <v>10</v>
      </c>
      <c r="BO3" s="37" t="s">
        <v>9</v>
      </c>
      <c r="BP3" s="37" t="s">
        <v>3</v>
      </c>
      <c r="BQ3" s="37" t="s">
        <v>8</v>
      </c>
      <c r="BR3" s="36" t="s">
        <v>210</v>
      </c>
      <c r="BS3" s="37" t="s">
        <v>185</v>
      </c>
      <c r="BT3" s="215" t="s">
        <v>12</v>
      </c>
      <c r="BU3" s="215" t="s">
        <v>11</v>
      </c>
      <c r="BV3" s="215" t="s">
        <v>10</v>
      </c>
      <c r="BW3" s="215" t="s">
        <v>9</v>
      </c>
      <c r="BX3" s="215" t="s">
        <v>3</v>
      </c>
      <c r="BY3" s="215" t="s">
        <v>8</v>
      </c>
      <c r="BZ3" s="216" t="s">
        <v>210</v>
      </c>
      <c r="CA3" s="217" t="s">
        <v>688</v>
      </c>
      <c r="CB3" s="217" t="s">
        <v>689</v>
      </c>
      <c r="CD3" s="35" t="s">
        <v>167</v>
      </c>
      <c r="CE3" s="37" t="s">
        <v>0</v>
      </c>
      <c r="CF3" s="37" t="s">
        <v>13</v>
      </c>
      <c r="CG3" s="37" t="s">
        <v>12</v>
      </c>
      <c r="CH3" s="37" t="s">
        <v>11</v>
      </c>
      <c r="CI3" s="37" t="s">
        <v>10</v>
      </c>
      <c r="CJ3" s="37" t="s">
        <v>9</v>
      </c>
      <c r="CK3" s="37" t="s">
        <v>3</v>
      </c>
      <c r="CL3" s="37" t="s">
        <v>8</v>
      </c>
      <c r="CM3" s="36" t="s">
        <v>210</v>
      </c>
      <c r="CN3" s="37" t="s">
        <v>185</v>
      </c>
      <c r="CO3" s="215" t="s">
        <v>12</v>
      </c>
      <c r="CP3" s="215" t="s">
        <v>11</v>
      </c>
      <c r="CQ3" s="215" t="s">
        <v>10</v>
      </c>
      <c r="CR3" s="215" t="s">
        <v>9</v>
      </c>
      <c r="CS3" s="215" t="s">
        <v>3</v>
      </c>
      <c r="CT3" s="215" t="s">
        <v>8</v>
      </c>
      <c r="CU3" s="216" t="s">
        <v>210</v>
      </c>
      <c r="CV3" s="217" t="s">
        <v>688</v>
      </c>
      <c r="CW3" s="217" t="s">
        <v>689</v>
      </c>
    </row>
    <row r="4" spans="1:101" ht="18.75" x14ac:dyDescent="0.3">
      <c r="A4" s="126"/>
      <c r="B4" s="94"/>
      <c r="C4" s="94"/>
      <c r="D4" s="94"/>
      <c r="E4" s="94"/>
      <c r="F4" s="27" t="s">
        <v>168</v>
      </c>
      <c r="G4" s="26"/>
      <c r="H4" s="5"/>
      <c r="I4" s="5"/>
      <c r="J4" s="5"/>
      <c r="K4" s="5"/>
      <c r="L4" s="5"/>
      <c r="M4" s="5"/>
      <c r="N4" s="99"/>
      <c r="O4" s="95"/>
      <c r="P4" s="26"/>
      <c r="R4" s="34" t="str">
        <f t="shared" ref="R4:R28" si="0">IF(AND(T4="",U4="",S4="",V4="",W4="",X4="",Z4="",Y4=""),"","X")</f>
        <v/>
      </c>
      <c r="S4" s="34" t="str">
        <f>IFERROR(VLOOKUP(G4,'Topping Sauce'!D:D,1,FALSE),"")</f>
        <v/>
      </c>
      <c r="T4" s="34" t="str">
        <f>IFERROR(VLOOKUP(G4,UFlavurs!D:D,1,FALSE),"")</f>
        <v/>
      </c>
      <c r="U4" s="34" t="str">
        <f>IFERROR(VLOOKUP(G4,Usensation!D:D,1,FALSE),"")</f>
        <v/>
      </c>
      <c r="V4" s="34" t="str">
        <f>IFERROR(VLOOKUP(G4,Smoothies!D:D,1,FALSE),"")</f>
        <v/>
      </c>
      <c r="W4" s="34" t="str">
        <f>IFERROR(VLOOKUP(G4,'Go Green'!D:D,1,FALSE),"")</f>
        <v/>
      </c>
      <c r="X4" s="34" t="str">
        <f>IFERROR(VLOOKUP(G4,#REF!,1,FALSE),"")</f>
        <v/>
      </c>
      <c r="Y4" s="34" t="str">
        <f>IFERROR(VLOOKUP(G4,Toppings!C:C,1,FALSE),"")</f>
        <v/>
      </c>
      <c r="Z4" s="34" t="str">
        <f>IFERROR(VLOOKUP(G4,#REF!,1,FALSE),"")</f>
        <v/>
      </c>
      <c r="AB4" s="27" t="s">
        <v>168</v>
      </c>
      <c r="AC4" s="26"/>
      <c r="AD4" s="5"/>
      <c r="AE4" s="5"/>
      <c r="AF4" s="5"/>
      <c r="AG4" s="5"/>
      <c r="AH4" s="5"/>
      <c r="AI4" s="5"/>
      <c r="AJ4" s="99"/>
      <c r="AK4" s="95"/>
      <c r="AL4" s="5"/>
      <c r="AM4" s="26"/>
      <c r="AN4" s="27" t="s">
        <v>168</v>
      </c>
      <c r="AO4" s="26"/>
      <c r="AP4" s="5"/>
      <c r="AQ4" s="5"/>
      <c r="AR4" s="5"/>
      <c r="AS4" s="5"/>
      <c r="AT4" s="5"/>
      <c r="AU4" s="5"/>
      <c r="AV4" s="99"/>
      <c r="AW4" s="95"/>
      <c r="AX4" s="26"/>
      <c r="AY4" s="5"/>
      <c r="AZ4" s="5"/>
      <c r="BA4" s="5"/>
      <c r="BB4" s="5"/>
      <c r="BC4" s="5"/>
      <c r="BD4" s="191"/>
      <c r="BE4" s="95"/>
      <c r="BF4" s="5"/>
      <c r="BG4" s="191"/>
      <c r="BI4" s="27" t="s">
        <v>168</v>
      </c>
      <c r="BJ4" s="26"/>
      <c r="BK4" s="5"/>
      <c r="BL4" s="5"/>
      <c r="BM4" s="5"/>
      <c r="BN4" s="5"/>
      <c r="BO4" s="5"/>
      <c r="BP4" s="5"/>
      <c r="BQ4" s="191"/>
      <c r="BR4" s="95"/>
      <c r="BS4" s="26"/>
      <c r="BT4" s="5"/>
      <c r="BU4" s="5"/>
      <c r="BV4" s="5"/>
      <c r="BW4" s="5"/>
      <c r="BX4" s="5"/>
      <c r="BY4" s="191"/>
      <c r="BZ4" s="95"/>
      <c r="CA4" s="5"/>
      <c r="CB4" s="191"/>
      <c r="CD4" s="27" t="s">
        <v>168</v>
      </c>
      <c r="CE4" s="26"/>
      <c r="CF4" s="5"/>
      <c r="CG4" s="5"/>
      <c r="CH4" s="5"/>
      <c r="CI4" s="5"/>
      <c r="CJ4" s="5"/>
      <c r="CK4" s="5"/>
      <c r="CL4" s="99"/>
      <c r="CM4" s="95"/>
      <c r="CN4" s="26"/>
      <c r="CO4" s="5"/>
      <c r="CP4" s="5"/>
      <c r="CQ4" s="5"/>
      <c r="CR4" s="5"/>
      <c r="CS4" s="5"/>
      <c r="CT4" s="191"/>
      <c r="CU4" s="95"/>
      <c r="CV4" s="5"/>
      <c r="CW4" s="191"/>
    </row>
    <row r="5" spans="1:101" x14ac:dyDescent="0.25">
      <c r="A5" s="126"/>
      <c r="B5" s="127"/>
      <c r="C5" s="127"/>
      <c r="D5" s="127"/>
      <c r="E5" s="127"/>
      <c r="F5" s="283" t="str">
        <f>_xlfn.XLOOKUP($G5,'[1]Product Cost'!$L:$L,'[1]Product Cost'!$K:$K)</f>
        <v>YFT87801</v>
      </c>
      <c r="G5" s="25" t="s">
        <v>49</v>
      </c>
      <c r="H5" s="284" t="str">
        <f>_xlfn.XLOOKUP($G5,'[1]Product Cost'!$L:$L,'[1]Product Cost'!$M:$M)</f>
        <v>YOGEN FRUZ GROUP (SHAW'S)</v>
      </c>
      <c r="I5" s="284" t="str">
        <f>_xlfn.XLOOKUP($G5,'[1]Product Cost'!$L:$L,'[1]Product Cost'!$N:$N)</f>
        <v>GFS</v>
      </c>
      <c r="J5" s="284" t="str">
        <f>_xlfn.XLOOKUP($G5,'[1]Product Cost'!$L:$L,'[1]Product Cost'!$O:$O)</f>
        <v>1424889</v>
      </c>
      <c r="K5" s="284" t="str">
        <f>_xlfn.XLOOKUP($G5,'[1]Product Cost'!$L:$L,'[1]Product Cost'!$P:$P)</f>
        <v>1X11.4L</v>
      </c>
      <c r="L5" s="285">
        <f>_xlfn.XLOOKUP($G5,'[1]Product Cost'!$L:$L,'[1]Product Cost'!$Q:$Q)</f>
        <v>6156</v>
      </c>
      <c r="M5" s="284" t="str">
        <f>_xlfn.XLOOKUP($G5,'[1]Product Cost'!$L:$L,'[1]Product Cost'!$R:$R)</f>
        <v>g</v>
      </c>
      <c r="N5" s="286">
        <f>_xlfn.XLOOKUP($G5,'[1]Product Cost'!$L:$L,'[1]Product Cost'!$S:$S)</f>
        <v>45.76</v>
      </c>
      <c r="O5" s="287">
        <f>_xlfn.XLOOKUP($G5,'[1]Product Cost'!$L:$L,'[1]Product Cost'!$T:$T)</f>
        <v>7.4333983105912931E-3</v>
      </c>
      <c r="P5" s="25"/>
      <c r="R5" s="21" t="str">
        <f t="shared" si="0"/>
        <v>X</v>
      </c>
      <c r="S5" s="21" t="str">
        <f>IFERROR(VLOOKUP(G5,'Topping Sauce'!D:D,1,FALSE),"")</f>
        <v/>
      </c>
      <c r="T5" s="21" t="str">
        <f>IFERROR(VLOOKUP(G5,UFlavurs!D:D,1,FALSE),"")</f>
        <v>Low Fat Vanilla Yogurt</v>
      </c>
      <c r="U5" s="21" t="str">
        <f>IFERROR(VLOOKUP(G5,Usensation!D:D,1,FALSE),"")</f>
        <v>Low Fat Vanilla Yogurt</v>
      </c>
      <c r="V5" s="21" t="str">
        <f>IFERROR(VLOOKUP(G5,Smoothies!D:D,1,FALSE),"")</f>
        <v>Low Fat Vanilla Yogurt</v>
      </c>
      <c r="W5" s="21" t="str">
        <f>IFERROR(VLOOKUP(G5,'Go Green'!D:D,1,FALSE),"")</f>
        <v>Low Fat Vanilla Yogurt</v>
      </c>
      <c r="X5" s="21" t="str">
        <f>IFERROR(VLOOKUP(G5,#REF!,1,FALSE),"")</f>
        <v/>
      </c>
      <c r="Y5" s="21" t="str">
        <f>IFERROR(VLOOKUP(G5,Toppings!C:C,1,FALSE),"")</f>
        <v/>
      </c>
      <c r="Z5" s="21" t="str">
        <f>IFERROR(VLOOKUP(G5,#REF!,1,FALSE),"")</f>
        <v/>
      </c>
      <c r="AB5" s="25" t="s">
        <v>148</v>
      </c>
      <c r="AC5" s="25" t="s">
        <v>49</v>
      </c>
      <c r="AD5" s="4" t="s">
        <v>95</v>
      </c>
      <c r="AE5" s="4" t="s">
        <v>14</v>
      </c>
      <c r="AF5" s="4" t="s">
        <v>72</v>
      </c>
      <c r="AG5" s="4" t="s">
        <v>15</v>
      </c>
      <c r="AH5" s="7">
        <f>1*11.4*540</f>
        <v>6156</v>
      </c>
      <c r="AI5" s="4" t="s">
        <v>2</v>
      </c>
      <c r="AJ5" s="101">
        <v>43.18</v>
      </c>
      <c r="AK5" s="96">
        <f>IFERROR(AJ5/AH5,0)</f>
        <v>7.0142949967511373E-3</v>
      </c>
      <c r="AL5" s="4" t="str">
        <f>IFERROR(IF(AF5="TBD","Y",_xlfn.XLOOKUP(AF5,[2]PIVOT!$D:$D,[2]PIVOT!$J:$J)),"N/A")</f>
        <v>N</v>
      </c>
      <c r="AM5" s="25"/>
      <c r="AN5" s="25" t="s">
        <v>148</v>
      </c>
      <c r="AO5" s="25" t="s">
        <v>49</v>
      </c>
      <c r="AP5" s="4" t="s">
        <v>95</v>
      </c>
      <c r="AQ5" s="4" t="s">
        <v>296</v>
      </c>
      <c r="AR5" s="4" t="s">
        <v>512</v>
      </c>
      <c r="AS5" s="4" t="s">
        <v>15</v>
      </c>
      <c r="AT5" s="7">
        <f>1*11.4*540</f>
        <v>6156</v>
      </c>
      <c r="AU5" s="4" t="s">
        <v>2</v>
      </c>
      <c r="AV5" s="101">
        <v>52.38</v>
      </c>
      <c r="AW5" s="96">
        <f>IFERROR(AV5/AT5,0)</f>
        <v>8.5087719298245611E-3</v>
      </c>
      <c r="AX5" s="25"/>
      <c r="AY5" s="4" t="s">
        <v>14</v>
      </c>
      <c r="AZ5" s="4" t="s">
        <v>72</v>
      </c>
      <c r="BA5" s="4" t="s">
        <v>15</v>
      </c>
      <c r="BB5" s="7">
        <f>1*11.4*540</f>
        <v>6156</v>
      </c>
      <c r="BC5" s="4" t="s">
        <v>2</v>
      </c>
      <c r="BD5" s="38">
        <v>50.177405439999994</v>
      </c>
      <c r="BE5" s="96">
        <f>IFERROR(BD5/BB5,0)</f>
        <v>8.1509755425601023E-3</v>
      </c>
      <c r="BF5" s="4">
        <v>7400</v>
      </c>
      <c r="BG5" s="38">
        <f t="shared" ref="BG5:BG51" si="1">BF5*BD5</f>
        <v>371312.80025599996</v>
      </c>
      <c r="BI5" s="25" t="s">
        <v>148</v>
      </c>
      <c r="BJ5" s="25" t="s">
        <v>49</v>
      </c>
      <c r="BK5" s="4" t="s">
        <v>95</v>
      </c>
      <c r="BL5" s="4" t="s">
        <v>618</v>
      </c>
      <c r="BM5" s="4" t="s">
        <v>148</v>
      </c>
      <c r="BN5" s="4" t="s">
        <v>15</v>
      </c>
      <c r="BO5" s="7">
        <f>1*11.4*540</f>
        <v>6156</v>
      </c>
      <c r="BP5" s="4" t="s">
        <v>2</v>
      </c>
      <c r="BQ5" s="38">
        <v>61.12113853658537</v>
      </c>
      <c r="BR5" s="96">
        <f>IFERROR(BQ5/BO5,0)</f>
        <v>9.9287099637078245E-3</v>
      </c>
      <c r="BS5" s="25"/>
      <c r="BT5" s="4" t="s">
        <v>14</v>
      </c>
      <c r="BU5" s="4" t="s">
        <v>72</v>
      </c>
      <c r="BV5" s="4" t="s">
        <v>15</v>
      </c>
      <c r="BW5" s="7">
        <f>1*11.4*540</f>
        <v>6156</v>
      </c>
      <c r="BX5" s="4" t="s">
        <v>2</v>
      </c>
      <c r="BY5" s="38">
        <v>52.105705919999998</v>
      </c>
      <c r="BZ5" s="96">
        <f>IFERROR(BY5/BW5,0)</f>
        <v>8.4642147368421058E-3</v>
      </c>
      <c r="CA5" s="4">
        <v>2430</v>
      </c>
      <c r="CB5" s="38">
        <f t="shared" ref="CB5:CB51" si="2">CA5*BY5</f>
        <v>126616.8653856</v>
      </c>
      <c r="CD5" s="25" t="s">
        <v>148</v>
      </c>
      <c r="CE5" s="25" t="s">
        <v>49</v>
      </c>
      <c r="CF5" s="4" t="s">
        <v>95</v>
      </c>
      <c r="CG5" s="4" t="s">
        <v>724</v>
      </c>
      <c r="CH5" s="16" t="s">
        <v>725</v>
      </c>
      <c r="CI5" s="4" t="s">
        <v>15</v>
      </c>
      <c r="CJ5" s="11">
        <f>1*11.4*540</f>
        <v>6156</v>
      </c>
      <c r="CK5" s="4" t="s">
        <v>2</v>
      </c>
      <c r="CL5" s="101">
        <v>46.17</v>
      </c>
      <c r="CM5" s="96">
        <f>IFERROR(CL5/CJ5,0)</f>
        <v>7.5000000000000006E-3</v>
      </c>
      <c r="CN5" s="25"/>
      <c r="CO5" s="4"/>
      <c r="CP5" s="4"/>
      <c r="CQ5" s="4"/>
      <c r="CR5" s="7"/>
      <c r="CS5" s="4"/>
      <c r="CT5" s="38"/>
      <c r="CU5" s="96">
        <f>IFERROR(CT5/CR5,0)</f>
        <v>0</v>
      </c>
      <c r="CV5" s="4"/>
      <c r="CW5" s="38">
        <f t="shared" ref="CW5:CW19" si="3">CV5*CT5</f>
        <v>0</v>
      </c>
    </row>
    <row r="6" spans="1:101" x14ac:dyDescent="0.25">
      <c r="A6" s="126"/>
      <c r="B6" s="127"/>
      <c r="C6" s="127"/>
      <c r="D6" s="127"/>
      <c r="E6" s="127"/>
      <c r="F6" s="283" t="str">
        <f>_xlfn.XLOOKUP($G6,'[1]Product Cost'!$L:$L,'[1]Product Cost'!$K:$K)</f>
        <v>YFT87802</v>
      </c>
      <c r="G6" s="25" t="s">
        <v>50</v>
      </c>
      <c r="H6" s="284" t="str">
        <f>_xlfn.XLOOKUP($G6,'[1]Product Cost'!$L:$L,'[1]Product Cost'!$M:$M)</f>
        <v>YOGEN FRUZ GROUP (SHAW'S)</v>
      </c>
      <c r="I6" s="284" t="str">
        <f>_xlfn.XLOOKUP($G6,'[1]Product Cost'!$L:$L,'[1]Product Cost'!$N:$N)</f>
        <v>GFS</v>
      </c>
      <c r="J6" s="284" t="str">
        <f>_xlfn.XLOOKUP($G6,'[1]Product Cost'!$L:$L,'[1]Product Cost'!$O:$O)</f>
        <v>1425650</v>
      </c>
      <c r="K6" s="284" t="str">
        <f>_xlfn.XLOOKUP($G6,'[1]Product Cost'!$L:$L,'[1]Product Cost'!$P:$P)</f>
        <v>1X11.4L</v>
      </c>
      <c r="L6" s="285">
        <f>_xlfn.XLOOKUP($G6,'[1]Product Cost'!$L:$L,'[1]Product Cost'!$Q:$Q)</f>
        <v>6156</v>
      </c>
      <c r="M6" s="284" t="str">
        <f>_xlfn.XLOOKUP($G6,'[1]Product Cost'!$L:$L,'[1]Product Cost'!$R:$R)</f>
        <v>g</v>
      </c>
      <c r="N6" s="286">
        <f>_xlfn.XLOOKUP($G6,'[1]Product Cost'!$L:$L,'[1]Product Cost'!$S:$S)</f>
        <v>45.46</v>
      </c>
      <c r="O6" s="287">
        <f>_xlfn.XLOOKUP($G6,'[1]Product Cost'!$L:$L,'[1]Product Cost'!$T:$T)</f>
        <v>7.384665367121508E-3</v>
      </c>
      <c r="P6" s="25"/>
      <c r="R6" s="21" t="str">
        <f t="shared" si="0"/>
        <v>X</v>
      </c>
      <c r="S6" s="21" t="str">
        <f>IFERROR(VLOOKUP(G6,'Topping Sauce'!D:D,1,FALSE),"")</f>
        <v/>
      </c>
      <c r="T6" s="21" t="str">
        <f>IFERROR(VLOOKUP(G6,UFlavurs!D:D,1,FALSE),"")</f>
        <v>Low Fat Chocolate Yogurt</v>
      </c>
      <c r="U6" s="21" t="str">
        <f>IFERROR(VLOOKUP(G6,Usensation!D:D,1,FALSE),"")</f>
        <v>Low Fat Chocolate Yogurt</v>
      </c>
      <c r="V6" s="21" t="str">
        <f>IFERROR(VLOOKUP(G6,Smoothies!D:D,1,FALSE),"")</f>
        <v/>
      </c>
      <c r="W6" s="21" t="str">
        <f>IFERROR(VLOOKUP(G6,'Go Green'!D:D,1,FALSE),"")</f>
        <v/>
      </c>
      <c r="X6" s="21" t="str">
        <f>IFERROR(VLOOKUP(G6,#REF!,1,FALSE),"")</f>
        <v/>
      </c>
      <c r="Y6" s="21" t="str">
        <f>IFERROR(VLOOKUP(G6,Toppings!C:C,1,FALSE),"")</f>
        <v/>
      </c>
      <c r="Z6" s="21" t="str">
        <f>IFERROR(VLOOKUP(G6,#REF!,1,FALSE),"")</f>
        <v/>
      </c>
      <c r="AB6" s="25" t="s">
        <v>147</v>
      </c>
      <c r="AC6" s="25" t="s">
        <v>50</v>
      </c>
      <c r="AD6" s="4" t="s">
        <v>95</v>
      </c>
      <c r="AE6" s="4" t="s">
        <v>14</v>
      </c>
      <c r="AF6" s="4" t="s">
        <v>73</v>
      </c>
      <c r="AG6" s="4" t="s">
        <v>15</v>
      </c>
      <c r="AH6" s="7">
        <f>1*11.4*540</f>
        <v>6156</v>
      </c>
      <c r="AI6" s="4" t="s">
        <v>2</v>
      </c>
      <c r="AJ6" s="101">
        <v>43.18</v>
      </c>
      <c r="AK6" s="96">
        <f>IFERROR(AJ6/AH6,0)</f>
        <v>7.0142949967511373E-3</v>
      </c>
      <c r="AL6" s="4" t="str">
        <f>IFERROR(IF(AF6="TBD","Y",_xlfn.XLOOKUP(AF6,[2]PIVOT!$D:$D,[2]PIVOT!$J:$J)),"N/A")</f>
        <v>N</v>
      </c>
      <c r="AM6" s="25"/>
      <c r="AN6" s="25" t="s">
        <v>147</v>
      </c>
      <c r="AO6" s="25" t="s">
        <v>50</v>
      </c>
      <c r="AP6" s="4" t="s">
        <v>95</v>
      </c>
      <c r="AQ6" s="4" t="s">
        <v>296</v>
      </c>
      <c r="AR6" s="4" t="s">
        <v>513</v>
      </c>
      <c r="AS6" s="4" t="s">
        <v>15</v>
      </c>
      <c r="AT6" s="7">
        <f>1*11.4*540</f>
        <v>6156</v>
      </c>
      <c r="AU6" s="4" t="s">
        <v>2</v>
      </c>
      <c r="AV6" s="101">
        <v>52.2</v>
      </c>
      <c r="AW6" s="96">
        <f>IFERROR(AV6/AT6,0)</f>
        <v>8.479532163742691E-3</v>
      </c>
      <c r="AX6" s="25"/>
      <c r="AY6" s="4" t="s">
        <v>14</v>
      </c>
      <c r="AZ6" s="4" t="s">
        <v>73</v>
      </c>
      <c r="BA6" s="4" t="s">
        <v>15</v>
      </c>
      <c r="BB6" s="7">
        <f>1*11.4*540</f>
        <v>6156</v>
      </c>
      <c r="BC6" s="4" t="s">
        <v>2</v>
      </c>
      <c r="BD6" s="38">
        <v>50.177405439999994</v>
      </c>
      <c r="BE6" s="96">
        <f>IFERROR(BD6/BB6,0)</f>
        <v>8.1509755425601023E-3</v>
      </c>
      <c r="BF6" s="4">
        <v>920</v>
      </c>
      <c r="BG6" s="38">
        <f t="shared" si="1"/>
        <v>46163.213004799996</v>
      </c>
      <c r="BI6" s="25" t="s">
        <v>147</v>
      </c>
      <c r="BJ6" s="25" t="s">
        <v>50</v>
      </c>
      <c r="BK6" s="4" t="s">
        <v>95</v>
      </c>
      <c r="BL6" s="4" t="s">
        <v>618</v>
      </c>
      <c r="BM6" s="4" t="s">
        <v>147</v>
      </c>
      <c r="BN6" s="4" t="s">
        <v>15</v>
      </c>
      <c r="BO6" s="7">
        <f>1*11.4*540</f>
        <v>6156</v>
      </c>
      <c r="BP6" s="4" t="s">
        <v>2</v>
      </c>
      <c r="BQ6" s="38">
        <v>61.06640990243902</v>
      </c>
      <c r="BR6" s="96">
        <f>IFERROR(BQ6/BO6,0)</f>
        <v>9.9198196722610488E-3</v>
      </c>
      <c r="BS6" s="25"/>
      <c r="BT6" s="4" t="s">
        <v>14</v>
      </c>
      <c r="BU6" s="4" t="s">
        <v>73</v>
      </c>
      <c r="BV6" s="4" t="s">
        <v>15</v>
      </c>
      <c r="BW6" s="7">
        <f>1*11.4*540</f>
        <v>6156</v>
      </c>
      <c r="BX6" s="4" t="s">
        <v>2</v>
      </c>
      <c r="BY6" s="38">
        <v>52.105705919999998</v>
      </c>
      <c r="BZ6" s="96">
        <f>IFERROR(BY6/BW6,0)</f>
        <v>8.4642147368421058E-3</v>
      </c>
      <c r="CA6" s="4">
        <v>310</v>
      </c>
      <c r="CB6" s="38">
        <f t="shared" si="2"/>
        <v>16152.768835199999</v>
      </c>
      <c r="CD6" s="25" t="s">
        <v>147</v>
      </c>
      <c r="CE6" s="25" t="s">
        <v>50</v>
      </c>
      <c r="CF6" s="4" t="s">
        <v>95</v>
      </c>
      <c r="CG6" s="4" t="s">
        <v>724</v>
      </c>
      <c r="CH6" s="16" t="s">
        <v>726</v>
      </c>
      <c r="CI6" s="4" t="s">
        <v>15</v>
      </c>
      <c r="CJ6" s="11">
        <f>1*11.4*540</f>
        <v>6156</v>
      </c>
      <c r="CK6" s="4" t="s">
        <v>2</v>
      </c>
      <c r="CL6" s="101">
        <v>46.13</v>
      </c>
      <c r="CM6" s="96">
        <f>IFERROR(CL6/CJ6,0)</f>
        <v>7.4935022742040292E-3</v>
      </c>
      <c r="CN6" s="25"/>
      <c r="CO6" s="4"/>
      <c r="CP6" s="4"/>
      <c r="CQ6" s="4"/>
      <c r="CR6" s="7"/>
      <c r="CS6" s="4"/>
      <c r="CT6" s="38"/>
      <c r="CU6" s="96">
        <f>IFERROR(CT6/CR6,0)</f>
        <v>0</v>
      </c>
      <c r="CV6" s="4"/>
      <c r="CW6" s="38">
        <f t="shared" si="3"/>
        <v>0</v>
      </c>
    </row>
    <row r="7" spans="1:101" x14ac:dyDescent="0.25">
      <c r="A7" s="126"/>
      <c r="B7" s="127"/>
      <c r="C7" s="127"/>
      <c r="D7" s="127"/>
      <c r="E7" s="127"/>
      <c r="F7" s="283" t="str">
        <f>_xlfn.XLOOKUP($G7,'[1]Product Cost'!$L:$L,'[1]Product Cost'!$K:$K)</f>
        <v>YFT87804</v>
      </c>
      <c r="G7" s="25" t="s">
        <v>51</v>
      </c>
      <c r="H7" s="284" t="str">
        <f>_xlfn.XLOOKUP($G7,'[1]Product Cost'!$L:$L,'[1]Product Cost'!$M:$M)</f>
        <v>YOGEN FRUZ GROUP (SHAW'S)</v>
      </c>
      <c r="I7" s="284" t="str">
        <f>_xlfn.XLOOKUP($G7,'[1]Product Cost'!$L:$L,'[1]Product Cost'!$N:$N)</f>
        <v>GFS</v>
      </c>
      <c r="J7" s="284" t="str">
        <f>_xlfn.XLOOKUP($G7,'[1]Product Cost'!$L:$L,'[1]Product Cost'!$O:$O)</f>
        <v>1430241</v>
      </c>
      <c r="K7" s="284" t="str">
        <f>_xlfn.XLOOKUP($G7,'[1]Product Cost'!$L:$L,'[1]Product Cost'!$P:$P)</f>
        <v>1X11.4L</v>
      </c>
      <c r="L7" s="285">
        <f>_xlfn.XLOOKUP($G7,'[1]Product Cost'!$L:$L,'[1]Product Cost'!$Q:$Q)</f>
        <v>6156</v>
      </c>
      <c r="M7" s="284" t="str">
        <f>_xlfn.XLOOKUP($G7,'[1]Product Cost'!$L:$L,'[1]Product Cost'!$R:$R)</f>
        <v>g</v>
      </c>
      <c r="N7" s="286">
        <f>_xlfn.XLOOKUP($G7,'[1]Product Cost'!$L:$L,'[1]Product Cost'!$S:$S)</f>
        <v>48.6</v>
      </c>
      <c r="O7" s="287">
        <f>_xlfn.XLOOKUP($G7,'[1]Product Cost'!$L:$L,'[1]Product Cost'!$T:$T)</f>
        <v>7.8947368421052634E-3</v>
      </c>
      <c r="P7" s="25"/>
      <c r="R7" s="21" t="str">
        <f t="shared" si="0"/>
        <v>X</v>
      </c>
      <c r="S7" s="21" t="str">
        <f>IFERROR(VLOOKUP(G7,'Topping Sauce'!D:D,1,FALSE),"")</f>
        <v/>
      </c>
      <c r="T7" s="21" t="str">
        <f>IFERROR(VLOOKUP(G7,UFlavurs!D:D,1,FALSE),"")</f>
        <v>No Sugar Added Vanilla Yogurt</v>
      </c>
      <c r="U7" s="21" t="str">
        <f>IFERROR(VLOOKUP(G7,Usensation!D:D,1,FALSE),"")</f>
        <v/>
      </c>
      <c r="V7" s="21" t="str">
        <f>IFERROR(VLOOKUP(G7,Smoothies!D:D,1,FALSE),"")</f>
        <v/>
      </c>
      <c r="W7" s="21" t="str">
        <f>IFERROR(VLOOKUP(G7,'Go Green'!D:D,1,FALSE),"")</f>
        <v/>
      </c>
      <c r="X7" s="21" t="str">
        <f>IFERROR(VLOOKUP(G7,#REF!,1,FALSE),"")</f>
        <v/>
      </c>
      <c r="Y7" s="21" t="str">
        <f>IFERROR(VLOOKUP(G7,Toppings!C:C,1,FALSE),"")</f>
        <v/>
      </c>
      <c r="Z7" s="21" t="str">
        <f>IFERROR(VLOOKUP(G7,#REF!,1,FALSE),"")</f>
        <v/>
      </c>
      <c r="AB7" s="25" t="s">
        <v>146</v>
      </c>
      <c r="AC7" s="25" t="s">
        <v>51</v>
      </c>
      <c r="AD7" s="4" t="s">
        <v>95</v>
      </c>
      <c r="AE7" s="4" t="s">
        <v>14</v>
      </c>
      <c r="AF7" s="4" t="s">
        <v>74</v>
      </c>
      <c r="AG7" s="4" t="s">
        <v>15</v>
      </c>
      <c r="AH7" s="7">
        <f>1*11.4*540</f>
        <v>6156</v>
      </c>
      <c r="AI7" s="4" t="s">
        <v>2</v>
      </c>
      <c r="AJ7" s="101">
        <v>48.33</v>
      </c>
      <c r="AK7" s="96">
        <f>IFERROR(AJ7/AH7,0)</f>
        <v>7.8508771929824556E-3</v>
      </c>
      <c r="AL7" s="4" t="str">
        <f>IFERROR(IF(AF7="TBD","Y",_xlfn.XLOOKUP(AF7,[2]PIVOT!$D:$D,[2]PIVOT!$J:$J)),"N/A")</f>
        <v>N</v>
      </c>
      <c r="AM7" s="25"/>
      <c r="AN7" s="25" t="s">
        <v>146</v>
      </c>
      <c r="AO7" s="25" t="s">
        <v>51</v>
      </c>
      <c r="AP7" s="4" t="s">
        <v>95</v>
      </c>
      <c r="AQ7" s="4" t="s">
        <v>296</v>
      </c>
      <c r="AR7" s="4" t="s">
        <v>514</v>
      </c>
      <c r="AS7" s="4" t="s">
        <v>15</v>
      </c>
      <c r="AT7" s="7">
        <f>1*11.4*540</f>
        <v>6156</v>
      </c>
      <c r="AU7" s="4" t="s">
        <v>2</v>
      </c>
      <c r="AV7" s="101">
        <v>64.040000000000006</v>
      </c>
      <c r="AW7" s="96">
        <f>IFERROR(AV7/AT7,0)</f>
        <v>1.0402858999350229E-2</v>
      </c>
      <c r="AX7" s="25"/>
      <c r="AY7" s="4" t="s">
        <v>14</v>
      </c>
      <c r="AZ7" s="4" t="s">
        <v>74</v>
      </c>
      <c r="BA7" s="4" t="s">
        <v>15</v>
      </c>
      <c r="BB7" s="7">
        <f>1*11.4*540</f>
        <v>6156</v>
      </c>
      <c r="BC7" s="4" t="s">
        <v>2</v>
      </c>
      <c r="BD7" s="38">
        <v>54.827576319999999</v>
      </c>
      <c r="BE7" s="96">
        <f>IFERROR(BD7/BB7,0)</f>
        <v>8.9063639246263811E-3</v>
      </c>
      <c r="BF7" s="4">
        <v>130</v>
      </c>
      <c r="BG7" s="38">
        <f t="shared" si="1"/>
        <v>7127.5849215999997</v>
      </c>
      <c r="BI7" s="25" t="s">
        <v>146</v>
      </c>
      <c r="BJ7" s="25" t="s">
        <v>51</v>
      </c>
      <c r="BK7" s="4" t="s">
        <v>95</v>
      </c>
      <c r="BL7" s="4" t="s">
        <v>618</v>
      </c>
      <c r="BM7" s="4" t="s">
        <v>146</v>
      </c>
      <c r="BN7" s="4" t="s">
        <v>15</v>
      </c>
      <c r="BO7" s="7">
        <f>1*11.4*540</f>
        <v>6156</v>
      </c>
      <c r="BP7" s="4" t="s">
        <v>2</v>
      </c>
      <c r="BQ7" s="38">
        <v>66.866395609756083</v>
      </c>
      <c r="BR7" s="96">
        <f>IFERROR(BQ7/BO7,0)</f>
        <v>1.0861987590928539E-2</v>
      </c>
      <c r="BS7" s="25"/>
      <c r="BT7" s="4" t="s">
        <v>14</v>
      </c>
      <c r="BU7" s="4" t="s">
        <v>74</v>
      </c>
      <c r="BV7" s="4" t="s">
        <v>15</v>
      </c>
      <c r="BW7" s="7">
        <f>1*11.4*540</f>
        <v>6156</v>
      </c>
      <c r="BX7" s="4" t="s">
        <v>2</v>
      </c>
      <c r="BY7" s="38">
        <v>56.589597759999997</v>
      </c>
      <c r="BZ7" s="96">
        <f>IFERROR(BY7/BW7,0)</f>
        <v>9.1925922287199469E-3</v>
      </c>
      <c r="CA7" s="4">
        <v>30</v>
      </c>
      <c r="CB7" s="38">
        <f t="shared" si="2"/>
        <v>1697.6879328</v>
      </c>
      <c r="CD7" s="25" t="s">
        <v>146</v>
      </c>
      <c r="CE7" s="25" t="s">
        <v>51</v>
      </c>
      <c r="CF7" s="4" t="s">
        <v>95</v>
      </c>
      <c r="CG7" s="4" t="s">
        <v>724</v>
      </c>
      <c r="CH7" s="16" t="s">
        <v>727</v>
      </c>
      <c r="CI7" s="4" t="s">
        <v>15</v>
      </c>
      <c r="CJ7" s="11">
        <f>1*11.4*540</f>
        <v>6156</v>
      </c>
      <c r="CK7" s="4" t="s">
        <v>2</v>
      </c>
      <c r="CL7" s="101">
        <v>50.6</v>
      </c>
      <c r="CM7" s="96">
        <f>IFERROR(CL7/CJ7,0)</f>
        <v>8.2196231319038339E-3</v>
      </c>
      <c r="CN7" s="25"/>
      <c r="CO7" s="4"/>
      <c r="CP7" s="4"/>
      <c r="CQ7" s="4"/>
      <c r="CR7" s="7"/>
      <c r="CS7" s="4"/>
      <c r="CT7" s="38"/>
      <c r="CU7" s="96">
        <f>IFERROR(CT7/CR7,0)</f>
        <v>0</v>
      </c>
      <c r="CV7" s="4"/>
      <c r="CW7" s="38">
        <f t="shared" si="3"/>
        <v>0</v>
      </c>
    </row>
    <row r="8" spans="1:101" x14ac:dyDescent="0.25">
      <c r="A8" s="126"/>
      <c r="B8" s="127"/>
      <c r="C8" s="127"/>
      <c r="D8" s="127"/>
      <c r="E8" s="127"/>
      <c r="F8" s="283" t="str">
        <f>_xlfn.XLOOKUP($G8,'[1]Product Cost'!$L:$L,'[1]Product Cost'!$K:$K)</f>
        <v>YFT87805</v>
      </c>
      <c r="G8" s="25" t="s">
        <v>52</v>
      </c>
      <c r="H8" s="284" t="str">
        <f>_xlfn.XLOOKUP($G8,'[1]Product Cost'!$L:$L,'[1]Product Cost'!$M:$M)</f>
        <v>YOGEN FRUZ GROUP (SHAW'S)</v>
      </c>
      <c r="I8" s="284" t="str">
        <f>_xlfn.XLOOKUP($G8,'[1]Product Cost'!$L:$L,'[1]Product Cost'!$N:$N)</f>
        <v>GFS</v>
      </c>
      <c r="J8" s="284" t="str">
        <f>_xlfn.XLOOKUP($G8,'[1]Product Cost'!$L:$L,'[1]Product Cost'!$O:$O)</f>
        <v>1425666</v>
      </c>
      <c r="K8" s="284" t="str">
        <f>_xlfn.XLOOKUP($G8,'[1]Product Cost'!$L:$L,'[1]Product Cost'!$P:$P)</f>
        <v>1X11.4L</v>
      </c>
      <c r="L8" s="285">
        <f>_xlfn.XLOOKUP($G8,'[1]Product Cost'!$L:$L,'[1]Product Cost'!$Q:$Q)</f>
        <v>6156</v>
      </c>
      <c r="M8" s="284" t="str">
        <f>_xlfn.XLOOKUP($G8,'[1]Product Cost'!$L:$L,'[1]Product Cost'!$R:$R)</f>
        <v>g</v>
      </c>
      <c r="N8" s="286">
        <f>_xlfn.XLOOKUP($G8,'[1]Product Cost'!$L:$L,'[1]Product Cost'!$S:$S)</f>
        <v>39.11</v>
      </c>
      <c r="O8" s="287">
        <f>_xlfn.XLOOKUP($G8,'[1]Product Cost'!$L:$L,'[1]Product Cost'!$T:$T)</f>
        <v>6.353151397011046E-3</v>
      </c>
      <c r="P8" s="25"/>
      <c r="R8" s="21" t="str">
        <f t="shared" si="0"/>
        <v>X</v>
      </c>
      <c r="S8" s="21" t="str">
        <f>IFERROR(VLOOKUP(G8,'Topping Sauce'!D:D,1,FALSE),"")</f>
        <v/>
      </c>
      <c r="T8" s="21" t="str">
        <f>IFERROR(VLOOKUP(G8,UFlavurs!D:D,1,FALSE),"")</f>
        <v>Non Dairy Sorbet Yogurt</v>
      </c>
      <c r="U8" s="21" t="str">
        <f>IFERROR(VLOOKUP(G8,Usensation!D:D,1,FALSE),"")</f>
        <v>Non Dairy Sorbet Yogurt</v>
      </c>
      <c r="V8" s="21" t="str">
        <f>IFERROR(VLOOKUP(G8,Smoothies!D:D,1,FALSE),"")</f>
        <v>Non Dairy Sorbet Yogurt</v>
      </c>
      <c r="W8" s="21" t="str">
        <f>IFERROR(VLOOKUP(G8,'Go Green'!D:D,1,FALSE),"")</f>
        <v>Non Dairy Sorbet Yogurt</v>
      </c>
      <c r="X8" s="21" t="str">
        <f>IFERROR(VLOOKUP(G8,#REF!,1,FALSE),"")</f>
        <v/>
      </c>
      <c r="Y8" s="21" t="str">
        <f>IFERROR(VLOOKUP(G8,Toppings!C:C,1,FALSE),"")</f>
        <v/>
      </c>
      <c r="Z8" s="21" t="str">
        <f>IFERROR(VLOOKUP(G8,#REF!,1,FALSE),"")</f>
        <v/>
      </c>
      <c r="AB8" s="25" t="s">
        <v>145</v>
      </c>
      <c r="AC8" s="25" t="s">
        <v>52</v>
      </c>
      <c r="AD8" s="4" t="s">
        <v>95</v>
      </c>
      <c r="AE8" s="4" t="s">
        <v>14</v>
      </c>
      <c r="AF8" s="4" t="s">
        <v>75</v>
      </c>
      <c r="AG8" s="4" t="s">
        <v>15</v>
      </c>
      <c r="AH8" s="7">
        <f>1*11.4*540</f>
        <v>6156</v>
      </c>
      <c r="AI8" s="4" t="s">
        <v>2</v>
      </c>
      <c r="AJ8" s="101">
        <v>37.729999999999997</v>
      </c>
      <c r="AK8" s="96">
        <f>IFERROR(AJ8/AH8,0)</f>
        <v>6.1289798570500322E-3</v>
      </c>
      <c r="AL8" s="4" t="str">
        <f>IFERROR(IF(AF8="TBD","Y",_xlfn.XLOOKUP(AF8,[2]PIVOT!$D:$D,[2]PIVOT!$J:$J)),"N/A")</f>
        <v>N</v>
      </c>
      <c r="AM8" s="25"/>
      <c r="AN8" s="25" t="s">
        <v>145</v>
      </c>
      <c r="AO8" s="25" t="s">
        <v>52</v>
      </c>
      <c r="AP8" s="4" t="s">
        <v>95</v>
      </c>
      <c r="AQ8" s="4" t="s">
        <v>296</v>
      </c>
      <c r="AR8" s="4" t="s">
        <v>515</v>
      </c>
      <c r="AS8" s="4" t="s">
        <v>15</v>
      </c>
      <c r="AT8" s="7">
        <f>1*11.4*540</f>
        <v>6156</v>
      </c>
      <c r="AU8" s="4" t="s">
        <v>2</v>
      </c>
      <c r="AV8" s="101">
        <v>46.52</v>
      </c>
      <c r="AW8" s="96">
        <f>IFERROR(AV8/AT8,0)</f>
        <v>7.5568551007147503E-3</v>
      </c>
      <c r="AX8" s="25"/>
      <c r="AY8" s="4" t="s">
        <v>14</v>
      </c>
      <c r="AZ8" s="4" t="s">
        <v>75</v>
      </c>
      <c r="BA8" s="4" t="s">
        <v>15</v>
      </c>
      <c r="BB8" s="7">
        <f>1*11.4*540</f>
        <v>6156</v>
      </c>
      <c r="BC8" s="4" t="s">
        <v>2</v>
      </c>
      <c r="BD8" s="38">
        <v>44.725405440000003</v>
      </c>
      <c r="BE8" s="96">
        <f>IFERROR(BD8/BB8,0)</f>
        <v>7.265335516569201E-3</v>
      </c>
      <c r="BF8" s="4">
        <v>270</v>
      </c>
      <c r="BG8" s="38">
        <f t="shared" si="1"/>
        <v>12075.859468800001</v>
      </c>
      <c r="BI8" s="25" t="s">
        <v>145</v>
      </c>
      <c r="BJ8" s="25" t="s">
        <v>52</v>
      </c>
      <c r="BK8" s="4" t="s">
        <v>95</v>
      </c>
      <c r="BL8" s="4" t="s">
        <v>618</v>
      </c>
      <c r="BM8" s="4" t="s">
        <v>145</v>
      </c>
      <c r="BN8" s="4" t="s">
        <v>15</v>
      </c>
      <c r="BO8" s="7">
        <f>1*11.4*540</f>
        <v>6156</v>
      </c>
      <c r="BP8" s="4" t="s">
        <v>2</v>
      </c>
      <c r="BQ8" s="38">
        <v>55.197201219512188</v>
      </c>
      <c r="BR8" s="96">
        <f>IFERROR(BQ8/BO8,0)</f>
        <v>8.9664069557362225E-3</v>
      </c>
      <c r="BS8" s="25"/>
      <c r="BT8" s="4" t="s">
        <v>14</v>
      </c>
      <c r="BU8" s="4" t="s">
        <v>75</v>
      </c>
      <c r="BV8" s="4" t="s">
        <v>15</v>
      </c>
      <c r="BW8" s="7">
        <f>1*11.4*540</f>
        <v>6156</v>
      </c>
      <c r="BX8" s="4" t="s">
        <v>2</v>
      </c>
      <c r="BY8" s="38">
        <v>46.653705920000007</v>
      </c>
      <c r="BZ8" s="96">
        <f>IFERROR(BY8/BW8,0)</f>
        <v>7.5785747108512037E-3</v>
      </c>
      <c r="CA8" s="4">
        <v>70</v>
      </c>
      <c r="CB8" s="38">
        <f t="shared" si="2"/>
        <v>3265.7594144000004</v>
      </c>
      <c r="CD8" s="25" t="s">
        <v>145</v>
      </c>
      <c r="CE8" s="25" t="s">
        <v>52</v>
      </c>
      <c r="CF8" s="4" t="s">
        <v>95</v>
      </c>
      <c r="CG8" s="4" t="s">
        <v>724</v>
      </c>
      <c r="CH8" s="16" t="s">
        <v>728</v>
      </c>
      <c r="CI8" s="4" t="s">
        <v>15</v>
      </c>
      <c r="CJ8" s="11">
        <f>1*11.4*540</f>
        <v>6156</v>
      </c>
      <c r="CK8" s="4" t="s">
        <v>2</v>
      </c>
      <c r="CL8" s="101">
        <v>41.61</v>
      </c>
      <c r="CM8" s="96">
        <f>IFERROR(CL8/CJ8,0)</f>
        <v>6.7592592592592591E-3</v>
      </c>
      <c r="CN8" s="25"/>
      <c r="CO8" s="4"/>
      <c r="CP8" s="4"/>
      <c r="CQ8" s="4"/>
      <c r="CR8" s="7"/>
      <c r="CS8" s="4"/>
      <c r="CT8" s="38"/>
      <c r="CU8" s="96">
        <f>IFERROR(CT8/CR8,0)</f>
        <v>0</v>
      </c>
      <c r="CV8" s="4"/>
      <c r="CW8" s="38">
        <f t="shared" si="3"/>
        <v>0</v>
      </c>
    </row>
    <row r="9" spans="1:101" ht="18.75" x14ac:dyDescent="0.3">
      <c r="A9" s="126"/>
      <c r="B9" s="127"/>
      <c r="C9" s="127"/>
      <c r="D9" s="127"/>
      <c r="E9" s="127"/>
      <c r="F9" s="118" t="s">
        <v>417</v>
      </c>
      <c r="G9" s="119"/>
      <c r="H9" s="5"/>
      <c r="I9" s="5"/>
      <c r="J9" s="5"/>
      <c r="K9" s="5"/>
      <c r="L9" s="5"/>
      <c r="M9" s="5"/>
      <c r="N9" s="120" t="s">
        <v>418</v>
      </c>
      <c r="O9" s="95"/>
      <c r="P9" s="26"/>
      <c r="R9" s="34" t="str">
        <f t="shared" si="0"/>
        <v/>
      </c>
      <c r="S9" s="34" t="str">
        <f>IFERROR(VLOOKUP(G9,'Topping Sauce'!D:D,1,FALSE),"")</f>
        <v/>
      </c>
      <c r="T9" s="34" t="str">
        <f>IFERROR(VLOOKUP(G9,UFlavurs!D:D,1,FALSE),"")</f>
        <v/>
      </c>
      <c r="U9" s="34" t="str">
        <f>IFERROR(VLOOKUP(G9,Usensation!D:D,1,FALSE),"")</f>
        <v/>
      </c>
      <c r="V9" s="34" t="str">
        <f>IFERROR(VLOOKUP(G9,Smoothies!D:D,1,FALSE),"")</f>
        <v/>
      </c>
      <c r="W9" s="34" t="str">
        <f>IFERROR(VLOOKUP(G9,'Go Green'!D:D,1,FALSE),"")</f>
        <v/>
      </c>
      <c r="X9" s="34" t="str">
        <f>IFERROR(VLOOKUP(G9,#REF!,1,FALSE),"")</f>
        <v/>
      </c>
      <c r="Y9" s="34" t="str">
        <f>IFERROR(VLOOKUP(G9,Toppings!C:C,1,FALSE),"")</f>
        <v/>
      </c>
      <c r="Z9" s="34" t="str">
        <f>IFERROR(VLOOKUP(G9,#REF!,1,FALSE),"")</f>
        <v/>
      </c>
      <c r="AB9" s="118" t="s">
        <v>417</v>
      </c>
      <c r="AC9" s="119"/>
      <c r="AD9" s="5"/>
      <c r="AE9" s="5"/>
      <c r="AF9" s="5"/>
      <c r="AG9" s="5"/>
      <c r="AH9" s="5"/>
      <c r="AI9" s="5"/>
      <c r="AJ9" s="120" t="s">
        <v>418</v>
      </c>
      <c r="AK9" s="95"/>
      <c r="AL9" s="5"/>
      <c r="AM9" s="26"/>
      <c r="AN9" s="118" t="s">
        <v>417</v>
      </c>
      <c r="AO9" s="119"/>
      <c r="AP9" s="5"/>
      <c r="AQ9" s="5"/>
      <c r="AR9" s="5"/>
      <c r="AS9" s="5"/>
      <c r="AT9" s="5"/>
      <c r="AU9" s="5"/>
      <c r="AV9" s="120" t="s">
        <v>418</v>
      </c>
      <c r="AW9" s="95"/>
      <c r="AX9" s="26"/>
      <c r="AY9" s="5" t="s">
        <v>418</v>
      </c>
      <c r="AZ9" s="5"/>
      <c r="BA9" s="5" t="s">
        <v>418</v>
      </c>
      <c r="BB9" s="5"/>
      <c r="BC9" s="5" t="s">
        <v>418</v>
      </c>
      <c r="BD9" s="191"/>
      <c r="BE9" s="95"/>
      <c r="BF9" s="5"/>
      <c r="BG9" s="191">
        <f t="shared" si="1"/>
        <v>0</v>
      </c>
      <c r="BI9" s="118" t="s">
        <v>417</v>
      </c>
      <c r="BJ9" s="119"/>
      <c r="BK9" s="5"/>
      <c r="BL9" s="5"/>
      <c r="BM9" s="5"/>
      <c r="BN9" s="5"/>
      <c r="BO9" s="5"/>
      <c r="BP9" s="5"/>
      <c r="BQ9" s="191" t="s">
        <v>418</v>
      </c>
      <c r="BR9" s="95"/>
      <c r="BS9" s="26"/>
      <c r="BT9" s="5"/>
      <c r="BU9" s="5"/>
      <c r="BV9" s="5"/>
      <c r="BW9" s="5"/>
      <c r="BX9" s="5"/>
      <c r="BY9" s="191"/>
      <c r="BZ9" s="95"/>
      <c r="CA9" s="5"/>
      <c r="CB9" s="191">
        <f t="shared" si="2"/>
        <v>0</v>
      </c>
      <c r="CD9" s="118" t="s">
        <v>417</v>
      </c>
      <c r="CE9" s="119"/>
      <c r="CF9" s="5"/>
      <c r="CG9" s="5"/>
      <c r="CH9" s="5"/>
      <c r="CI9" s="5"/>
      <c r="CJ9" s="5"/>
      <c r="CK9" s="5"/>
      <c r="CL9" s="120" t="s">
        <v>418</v>
      </c>
      <c r="CM9" s="95"/>
      <c r="CN9" s="26"/>
      <c r="CO9" s="5"/>
      <c r="CP9" s="5"/>
      <c r="CQ9" s="5"/>
      <c r="CR9" s="5"/>
      <c r="CS9" s="5"/>
      <c r="CT9" s="191"/>
      <c r="CU9" s="95"/>
      <c r="CV9" s="5"/>
      <c r="CW9" s="191">
        <f t="shared" si="3"/>
        <v>0</v>
      </c>
    </row>
    <row r="10" spans="1:101" x14ac:dyDescent="0.25">
      <c r="A10" s="126"/>
      <c r="B10" s="127"/>
      <c r="C10" s="127"/>
      <c r="D10" s="127"/>
      <c r="E10" s="127"/>
      <c r="F10" s="283" t="str">
        <f>_xlfn.XLOOKUP($G10,'[1]Product Cost'!$L:$L,'[1]Product Cost'!$K:$K)</f>
        <v>N601.00.YFC</v>
      </c>
      <c r="G10" s="21" t="s">
        <v>447</v>
      </c>
      <c r="H10" s="284" t="str">
        <f>_xlfn.XLOOKUP($G10,'[1]Product Cost'!$L:$L,'[1]Product Cost'!$M:$M)</f>
        <v>YOGEN FRUZ GROUP (FROSTY BOY)</v>
      </c>
      <c r="I10" s="284" t="str">
        <f>_xlfn.XLOOKUP($G10,'[1]Product Cost'!$L:$L,'[1]Product Cost'!$N:$N)</f>
        <v>GFS</v>
      </c>
      <c r="J10" s="284" t="str">
        <f>_xlfn.XLOOKUP($G10,'[1]Product Cost'!$L:$L,'[1]Product Cost'!$O:$O)</f>
        <v>1415113</v>
      </c>
      <c r="K10" s="284" t="str">
        <f>_xlfn.XLOOKUP($G10,'[1]Product Cost'!$L:$L,'[1]Product Cost'!$P:$P)</f>
        <v>8X1.5KG</v>
      </c>
      <c r="L10" s="285">
        <f>_xlfn.XLOOKUP($G10,'[1]Product Cost'!$L:$L,'[1]Product Cost'!$Q:$Q)</f>
        <v>12000</v>
      </c>
      <c r="M10" s="284" t="str">
        <f>_xlfn.XLOOKUP($G10,'[1]Product Cost'!$L:$L,'[1]Product Cost'!$R:$R)</f>
        <v>g</v>
      </c>
      <c r="N10" s="286">
        <f>_xlfn.XLOOKUP($G10,'[1]Product Cost'!$L:$L,'[1]Product Cost'!$S:$S)</f>
        <v>130.87</v>
      </c>
      <c r="O10" s="287">
        <f>_xlfn.XLOOKUP($G10,'[1]Product Cost'!$L:$L,'[1]Product Cost'!$T:$T)</f>
        <v>1.0905833333333333E-2</v>
      </c>
      <c r="P10" s="25" t="s">
        <v>660</v>
      </c>
      <c r="R10" s="21" t="str">
        <f t="shared" si="0"/>
        <v/>
      </c>
      <c r="S10" s="21" t="str">
        <f>IFERROR(VLOOKUP(G10,'Topping Sauce'!D:D,1,FALSE),"")</f>
        <v/>
      </c>
      <c r="T10" s="21" t="str">
        <f>IFERROR(VLOOKUP(G10,UFlavurs!D:D,1,FALSE),"")</f>
        <v/>
      </c>
      <c r="U10" s="21" t="str">
        <f>IFERROR(VLOOKUP(G10,Usensation!D:D,1,FALSE),"")</f>
        <v/>
      </c>
      <c r="V10" s="21" t="str">
        <f>IFERROR(VLOOKUP(G10,Smoothies!D:D,1,FALSE),"")</f>
        <v/>
      </c>
      <c r="W10" s="21" t="str">
        <f>IFERROR(VLOOKUP(G10,'Go Green'!D:D,1,FALSE),"")</f>
        <v/>
      </c>
      <c r="X10" s="21" t="str">
        <f>IFERROR(VLOOKUP(G10,#REF!,1,FALSE),"")</f>
        <v/>
      </c>
      <c r="Y10" s="21" t="str">
        <f>IFERROR(VLOOKUP(G10,Toppings!C:C,1,FALSE),"")</f>
        <v/>
      </c>
      <c r="Z10" s="21" t="str">
        <f>IFERROR(VLOOKUP(G10,#REF!,1,FALSE),"")</f>
        <v/>
      </c>
      <c r="AB10" s="21" t="s">
        <v>446</v>
      </c>
      <c r="AC10" s="21" t="s">
        <v>447</v>
      </c>
      <c r="AD10" s="4" t="s">
        <v>421</v>
      </c>
      <c r="AE10" s="4" t="s">
        <v>14</v>
      </c>
      <c r="AF10" s="4" t="s">
        <v>448</v>
      </c>
      <c r="AG10" s="4" t="s">
        <v>423</v>
      </c>
      <c r="AH10" s="129">
        <f>8*1.5*1000</f>
        <v>12000</v>
      </c>
      <c r="AI10" s="4" t="s">
        <v>2</v>
      </c>
      <c r="AJ10" s="121">
        <v>128.36000000000001</v>
      </c>
      <c r="AK10" s="130">
        <f>IFERROR(AJ10/AH10,0)</f>
        <v>1.0696666666666669E-2</v>
      </c>
      <c r="AL10" s="4" t="str">
        <f>IFERROR(IF(AF10="TBD","Y",_xlfn.XLOOKUP(AF10,[2]PIVOT!$D:$D,[2]PIVOT!$J:$J)),"N/A")</f>
        <v>N</v>
      </c>
      <c r="AM10" s="25" t="s">
        <v>660</v>
      </c>
      <c r="AN10" s="21" t="s">
        <v>446</v>
      </c>
      <c r="AO10" s="21" t="s">
        <v>447</v>
      </c>
      <c r="AP10" s="4" t="s">
        <v>421</v>
      </c>
      <c r="AQ10" s="4" t="s">
        <v>296</v>
      </c>
      <c r="AR10" s="16" t="s">
        <v>599</v>
      </c>
      <c r="AS10" s="4" t="s">
        <v>423</v>
      </c>
      <c r="AT10" s="129">
        <f>8*1.5*1000</f>
        <v>12000</v>
      </c>
      <c r="AU10" s="4" t="s">
        <v>2</v>
      </c>
      <c r="AV10" s="121">
        <v>148.25</v>
      </c>
      <c r="AW10" s="130">
        <f>IFERROR(AV10/AT10,0)</f>
        <v>1.2354166666666666E-2</v>
      </c>
      <c r="AX10" s="25" t="s">
        <v>659</v>
      </c>
      <c r="AY10" s="4" t="s">
        <v>14</v>
      </c>
      <c r="AZ10" s="4" t="s">
        <v>448</v>
      </c>
      <c r="BA10" s="4" t="s">
        <v>423</v>
      </c>
      <c r="BB10" s="123">
        <f>8*1.5*1000</f>
        <v>12000</v>
      </c>
      <c r="BC10" s="4" t="s">
        <v>2</v>
      </c>
      <c r="BD10" s="38">
        <v>140.18976767999999</v>
      </c>
      <c r="BE10" s="124">
        <f t="shared" ref="BE10" si="4">IFERROR(BD10/BB10,0)</f>
        <v>1.1682480639999999E-2</v>
      </c>
      <c r="BF10" s="4">
        <v>120</v>
      </c>
      <c r="BG10" s="38">
        <f t="shared" si="1"/>
        <v>16822.772121599999</v>
      </c>
      <c r="BI10" s="21" t="s">
        <v>446</v>
      </c>
      <c r="BJ10" s="21" t="s">
        <v>447</v>
      </c>
      <c r="BK10" s="4" t="s">
        <v>421</v>
      </c>
      <c r="BL10" s="4" t="s">
        <v>618</v>
      </c>
      <c r="BM10" s="4" t="s">
        <v>661</v>
      </c>
      <c r="BN10" s="4" t="s">
        <v>423</v>
      </c>
      <c r="BO10" s="123">
        <f>8*1.5*1000</f>
        <v>12000</v>
      </c>
      <c r="BP10" s="4" t="s">
        <v>2</v>
      </c>
      <c r="BQ10" s="187">
        <v>163.1</v>
      </c>
      <c r="BR10" s="124">
        <f t="shared" ref="BR10" si="5">IFERROR(BQ10/BO10,0)</f>
        <v>1.3591666666666667E-2</v>
      </c>
      <c r="BS10" s="25" t="s">
        <v>659</v>
      </c>
      <c r="BT10" s="4" t="s">
        <v>14</v>
      </c>
      <c r="BU10" s="4" t="s">
        <v>448</v>
      </c>
      <c r="BV10" s="4" t="s">
        <v>423</v>
      </c>
      <c r="BW10" s="123">
        <f>8*1.5*1000</f>
        <v>12000</v>
      </c>
      <c r="BX10" s="4" t="s">
        <v>2</v>
      </c>
      <c r="BY10" s="38">
        <v>143.52913855999986</v>
      </c>
      <c r="BZ10" s="124">
        <f t="shared" ref="BZ10:BZ12" si="6">IFERROR(BY10/BW10,0)</f>
        <v>1.1960761546666655E-2</v>
      </c>
      <c r="CA10" s="4">
        <v>50</v>
      </c>
      <c r="CB10" s="38">
        <f t="shared" si="2"/>
        <v>7176.4569279999932</v>
      </c>
      <c r="CD10" s="25" t="s">
        <v>446</v>
      </c>
      <c r="CE10" s="21" t="s">
        <v>447</v>
      </c>
      <c r="CF10" s="4" t="s">
        <v>421</v>
      </c>
      <c r="CG10" s="4" t="s">
        <v>724</v>
      </c>
      <c r="CH10" s="4" t="s">
        <v>295</v>
      </c>
      <c r="CI10" s="4" t="s">
        <v>423</v>
      </c>
      <c r="CJ10" s="4">
        <f>8*1.5*1000</f>
        <v>12000</v>
      </c>
      <c r="CK10" s="4" t="s">
        <v>2</v>
      </c>
      <c r="CL10" s="131">
        <v>134.78</v>
      </c>
      <c r="CM10" s="132">
        <f t="shared" ref="CM10:CM12" si="7">IFERROR(CL10/CJ10,0)</f>
        <v>1.1231666666666668E-2</v>
      </c>
      <c r="CN10" s="25" t="s">
        <v>729</v>
      </c>
      <c r="CO10" s="4"/>
      <c r="CP10" s="4"/>
      <c r="CQ10" s="4"/>
      <c r="CR10" s="123"/>
      <c r="CS10" s="4"/>
      <c r="CT10" s="38"/>
      <c r="CU10" s="124">
        <f t="shared" ref="CU10:CU12" si="8">IFERROR(CT10/CR10,0)</f>
        <v>0</v>
      </c>
      <c r="CV10" s="4"/>
      <c r="CW10" s="38">
        <f t="shared" si="3"/>
        <v>0</v>
      </c>
    </row>
    <row r="11" spans="1:101" x14ac:dyDescent="0.25">
      <c r="A11" s="126"/>
      <c r="B11" s="127"/>
      <c r="C11" s="127"/>
      <c r="D11" s="127"/>
      <c r="E11" s="127"/>
      <c r="F11" s="283" t="str">
        <f>_xlfn.XLOOKUP($G11,'[1]Product Cost'!$L:$L,'[1]Product Cost'!$K:$K)</f>
        <v>S811.01.YFC</v>
      </c>
      <c r="G11" s="21" t="s">
        <v>420</v>
      </c>
      <c r="H11" s="284" t="str">
        <f>_xlfn.XLOOKUP($G11,'[1]Product Cost'!$L:$L,'[1]Product Cost'!$M:$M)</f>
        <v>YOGEN FRUZ GROUP (FROSTY BOY)</v>
      </c>
      <c r="I11" s="284" t="str">
        <f>_xlfn.XLOOKUP($G11,'[1]Product Cost'!$L:$L,'[1]Product Cost'!$N:$N)</f>
        <v>GFS</v>
      </c>
      <c r="J11" s="284" t="str">
        <f>_xlfn.XLOOKUP($G11,'[1]Product Cost'!$L:$L,'[1]Product Cost'!$O:$O)</f>
        <v>1366332</v>
      </c>
      <c r="K11" s="284" t="str">
        <f>_xlfn.XLOOKUP($G11,'[1]Product Cost'!$L:$L,'[1]Product Cost'!$P:$P)</f>
        <v>8X1.5KG</v>
      </c>
      <c r="L11" s="285">
        <f>_xlfn.XLOOKUP($G11,'[1]Product Cost'!$L:$L,'[1]Product Cost'!$Q:$Q)</f>
        <v>12000</v>
      </c>
      <c r="M11" s="284" t="str">
        <f>_xlfn.XLOOKUP($G11,'[1]Product Cost'!$L:$L,'[1]Product Cost'!$R:$R)</f>
        <v>g</v>
      </c>
      <c r="N11" s="286">
        <f>_xlfn.XLOOKUP($G11,'[1]Product Cost'!$L:$L,'[1]Product Cost'!$S:$S)</f>
        <v>119.37</v>
      </c>
      <c r="O11" s="287">
        <f>_xlfn.XLOOKUP($G11,'[1]Product Cost'!$L:$L,'[1]Product Cost'!$T:$T)</f>
        <v>9.9474999999999997E-3</v>
      </c>
      <c r="P11" s="25" t="s">
        <v>720</v>
      </c>
      <c r="R11" s="21" t="str">
        <f t="shared" ref="R11" si="9">IF(AND(T11="",U11="",S11="",V11="",W11="",X11="",Z11="",Y11=""),"","X")</f>
        <v/>
      </c>
      <c r="S11" s="21" t="str">
        <f>IFERROR(VLOOKUP(G11,'Topping Sauce'!D:D,1,FALSE),"")</f>
        <v/>
      </c>
      <c r="T11" s="21" t="str">
        <f>IFERROR(VLOOKUP(G11,UFlavurs!D:D,1,FALSE),"")</f>
        <v/>
      </c>
      <c r="U11" s="21" t="str">
        <f>IFERROR(VLOOKUP(G11,Usensation!D:D,1,FALSE),"")</f>
        <v/>
      </c>
      <c r="V11" s="21" t="str">
        <f>IFERROR(VLOOKUP(G11,Smoothies!D:D,1,FALSE),"")</f>
        <v/>
      </c>
      <c r="W11" s="21" t="str">
        <f>IFERROR(VLOOKUP(G11,'Go Green'!D:D,1,FALSE),"")</f>
        <v/>
      </c>
      <c r="X11" s="21" t="str">
        <f>IFERROR(VLOOKUP(G11,#REF!,1,FALSE),"")</f>
        <v/>
      </c>
      <c r="Y11" s="21" t="str">
        <f>IFERROR(VLOOKUP(G11,Toppings!C:C,1,FALSE),"")</f>
        <v/>
      </c>
      <c r="Z11" s="21" t="str">
        <f>IFERROR(VLOOKUP(G11,#REF!,1,FALSE),"")</f>
        <v/>
      </c>
      <c r="AB11" s="25" t="s">
        <v>419</v>
      </c>
      <c r="AC11" s="21" t="s">
        <v>420</v>
      </c>
      <c r="AD11" s="4" t="s">
        <v>421</v>
      </c>
      <c r="AE11" s="4" t="s">
        <v>14</v>
      </c>
      <c r="AF11" s="4" t="s">
        <v>422</v>
      </c>
      <c r="AG11" s="4" t="s">
        <v>423</v>
      </c>
      <c r="AH11" s="4">
        <f>8*1.5*1000</f>
        <v>12000</v>
      </c>
      <c r="AI11" s="4" t="s">
        <v>2</v>
      </c>
      <c r="AJ11" s="131">
        <v>115.25</v>
      </c>
      <c r="AK11" s="132">
        <f>IFERROR(AJ11/AH11,0)</f>
        <v>9.6041666666666671E-3</v>
      </c>
      <c r="AL11" s="4" t="str">
        <f>IFERROR(IF(AF11="TBD","Y",_xlfn.XLOOKUP(AF11,[2]PIVOT!$D:$D,[2]PIVOT!$J:$J)),"N/A")</f>
        <v>N</v>
      </c>
      <c r="AM11" s="25" t="s">
        <v>720</v>
      </c>
      <c r="AN11" s="25" t="s">
        <v>419</v>
      </c>
      <c r="AO11" s="21" t="s">
        <v>420</v>
      </c>
      <c r="AP11" s="4" t="s">
        <v>421</v>
      </c>
      <c r="AQ11" s="4" t="s">
        <v>296</v>
      </c>
      <c r="AR11" s="4" t="s">
        <v>718</v>
      </c>
      <c r="AS11" s="4" t="s">
        <v>423</v>
      </c>
      <c r="AT11" s="4">
        <f>8*1.5*1000</f>
        <v>12000</v>
      </c>
      <c r="AU11" s="4" t="s">
        <v>2</v>
      </c>
      <c r="AV11" s="131">
        <v>131.69999999999999</v>
      </c>
      <c r="AW11" s="132">
        <f>IFERROR(AV11/AT11,0)</f>
        <v>1.0974999999999999E-2</v>
      </c>
      <c r="AX11" s="25" t="s">
        <v>720</v>
      </c>
      <c r="AY11" s="4" t="s">
        <v>14</v>
      </c>
      <c r="AZ11" s="4" t="s">
        <v>422</v>
      </c>
      <c r="BA11" s="4" t="s">
        <v>423</v>
      </c>
      <c r="BB11" s="123">
        <f>8*1.5*1000</f>
        <v>12000</v>
      </c>
      <c r="BC11" s="4" t="s">
        <v>2</v>
      </c>
      <c r="BD11" s="187">
        <v>127.08176768</v>
      </c>
      <c r="BE11" s="132">
        <f t="shared" ref="BE11:BE12" si="10">IFERROR(BD11/BB11,0)</f>
        <v>1.0590147306666667E-2</v>
      </c>
      <c r="BF11" s="4">
        <v>0</v>
      </c>
      <c r="BG11" s="187">
        <f t="shared" ref="BG11:BG12" si="11">BF11*BD11</f>
        <v>0</v>
      </c>
      <c r="BI11" s="209" t="s">
        <v>419</v>
      </c>
      <c r="BJ11" s="218" t="s">
        <v>420</v>
      </c>
      <c r="BK11" s="30" t="s">
        <v>421</v>
      </c>
      <c r="BL11" s="30"/>
      <c r="BM11" s="30" t="s">
        <v>116</v>
      </c>
      <c r="BN11" s="30" t="s">
        <v>423</v>
      </c>
      <c r="BO11" s="30">
        <f>8*1.5*1000</f>
        <v>12000</v>
      </c>
      <c r="BP11" s="30" t="s">
        <v>2</v>
      </c>
      <c r="BQ11" s="213" t="s">
        <v>116</v>
      </c>
      <c r="BR11" s="220">
        <f t="shared" ref="BR11" si="12">IFERROR(BQ11/BO11,0)</f>
        <v>0</v>
      </c>
      <c r="BS11" s="209" t="s">
        <v>720</v>
      </c>
      <c r="BT11" s="30" t="s">
        <v>14</v>
      </c>
      <c r="BU11" s="30" t="s">
        <v>422</v>
      </c>
      <c r="BV11" s="30" t="s">
        <v>423</v>
      </c>
      <c r="BW11" s="30">
        <f>8*1.5*1000</f>
        <v>12000</v>
      </c>
      <c r="BX11" s="30" t="s">
        <v>2</v>
      </c>
      <c r="BY11" s="213">
        <v>130.41999999999999</v>
      </c>
      <c r="BZ11" s="220">
        <f t="shared" ref="BZ11" si="13">IFERROR(BY11/BW11,0)</f>
        <v>1.0868333333333332E-2</v>
      </c>
      <c r="CA11" s="30"/>
      <c r="CB11" s="213">
        <f t="shared" ref="CB11" si="14">CA11*BY11</f>
        <v>0</v>
      </c>
      <c r="CD11" s="25" t="s">
        <v>419</v>
      </c>
      <c r="CE11" s="21" t="s">
        <v>420</v>
      </c>
      <c r="CF11" s="4" t="s">
        <v>421</v>
      </c>
      <c r="CG11" s="4" t="s">
        <v>724</v>
      </c>
      <c r="CH11" s="4" t="s">
        <v>295</v>
      </c>
      <c r="CI11" s="4" t="s">
        <v>423</v>
      </c>
      <c r="CJ11" s="4">
        <f>8*1.5*1000</f>
        <v>12000</v>
      </c>
      <c r="CK11" s="4" t="s">
        <v>2</v>
      </c>
      <c r="CL11" s="131">
        <v>98.39</v>
      </c>
      <c r="CM11" s="132">
        <f t="shared" si="7"/>
        <v>8.1991666666666671E-3</v>
      </c>
      <c r="CN11" s="25" t="s">
        <v>729</v>
      </c>
      <c r="CO11" s="4"/>
      <c r="CP11" s="4"/>
      <c r="CQ11" s="4"/>
      <c r="CR11" s="4"/>
      <c r="CS11" s="4"/>
      <c r="CT11" s="187"/>
      <c r="CU11" s="132">
        <f t="shared" si="8"/>
        <v>0</v>
      </c>
      <c r="CV11" s="4"/>
      <c r="CW11" s="187">
        <f t="shared" si="3"/>
        <v>0</v>
      </c>
    </row>
    <row r="12" spans="1:101" x14ac:dyDescent="0.25">
      <c r="A12" s="126"/>
      <c r="B12" s="127"/>
      <c r="C12" s="127"/>
      <c r="D12" s="127"/>
      <c r="E12" s="127"/>
      <c r="F12" s="283" t="str">
        <f>_xlfn.XLOOKUP($G12,'[1]Product Cost'!$L:$L,'[1]Product Cost'!$K:$K)</f>
        <v>S812.00.YFC</v>
      </c>
      <c r="G12" s="21" t="s">
        <v>717</v>
      </c>
      <c r="H12" s="284" t="str">
        <f>_xlfn.XLOOKUP($G12,'[1]Product Cost'!$L:$L,'[1]Product Cost'!$M:$M)</f>
        <v>YOGEN FRUZ GROUP (FROSTY BOY)</v>
      </c>
      <c r="I12" s="284" t="str">
        <f>_xlfn.XLOOKUP($G12,'[1]Product Cost'!$L:$L,'[1]Product Cost'!$N:$N)</f>
        <v>GFS</v>
      </c>
      <c r="J12" s="284" t="str">
        <f>_xlfn.XLOOKUP($G12,'[1]Product Cost'!$L:$L,'[1]Product Cost'!$O:$O)</f>
        <v>1422209</v>
      </c>
      <c r="K12" s="284" t="str">
        <f>_xlfn.XLOOKUP($G12,'[1]Product Cost'!$L:$L,'[1]Product Cost'!$P:$P)</f>
        <v>8X1.5KG</v>
      </c>
      <c r="L12" s="285">
        <f>_xlfn.XLOOKUP($G12,'[1]Product Cost'!$L:$L,'[1]Product Cost'!$Q:$Q)</f>
        <v>12000</v>
      </c>
      <c r="M12" s="284" t="str">
        <f>_xlfn.XLOOKUP($G12,'[1]Product Cost'!$L:$L,'[1]Product Cost'!$R:$R)</f>
        <v>g</v>
      </c>
      <c r="N12" s="286">
        <f>_xlfn.XLOOKUP($G12,'[1]Product Cost'!$L:$L,'[1]Product Cost'!$S:$S)</f>
        <v>119.37</v>
      </c>
      <c r="O12" s="287">
        <f>_xlfn.XLOOKUP($G12,'[1]Product Cost'!$L:$L,'[1]Product Cost'!$T:$T)</f>
        <v>9.9474999999999997E-3</v>
      </c>
      <c r="P12" s="25" t="s">
        <v>714</v>
      </c>
      <c r="R12" s="21" t="str">
        <f t="shared" si="0"/>
        <v/>
      </c>
      <c r="S12" s="21" t="str">
        <f>IFERROR(VLOOKUP(G12,'Topping Sauce'!D:D,1,FALSE),"")</f>
        <v/>
      </c>
      <c r="T12" s="21" t="str">
        <f>IFERROR(VLOOKUP(G12,UFlavurs!D:D,1,FALSE),"")</f>
        <v/>
      </c>
      <c r="U12" s="21" t="str">
        <f>IFERROR(VLOOKUP(G12,Usensation!D:D,1,FALSE),"")</f>
        <v/>
      </c>
      <c r="V12" s="21" t="str">
        <f>IFERROR(VLOOKUP(G12,Smoothies!D:D,1,FALSE),"")</f>
        <v/>
      </c>
      <c r="W12" s="21" t="str">
        <f>IFERROR(VLOOKUP(G12,'Go Green'!D:D,1,FALSE),"")</f>
        <v/>
      </c>
      <c r="X12" s="21" t="str">
        <f>IFERROR(VLOOKUP(G12,#REF!,1,FALSE),"")</f>
        <v/>
      </c>
      <c r="Y12" s="21" t="str">
        <f>IFERROR(VLOOKUP(G12,Toppings!C:C,1,FALSE),"")</f>
        <v/>
      </c>
      <c r="Z12" s="21" t="str">
        <f>IFERROR(VLOOKUP(G12,#REF!,1,FALSE),"")</f>
        <v/>
      </c>
      <c r="AB12" s="25" t="s">
        <v>716</v>
      </c>
      <c r="AC12" s="21" t="s">
        <v>717</v>
      </c>
      <c r="AD12" s="4" t="s">
        <v>421</v>
      </c>
      <c r="AE12" s="4" t="s">
        <v>14</v>
      </c>
      <c r="AF12" s="4" t="s">
        <v>715</v>
      </c>
      <c r="AG12" s="4" t="s">
        <v>423</v>
      </c>
      <c r="AH12" s="4">
        <f>8*1.5*1000</f>
        <v>12000</v>
      </c>
      <c r="AI12" s="4" t="s">
        <v>2</v>
      </c>
      <c r="AJ12" s="131">
        <v>115.48</v>
      </c>
      <c r="AK12" s="132">
        <f>IFERROR(AJ12/AH12,0)</f>
        <v>9.6233333333333344E-3</v>
      </c>
      <c r="AL12" s="4" t="str">
        <f>IFERROR(IF(AF12="TBD","Y",_xlfn.XLOOKUP(AF12,[2]PIVOT!$D:$D,[2]PIVOT!$J:$J)),"N/A")</f>
        <v>N</v>
      </c>
      <c r="AM12" s="25" t="s">
        <v>714</v>
      </c>
      <c r="AN12" s="25" t="s">
        <v>716</v>
      </c>
      <c r="AO12" s="21" t="s">
        <v>717</v>
      </c>
      <c r="AP12" s="4" t="s">
        <v>421</v>
      </c>
      <c r="AQ12" s="4" t="s">
        <v>296</v>
      </c>
      <c r="AR12" s="4" t="s">
        <v>719</v>
      </c>
      <c r="AS12" s="4" t="s">
        <v>423</v>
      </c>
      <c r="AT12" s="4">
        <f>8*1.5*1000</f>
        <v>12000</v>
      </c>
      <c r="AU12" s="4" t="s">
        <v>2</v>
      </c>
      <c r="AV12" s="187">
        <v>133.44</v>
      </c>
      <c r="AW12" s="132">
        <f>IFERROR(AV12/AT12,0)</f>
        <v>1.112E-2</v>
      </c>
      <c r="AX12" s="25" t="s">
        <v>714</v>
      </c>
      <c r="AY12" s="4" t="s">
        <v>14</v>
      </c>
      <c r="AZ12" s="4" t="s">
        <v>715</v>
      </c>
      <c r="BA12" s="4" t="s">
        <v>423</v>
      </c>
      <c r="BB12" s="4">
        <f>8*1.5*1000</f>
        <v>12000</v>
      </c>
      <c r="BC12" s="4" t="s">
        <v>2</v>
      </c>
      <c r="BD12" s="187">
        <v>127.31</v>
      </c>
      <c r="BE12" s="132">
        <f t="shared" si="10"/>
        <v>1.0609166666666666E-2</v>
      </c>
      <c r="BF12" s="4">
        <v>0</v>
      </c>
      <c r="BG12" s="187">
        <f t="shared" si="11"/>
        <v>0</v>
      </c>
      <c r="BI12" s="209" t="s">
        <v>716</v>
      </c>
      <c r="BJ12" s="218" t="s">
        <v>717</v>
      </c>
      <c r="BK12" s="30" t="s">
        <v>421</v>
      </c>
      <c r="BL12" s="30"/>
      <c r="BM12" s="30" t="s">
        <v>116</v>
      </c>
      <c r="BN12" s="30" t="s">
        <v>423</v>
      </c>
      <c r="BO12" s="30">
        <f>8*1.5*1000</f>
        <v>12000</v>
      </c>
      <c r="BP12" s="30" t="s">
        <v>2</v>
      </c>
      <c r="BQ12" s="213" t="s">
        <v>116</v>
      </c>
      <c r="BR12" s="220">
        <f>IFERROR(BQ12/BO12,0)</f>
        <v>0</v>
      </c>
      <c r="BS12" s="209" t="s">
        <v>714</v>
      </c>
      <c r="BT12" s="30" t="s">
        <v>14</v>
      </c>
      <c r="BU12" s="30" t="s">
        <v>715</v>
      </c>
      <c r="BV12" s="30" t="s">
        <v>423</v>
      </c>
      <c r="BW12" s="30">
        <f>8*1.5*1000</f>
        <v>12000</v>
      </c>
      <c r="BX12" s="30" t="s">
        <v>2</v>
      </c>
      <c r="BY12" s="213">
        <v>130.65</v>
      </c>
      <c r="BZ12" s="220">
        <f t="shared" si="6"/>
        <v>1.08875E-2</v>
      </c>
      <c r="CA12" s="30"/>
      <c r="CB12" s="213">
        <f t="shared" si="2"/>
        <v>0</v>
      </c>
      <c r="CD12" s="25" t="s">
        <v>419</v>
      </c>
      <c r="CE12" s="21" t="s">
        <v>717</v>
      </c>
      <c r="CF12" s="4" t="s">
        <v>421</v>
      </c>
      <c r="CG12" s="4" t="s">
        <v>724</v>
      </c>
      <c r="CH12" s="4" t="s">
        <v>295</v>
      </c>
      <c r="CI12" s="4" t="s">
        <v>423</v>
      </c>
      <c r="CJ12" s="4">
        <f>8*1.5*1000</f>
        <v>12000</v>
      </c>
      <c r="CK12" s="4" t="s">
        <v>2</v>
      </c>
      <c r="CL12" s="131">
        <v>98.39</v>
      </c>
      <c r="CM12" s="132">
        <f t="shared" si="7"/>
        <v>8.1991666666666671E-3</v>
      </c>
      <c r="CN12" s="25" t="s">
        <v>729</v>
      </c>
      <c r="CO12" s="4"/>
      <c r="CP12" s="4"/>
      <c r="CQ12" s="4"/>
      <c r="CR12" s="4"/>
      <c r="CS12" s="4"/>
      <c r="CT12" s="187"/>
      <c r="CU12" s="132">
        <f t="shared" si="8"/>
        <v>0</v>
      </c>
      <c r="CV12" s="4"/>
      <c r="CW12" s="187">
        <f t="shared" si="3"/>
        <v>0</v>
      </c>
    </row>
    <row r="13" spans="1:101" ht="18.75" x14ac:dyDescent="0.3">
      <c r="A13" s="126"/>
      <c r="B13" s="127"/>
      <c r="C13" s="127"/>
      <c r="D13" s="127"/>
      <c r="E13" s="127"/>
      <c r="F13" s="27" t="s">
        <v>190</v>
      </c>
      <c r="G13" s="26"/>
      <c r="H13" s="5"/>
      <c r="I13" s="5"/>
      <c r="J13" s="5"/>
      <c r="K13" s="5"/>
      <c r="L13" s="5"/>
      <c r="M13" s="5"/>
      <c r="N13" s="99"/>
      <c r="O13" s="95"/>
      <c r="P13" s="26"/>
      <c r="R13" s="34" t="str">
        <f t="shared" si="0"/>
        <v/>
      </c>
      <c r="S13" s="34" t="str">
        <f>IFERROR(VLOOKUP(G13,'Topping Sauce'!D:D,1,FALSE),"")</f>
        <v/>
      </c>
      <c r="T13" s="34" t="str">
        <f>IFERROR(VLOOKUP(G13,UFlavurs!D:D,1,FALSE),"")</f>
        <v/>
      </c>
      <c r="U13" s="34" t="str">
        <f>IFERROR(VLOOKUP(G13,Usensation!D:D,1,FALSE),"")</f>
        <v/>
      </c>
      <c r="V13" s="34" t="str">
        <f>IFERROR(VLOOKUP(G13,Smoothies!D:D,1,FALSE),"")</f>
        <v/>
      </c>
      <c r="W13" s="34" t="str">
        <f>IFERROR(VLOOKUP(G13,'Go Green'!D:D,1,FALSE),"")</f>
        <v/>
      </c>
      <c r="X13" s="34" t="str">
        <f>IFERROR(VLOOKUP(G13,#REF!,1,FALSE),"")</f>
        <v/>
      </c>
      <c r="Y13" s="34" t="str">
        <f>IFERROR(VLOOKUP(G13,Toppings!C:C,1,FALSE),"")</f>
        <v/>
      </c>
      <c r="Z13" s="34" t="str">
        <f>IFERROR(VLOOKUP(G13,#REF!,1,FALSE),"")</f>
        <v/>
      </c>
      <c r="AB13" s="27" t="s">
        <v>190</v>
      </c>
      <c r="AC13" s="26"/>
      <c r="AD13" s="5"/>
      <c r="AE13" s="5"/>
      <c r="AF13" s="5"/>
      <c r="AG13" s="5"/>
      <c r="AH13" s="5"/>
      <c r="AI13" s="5"/>
      <c r="AJ13" s="99"/>
      <c r="AK13" s="95"/>
      <c r="AL13" s="5"/>
      <c r="AM13" s="26"/>
      <c r="AN13" s="27" t="s">
        <v>190</v>
      </c>
      <c r="AO13" s="26"/>
      <c r="AP13" s="5"/>
      <c r="AQ13" s="5"/>
      <c r="AR13" s="5"/>
      <c r="AS13" s="5"/>
      <c r="AT13" s="5"/>
      <c r="AU13" s="5"/>
      <c r="AV13" s="99"/>
      <c r="AW13" s="95"/>
      <c r="AX13" s="26"/>
      <c r="AY13" s="5" t="s">
        <v>418</v>
      </c>
      <c r="AZ13" s="5"/>
      <c r="BA13" s="5" t="s">
        <v>418</v>
      </c>
      <c r="BB13" s="5"/>
      <c r="BC13" s="5" t="s">
        <v>418</v>
      </c>
      <c r="BD13" s="191"/>
      <c r="BE13" s="95"/>
      <c r="BF13" s="5"/>
      <c r="BG13" s="191">
        <f t="shared" si="1"/>
        <v>0</v>
      </c>
      <c r="BI13" s="27" t="s">
        <v>190</v>
      </c>
      <c r="BJ13" s="26"/>
      <c r="BK13" s="5"/>
      <c r="BL13" s="5"/>
      <c r="BM13" s="5"/>
      <c r="BN13" s="5"/>
      <c r="BO13" s="5"/>
      <c r="BP13" s="5"/>
      <c r="BQ13" s="191"/>
      <c r="BR13" s="95"/>
      <c r="BS13" s="26"/>
      <c r="BT13" s="5"/>
      <c r="BU13" s="5"/>
      <c r="BV13" s="5"/>
      <c r="BW13" s="5"/>
      <c r="BX13" s="5"/>
      <c r="BY13" s="191"/>
      <c r="BZ13" s="95"/>
      <c r="CA13" s="5"/>
      <c r="CB13" s="191">
        <f t="shared" si="2"/>
        <v>0</v>
      </c>
      <c r="CD13" s="27" t="s">
        <v>190</v>
      </c>
      <c r="CE13" s="26"/>
      <c r="CF13" s="5"/>
      <c r="CG13" s="5"/>
      <c r="CH13" s="5"/>
      <c r="CI13" s="5"/>
      <c r="CJ13" s="5"/>
      <c r="CK13" s="5"/>
      <c r="CL13" s="99"/>
      <c r="CM13" s="95"/>
      <c r="CN13" s="26"/>
      <c r="CO13" s="5"/>
      <c r="CP13" s="5"/>
      <c r="CQ13" s="5"/>
      <c r="CR13" s="5"/>
      <c r="CS13" s="5"/>
      <c r="CT13" s="191"/>
      <c r="CU13" s="95"/>
      <c r="CV13" s="5"/>
      <c r="CW13" s="191">
        <f t="shared" si="3"/>
        <v>0</v>
      </c>
    </row>
    <row r="14" spans="1:101" x14ac:dyDescent="0.25">
      <c r="A14" s="126"/>
      <c r="B14" s="127"/>
      <c r="C14" s="127"/>
      <c r="D14" s="127"/>
      <c r="E14" s="127"/>
      <c r="F14" s="283" t="str">
        <f>_xlfn.XLOOKUP($G14,'[1]Product Cost'!$L:$L,'[1]Product Cost'!$K:$K)</f>
        <v>N/A</v>
      </c>
      <c r="G14" s="25" t="s">
        <v>426</v>
      </c>
      <c r="H14" s="284" t="str">
        <f>_xlfn.XLOOKUP($G14,'[1]Product Cost'!$L:$L,'[1]Product Cost'!$M:$M)</f>
        <v>CENTRAL SMITH</v>
      </c>
      <c r="I14" s="284" t="str">
        <f>_xlfn.XLOOKUP($G14,'[1]Product Cost'!$L:$L,'[1]Product Cost'!$N:$N)</f>
        <v>GFS</v>
      </c>
      <c r="J14" s="284" t="str">
        <f>_xlfn.XLOOKUP($G14,'[1]Product Cost'!$L:$L,'[1]Product Cost'!$O:$O)</f>
        <v>1178518</v>
      </c>
      <c r="K14" s="284" t="str">
        <f>_xlfn.XLOOKUP($G14,'[1]Product Cost'!$L:$L,'[1]Product Cost'!$P:$P)</f>
        <v>1X11.4L</v>
      </c>
      <c r="L14" s="285">
        <f>_xlfn.XLOOKUP($G14,'[1]Product Cost'!$L:$L,'[1]Product Cost'!$Q:$Q)</f>
        <v>6156</v>
      </c>
      <c r="M14" s="284" t="str">
        <f>_xlfn.XLOOKUP($G14,'[1]Product Cost'!$L:$L,'[1]Product Cost'!$R:$R)</f>
        <v>g</v>
      </c>
      <c r="N14" s="286">
        <f>_xlfn.XLOOKUP($G14,'[1]Product Cost'!$L:$L,'[1]Product Cost'!$S:$S)</f>
        <v>50.09</v>
      </c>
      <c r="O14" s="287">
        <f>_xlfn.XLOOKUP($G14,'[1]Product Cost'!$L:$L,'[1]Product Cost'!$T:$T)</f>
        <v>8.136777128005198E-3</v>
      </c>
      <c r="P14" s="25" t="s">
        <v>450</v>
      </c>
      <c r="R14" s="21" t="str">
        <f t="shared" si="0"/>
        <v/>
      </c>
      <c r="S14" s="21" t="str">
        <f>IFERROR(VLOOKUP(G14,'Topping Sauce'!D:D,1,FALSE),"")</f>
        <v/>
      </c>
      <c r="T14" s="21" t="str">
        <f>IFERROR(VLOOKUP(G14,UFlavurs!D:D,1,FALSE),"")</f>
        <v/>
      </c>
      <c r="U14" s="21" t="str">
        <f>IFERROR(VLOOKUP(G14,Usensation!D:D,1,FALSE),"")</f>
        <v/>
      </c>
      <c r="V14" s="21" t="str">
        <f>IFERROR(VLOOKUP(G14,Smoothies!D:D,1,FALSE),"")</f>
        <v/>
      </c>
      <c r="W14" s="21" t="str">
        <f>IFERROR(VLOOKUP(G14,'Go Green'!D:D,1,FALSE),"")</f>
        <v/>
      </c>
      <c r="X14" s="21" t="str">
        <f>IFERROR(VLOOKUP(G14,#REF!,1,FALSE),"")</f>
        <v/>
      </c>
      <c r="Y14" s="21" t="str">
        <f>IFERROR(VLOOKUP(G14,Toppings!C:C,1,FALSE),"")</f>
        <v/>
      </c>
      <c r="Z14" s="21" t="str">
        <f>IFERROR(VLOOKUP(G14,#REF!,1,FALSE),"")</f>
        <v/>
      </c>
      <c r="AB14" s="25" t="s">
        <v>116</v>
      </c>
      <c r="AC14" s="25" t="s">
        <v>426</v>
      </c>
      <c r="AD14" s="4" t="s">
        <v>427</v>
      </c>
      <c r="AE14" s="4" t="s">
        <v>14</v>
      </c>
      <c r="AF14" s="4" t="s">
        <v>432</v>
      </c>
      <c r="AG14" s="4" t="s">
        <v>15</v>
      </c>
      <c r="AH14" s="11">
        <f>1*11.4*540</f>
        <v>6156</v>
      </c>
      <c r="AI14" s="4" t="s">
        <v>2</v>
      </c>
      <c r="AJ14" s="131">
        <v>45.43</v>
      </c>
      <c r="AK14" s="97">
        <f>IFERROR(AJ14/AH14,0)</f>
        <v>7.3797920727745291E-3</v>
      </c>
      <c r="AL14" s="4" t="str">
        <f>IFERROR(IF(AF14="TBD","Y",_xlfn.XLOOKUP(AF14,[2]PIVOT!$D:$D,[2]PIVOT!$J:$J)),"N/A")</f>
        <v>Y</v>
      </c>
      <c r="AM14" s="25" t="s">
        <v>450</v>
      </c>
      <c r="AN14" s="209" t="s">
        <v>116</v>
      </c>
      <c r="AO14" s="209" t="s">
        <v>426</v>
      </c>
      <c r="AP14" s="30"/>
      <c r="AQ14" s="30"/>
      <c r="AR14" s="30" t="s">
        <v>116</v>
      </c>
      <c r="AS14" s="30" t="s">
        <v>15</v>
      </c>
      <c r="AT14" s="210">
        <f>1*11.4*540</f>
        <v>6156</v>
      </c>
      <c r="AU14" s="30" t="s">
        <v>2</v>
      </c>
      <c r="AV14" s="219" t="s">
        <v>116</v>
      </c>
      <c r="AW14" s="211">
        <f>IFERROR(AV14/AT14,0)</f>
        <v>0</v>
      </c>
      <c r="AX14" s="209" t="s">
        <v>450</v>
      </c>
      <c r="AY14" s="30" t="s">
        <v>418</v>
      </c>
      <c r="AZ14" s="30"/>
      <c r="BA14" s="30" t="s">
        <v>418</v>
      </c>
      <c r="BB14" s="210"/>
      <c r="BC14" s="30" t="s">
        <v>418</v>
      </c>
      <c r="BD14" s="213"/>
      <c r="BE14" s="211">
        <f>IFERROR(BD14/BB14,0)</f>
        <v>0</v>
      </c>
      <c r="BF14" s="30"/>
      <c r="BG14" s="213">
        <f t="shared" si="1"/>
        <v>0</v>
      </c>
      <c r="BI14" s="209" t="s">
        <v>116</v>
      </c>
      <c r="BJ14" s="209" t="s">
        <v>426</v>
      </c>
      <c r="BK14" s="30"/>
      <c r="BL14" s="30"/>
      <c r="BM14" s="30" t="s">
        <v>116</v>
      </c>
      <c r="BN14" s="30" t="s">
        <v>15</v>
      </c>
      <c r="BO14" s="210">
        <f>1*11.4*540</f>
        <v>6156</v>
      </c>
      <c r="BP14" s="30" t="s">
        <v>2</v>
      </c>
      <c r="BQ14" s="213" t="s">
        <v>116</v>
      </c>
      <c r="BR14" s="211">
        <f>IFERROR(BQ14/BO14,0)</f>
        <v>0</v>
      </c>
      <c r="BS14" s="224"/>
      <c r="BT14" s="30" t="s">
        <v>14</v>
      </c>
      <c r="BU14" s="30" t="s">
        <v>432</v>
      </c>
      <c r="BV14" s="30" t="s">
        <v>15</v>
      </c>
      <c r="BW14" s="210">
        <f>1*11.4*540</f>
        <v>6156</v>
      </c>
      <c r="BX14" s="30" t="s">
        <v>2</v>
      </c>
      <c r="BY14" s="213"/>
      <c r="BZ14" s="211">
        <f>IFERROR(BY14/BW14,0)</f>
        <v>0</v>
      </c>
      <c r="CA14" s="30"/>
      <c r="CB14" s="213">
        <f t="shared" si="2"/>
        <v>0</v>
      </c>
      <c r="CD14" s="209" t="s">
        <v>116</v>
      </c>
      <c r="CE14" s="209" t="s">
        <v>426</v>
      </c>
      <c r="CF14" s="30"/>
      <c r="CG14" s="30"/>
      <c r="CH14" s="30"/>
      <c r="CI14" s="30"/>
      <c r="CJ14" s="210"/>
      <c r="CK14" s="30" t="s">
        <v>2</v>
      </c>
      <c r="CL14" s="222"/>
      <c r="CM14" s="211">
        <f>IFERROR(CL14/CJ14,0)</f>
        <v>0</v>
      </c>
      <c r="CN14" s="209" t="s">
        <v>729</v>
      </c>
      <c r="CO14" s="30"/>
      <c r="CP14" s="30"/>
      <c r="CQ14" s="30"/>
      <c r="CR14" s="210"/>
      <c r="CS14" s="30"/>
      <c r="CT14" s="213"/>
      <c r="CU14" s="211">
        <f>IFERROR(CT14/CR14,0)</f>
        <v>0</v>
      </c>
      <c r="CV14" s="30"/>
      <c r="CW14" s="213">
        <f t="shared" si="3"/>
        <v>0</v>
      </c>
    </row>
    <row r="15" spans="1:101" x14ac:dyDescent="0.25">
      <c r="A15" s="126"/>
      <c r="B15" s="127"/>
      <c r="C15" s="127"/>
      <c r="D15" s="127"/>
      <c r="E15" s="127"/>
      <c r="F15" s="283" t="str">
        <f>_xlfn.XLOOKUP($G15,'[1]Product Cost'!$L:$L,'[1]Product Cost'!$K:$K)</f>
        <v>N/A</v>
      </c>
      <c r="G15" s="25" t="s">
        <v>192</v>
      </c>
      <c r="H15" s="284" t="str">
        <f>_xlfn.XLOOKUP($G15,'[1]Product Cost'!$L:$L,'[1]Product Cost'!$M:$M)</f>
        <v>GFS (CENTRAL SMITH)</v>
      </c>
      <c r="I15" s="284" t="str">
        <f>_xlfn.XLOOKUP($G15,'[1]Product Cost'!$L:$L,'[1]Product Cost'!$N:$N)</f>
        <v>GFS</v>
      </c>
      <c r="J15" s="284" t="str">
        <f>_xlfn.XLOOKUP($G15,'[1]Product Cost'!$L:$L,'[1]Product Cost'!$O:$O)</f>
        <v>1165167</v>
      </c>
      <c r="K15" s="284" t="str">
        <f>_xlfn.XLOOKUP($G15,'[1]Product Cost'!$L:$L,'[1]Product Cost'!$P:$P)</f>
        <v>1X11.4L</v>
      </c>
      <c r="L15" s="285">
        <f>_xlfn.XLOOKUP($G15,'[1]Product Cost'!$L:$L,'[1]Product Cost'!$Q:$Q)</f>
        <v>6156</v>
      </c>
      <c r="M15" s="284" t="str">
        <f>_xlfn.XLOOKUP($G15,'[1]Product Cost'!$L:$L,'[1]Product Cost'!$R:$R)</f>
        <v>g</v>
      </c>
      <c r="N15" s="286">
        <f>_xlfn.XLOOKUP($G15,'[1]Product Cost'!$L:$L,'[1]Product Cost'!$S:$S)</f>
        <v>39.99</v>
      </c>
      <c r="O15" s="287">
        <f>_xlfn.XLOOKUP($G15,'[1]Product Cost'!$L:$L,'[1]Product Cost'!$T:$T)</f>
        <v>6.4961013645224172E-3</v>
      </c>
      <c r="P15" s="25" t="s">
        <v>450</v>
      </c>
      <c r="R15" s="21" t="str">
        <f t="shared" si="0"/>
        <v/>
      </c>
      <c r="S15" s="21" t="str">
        <f>IFERROR(VLOOKUP(G15,'Topping Sauce'!D:D,1,FALSE),"")</f>
        <v/>
      </c>
      <c r="T15" s="21" t="str">
        <f>IFERROR(VLOOKUP(G15,UFlavurs!D:D,1,FALSE),"")</f>
        <v/>
      </c>
      <c r="U15" s="21" t="str">
        <f>IFERROR(VLOOKUP(G15,Usensation!D:D,1,FALSE),"")</f>
        <v/>
      </c>
      <c r="V15" s="21" t="str">
        <f>IFERROR(VLOOKUP(G15,Smoothies!D:D,1,FALSE),"")</f>
        <v/>
      </c>
      <c r="W15" s="21" t="str">
        <f>IFERROR(VLOOKUP(G15,'Go Green'!D:D,1,FALSE),"")</f>
        <v/>
      </c>
      <c r="X15" s="21" t="str">
        <f>IFERROR(VLOOKUP(G15,#REF!,1,FALSE),"")</f>
        <v/>
      </c>
      <c r="Y15" s="21" t="str">
        <f>IFERROR(VLOOKUP(G15,Toppings!C:C,1,FALSE),"")</f>
        <v/>
      </c>
      <c r="Z15" s="21" t="str">
        <f>IFERROR(VLOOKUP(G15,#REF!,1,FALSE),"")</f>
        <v/>
      </c>
      <c r="AB15" s="25" t="s">
        <v>116</v>
      </c>
      <c r="AC15" s="25" t="s">
        <v>192</v>
      </c>
      <c r="AD15" s="4" t="s">
        <v>509</v>
      </c>
      <c r="AE15" s="4" t="s">
        <v>14</v>
      </c>
      <c r="AF15" s="4" t="s">
        <v>428</v>
      </c>
      <c r="AG15" s="4" t="s">
        <v>15</v>
      </c>
      <c r="AH15" s="11">
        <f>1*11.4*540</f>
        <v>6156</v>
      </c>
      <c r="AI15" s="4" t="s">
        <v>2</v>
      </c>
      <c r="AJ15" s="131">
        <v>34.68</v>
      </c>
      <c r="AK15" s="97">
        <f>IFERROR(AJ15/AH15,0)</f>
        <v>5.6335282651072127E-3</v>
      </c>
      <c r="AL15" s="4" t="str">
        <f>IFERROR(IF(AF15="TBD","Y",_xlfn.XLOOKUP(AF15,[2]PIVOT!$D:$D,[2]PIVOT!$J:$J)),"N/A")</f>
        <v>N</v>
      </c>
      <c r="AM15" s="25" t="s">
        <v>450</v>
      </c>
      <c r="AN15" s="209" t="s">
        <v>116</v>
      </c>
      <c r="AO15" s="209" t="s">
        <v>192</v>
      </c>
      <c r="AP15" s="30"/>
      <c r="AQ15" s="30"/>
      <c r="AR15" s="30" t="s">
        <v>116</v>
      </c>
      <c r="AS15" s="30" t="s">
        <v>15</v>
      </c>
      <c r="AT15" s="210">
        <f>1*11.4*540</f>
        <v>6156</v>
      </c>
      <c r="AU15" s="30" t="s">
        <v>2</v>
      </c>
      <c r="AV15" s="219" t="s">
        <v>116</v>
      </c>
      <c r="AW15" s="211">
        <f>IFERROR(AV15/AT15,0)</f>
        <v>0</v>
      </c>
      <c r="AX15" s="209" t="s">
        <v>450</v>
      </c>
      <c r="AY15" s="30" t="s">
        <v>418</v>
      </c>
      <c r="AZ15" s="30"/>
      <c r="BA15" s="30" t="s">
        <v>418</v>
      </c>
      <c r="BB15" s="210"/>
      <c r="BC15" s="30" t="s">
        <v>418</v>
      </c>
      <c r="BD15" s="213"/>
      <c r="BE15" s="211">
        <f>IFERROR(BD15/BB15,0)</f>
        <v>0</v>
      </c>
      <c r="BF15" s="30"/>
      <c r="BG15" s="213">
        <f t="shared" si="1"/>
        <v>0</v>
      </c>
      <c r="BI15" s="209" t="s">
        <v>116</v>
      </c>
      <c r="BJ15" s="209" t="s">
        <v>192</v>
      </c>
      <c r="BK15" s="30"/>
      <c r="BL15" s="30"/>
      <c r="BM15" s="30" t="s">
        <v>116</v>
      </c>
      <c r="BN15" s="30" t="s">
        <v>15</v>
      </c>
      <c r="BO15" s="210">
        <f>1*11.4*540</f>
        <v>6156</v>
      </c>
      <c r="BP15" s="30" t="s">
        <v>2</v>
      </c>
      <c r="BQ15" s="213" t="s">
        <v>116</v>
      </c>
      <c r="BR15" s="211">
        <f>IFERROR(BQ15/BO15,0)</f>
        <v>0</v>
      </c>
      <c r="BS15" s="209" t="s">
        <v>450</v>
      </c>
      <c r="BT15" s="30" t="s">
        <v>14</v>
      </c>
      <c r="BU15" s="30" t="s">
        <v>428</v>
      </c>
      <c r="BV15" s="30" t="s">
        <v>15</v>
      </c>
      <c r="BW15" s="210">
        <f>1*11.4*540</f>
        <v>6156</v>
      </c>
      <c r="BX15" s="30" t="s">
        <v>2</v>
      </c>
      <c r="BY15" s="213"/>
      <c r="BZ15" s="211">
        <f>IFERROR(BY15/BW15,0)</f>
        <v>0</v>
      </c>
      <c r="CA15" s="30"/>
      <c r="CB15" s="213">
        <f t="shared" si="2"/>
        <v>0</v>
      </c>
      <c r="CD15" s="209" t="s">
        <v>116</v>
      </c>
      <c r="CE15" s="209" t="s">
        <v>192</v>
      </c>
      <c r="CF15" s="30"/>
      <c r="CG15" s="30"/>
      <c r="CH15" s="30"/>
      <c r="CI15" s="30"/>
      <c r="CJ15" s="210"/>
      <c r="CK15" s="30" t="s">
        <v>2</v>
      </c>
      <c r="CL15" s="222"/>
      <c r="CM15" s="211">
        <f>IFERROR(CL15/CJ15,0)</f>
        <v>0</v>
      </c>
      <c r="CN15" s="209" t="s">
        <v>729</v>
      </c>
      <c r="CO15" s="30"/>
      <c r="CP15" s="30"/>
      <c r="CQ15" s="30"/>
      <c r="CR15" s="210"/>
      <c r="CS15" s="30"/>
      <c r="CT15" s="213"/>
      <c r="CU15" s="211">
        <f>IFERROR(CT15/CR15,0)</f>
        <v>0</v>
      </c>
      <c r="CV15" s="30"/>
      <c r="CW15" s="213">
        <f t="shared" si="3"/>
        <v>0</v>
      </c>
    </row>
    <row r="16" spans="1:101" x14ac:dyDescent="0.25">
      <c r="A16" s="126"/>
      <c r="B16" s="127"/>
      <c r="C16" s="127"/>
      <c r="D16" s="127"/>
      <c r="E16" s="127"/>
      <c r="F16" s="283" t="str">
        <f>_xlfn.XLOOKUP($G16,'[1]Product Cost'!$L:$L,'[1]Product Cost'!$K:$K)</f>
        <v>N/A</v>
      </c>
      <c r="G16" s="25" t="s">
        <v>194</v>
      </c>
      <c r="H16" s="284" t="str">
        <f>_xlfn.XLOOKUP($G16,'[1]Product Cost'!$L:$L,'[1]Product Cost'!$M:$M)</f>
        <v>GFS (CENTRAL SMITH)</v>
      </c>
      <c r="I16" s="284" t="str">
        <f>_xlfn.XLOOKUP($G16,'[1]Product Cost'!$L:$L,'[1]Product Cost'!$N:$N)</f>
        <v>GFS</v>
      </c>
      <c r="J16" s="284" t="str">
        <f>_xlfn.XLOOKUP($G16,'[1]Product Cost'!$L:$L,'[1]Product Cost'!$O:$O)</f>
        <v>1165174</v>
      </c>
      <c r="K16" s="284" t="str">
        <f>_xlfn.XLOOKUP($G16,'[1]Product Cost'!$L:$L,'[1]Product Cost'!$P:$P)</f>
        <v>1X11.4L</v>
      </c>
      <c r="L16" s="285">
        <f>_xlfn.XLOOKUP($G16,'[1]Product Cost'!$L:$L,'[1]Product Cost'!$Q:$Q)</f>
        <v>6156</v>
      </c>
      <c r="M16" s="284" t="str">
        <f>_xlfn.XLOOKUP($G16,'[1]Product Cost'!$L:$L,'[1]Product Cost'!$R:$R)</f>
        <v>g</v>
      </c>
      <c r="N16" s="286">
        <f>_xlfn.XLOOKUP($G16,'[1]Product Cost'!$L:$L,'[1]Product Cost'!$S:$S)</f>
        <v>46.66</v>
      </c>
      <c r="O16" s="287">
        <f>_xlfn.XLOOKUP($G16,'[1]Product Cost'!$L:$L,'[1]Product Cost'!$T:$T)</f>
        <v>7.5795971410006491E-3</v>
      </c>
      <c r="P16" s="25" t="s">
        <v>450</v>
      </c>
      <c r="R16" s="21" t="str">
        <f t="shared" si="0"/>
        <v/>
      </c>
      <c r="S16" s="21" t="str">
        <f>IFERROR(VLOOKUP(G16,'Topping Sauce'!D:D,1,FALSE),"")</f>
        <v/>
      </c>
      <c r="T16" s="21" t="str">
        <f>IFERROR(VLOOKUP(G16,UFlavurs!D:D,1,FALSE),"")</f>
        <v/>
      </c>
      <c r="U16" s="21" t="str">
        <f>IFERROR(VLOOKUP(G16,Usensation!D:D,1,FALSE),"")</f>
        <v/>
      </c>
      <c r="V16" s="21" t="str">
        <f>IFERROR(VLOOKUP(G16,Smoothies!D:D,1,FALSE),"")</f>
        <v/>
      </c>
      <c r="W16" s="21" t="str">
        <f>IFERROR(VLOOKUP(G16,'Go Green'!D:D,1,FALSE),"")</f>
        <v/>
      </c>
      <c r="X16" s="21" t="str">
        <f>IFERROR(VLOOKUP(G16,#REF!,1,FALSE),"")</f>
        <v/>
      </c>
      <c r="Y16" s="21" t="str">
        <f>IFERROR(VLOOKUP(G16,Toppings!C:C,1,FALSE),"")</f>
        <v/>
      </c>
      <c r="Z16" s="21" t="str">
        <f>IFERROR(VLOOKUP(G16,#REF!,1,FALSE),"")</f>
        <v/>
      </c>
      <c r="AB16" s="25" t="s">
        <v>116</v>
      </c>
      <c r="AC16" s="25" t="s">
        <v>194</v>
      </c>
      <c r="AD16" s="4" t="s">
        <v>509</v>
      </c>
      <c r="AE16" s="4" t="s">
        <v>14</v>
      </c>
      <c r="AF16" s="16" t="s">
        <v>429</v>
      </c>
      <c r="AG16" s="4" t="s">
        <v>15</v>
      </c>
      <c r="AH16" s="11">
        <f>1*11.4*540</f>
        <v>6156</v>
      </c>
      <c r="AI16" s="4" t="s">
        <v>2</v>
      </c>
      <c r="AJ16" s="131">
        <v>40.07</v>
      </c>
      <c r="AK16" s="97">
        <f>IFERROR(AJ16/AH16,0)</f>
        <v>6.5090968161143599E-3</v>
      </c>
      <c r="AL16" s="4" t="str">
        <f>IFERROR(IF(AF16="TBD","Y",_xlfn.XLOOKUP(AF16,[2]PIVOT!$D:$D,[2]PIVOT!$J:$J)),"N/A")</f>
        <v>N</v>
      </c>
      <c r="AM16" s="25" t="s">
        <v>450</v>
      </c>
      <c r="AN16" s="209" t="s">
        <v>116</v>
      </c>
      <c r="AO16" s="209" t="s">
        <v>194</v>
      </c>
      <c r="AP16" s="30"/>
      <c r="AQ16" s="30"/>
      <c r="AR16" s="30" t="s">
        <v>116</v>
      </c>
      <c r="AS16" s="30" t="s">
        <v>15</v>
      </c>
      <c r="AT16" s="210">
        <f>1*11.4*540</f>
        <v>6156</v>
      </c>
      <c r="AU16" s="30" t="s">
        <v>2</v>
      </c>
      <c r="AV16" s="219" t="s">
        <v>116</v>
      </c>
      <c r="AW16" s="211">
        <f>IFERROR(AV16/AT16,0)</f>
        <v>0</v>
      </c>
      <c r="AX16" s="209" t="s">
        <v>450</v>
      </c>
      <c r="AY16" s="30" t="s">
        <v>418</v>
      </c>
      <c r="AZ16" s="30"/>
      <c r="BA16" s="30" t="s">
        <v>418</v>
      </c>
      <c r="BB16" s="210"/>
      <c r="BC16" s="30" t="s">
        <v>418</v>
      </c>
      <c r="BD16" s="213"/>
      <c r="BE16" s="211">
        <f>IFERROR(BD16/BB16,0)</f>
        <v>0</v>
      </c>
      <c r="BF16" s="30"/>
      <c r="BG16" s="213">
        <f t="shared" si="1"/>
        <v>0</v>
      </c>
      <c r="BI16" s="209" t="s">
        <v>116</v>
      </c>
      <c r="BJ16" s="209" t="s">
        <v>194</v>
      </c>
      <c r="BK16" s="30"/>
      <c r="BL16" s="30"/>
      <c r="BM16" s="30" t="s">
        <v>116</v>
      </c>
      <c r="BN16" s="30" t="s">
        <v>15</v>
      </c>
      <c r="BO16" s="210">
        <f>1*11.4*540</f>
        <v>6156</v>
      </c>
      <c r="BP16" s="30" t="s">
        <v>2</v>
      </c>
      <c r="BQ16" s="213" t="s">
        <v>116</v>
      </c>
      <c r="BR16" s="211">
        <f>IFERROR(BQ16/BO16,0)</f>
        <v>0</v>
      </c>
      <c r="BS16" s="209" t="s">
        <v>450</v>
      </c>
      <c r="BT16" s="30" t="s">
        <v>14</v>
      </c>
      <c r="BU16" s="30" t="s">
        <v>429</v>
      </c>
      <c r="BV16" s="30" t="s">
        <v>15</v>
      </c>
      <c r="BW16" s="210">
        <f>1*11.4*540</f>
        <v>6156</v>
      </c>
      <c r="BX16" s="30" t="s">
        <v>2</v>
      </c>
      <c r="BY16" s="213"/>
      <c r="BZ16" s="211">
        <f>IFERROR(BY16/BW16,0)</f>
        <v>0</v>
      </c>
      <c r="CA16" s="30"/>
      <c r="CB16" s="213">
        <f t="shared" si="2"/>
        <v>0</v>
      </c>
      <c r="CD16" s="209" t="s">
        <v>116</v>
      </c>
      <c r="CE16" s="209" t="s">
        <v>194</v>
      </c>
      <c r="CF16" s="30"/>
      <c r="CG16" s="30"/>
      <c r="CH16" s="30"/>
      <c r="CI16" s="30"/>
      <c r="CJ16" s="210"/>
      <c r="CK16" s="30" t="s">
        <v>2</v>
      </c>
      <c r="CL16" s="222"/>
      <c r="CM16" s="211">
        <f>IFERROR(CL16/CJ16,0)</f>
        <v>0</v>
      </c>
      <c r="CN16" s="209" t="s">
        <v>729</v>
      </c>
      <c r="CO16" s="30"/>
      <c r="CP16" s="30"/>
      <c r="CQ16" s="30"/>
      <c r="CR16" s="210"/>
      <c r="CS16" s="30"/>
      <c r="CT16" s="213"/>
      <c r="CU16" s="211">
        <f>IFERROR(CT16/CR16,0)</f>
        <v>0</v>
      </c>
      <c r="CV16" s="30"/>
      <c r="CW16" s="213">
        <f t="shared" si="3"/>
        <v>0</v>
      </c>
    </row>
    <row r="17" spans="1:101" x14ac:dyDescent="0.25">
      <c r="A17" s="126"/>
      <c r="B17" s="127"/>
      <c r="C17" s="127"/>
      <c r="D17" s="127"/>
      <c r="E17" s="127"/>
      <c r="F17" s="283" t="str">
        <f>_xlfn.XLOOKUP($G17,'[1]Product Cost'!$L:$L,'[1]Product Cost'!$K:$K)</f>
        <v>N/A</v>
      </c>
      <c r="G17" s="25" t="s">
        <v>193</v>
      </c>
      <c r="H17" s="284" t="str">
        <f>_xlfn.XLOOKUP($G17,'[1]Product Cost'!$L:$L,'[1]Product Cost'!$M:$M)</f>
        <v>GFS (CENTRAL SMITH)</v>
      </c>
      <c r="I17" s="284" t="str">
        <f>_xlfn.XLOOKUP($G17,'[1]Product Cost'!$L:$L,'[1]Product Cost'!$N:$N)</f>
        <v>GFS</v>
      </c>
      <c r="J17" s="284" t="str">
        <f>_xlfn.XLOOKUP($G17,'[1]Product Cost'!$L:$L,'[1]Product Cost'!$O:$O)</f>
        <v>1165169</v>
      </c>
      <c r="K17" s="284" t="str">
        <f>_xlfn.XLOOKUP($G17,'[1]Product Cost'!$L:$L,'[1]Product Cost'!$P:$P)</f>
        <v>1X11.4L</v>
      </c>
      <c r="L17" s="285">
        <f>_xlfn.XLOOKUP($G17,'[1]Product Cost'!$L:$L,'[1]Product Cost'!$Q:$Q)</f>
        <v>6156</v>
      </c>
      <c r="M17" s="284" t="str">
        <f>_xlfn.XLOOKUP($G17,'[1]Product Cost'!$L:$L,'[1]Product Cost'!$R:$R)</f>
        <v>g</v>
      </c>
      <c r="N17" s="286">
        <f>_xlfn.XLOOKUP($G17,'[1]Product Cost'!$L:$L,'[1]Product Cost'!$S:$S)</f>
        <v>46.77</v>
      </c>
      <c r="O17" s="287">
        <f>_xlfn.XLOOKUP($G17,'[1]Product Cost'!$L:$L,'[1]Product Cost'!$T:$T)</f>
        <v>7.5974658869395716E-3</v>
      </c>
      <c r="P17" s="25" t="s">
        <v>450</v>
      </c>
      <c r="R17" s="21" t="str">
        <f t="shared" si="0"/>
        <v/>
      </c>
      <c r="S17" s="21" t="str">
        <f>IFERROR(VLOOKUP(G17,'Topping Sauce'!D:D,1,FALSE),"")</f>
        <v/>
      </c>
      <c r="T17" s="21" t="str">
        <f>IFERROR(VLOOKUP(G17,UFlavurs!D:D,1,FALSE),"")</f>
        <v/>
      </c>
      <c r="U17" s="21" t="str">
        <f>IFERROR(VLOOKUP(G17,Usensation!D:D,1,FALSE),"")</f>
        <v/>
      </c>
      <c r="V17" s="21" t="str">
        <f>IFERROR(VLOOKUP(G17,Smoothies!D:D,1,FALSE),"")</f>
        <v/>
      </c>
      <c r="W17" s="21" t="str">
        <f>IFERROR(VLOOKUP(G17,'Go Green'!D:D,1,FALSE),"")</f>
        <v/>
      </c>
      <c r="X17" s="21" t="str">
        <f>IFERROR(VLOOKUP(G17,#REF!,1,FALSE),"")</f>
        <v/>
      </c>
      <c r="Y17" s="21" t="str">
        <f>IFERROR(VLOOKUP(G17,Toppings!C:C,1,FALSE),"")</f>
        <v/>
      </c>
      <c r="Z17" s="21" t="str">
        <f>IFERROR(VLOOKUP(G17,#REF!,1,FALSE),"")</f>
        <v/>
      </c>
      <c r="AB17" s="25" t="s">
        <v>116</v>
      </c>
      <c r="AC17" s="25" t="s">
        <v>193</v>
      </c>
      <c r="AD17" s="4" t="s">
        <v>509</v>
      </c>
      <c r="AE17" s="4" t="s">
        <v>14</v>
      </c>
      <c r="AF17" s="4" t="s">
        <v>430</v>
      </c>
      <c r="AG17" s="4" t="s">
        <v>15</v>
      </c>
      <c r="AH17" s="11">
        <f>1*11.4*540</f>
        <v>6156</v>
      </c>
      <c r="AI17" s="4" t="s">
        <v>2</v>
      </c>
      <c r="AJ17" s="131">
        <v>40.17</v>
      </c>
      <c r="AK17" s="97">
        <f>IFERROR(AJ17/AH17,0)</f>
        <v>6.5253411306042891E-3</v>
      </c>
      <c r="AL17" s="4" t="str">
        <f>IFERROR(IF(AF17="TBD","Y",_xlfn.XLOOKUP(AF17,[2]PIVOT!$D:$D,[2]PIVOT!$J:$J)),"N/A")</f>
        <v>N</v>
      </c>
      <c r="AM17" s="25" t="s">
        <v>450</v>
      </c>
      <c r="AN17" s="209" t="s">
        <v>116</v>
      </c>
      <c r="AO17" s="209" t="s">
        <v>193</v>
      </c>
      <c r="AP17" s="30"/>
      <c r="AQ17" s="30"/>
      <c r="AR17" s="30" t="s">
        <v>116</v>
      </c>
      <c r="AS17" s="30" t="s">
        <v>15</v>
      </c>
      <c r="AT17" s="210">
        <f>1*11.4*540</f>
        <v>6156</v>
      </c>
      <c r="AU17" s="30" t="s">
        <v>2</v>
      </c>
      <c r="AV17" s="219" t="s">
        <v>116</v>
      </c>
      <c r="AW17" s="211">
        <f>IFERROR(AV17/AT17,0)</f>
        <v>0</v>
      </c>
      <c r="AX17" s="209" t="s">
        <v>450</v>
      </c>
      <c r="AY17" s="30" t="s">
        <v>418</v>
      </c>
      <c r="AZ17" s="30"/>
      <c r="BA17" s="30" t="s">
        <v>418</v>
      </c>
      <c r="BB17" s="210"/>
      <c r="BC17" s="30" t="s">
        <v>418</v>
      </c>
      <c r="BD17" s="213"/>
      <c r="BE17" s="211">
        <f>IFERROR(BD17/BB17,0)</f>
        <v>0</v>
      </c>
      <c r="BF17" s="30"/>
      <c r="BG17" s="213">
        <f t="shared" si="1"/>
        <v>0</v>
      </c>
      <c r="BI17" s="209" t="s">
        <v>116</v>
      </c>
      <c r="BJ17" s="209" t="s">
        <v>193</v>
      </c>
      <c r="BK17" s="30"/>
      <c r="BL17" s="30"/>
      <c r="BM17" s="30" t="s">
        <v>116</v>
      </c>
      <c r="BN17" s="30" t="s">
        <v>15</v>
      </c>
      <c r="BO17" s="210">
        <f>1*11.4*540</f>
        <v>6156</v>
      </c>
      <c r="BP17" s="30" t="s">
        <v>2</v>
      </c>
      <c r="BQ17" s="213" t="s">
        <v>116</v>
      </c>
      <c r="BR17" s="211">
        <f>IFERROR(BQ17/BO17,0)</f>
        <v>0</v>
      </c>
      <c r="BS17" s="209" t="s">
        <v>450</v>
      </c>
      <c r="BT17" s="30" t="s">
        <v>14</v>
      </c>
      <c r="BU17" s="30" t="s">
        <v>430</v>
      </c>
      <c r="BV17" s="30" t="s">
        <v>15</v>
      </c>
      <c r="BW17" s="210">
        <f>1*11.4*540</f>
        <v>6156</v>
      </c>
      <c r="BX17" s="30" t="s">
        <v>2</v>
      </c>
      <c r="BY17" s="213"/>
      <c r="BZ17" s="211">
        <f>IFERROR(BY17/BW17,0)</f>
        <v>0</v>
      </c>
      <c r="CA17" s="30"/>
      <c r="CB17" s="213">
        <f t="shared" si="2"/>
        <v>0</v>
      </c>
      <c r="CD17" s="209" t="s">
        <v>116</v>
      </c>
      <c r="CE17" s="209" t="s">
        <v>193</v>
      </c>
      <c r="CF17" s="30"/>
      <c r="CG17" s="30"/>
      <c r="CH17" s="30"/>
      <c r="CI17" s="30"/>
      <c r="CJ17" s="210"/>
      <c r="CK17" s="30" t="s">
        <v>2</v>
      </c>
      <c r="CL17" s="222"/>
      <c r="CM17" s="211">
        <f>IFERROR(CL17/CJ17,0)</f>
        <v>0</v>
      </c>
      <c r="CN17" s="209" t="s">
        <v>729</v>
      </c>
      <c r="CO17" s="30"/>
      <c r="CP17" s="30"/>
      <c r="CQ17" s="30"/>
      <c r="CR17" s="210"/>
      <c r="CS17" s="30"/>
      <c r="CT17" s="213"/>
      <c r="CU17" s="211">
        <f>IFERROR(CT17/CR17,0)</f>
        <v>0</v>
      </c>
      <c r="CV17" s="30"/>
      <c r="CW17" s="213">
        <f t="shared" si="3"/>
        <v>0</v>
      </c>
    </row>
    <row r="18" spans="1:101" x14ac:dyDescent="0.25">
      <c r="A18" s="126"/>
      <c r="B18" s="127"/>
      <c r="C18" s="127"/>
      <c r="D18" s="127"/>
      <c r="E18" s="127"/>
      <c r="F18" s="283" t="str">
        <f>_xlfn.XLOOKUP($G18,'[1]Product Cost'!$L:$L,'[1]Product Cost'!$K:$K)</f>
        <v>N/A</v>
      </c>
      <c r="G18" s="25" t="s">
        <v>191</v>
      </c>
      <c r="H18" s="284" t="str">
        <f>_xlfn.XLOOKUP($G18,'[1]Product Cost'!$L:$L,'[1]Product Cost'!$M:$M)</f>
        <v>GFS (CENTRAL SMITH)</v>
      </c>
      <c r="I18" s="284" t="str">
        <f>_xlfn.XLOOKUP($G18,'[1]Product Cost'!$L:$L,'[1]Product Cost'!$N:$N)</f>
        <v>GFS</v>
      </c>
      <c r="J18" s="284" t="str">
        <f>_xlfn.XLOOKUP($G18,'[1]Product Cost'!$L:$L,'[1]Product Cost'!$O:$O)</f>
        <v>1165166</v>
      </c>
      <c r="K18" s="284" t="str">
        <f>_xlfn.XLOOKUP($G18,'[1]Product Cost'!$L:$L,'[1]Product Cost'!$P:$P)</f>
        <v>1X11.4L</v>
      </c>
      <c r="L18" s="285">
        <f>_xlfn.XLOOKUP($G18,'[1]Product Cost'!$L:$L,'[1]Product Cost'!$Q:$Q)</f>
        <v>6156</v>
      </c>
      <c r="M18" s="284" t="str">
        <f>_xlfn.XLOOKUP($G18,'[1]Product Cost'!$L:$L,'[1]Product Cost'!$R:$R)</f>
        <v>g</v>
      </c>
      <c r="N18" s="286">
        <f>_xlfn.XLOOKUP($G18,'[1]Product Cost'!$L:$L,'[1]Product Cost'!$S:$S)</f>
        <v>39.99</v>
      </c>
      <c r="O18" s="287">
        <f>_xlfn.XLOOKUP($G18,'[1]Product Cost'!$L:$L,'[1]Product Cost'!$T:$T)</f>
        <v>6.4961013645224172E-3</v>
      </c>
      <c r="P18" s="25" t="s">
        <v>450</v>
      </c>
      <c r="R18" s="21" t="str">
        <f t="shared" si="0"/>
        <v/>
      </c>
      <c r="S18" s="21" t="str">
        <f>IFERROR(VLOOKUP(G18,'Topping Sauce'!D:D,1,FALSE),"")</f>
        <v/>
      </c>
      <c r="T18" s="21" t="str">
        <f>IFERROR(VLOOKUP(G18,UFlavurs!D:D,1,FALSE),"")</f>
        <v/>
      </c>
      <c r="U18" s="21" t="str">
        <f>IFERROR(VLOOKUP(G18,Usensation!D:D,1,FALSE),"")</f>
        <v/>
      </c>
      <c r="V18" s="21" t="str">
        <f>IFERROR(VLOOKUP(G18,Smoothies!D:D,1,FALSE),"")</f>
        <v/>
      </c>
      <c r="W18" s="21" t="str">
        <f>IFERROR(VLOOKUP(G18,'Go Green'!D:D,1,FALSE),"")</f>
        <v/>
      </c>
      <c r="X18" s="21" t="str">
        <f>IFERROR(VLOOKUP(G18,#REF!,1,FALSE),"")</f>
        <v/>
      </c>
      <c r="Y18" s="21" t="str">
        <f>IFERROR(VLOOKUP(G18,Toppings!C:C,1,FALSE),"")</f>
        <v/>
      </c>
      <c r="Z18" s="21" t="str">
        <f>IFERROR(VLOOKUP(G18,#REF!,1,FALSE),"")</f>
        <v/>
      </c>
      <c r="AB18" s="25" t="s">
        <v>116</v>
      </c>
      <c r="AC18" s="25" t="s">
        <v>191</v>
      </c>
      <c r="AD18" s="4" t="s">
        <v>509</v>
      </c>
      <c r="AE18" s="4" t="s">
        <v>14</v>
      </c>
      <c r="AF18" s="4" t="s">
        <v>431</v>
      </c>
      <c r="AG18" s="4" t="s">
        <v>15</v>
      </c>
      <c r="AH18" s="11">
        <f>1*11.4*540</f>
        <v>6156</v>
      </c>
      <c r="AI18" s="4" t="s">
        <v>2</v>
      </c>
      <c r="AJ18" s="131">
        <v>34.68</v>
      </c>
      <c r="AK18" s="97">
        <f>IFERROR(AJ18/AH18,0)</f>
        <v>5.6335282651072127E-3</v>
      </c>
      <c r="AL18" s="4" t="str">
        <f>IFERROR(IF(AF18="TBD","Y",_xlfn.XLOOKUP(AF18,[2]PIVOT!$D:$D,[2]PIVOT!$J:$J)),"N/A")</f>
        <v>N</v>
      </c>
      <c r="AM18" s="25" t="s">
        <v>450</v>
      </c>
      <c r="AN18" s="209" t="s">
        <v>116</v>
      </c>
      <c r="AO18" s="209" t="s">
        <v>191</v>
      </c>
      <c r="AP18" s="30"/>
      <c r="AQ18" s="30"/>
      <c r="AR18" s="30" t="s">
        <v>116</v>
      </c>
      <c r="AS18" s="30" t="s">
        <v>15</v>
      </c>
      <c r="AT18" s="210">
        <f>1*11.4*540</f>
        <v>6156</v>
      </c>
      <c r="AU18" s="30" t="s">
        <v>2</v>
      </c>
      <c r="AV18" s="219" t="s">
        <v>116</v>
      </c>
      <c r="AW18" s="211">
        <f>IFERROR(AV18/AT18,0)</f>
        <v>0</v>
      </c>
      <c r="AX18" s="209" t="s">
        <v>450</v>
      </c>
      <c r="AY18" s="30" t="s">
        <v>418</v>
      </c>
      <c r="AZ18" s="30"/>
      <c r="BA18" s="30" t="s">
        <v>418</v>
      </c>
      <c r="BB18" s="210"/>
      <c r="BC18" s="30" t="s">
        <v>418</v>
      </c>
      <c r="BD18" s="213"/>
      <c r="BE18" s="211">
        <f>IFERROR(BD18/BB18,0)</f>
        <v>0</v>
      </c>
      <c r="BF18" s="30"/>
      <c r="BG18" s="213">
        <f t="shared" si="1"/>
        <v>0</v>
      </c>
      <c r="BI18" s="209" t="s">
        <v>116</v>
      </c>
      <c r="BJ18" s="209" t="s">
        <v>191</v>
      </c>
      <c r="BK18" s="30"/>
      <c r="BL18" s="30"/>
      <c r="BM18" s="30" t="s">
        <v>116</v>
      </c>
      <c r="BN18" s="30" t="s">
        <v>15</v>
      </c>
      <c r="BO18" s="210">
        <f>1*11.4*540</f>
        <v>6156</v>
      </c>
      <c r="BP18" s="30" t="s">
        <v>2</v>
      </c>
      <c r="BQ18" s="213" t="s">
        <v>116</v>
      </c>
      <c r="BR18" s="211">
        <f>IFERROR(BQ18/BO18,0)</f>
        <v>0</v>
      </c>
      <c r="BS18" s="209" t="s">
        <v>450</v>
      </c>
      <c r="BT18" s="30" t="s">
        <v>14</v>
      </c>
      <c r="BU18" s="30" t="s">
        <v>431</v>
      </c>
      <c r="BV18" s="30" t="s">
        <v>15</v>
      </c>
      <c r="BW18" s="210">
        <f>1*11.4*540</f>
        <v>6156</v>
      </c>
      <c r="BX18" s="30" t="s">
        <v>2</v>
      </c>
      <c r="BY18" s="213"/>
      <c r="BZ18" s="211">
        <f>IFERROR(BY18/BW18,0)</f>
        <v>0</v>
      </c>
      <c r="CA18" s="30"/>
      <c r="CB18" s="213">
        <f t="shared" si="2"/>
        <v>0</v>
      </c>
      <c r="CD18" s="209" t="s">
        <v>116</v>
      </c>
      <c r="CE18" s="209" t="s">
        <v>191</v>
      </c>
      <c r="CF18" s="30"/>
      <c r="CG18" s="30"/>
      <c r="CH18" s="30"/>
      <c r="CI18" s="30"/>
      <c r="CJ18" s="210"/>
      <c r="CK18" s="30" t="s">
        <v>2</v>
      </c>
      <c r="CL18" s="222"/>
      <c r="CM18" s="211">
        <f>IFERROR(CL18/CJ18,0)</f>
        <v>0</v>
      </c>
      <c r="CN18" s="209" t="s">
        <v>729</v>
      </c>
      <c r="CO18" s="30"/>
      <c r="CP18" s="30"/>
      <c r="CQ18" s="30"/>
      <c r="CR18" s="210"/>
      <c r="CS18" s="30"/>
      <c r="CT18" s="213"/>
      <c r="CU18" s="211">
        <f>IFERROR(CT18/CR18,0)</f>
        <v>0</v>
      </c>
      <c r="CV18" s="30"/>
      <c r="CW18" s="213">
        <f t="shared" si="3"/>
        <v>0</v>
      </c>
    </row>
    <row r="19" spans="1:101" ht="18.75" x14ac:dyDescent="0.3">
      <c r="A19" s="126"/>
      <c r="B19" s="127"/>
      <c r="C19" s="127"/>
      <c r="D19" s="127"/>
      <c r="E19" s="127"/>
      <c r="F19" s="27" t="s">
        <v>254</v>
      </c>
      <c r="G19" s="26"/>
      <c r="H19" s="5"/>
      <c r="I19" s="5"/>
      <c r="J19" s="5"/>
      <c r="K19" s="5"/>
      <c r="L19" s="5"/>
      <c r="M19" s="5"/>
      <c r="N19" s="99"/>
      <c r="O19" s="95"/>
      <c r="P19" s="26"/>
      <c r="R19" s="34" t="str">
        <f t="shared" si="0"/>
        <v/>
      </c>
      <c r="S19" s="34" t="str">
        <f>IFERROR(VLOOKUP(G19,'Topping Sauce'!D:D,1,FALSE),"")</f>
        <v/>
      </c>
      <c r="T19" s="34" t="str">
        <f>IFERROR(VLOOKUP(G19,UFlavurs!D:D,1,FALSE),"")</f>
        <v/>
      </c>
      <c r="U19" s="34" t="str">
        <f>IFERROR(VLOOKUP(G19,Usensation!D:D,1,FALSE),"")</f>
        <v/>
      </c>
      <c r="V19" s="34" t="str">
        <f>IFERROR(VLOOKUP(G19,Smoothies!D:D,1,FALSE),"")</f>
        <v/>
      </c>
      <c r="W19" s="34" t="str">
        <f>IFERROR(VLOOKUP(G19,'Go Green'!D:D,1,FALSE),"")</f>
        <v/>
      </c>
      <c r="X19" s="34" t="str">
        <f>IFERROR(VLOOKUP(G19,#REF!,1,FALSE),"")</f>
        <v/>
      </c>
      <c r="Y19" s="34" t="str">
        <f>IFERROR(VLOOKUP(G19,Toppings!C:C,1,FALSE),"")</f>
        <v/>
      </c>
      <c r="Z19" s="34" t="str">
        <f>IFERROR(VLOOKUP(G19,#REF!,1,FALSE),"")</f>
        <v/>
      </c>
      <c r="AB19" s="27" t="s">
        <v>254</v>
      </c>
      <c r="AC19" s="26"/>
      <c r="AD19" s="5"/>
      <c r="AE19" s="5"/>
      <c r="AF19" s="5"/>
      <c r="AG19" s="5"/>
      <c r="AH19" s="5"/>
      <c r="AI19" s="5"/>
      <c r="AJ19" s="99"/>
      <c r="AK19" s="95"/>
      <c r="AL19" s="5"/>
      <c r="AM19" s="26"/>
      <c r="AN19" s="27" t="s">
        <v>254</v>
      </c>
      <c r="AO19" s="26"/>
      <c r="AP19" s="5"/>
      <c r="AQ19" s="5"/>
      <c r="AR19" s="5"/>
      <c r="AS19" s="5"/>
      <c r="AT19" s="5"/>
      <c r="AU19" s="5"/>
      <c r="AV19" s="99"/>
      <c r="AW19" s="95"/>
      <c r="AX19" s="26"/>
      <c r="AY19" s="5" t="s">
        <v>418</v>
      </c>
      <c r="AZ19" s="5"/>
      <c r="BA19" s="5" t="s">
        <v>418</v>
      </c>
      <c r="BB19" s="5"/>
      <c r="BC19" s="5" t="s">
        <v>418</v>
      </c>
      <c r="BD19" s="191"/>
      <c r="BE19" s="95"/>
      <c r="BF19" s="5"/>
      <c r="BG19" s="191">
        <f t="shared" si="1"/>
        <v>0</v>
      </c>
      <c r="BI19" s="27" t="s">
        <v>254</v>
      </c>
      <c r="BJ19" s="26"/>
      <c r="BK19" s="5"/>
      <c r="BL19" s="5"/>
      <c r="BM19" s="5"/>
      <c r="BN19" s="5"/>
      <c r="BO19" s="5"/>
      <c r="BP19" s="5"/>
      <c r="BQ19" s="191"/>
      <c r="BR19" s="95"/>
      <c r="BS19" s="26"/>
      <c r="BT19" s="5"/>
      <c r="BU19" s="5"/>
      <c r="BV19" s="5"/>
      <c r="BW19" s="5"/>
      <c r="BX19" s="5"/>
      <c r="BY19" s="191"/>
      <c r="BZ19" s="95"/>
      <c r="CA19" s="5"/>
      <c r="CB19" s="191">
        <f t="shared" si="2"/>
        <v>0</v>
      </c>
      <c r="CD19" s="27" t="s">
        <v>254</v>
      </c>
      <c r="CE19" s="26"/>
      <c r="CF19" s="5"/>
      <c r="CG19" s="5"/>
      <c r="CH19" s="5"/>
      <c r="CI19" s="5"/>
      <c r="CJ19" s="5"/>
      <c r="CK19" s="5"/>
      <c r="CL19" s="99"/>
      <c r="CM19" s="95"/>
      <c r="CN19" s="26"/>
      <c r="CO19" s="5"/>
      <c r="CP19" s="5"/>
      <c r="CQ19" s="5"/>
      <c r="CR19" s="5"/>
      <c r="CS19" s="5"/>
      <c r="CT19" s="191"/>
      <c r="CU19" s="95"/>
      <c r="CV19" s="5"/>
      <c r="CW19" s="191">
        <f t="shared" si="3"/>
        <v>0</v>
      </c>
    </row>
    <row r="20" spans="1:101" x14ac:dyDescent="0.25">
      <c r="A20" s="126"/>
      <c r="B20" s="127"/>
      <c r="C20" s="127"/>
      <c r="D20" s="127"/>
      <c r="E20" s="127"/>
      <c r="F20" s="283">
        <f>_xlfn.XLOOKUP($G20,'[1]Product Cost'!$L:$L,'[1]Product Cost'!$K:$K)</f>
        <v>71005</v>
      </c>
      <c r="G20" s="25" t="s">
        <v>144</v>
      </c>
      <c r="H20" s="284" t="str">
        <f>_xlfn.XLOOKUP($G20,'[1]Product Cost'!$L:$L,'[1]Product Cost'!$M:$M)</f>
        <v>ALASKO</v>
      </c>
      <c r="I20" s="284" t="str">
        <f>_xlfn.XLOOKUP($G20,'[1]Product Cost'!$L:$L,'[1]Product Cost'!$N:$N)</f>
        <v>GFS</v>
      </c>
      <c r="J20" s="284" t="str">
        <f>_xlfn.XLOOKUP($G20,'[1]Product Cost'!$L:$L,'[1]Product Cost'!$O:$O)</f>
        <v>1448623</v>
      </c>
      <c r="K20" s="284" t="str">
        <f>_xlfn.XLOOKUP($G20,'[1]Product Cost'!$L:$L,'[1]Product Cost'!$P:$P)</f>
        <v>5X1KG</v>
      </c>
      <c r="L20" s="285">
        <f>_xlfn.XLOOKUP($G20,'[1]Product Cost'!$L:$L,'[1]Product Cost'!$Q:$Q)</f>
        <v>5000</v>
      </c>
      <c r="M20" s="284" t="str">
        <f>_xlfn.XLOOKUP($G20,'[1]Product Cost'!$L:$L,'[1]Product Cost'!$R:$R)</f>
        <v>g</v>
      </c>
      <c r="N20" s="286">
        <f>_xlfn.XLOOKUP($G20,'[1]Product Cost'!$L:$L,'[1]Product Cost'!$S:$S)</f>
        <v>52.03</v>
      </c>
      <c r="O20" s="287">
        <f>_xlfn.XLOOKUP($G20,'[1]Product Cost'!$L:$L,'[1]Product Cost'!$T:$T)</f>
        <v>1.0406E-2</v>
      </c>
      <c r="P20" s="25"/>
      <c r="R20" s="21" t="str">
        <f t="shared" si="0"/>
        <v>X</v>
      </c>
      <c r="S20" s="21" t="str">
        <f>IFERROR(VLOOKUP(G20,'Topping Sauce'!D:D,1,FALSE),"")</f>
        <v/>
      </c>
      <c r="T20" s="21" t="str">
        <f>IFERROR(VLOOKUP(G20,UFlavurs!D:D,1,FALSE),"")</f>
        <v/>
      </c>
      <c r="U20" s="21" t="str">
        <f>IFERROR(VLOOKUP(G20,Usensation!D:D,1,FALSE),"")</f>
        <v/>
      </c>
      <c r="V20" s="21" t="str">
        <f>IFERROR(VLOOKUP(G20,Smoothies!D:D,1,FALSE),"")</f>
        <v/>
      </c>
      <c r="W20" s="21" t="str">
        <f>IFERROR(VLOOKUP(G20,'Go Green'!D:D,1,FALSE),"")</f>
        <v>IQF Avocado</v>
      </c>
      <c r="X20" s="21" t="str">
        <f>IFERROR(VLOOKUP(G20,#REF!,1,FALSE),"")</f>
        <v/>
      </c>
      <c r="Y20" s="21" t="str">
        <f>IFERROR(VLOOKUP(G20,Toppings!C:C,1,FALSE),"")</f>
        <v/>
      </c>
      <c r="Z20" s="21" t="str">
        <f>IFERROR(VLOOKUP(G20,#REF!,1,FALSE),"")</f>
        <v/>
      </c>
      <c r="AB20" s="25">
        <v>71005</v>
      </c>
      <c r="AC20" s="25" t="s">
        <v>144</v>
      </c>
      <c r="AD20" s="4" t="s">
        <v>59</v>
      </c>
      <c r="AE20" s="4" t="s">
        <v>14</v>
      </c>
      <c r="AF20" s="4" t="s">
        <v>433</v>
      </c>
      <c r="AG20" s="4" t="s">
        <v>60</v>
      </c>
      <c r="AH20" s="7">
        <f>5*1*1000</f>
        <v>5000</v>
      </c>
      <c r="AI20" s="4" t="s">
        <v>2</v>
      </c>
      <c r="AJ20" s="101">
        <v>49.45</v>
      </c>
      <c r="AK20" s="96">
        <f t="shared" ref="AK20:AK31" si="15">IFERROR(AJ20/AH20,0)</f>
        <v>9.8900000000000012E-3</v>
      </c>
      <c r="AL20" s="4" t="str">
        <f>IFERROR(IF(AF20="TBD","Y",_xlfn.XLOOKUP(AF20,[2]PIVOT!$D:$D,[2]PIVOT!$J:$J)),"N/A")</f>
        <v>N</v>
      </c>
      <c r="AM20" s="25"/>
      <c r="AN20" s="25" t="s">
        <v>516</v>
      </c>
      <c r="AO20" s="25" t="s">
        <v>144</v>
      </c>
      <c r="AP20" s="4" t="s">
        <v>59</v>
      </c>
      <c r="AQ20" s="4" t="s">
        <v>296</v>
      </c>
      <c r="AR20" s="16" t="s">
        <v>590</v>
      </c>
      <c r="AS20" s="4" t="s">
        <v>60</v>
      </c>
      <c r="AT20" s="7">
        <f>5*1*1000</f>
        <v>5000</v>
      </c>
      <c r="AU20" s="4" t="s">
        <v>2</v>
      </c>
      <c r="AV20" s="101">
        <v>58.51</v>
      </c>
      <c r="AW20" s="96">
        <f t="shared" ref="AW20:AW23" si="16">IFERROR(AV20/AT20,0)</f>
        <v>1.1701999999999999E-2</v>
      </c>
      <c r="AX20" s="25"/>
      <c r="AY20" s="4" t="s">
        <v>14</v>
      </c>
      <c r="AZ20" s="4" t="s">
        <v>433</v>
      </c>
      <c r="BA20" s="4" t="s">
        <v>60</v>
      </c>
      <c r="BB20" s="11">
        <f>5*1*1000</f>
        <v>5000</v>
      </c>
      <c r="BC20" s="4" t="s">
        <v>2</v>
      </c>
      <c r="BD20" s="101">
        <v>54.03</v>
      </c>
      <c r="BE20" s="97">
        <f t="shared" ref="BE20:BE28" si="17">IFERROR(BD20/BB20,0)</f>
        <v>1.0806E-2</v>
      </c>
      <c r="BF20" s="4">
        <v>10</v>
      </c>
      <c r="BG20" s="101">
        <f t="shared" si="1"/>
        <v>540.29999999999995</v>
      </c>
      <c r="BI20" s="25" t="s">
        <v>516</v>
      </c>
      <c r="BJ20" s="25" t="s">
        <v>144</v>
      </c>
      <c r="BK20" s="4" t="s">
        <v>59</v>
      </c>
      <c r="BL20" s="4" t="s">
        <v>618</v>
      </c>
      <c r="BM20" s="4" t="s">
        <v>619</v>
      </c>
      <c r="BN20" s="4" t="s">
        <v>620</v>
      </c>
      <c r="BO20" s="11">
        <f>5*1*1000</f>
        <v>5000</v>
      </c>
      <c r="BP20" s="4" t="s">
        <v>2</v>
      </c>
      <c r="BQ20" s="38">
        <v>99.9</v>
      </c>
      <c r="BR20" s="97">
        <f t="shared" ref="BR20:BR28" si="18">IFERROR(BQ20/BO20,0)</f>
        <v>1.9980000000000001E-2</v>
      </c>
      <c r="BS20" s="25"/>
      <c r="BT20" s="4" t="s">
        <v>14</v>
      </c>
      <c r="BU20" s="4" t="s">
        <v>433</v>
      </c>
      <c r="BV20" s="4" t="s">
        <v>60</v>
      </c>
      <c r="BW20" s="11">
        <f>5*1*1000</f>
        <v>5000</v>
      </c>
      <c r="BX20" s="4" t="s">
        <v>2</v>
      </c>
      <c r="BY20" s="187">
        <v>55.41</v>
      </c>
      <c r="BZ20" s="97">
        <f t="shared" ref="BZ20:BZ31" si="19">IFERROR(BY20/BW20,0)</f>
        <v>1.1082E-2</v>
      </c>
      <c r="CA20" s="4">
        <v>2</v>
      </c>
      <c r="CB20" s="101">
        <f t="shared" si="2"/>
        <v>110.82</v>
      </c>
      <c r="CD20" s="25" t="s">
        <v>116</v>
      </c>
      <c r="CE20" s="25" t="s">
        <v>144</v>
      </c>
      <c r="CF20" s="4" t="s">
        <v>354</v>
      </c>
      <c r="CG20" s="4" t="s">
        <v>724</v>
      </c>
      <c r="CH20" s="4">
        <v>74302940</v>
      </c>
      <c r="CI20" s="4" t="s">
        <v>732</v>
      </c>
      <c r="CJ20" s="11">
        <f>2*5*453.59</f>
        <v>4535.8999999999996</v>
      </c>
      <c r="CK20" s="4" t="s">
        <v>2</v>
      </c>
      <c r="CL20" s="101">
        <v>50.7</v>
      </c>
      <c r="CM20" s="97">
        <f t="shared" ref="CM20:CM27" si="20">IFERROR(CL20/CJ20,0)</f>
        <v>1.1177495094689039E-2</v>
      </c>
      <c r="CN20" s="25"/>
      <c r="CO20" s="4"/>
      <c r="CP20" s="4"/>
      <c r="CQ20" s="4"/>
      <c r="CR20" s="11"/>
      <c r="CS20" s="4"/>
      <c r="CT20" s="187"/>
      <c r="CU20" s="97">
        <f t="shared" ref="CU20:CU31" si="21">IFERROR(CT20/CR20,0)</f>
        <v>0</v>
      </c>
      <c r="CV20" s="4"/>
      <c r="CW20" s="101">
        <f t="shared" ref="CW20:CW31" si="22">CV20*CT20</f>
        <v>0</v>
      </c>
    </row>
    <row r="21" spans="1:101" x14ac:dyDescent="0.25">
      <c r="A21" s="126"/>
      <c r="B21" s="127"/>
      <c r="C21" s="127"/>
      <c r="D21" s="127"/>
      <c r="E21" s="127"/>
      <c r="F21" s="283" t="str">
        <f>_xlfn.XLOOKUP($G21,'[1]Product Cost'!$L:$L,'[1]Product Cost'!$K:$K)</f>
        <v>00193</v>
      </c>
      <c r="G21" s="25" t="s">
        <v>55</v>
      </c>
      <c r="H21" s="284" t="str">
        <f>_xlfn.XLOOKUP($G21,'[1]Product Cost'!$L:$L,'[1]Product Cost'!$M:$M)</f>
        <v>ALASKO</v>
      </c>
      <c r="I21" s="284" t="str">
        <f>_xlfn.XLOOKUP($G21,'[1]Product Cost'!$L:$L,'[1]Product Cost'!$N:$N)</f>
        <v>GFS</v>
      </c>
      <c r="J21" s="284" t="str">
        <f>_xlfn.XLOOKUP($G21,'[1]Product Cost'!$L:$L,'[1]Product Cost'!$O:$O)</f>
        <v>1051894</v>
      </c>
      <c r="K21" s="284" t="str">
        <f>_xlfn.XLOOKUP($G21,'[1]Product Cost'!$L:$L,'[1]Product Cost'!$P:$P)</f>
        <v>1X10KG</v>
      </c>
      <c r="L21" s="285">
        <f>_xlfn.XLOOKUP($G21,'[1]Product Cost'!$L:$L,'[1]Product Cost'!$Q:$Q)</f>
        <v>10000</v>
      </c>
      <c r="M21" s="284" t="str">
        <f>_xlfn.XLOOKUP($G21,'[1]Product Cost'!$L:$L,'[1]Product Cost'!$R:$R)</f>
        <v>g</v>
      </c>
      <c r="N21" s="286">
        <f>_xlfn.XLOOKUP($G21,'[1]Product Cost'!$L:$L,'[1]Product Cost'!$S:$S)</f>
        <v>39.93</v>
      </c>
      <c r="O21" s="287">
        <f>_xlfn.XLOOKUP($G21,'[1]Product Cost'!$L:$L,'[1]Product Cost'!$T:$T)</f>
        <v>3.993E-3</v>
      </c>
      <c r="P21" s="25"/>
      <c r="R21" s="21" t="str">
        <f t="shared" si="0"/>
        <v>X</v>
      </c>
      <c r="S21" s="21" t="str">
        <f>IFERROR(VLOOKUP(G21,'Topping Sauce'!D:D,1,FALSE),"")</f>
        <v/>
      </c>
      <c r="T21" s="21" t="str">
        <f>IFERROR(VLOOKUP(G21,UFlavurs!D:D,1,FALSE),"")</f>
        <v>IQF Banana</v>
      </c>
      <c r="U21" s="21" t="str">
        <f>IFERROR(VLOOKUP(G21,Usensation!D:D,1,FALSE),"")</f>
        <v>IQF Banana</v>
      </c>
      <c r="V21" s="21" t="str">
        <f>IFERROR(VLOOKUP(G21,Smoothies!D:D,1,FALSE),"")</f>
        <v>IQF Banana</v>
      </c>
      <c r="W21" s="21" t="str">
        <f>IFERROR(VLOOKUP(G21,'Go Green'!D:D,1,FALSE),"")</f>
        <v>IQF Banana</v>
      </c>
      <c r="X21" s="21" t="str">
        <f>IFERROR(VLOOKUP(G21,#REF!,1,FALSE),"")</f>
        <v/>
      </c>
      <c r="Y21" s="21" t="str">
        <f>IFERROR(VLOOKUP(G21,Toppings!C:C,1,FALSE),"")</f>
        <v/>
      </c>
      <c r="Z21" s="21" t="str">
        <f>IFERROR(VLOOKUP(G21,#REF!,1,FALSE),"")</f>
        <v/>
      </c>
      <c r="AB21" s="25" t="s">
        <v>158</v>
      </c>
      <c r="AC21" s="25" t="s">
        <v>55</v>
      </c>
      <c r="AD21" s="4" t="s">
        <v>59</v>
      </c>
      <c r="AE21" s="4" t="s">
        <v>14</v>
      </c>
      <c r="AF21" s="16" t="s">
        <v>679</v>
      </c>
      <c r="AG21" s="4" t="s">
        <v>153</v>
      </c>
      <c r="AH21" s="7">
        <f>1*10*1000</f>
        <v>10000</v>
      </c>
      <c r="AI21" s="4" t="s">
        <v>2</v>
      </c>
      <c r="AJ21" s="101">
        <v>37.950000000000003</v>
      </c>
      <c r="AK21" s="96">
        <f t="shared" si="15"/>
        <v>3.7950000000000002E-3</v>
      </c>
      <c r="AL21" s="4" t="str">
        <f>IFERROR(IF(AF21="TBD","Y",_xlfn.XLOOKUP(AF21,[2]PIVOT!$D:$D,[2]PIVOT!$J:$J)),"N/A")</f>
        <v>N</v>
      </c>
      <c r="AM21" s="25"/>
      <c r="AN21" s="25" t="s">
        <v>116</v>
      </c>
      <c r="AO21" s="25" t="s">
        <v>55</v>
      </c>
      <c r="AP21" s="4" t="s">
        <v>585</v>
      </c>
      <c r="AQ21" s="4" t="s">
        <v>296</v>
      </c>
      <c r="AR21" s="16" t="s">
        <v>584</v>
      </c>
      <c r="AS21" s="4" t="s">
        <v>60</v>
      </c>
      <c r="AT21" s="7">
        <f>5*1*1000</f>
        <v>5000</v>
      </c>
      <c r="AU21" s="4" t="s">
        <v>2</v>
      </c>
      <c r="AV21" s="101">
        <v>20.51</v>
      </c>
      <c r="AW21" s="96">
        <f t="shared" si="16"/>
        <v>4.1020000000000006E-3</v>
      </c>
      <c r="AX21" s="25"/>
      <c r="AY21" s="4" t="s">
        <v>14</v>
      </c>
      <c r="AZ21" s="16" t="s">
        <v>679</v>
      </c>
      <c r="BA21" s="4" t="s">
        <v>153</v>
      </c>
      <c r="BB21" s="175">
        <f>1*10000</f>
        <v>10000</v>
      </c>
      <c r="BC21" s="8" t="s">
        <v>2</v>
      </c>
      <c r="BD21" s="187">
        <v>40.25</v>
      </c>
      <c r="BE21" s="96">
        <f t="shared" si="17"/>
        <v>4.0249999999999999E-3</v>
      </c>
      <c r="BF21" s="4">
        <v>20</v>
      </c>
      <c r="BG21" s="101">
        <f t="shared" si="1"/>
        <v>805</v>
      </c>
      <c r="BI21" s="25" t="s">
        <v>116</v>
      </c>
      <c r="BJ21" s="25" t="s">
        <v>55</v>
      </c>
      <c r="BK21" s="4" t="s">
        <v>692</v>
      </c>
      <c r="BL21" s="4" t="s">
        <v>618</v>
      </c>
      <c r="BM21" s="8" t="s">
        <v>621</v>
      </c>
      <c r="BN21" s="8" t="s">
        <v>622</v>
      </c>
      <c r="BO21" s="175">
        <f>1*10000</f>
        <v>10000</v>
      </c>
      <c r="BP21" s="8" t="s">
        <v>2</v>
      </c>
      <c r="BQ21" s="185">
        <v>27.3</v>
      </c>
      <c r="BR21" s="96">
        <f t="shared" si="18"/>
        <v>2.7300000000000002E-3</v>
      </c>
      <c r="BS21" s="25"/>
      <c r="BT21" s="4" t="s">
        <v>14</v>
      </c>
      <c r="BU21" s="16" t="s">
        <v>679</v>
      </c>
      <c r="BV21" s="4" t="s">
        <v>153</v>
      </c>
      <c r="BW21" s="175">
        <f>1*10000</f>
        <v>10000</v>
      </c>
      <c r="BX21" s="8" t="s">
        <v>2</v>
      </c>
      <c r="BY21" s="187">
        <v>36.799999999999997</v>
      </c>
      <c r="BZ21" s="200">
        <f t="shared" si="19"/>
        <v>3.6799999999999997E-3</v>
      </c>
      <c r="CA21" s="4">
        <v>20</v>
      </c>
      <c r="CB21" s="101">
        <f t="shared" si="2"/>
        <v>736</v>
      </c>
      <c r="CD21" s="25" t="s">
        <v>158</v>
      </c>
      <c r="CE21" s="25" t="s">
        <v>55</v>
      </c>
      <c r="CF21" s="4" t="s">
        <v>733</v>
      </c>
      <c r="CG21" s="4" t="s">
        <v>724</v>
      </c>
      <c r="CH21" s="4">
        <v>58102595</v>
      </c>
      <c r="CI21" s="4" t="s">
        <v>734</v>
      </c>
      <c r="CJ21" s="11">
        <f>1*20*453.59</f>
        <v>9071.7999999999993</v>
      </c>
      <c r="CK21" s="4" t="s">
        <v>2</v>
      </c>
      <c r="CL21" s="101">
        <v>39.229999999999997</v>
      </c>
      <c r="CM21" s="96">
        <f t="shared" si="20"/>
        <v>4.3243898675014878E-3</v>
      </c>
      <c r="CN21" s="25"/>
      <c r="CO21" s="4"/>
      <c r="CP21" s="16"/>
      <c r="CQ21" s="4"/>
      <c r="CR21" s="175"/>
      <c r="CS21" s="8"/>
      <c r="CT21" s="187"/>
      <c r="CU21" s="97">
        <f t="shared" si="21"/>
        <v>0</v>
      </c>
      <c r="CV21" s="4"/>
      <c r="CW21" s="101">
        <f t="shared" si="22"/>
        <v>0</v>
      </c>
    </row>
    <row r="22" spans="1:101" x14ac:dyDescent="0.25">
      <c r="A22" s="126"/>
      <c r="B22" s="127"/>
      <c r="C22" s="127"/>
      <c r="D22" s="127"/>
      <c r="E22" s="127"/>
      <c r="F22" s="283" t="str">
        <f>_xlfn.XLOOKUP($G22,'[1]Product Cost'!$L:$L,'[1]Product Cost'!$K:$K)</f>
        <v>00226</v>
      </c>
      <c r="G22" s="25" t="s">
        <v>69</v>
      </c>
      <c r="H22" s="284" t="str">
        <f>_xlfn.XLOOKUP($G22,'[1]Product Cost'!$L:$L,'[1]Product Cost'!$M:$M)</f>
        <v>ALASKO</v>
      </c>
      <c r="I22" s="284" t="str">
        <f>_xlfn.XLOOKUP($G22,'[1]Product Cost'!$L:$L,'[1]Product Cost'!$N:$N)</f>
        <v>GFS</v>
      </c>
      <c r="J22" s="284" t="str">
        <f>_xlfn.XLOOKUP($G22,'[1]Product Cost'!$L:$L,'[1]Product Cost'!$O:$O)</f>
        <v>1113445</v>
      </c>
      <c r="K22" s="284" t="str">
        <f>_xlfn.XLOOKUP($G22,'[1]Product Cost'!$L:$L,'[1]Product Cost'!$P:$P)</f>
        <v>5X1KG</v>
      </c>
      <c r="L22" s="285">
        <f>_xlfn.XLOOKUP($G22,'[1]Product Cost'!$L:$L,'[1]Product Cost'!$Q:$Q)</f>
        <v>5000</v>
      </c>
      <c r="M22" s="284" t="str">
        <f>_xlfn.XLOOKUP($G22,'[1]Product Cost'!$L:$L,'[1]Product Cost'!$R:$R)</f>
        <v>g</v>
      </c>
      <c r="N22" s="286">
        <f>_xlfn.XLOOKUP($G22,'[1]Product Cost'!$L:$L,'[1]Product Cost'!$S:$S)</f>
        <v>42.29</v>
      </c>
      <c r="O22" s="287">
        <f>_xlfn.XLOOKUP($G22,'[1]Product Cost'!$L:$L,'[1]Product Cost'!$T:$T)</f>
        <v>8.4580000000000002E-3</v>
      </c>
      <c r="P22" s="25"/>
      <c r="R22" s="21" t="str">
        <f t="shared" si="0"/>
        <v>X</v>
      </c>
      <c r="S22" s="21" t="str">
        <f>IFERROR(VLOOKUP(G22,'Topping Sauce'!D:D,1,FALSE),"")</f>
        <v/>
      </c>
      <c r="T22" s="21" t="str">
        <f>IFERROR(VLOOKUP(G22,UFlavurs!D:D,1,FALSE),"")</f>
        <v>IQF Blackberry</v>
      </c>
      <c r="U22" s="21" t="str">
        <f>IFERROR(VLOOKUP(G22,Usensation!D:D,1,FALSE),"")</f>
        <v/>
      </c>
      <c r="V22" s="21" t="str">
        <f>IFERROR(VLOOKUP(G22,Smoothies!D:D,1,FALSE),"")</f>
        <v>IQF Blackberry</v>
      </c>
      <c r="W22" s="21" t="str">
        <f>IFERROR(VLOOKUP(G22,'Go Green'!D:D,1,FALSE),"")</f>
        <v/>
      </c>
      <c r="X22" s="21" t="str">
        <f>IFERROR(VLOOKUP(G22,#REF!,1,FALSE),"")</f>
        <v/>
      </c>
      <c r="Y22" s="21" t="str">
        <f>IFERROR(VLOOKUP(G22,Toppings!C:C,1,FALSE),"")</f>
        <v/>
      </c>
      <c r="Z22" s="21" t="str">
        <f>IFERROR(VLOOKUP(G22,#REF!,1,FALSE),"")</f>
        <v/>
      </c>
      <c r="AB22" s="25" t="s">
        <v>163</v>
      </c>
      <c r="AC22" s="25" t="s">
        <v>69</v>
      </c>
      <c r="AD22" s="4" t="s">
        <v>59</v>
      </c>
      <c r="AE22" s="4" t="s">
        <v>14</v>
      </c>
      <c r="AF22" s="4" t="s">
        <v>78</v>
      </c>
      <c r="AG22" s="4" t="s">
        <v>60</v>
      </c>
      <c r="AH22" s="7">
        <f>5*1*1000</f>
        <v>5000</v>
      </c>
      <c r="AI22" s="4" t="s">
        <v>2</v>
      </c>
      <c r="AJ22" s="101">
        <v>40.19</v>
      </c>
      <c r="AK22" s="96">
        <f t="shared" si="15"/>
        <v>8.038E-3</v>
      </c>
      <c r="AL22" s="4" t="str">
        <f>IFERROR(IF(AF22="TBD","Y",_xlfn.XLOOKUP(AF22,[2]PIVOT!$D:$D,[2]PIVOT!$J:$J)),"N/A")</f>
        <v>N</v>
      </c>
      <c r="AM22" s="25"/>
      <c r="AN22" s="25" t="s">
        <v>163</v>
      </c>
      <c r="AO22" s="25" t="s">
        <v>69</v>
      </c>
      <c r="AP22" s="4" t="s">
        <v>59</v>
      </c>
      <c r="AQ22" s="4" t="s">
        <v>296</v>
      </c>
      <c r="AR22" s="16" t="s">
        <v>580</v>
      </c>
      <c r="AS22" s="4" t="s">
        <v>60</v>
      </c>
      <c r="AT22" s="7">
        <f>5*1*1000</f>
        <v>5000</v>
      </c>
      <c r="AU22" s="4" t="s">
        <v>2</v>
      </c>
      <c r="AV22" s="101">
        <v>39.979999999999997</v>
      </c>
      <c r="AW22" s="96">
        <f t="shared" si="16"/>
        <v>7.9959999999999996E-3</v>
      </c>
      <c r="AX22" s="25"/>
      <c r="AY22" s="4" t="s">
        <v>14</v>
      </c>
      <c r="AZ22" s="4" t="s">
        <v>78</v>
      </c>
      <c r="BA22" s="4" t="s">
        <v>60</v>
      </c>
      <c r="BB22" s="7">
        <f>5*1*1000</f>
        <v>5000</v>
      </c>
      <c r="BC22" s="4" t="s">
        <v>2</v>
      </c>
      <c r="BD22" s="101">
        <v>43.07</v>
      </c>
      <c r="BE22" s="97">
        <f t="shared" si="17"/>
        <v>8.6140000000000001E-3</v>
      </c>
      <c r="BF22" s="4">
        <v>150</v>
      </c>
      <c r="BG22" s="101">
        <f t="shared" si="1"/>
        <v>6460.5</v>
      </c>
      <c r="BI22" s="25" t="s">
        <v>116</v>
      </c>
      <c r="BJ22" s="25" t="s">
        <v>69</v>
      </c>
      <c r="BK22" s="4" t="s">
        <v>692</v>
      </c>
      <c r="BL22" s="4" t="s">
        <v>618</v>
      </c>
      <c r="BM22" s="4" t="s">
        <v>676</v>
      </c>
      <c r="BN22" s="4" t="s">
        <v>664</v>
      </c>
      <c r="BO22" s="11">
        <f>30*453.592</f>
        <v>13607.76</v>
      </c>
      <c r="BP22" s="4" t="s">
        <v>2</v>
      </c>
      <c r="BQ22" s="38">
        <v>71.94</v>
      </c>
      <c r="BR22" s="96">
        <f t="shared" si="18"/>
        <v>5.286689359600698E-3</v>
      </c>
      <c r="BS22" s="25"/>
      <c r="BT22" s="4" t="s">
        <v>14</v>
      </c>
      <c r="BU22" s="4" t="s">
        <v>78</v>
      </c>
      <c r="BV22" s="4" t="s">
        <v>60</v>
      </c>
      <c r="BW22" s="11">
        <f>5*1*1000</f>
        <v>5000</v>
      </c>
      <c r="BX22" s="4" t="s">
        <v>2</v>
      </c>
      <c r="BY22" s="187">
        <v>41.34</v>
      </c>
      <c r="BZ22" s="200">
        <f t="shared" si="19"/>
        <v>8.268000000000001E-3</v>
      </c>
      <c r="CA22" s="4">
        <v>50</v>
      </c>
      <c r="CB22" s="101">
        <f t="shared" si="2"/>
        <v>2067</v>
      </c>
      <c r="CD22" s="25" t="s">
        <v>116</v>
      </c>
      <c r="CE22" s="25" t="s">
        <v>69</v>
      </c>
      <c r="CF22" s="4" t="s">
        <v>354</v>
      </c>
      <c r="CG22" s="4" t="s">
        <v>724</v>
      </c>
      <c r="CH22" s="4">
        <v>17801010</v>
      </c>
      <c r="CI22" s="4" t="s">
        <v>732</v>
      </c>
      <c r="CJ22" s="11">
        <f>2*5*453.59</f>
        <v>4535.8999999999996</v>
      </c>
      <c r="CK22" s="4" t="s">
        <v>2</v>
      </c>
      <c r="CL22" s="101">
        <v>54.57</v>
      </c>
      <c r="CM22" s="96">
        <f t="shared" si="20"/>
        <v>1.2030688507242223E-2</v>
      </c>
      <c r="CN22" s="25"/>
      <c r="CO22" s="4"/>
      <c r="CP22" s="4"/>
      <c r="CQ22" s="4"/>
      <c r="CR22" s="11"/>
      <c r="CS22" s="4"/>
      <c r="CT22" s="187"/>
      <c r="CU22" s="97">
        <f t="shared" si="21"/>
        <v>0</v>
      </c>
      <c r="CV22" s="4"/>
      <c r="CW22" s="101">
        <f t="shared" si="22"/>
        <v>0</v>
      </c>
    </row>
    <row r="23" spans="1:101" x14ac:dyDescent="0.25">
      <c r="A23" s="126"/>
      <c r="B23" s="127"/>
      <c r="C23" s="127"/>
      <c r="D23" s="127"/>
      <c r="E23" s="127"/>
      <c r="F23" s="283" t="str">
        <f>_xlfn.XLOOKUP($G23,'[1]Product Cost'!$L:$L,'[1]Product Cost'!$K:$K)</f>
        <v>00202</v>
      </c>
      <c r="G23" s="25" t="s">
        <v>54</v>
      </c>
      <c r="H23" s="284" t="str">
        <f>_xlfn.XLOOKUP($G23,'[1]Product Cost'!$L:$L,'[1]Product Cost'!$M:$M)</f>
        <v>ALASKO</v>
      </c>
      <c r="I23" s="284" t="str">
        <f>_xlfn.XLOOKUP($G23,'[1]Product Cost'!$L:$L,'[1]Product Cost'!$N:$N)</f>
        <v>GFS</v>
      </c>
      <c r="J23" s="284" t="str">
        <f>_xlfn.XLOOKUP($G23,'[1]Product Cost'!$L:$L,'[1]Product Cost'!$O:$O)</f>
        <v>2022148</v>
      </c>
      <c r="K23" s="284" t="str">
        <f>_xlfn.XLOOKUP($G23,'[1]Product Cost'!$L:$L,'[1]Product Cost'!$P:$P)</f>
        <v>2X2.5KG</v>
      </c>
      <c r="L23" s="285">
        <f>_xlfn.XLOOKUP($G23,'[1]Product Cost'!$L:$L,'[1]Product Cost'!$Q:$Q)</f>
        <v>5000</v>
      </c>
      <c r="M23" s="284" t="str">
        <f>_xlfn.XLOOKUP($G23,'[1]Product Cost'!$L:$L,'[1]Product Cost'!$R:$R)</f>
        <v>g</v>
      </c>
      <c r="N23" s="286">
        <f>_xlfn.XLOOKUP($G23,'[1]Product Cost'!$L:$L,'[1]Product Cost'!$S:$S)</f>
        <v>33.880000000000003</v>
      </c>
      <c r="O23" s="287">
        <f>_xlfn.XLOOKUP($G23,'[1]Product Cost'!$L:$L,'[1]Product Cost'!$T:$T)</f>
        <v>6.7760000000000008E-3</v>
      </c>
      <c r="P23" s="25"/>
      <c r="R23" s="21" t="str">
        <f t="shared" si="0"/>
        <v>X</v>
      </c>
      <c r="S23" s="21" t="str">
        <f>IFERROR(VLOOKUP(G23,'Topping Sauce'!D:D,1,FALSE),"")</f>
        <v/>
      </c>
      <c r="T23" s="21" t="str">
        <f>IFERROR(VLOOKUP(G23,UFlavurs!D:D,1,FALSE),"")</f>
        <v>IQF Blueberry</v>
      </c>
      <c r="U23" s="21" t="str">
        <f>IFERROR(VLOOKUP(G23,Usensation!D:D,1,FALSE),"")</f>
        <v>IQF Blueberry</v>
      </c>
      <c r="V23" s="21" t="str">
        <f>IFERROR(VLOOKUP(G23,Smoothies!D:D,1,FALSE),"")</f>
        <v>IQF Blueberry</v>
      </c>
      <c r="W23" s="21" t="str">
        <f>IFERROR(VLOOKUP(G23,'Go Green'!D:D,1,FALSE),"")</f>
        <v/>
      </c>
      <c r="X23" s="21" t="str">
        <f>IFERROR(VLOOKUP(G23,#REF!,1,FALSE),"")</f>
        <v/>
      </c>
      <c r="Y23" s="21" t="str">
        <f>IFERROR(VLOOKUP(G23,Toppings!C:C,1,FALSE),"")</f>
        <v/>
      </c>
      <c r="Z23" s="21" t="str">
        <f>IFERROR(VLOOKUP(G23,#REF!,1,FALSE),"")</f>
        <v/>
      </c>
      <c r="AB23" s="25" t="s">
        <v>157</v>
      </c>
      <c r="AC23" s="25" t="s">
        <v>54</v>
      </c>
      <c r="AD23" s="4" t="s">
        <v>59</v>
      </c>
      <c r="AE23" s="4" t="s">
        <v>14</v>
      </c>
      <c r="AF23" s="4" t="s">
        <v>152</v>
      </c>
      <c r="AG23" s="4" t="s">
        <v>26</v>
      </c>
      <c r="AH23" s="7">
        <f>2*2.5*1000</f>
        <v>5000</v>
      </c>
      <c r="AI23" s="4" t="s">
        <v>2</v>
      </c>
      <c r="AJ23" s="101">
        <v>32.200000000000003</v>
      </c>
      <c r="AK23" s="96">
        <f t="shared" si="15"/>
        <v>6.4400000000000004E-3</v>
      </c>
      <c r="AL23" s="4" t="str">
        <f>IFERROR(IF(AF23="TBD","Y",_xlfn.XLOOKUP(AF23,[2]PIVOT!$D:$D,[2]PIVOT!$J:$J)),"N/A")</f>
        <v>N</v>
      </c>
      <c r="AM23" s="25"/>
      <c r="AN23" s="25" t="s">
        <v>157</v>
      </c>
      <c r="AO23" s="25" t="s">
        <v>54</v>
      </c>
      <c r="AP23" s="4" t="s">
        <v>59</v>
      </c>
      <c r="AQ23" s="4" t="s">
        <v>296</v>
      </c>
      <c r="AR23" s="16" t="s">
        <v>579</v>
      </c>
      <c r="AS23" s="4" t="s">
        <v>26</v>
      </c>
      <c r="AT23" s="7">
        <f>2*2.5*1000</f>
        <v>5000</v>
      </c>
      <c r="AU23" s="4" t="s">
        <v>2</v>
      </c>
      <c r="AV23" s="101">
        <v>34.840000000000003</v>
      </c>
      <c r="AW23" s="96">
        <f t="shared" si="16"/>
        <v>6.9680000000000011E-3</v>
      </c>
      <c r="AX23" s="25"/>
      <c r="AY23" s="4" t="s">
        <v>14</v>
      </c>
      <c r="AZ23" s="4" t="s">
        <v>152</v>
      </c>
      <c r="BA23" s="4" t="s">
        <v>26</v>
      </c>
      <c r="BB23" s="7">
        <f>2*2.5*1000</f>
        <v>5000</v>
      </c>
      <c r="BC23" s="4" t="s">
        <v>2</v>
      </c>
      <c r="BD23" s="101">
        <v>43.7</v>
      </c>
      <c r="BE23" s="200">
        <f t="shared" si="17"/>
        <v>8.7400000000000012E-3</v>
      </c>
      <c r="BF23" s="4">
        <v>80</v>
      </c>
      <c r="BG23" s="101">
        <f t="shared" si="1"/>
        <v>3496</v>
      </c>
      <c r="BI23" s="25" t="s">
        <v>116</v>
      </c>
      <c r="BJ23" s="25" t="s">
        <v>54</v>
      </c>
      <c r="BK23" s="4" t="s">
        <v>692</v>
      </c>
      <c r="BL23" s="4" t="s">
        <v>618</v>
      </c>
      <c r="BM23" s="4" t="s">
        <v>673</v>
      </c>
      <c r="BN23" s="4" t="s">
        <v>664</v>
      </c>
      <c r="BO23" s="11">
        <f>30*453.592</f>
        <v>13607.76</v>
      </c>
      <c r="BP23" s="4" t="s">
        <v>2</v>
      </c>
      <c r="BQ23" s="38">
        <v>58.19</v>
      </c>
      <c r="BR23" s="96">
        <f t="shared" si="18"/>
        <v>4.2762365003497999E-3</v>
      </c>
      <c r="BS23" s="25"/>
      <c r="BT23" s="4" t="s">
        <v>14</v>
      </c>
      <c r="BU23" s="4" t="s">
        <v>152</v>
      </c>
      <c r="BV23" s="4" t="s">
        <v>26</v>
      </c>
      <c r="BW23" s="11">
        <f>2*2.5*1000</f>
        <v>5000</v>
      </c>
      <c r="BX23" s="4" t="s">
        <v>2</v>
      </c>
      <c r="BY23" s="187">
        <v>43.7</v>
      </c>
      <c r="BZ23" s="200">
        <f t="shared" si="19"/>
        <v>8.7400000000000012E-3</v>
      </c>
      <c r="CA23" s="4">
        <v>70</v>
      </c>
      <c r="CB23" s="101">
        <f t="shared" si="2"/>
        <v>3059</v>
      </c>
      <c r="CD23" s="25" t="s">
        <v>116</v>
      </c>
      <c r="CE23" s="25" t="s">
        <v>54</v>
      </c>
      <c r="CF23" s="4" t="s">
        <v>354</v>
      </c>
      <c r="CG23" s="4" t="s">
        <v>724</v>
      </c>
      <c r="CH23" s="4">
        <v>17801005</v>
      </c>
      <c r="CI23" s="4" t="s">
        <v>732</v>
      </c>
      <c r="CJ23" s="11">
        <f>2*5*453.59</f>
        <v>4535.8999999999996</v>
      </c>
      <c r="CK23" s="4" t="s">
        <v>2</v>
      </c>
      <c r="CL23" s="101">
        <v>47.18</v>
      </c>
      <c r="CM23" s="96">
        <f t="shared" si="20"/>
        <v>1.0401463877069601E-2</v>
      </c>
      <c r="CN23" s="25"/>
      <c r="CO23" s="4"/>
      <c r="CP23" s="4"/>
      <c r="CQ23" s="4"/>
      <c r="CR23" s="11"/>
      <c r="CS23" s="4"/>
      <c r="CT23" s="187"/>
      <c r="CU23" s="97">
        <f t="shared" si="21"/>
        <v>0</v>
      </c>
      <c r="CV23" s="4"/>
      <c r="CW23" s="101">
        <f t="shared" si="22"/>
        <v>0</v>
      </c>
    </row>
    <row r="24" spans="1:101" x14ac:dyDescent="0.25">
      <c r="A24" s="126"/>
      <c r="B24" s="127"/>
      <c r="C24" s="127"/>
      <c r="D24" s="127"/>
      <c r="E24" s="127"/>
      <c r="F24" s="283" t="str">
        <f>_xlfn.XLOOKUP($G24,'[1]Product Cost'!$L:$L,'[1]Product Cost'!$K:$K)</f>
        <v>00196</v>
      </c>
      <c r="G24" s="25" t="s">
        <v>70</v>
      </c>
      <c r="H24" s="284" t="str">
        <f>_xlfn.XLOOKUP($G24,'[1]Product Cost'!$L:$L,'[1]Product Cost'!$M:$M)</f>
        <v>ALASKO</v>
      </c>
      <c r="I24" s="284" t="str">
        <f>_xlfn.XLOOKUP($G24,'[1]Product Cost'!$L:$L,'[1]Product Cost'!$N:$N)</f>
        <v>GFS</v>
      </c>
      <c r="J24" s="284" t="str">
        <f>_xlfn.XLOOKUP($G24,'[1]Product Cost'!$L:$L,'[1]Product Cost'!$O:$O)</f>
        <v>1962148</v>
      </c>
      <c r="K24" s="284" t="str">
        <f>_xlfn.XLOOKUP($G24,'[1]Product Cost'!$L:$L,'[1]Product Cost'!$P:$P)</f>
        <v>5X1KG</v>
      </c>
      <c r="L24" s="285">
        <f>_xlfn.XLOOKUP($G24,'[1]Product Cost'!$L:$L,'[1]Product Cost'!$Q:$Q)</f>
        <v>5000</v>
      </c>
      <c r="M24" s="284" t="str">
        <f>_xlfn.XLOOKUP($G24,'[1]Product Cost'!$L:$L,'[1]Product Cost'!$R:$R)</f>
        <v>g</v>
      </c>
      <c r="N24" s="286">
        <f>_xlfn.XLOOKUP($G24,'[1]Product Cost'!$L:$L,'[1]Product Cost'!$S:$S)</f>
        <v>42.29</v>
      </c>
      <c r="O24" s="287">
        <f>_xlfn.XLOOKUP($G24,'[1]Product Cost'!$L:$L,'[1]Product Cost'!$T:$T)</f>
        <v>8.4580000000000002E-3</v>
      </c>
      <c r="P24" s="25"/>
      <c r="R24" s="21" t="str">
        <f t="shared" si="0"/>
        <v>X</v>
      </c>
      <c r="S24" s="21" t="str">
        <f>IFERROR(VLOOKUP(G24,'Topping Sauce'!D:D,1,FALSE),"")</f>
        <v/>
      </c>
      <c r="T24" s="21" t="str">
        <f>IFERROR(VLOOKUP(G24,UFlavurs!D:D,1,FALSE),"")</f>
        <v>IQF Cherry</v>
      </c>
      <c r="U24" s="21" t="str">
        <f>IFERROR(VLOOKUP(G24,Usensation!D:D,1,FALSE),"")</f>
        <v>IQF Cherry</v>
      </c>
      <c r="V24" s="21" t="str">
        <f>IFERROR(VLOOKUP(G24,Smoothies!D:D,1,FALSE),"")</f>
        <v/>
      </c>
      <c r="W24" s="21" t="str">
        <f>IFERROR(VLOOKUP(G24,'Go Green'!D:D,1,FALSE),"")</f>
        <v/>
      </c>
      <c r="X24" s="21" t="str">
        <f>IFERROR(VLOOKUP(G24,#REF!,1,FALSE),"")</f>
        <v/>
      </c>
      <c r="Y24" s="21" t="str">
        <f>IFERROR(VLOOKUP(G24,Toppings!C:C,1,FALSE),"")</f>
        <v/>
      </c>
      <c r="Z24" s="21" t="str">
        <f>IFERROR(VLOOKUP(G24,#REF!,1,FALSE),"")</f>
        <v/>
      </c>
      <c r="AB24" s="25" t="s">
        <v>164</v>
      </c>
      <c r="AC24" s="25" t="s">
        <v>70</v>
      </c>
      <c r="AD24" s="4" t="s">
        <v>59</v>
      </c>
      <c r="AE24" s="4" t="s">
        <v>14</v>
      </c>
      <c r="AF24" s="4" t="s">
        <v>76</v>
      </c>
      <c r="AG24" s="4" t="s">
        <v>60</v>
      </c>
      <c r="AH24" s="7">
        <f t="shared" ref="AH24:AH28" si="23">5*1*1000</f>
        <v>5000</v>
      </c>
      <c r="AI24" s="4" t="s">
        <v>2</v>
      </c>
      <c r="AJ24" s="101">
        <v>40.19</v>
      </c>
      <c r="AK24" s="96">
        <f t="shared" si="15"/>
        <v>8.038E-3</v>
      </c>
      <c r="AL24" s="4" t="str">
        <f>IFERROR(IF(AF24="TBD","Y",_xlfn.XLOOKUP(AF24,[2]PIVOT!$D:$D,[2]PIVOT!$J:$J)),"N/A")</f>
        <v>N</v>
      </c>
      <c r="AM24" s="25"/>
      <c r="AN24" s="25" t="s">
        <v>164</v>
      </c>
      <c r="AO24" s="25" t="s">
        <v>70</v>
      </c>
      <c r="AP24" s="4" t="s">
        <v>59</v>
      </c>
      <c r="AQ24" s="4" t="s">
        <v>296</v>
      </c>
      <c r="AR24" s="16" t="s">
        <v>581</v>
      </c>
      <c r="AS24" s="4" t="s">
        <v>60</v>
      </c>
      <c r="AT24" s="7">
        <f>5*1*1000</f>
        <v>5000</v>
      </c>
      <c r="AU24" s="4" t="s">
        <v>2</v>
      </c>
      <c r="AV24" s="101">
        <v>46.45</v>
      </c>
      <c r="AW24" s="96">
        <f t="shared" ref="AW24" si="24">IFERROR(AV24/AT24,0)</f>
        <v>9.2900000000000014E-3</v>
      </c>
      <c r="AX24" s="25"/>
      <c r="AY24" s="4" t="s">
        <v>14</v>
      </c>
      <c r="AZ24" s="4" t="s">
        <v>76</v>
      </c>
      <c r="BA24" s="4" t="s">
        <v>60</v>
      </c>
      <c r="BB24" s="7">
        <f>5*1*1000</f>
        <v>5000</v>
      </c>
      <c r="BC24" s="4" t="s">
        <v>2</v>
      </c>
      <c r="BD24" s="101">
        <v>44.28</v>
      </c>
      <c r="BE24" s="96">
        <f t="shared" si="17"/>
        <v>8.856000000000001E-3</v>
      </c>
      <c r="BF24" s="4">
        <v>40</v>
      </c>
      <c r="BG24" s="101">
        <f t="shared" si="1"/>
        <v>1771.2</v>
      </c>
      <c r="BI24" s="25" t="s">
        <v>164</v>
      </c>
      <c r="BJ24" s="25" t="s">
        <v>70</v>
      </c>
      <c r="BK24" s="4" t="s">
        <v>692</v>
      </c>
      <c r="BL24" s="4" t="s">
        <v>618</v>
      </c>
      <c r="BM24" s="4" t="s">
        <v>821</v>
      </c>
      <c r="BN24" s="4" t="s">
        <v>822</v>
      </c>
      <c r="BO24" s="7">
        <f>18*1000</f>
        <v>18000</v>
      </c>
      <c r="BP24" s="4" t="s">
        <v>2</v>
      </c>
      <c r="BQ24" s="38">
        <v>131.29</v>
      </c>
      <c r="BR24" s="96">
        <f t="shared" si="18"/>
        <v>7.2938888888888888E-3</v>
      </c>
      <c r="BS24" s="25"/>
      <c r="BT24" s="4" t="s">
        <v>14</v>
      </c>
      <c r="BU24" s="4" t="s">
        <v>76</v>
      </c>
      <c r="BV24" s="4" t="s">
        <v>60</v>
      </c>
      <c r="BW24" s="7">
        <f>5*1000</f>
        <v>5000</v>
      </c>
      <c r="BX24" s="4" t="s">
        <v>2</v>
      </c>
      <c r="BY24" s="187">
        <v>42.55</v>
      </c>
      <c r="BZ24" s="96">
        <f t="shared" si="19"/>
        <v>8.5100000000000002E-3</v>
      </c>
      <c r="CA24" s="4">
        <v>20</v>
      </c>
      <c r="CB24" s="101">
        <f t="shared" si="2"/>
        <v>851</v>
      </c>
      <c r="CD24" s="25" t="s">
        <v>116</v>
      </c>
      <c r="CE24" s="25" t="s">
        <v>70</v>
      </c>
      <c r="CF24" s="4" t="s">
        <v>354</v>
      </c>
      <c r="CG24" s="4" t="s">
        <v>724</v>
      </c>
      <c r="CH24" s="4">
        <v>17801015</v>
      </c>
      <c r="CI24" s="4" t="s">
        <v>732</v>
      </c>
      <c r="CJ24" s="11">
        <f>2*5*453.59</f>
        <v>4535.8999999999996</v>
      </c>
      <c r="CK24" s="4" t="s">
        <v>2</v>
      </c>
      <c r="CL24" s="101">
        <v>44.68</v>
      </c>
      <c r="CM24" s="96">
        <f t="shared" si="20"/>
        <v>9.850305341828524E-3</v>
      </c>
      <c r="CN24" s="25"/>
      <c r="CO24" s="4"/>
      <c r="CP24" s="4"/>
      <c r="CQ24" s="4"/>
      <c r="CR24" s="7"/>
      <c r="CS24" s="4"/>
      <c r="CT24" s="187"/>
      <c r="CU24" s="96">
        <f t="shared" si="21"/>
        <v>0</v>
      </c>
      <c r="CV24" s="4"/>
      <c r="CW24" s="101">
        <f t="shared" si="22"/>
        <v>0</v>
      </c>
    </row>
    <row r="25" spans="1:101" x14ac:dyDescent="0.25">
      <c r="A25" s="126"/>
      <c r="B25" s="127"/>
      <c r="C25" s="127"/>
      <c r="D25" s="127"/>
      <c r="E25" s="127"/>
      <c r="F25" s="283" t="str">
        <f>_xlfn.XLOOKUP($G25,'[1]Product Cost'!$L:$L,'[1]Product Cost'!$K:$K)</f>
        <v>12400</v>
      </c>
      <c r="G25" s="25" t="s">
        <v>143</v>
      </c>
      <c r="H25" s="284" t="str">
        <f>_xlfn.XLOOKUP($G25,'[1]Product Cost'!$L:$L,'[1]Product Cost'!$M:$M)</f>
        <v>ALASKO</v>
      </c>
      <c r="I25" s="284" t="str">
        <f>_xlfn.XLOOKUP($G25,'[1]Product Cost'!$L:$L,'[1]Product Cost'!$N:$N)</f>
        <v>GFS</v>
      </c>
      <c r="J25" s="284" t="str">
        <f>_xlfn.XLOOKUP($G25,'[1]Product Cost'!$L:$L,'[1]Product Cost'!$O:$O)</f>
        <v>1314570</v>
      </c>
      <c r="K25" s="284" t="str">
        <f>_xlfn.XLOOKUP($G25,'[1]Product Cost'!$L:$L,'[1]Product Cost'!$P:$P)</f>
        <v>5x1KG</v>
      </c>
      <c r="L25" s="285">
        <f>_xlfn.XLOOKUP($G25,'[1]Product Cost'!$L:$L,'[1]Product Cost'!$Q:$Q)</f>
        <v>5000</v>
      </c>
      <c r="M25" s="284" t="str">
        <f>_xlfn.XLOOKUP($G25,'[1]Product Cost'!$L:$L,'[1]Product Cost'!$R:$R)</f>
        <v>g</v>
      </c>
      <c r="N25" s="286">
        <f>_xlfn.XLOOKUP($G25,'[1]Product Cost'!$L:$L,'[1]Product Cost'!$S:$S)</f>
        <v>33.880000000000003</v>
      </c>
      <c r="O25" s="287">
        <f>_xlfn.XLOOKUP($G25,'[1]Product Cost'!$L:$L,'[1]Product Cost'!$T:$T)</f>
        <v>6.7760000000000008E-3</v>
      </c>
      <c r="P25" s="25"/>
      <c r="R25" s="21" t="str">
        <f t="shared" si="0"/>
        <v>X</v>
      </c>
      <c r="S25" s="21" t="str">
        <f>IFERROR(VLOOKUP(G25,'Topping Sauce'!D:D,1,FALSE),"")</f>
        <v/>
      </c>
      <c r="T25" s="21" t="str">
        <f>IFERROR(VLOOKUP(G25,UFlavurs!D:D,1,FALSE),"")</f>
        <v/>
      </c>
      <c r="U25" s="21" t="str">
        <f>IFERROR(VLOOKUP(G25,Usensation!D:D,1,FALSE),"")</f>
        <v/>
      </c>
      <c r="V25" s="21" t="str">
        <f>IFERROR(VLOOKUP(G25,Smoothies!D:D,1,FALSE),"")</f>
        <v>IQF Kale</v>
      </c>
      <c r="W25" s="21" t="str">
        <f>IFERROR(VLOOKUP(G25,'Go Green'!D:D,1,FALSE),"")</f>
        <v>IQF Kale</v>
      </c>
      <c r="X25" s="21" t="str">
        <f>IFERROR(VLOOKUP(G25,#REF!,1,FALSE),"")</f>
        <v/>
      </c>
      <c r="Y25" s="21" t="str">
        <f>IFERROR(VLOOKUP(G25,Toppings!C:C,1,FALSE),"")</f>
        <v/>
      </c>
      <c r="Z25" s="21" t="str">
        <f>IFERROR(VLOOKUP(G25,#REF!,1,FALSE),"")</f>
        <v/>
      </c>
      <c r="AB25" s="25" t="s">
        <v>166</v>
      </c>
      <c r="AC25" s="25" t="s">
        <v>143</v>
      </c>
      <c r="AD25" s="4" t="s">
        <v>59</v>
      </c>
      <c r="AE25" s="4" t="s">
        <v>14</v>
      </c>
      <c r="AF25" s="4" t="s">
        <v>82</v>
      </c>
      <c r="AG25" s="4" t="s">
        <v>138</v>
      </c>
      <c r="AH25" s="7">
        <f t="shared" si="23"/>
        <v>5000</v>
      </c>
      <c r="AI25" s="4" t="s">
        <v>2</v>
      </c>
      <c r="AJ25" s="101">
        <v>32.200000000000003</v>
      </c>
      <c r="AK25" s="96">
        <f t="shared" si="15"/>
        <v>6.4400000000000004E-3</v>
      </c>
      <c r="AL25" s="4" t="str">
        <f>IFERROR(IF(AF25="TBD","Y",_xlfn.XLOOKUP(AF25,[2]PIVOT!$D:$D,[2]PIVOT!$J:$J)),"N/A")</f>
        <v>N</v>
      </c>
      <c r="AM25" s="25" t="s">
        <v>154</v>
      </c>
      <c r="AN25" s="25" t="s">
        <v>116</v>
      </c>
      <c r="AO25" s="25" t="s">
        <v>143</v>
      </c>
      <c r="AP25" s="4" t="s">
        <v>600</v>
      </c>
      <c r="AQ25" s="4" t="s">
        <v>553</v>
      </c>
      <c r="AR25" s="4" t="s">
        <v>116</v>
      </c>
      <c r="AS25" s="4" t="s">
        <v>601</v>
      </c>
      <c r="AT25" s="11">
        <v>500</v>
      </c>
      <c r="AU25" s="4" t="s">
        <v>2</v>
      </c>
      <c r="AV25" s="101">
        <v>3.79</v>
      </c>
      <c r="AW25" s="97">
        <f t="shared" ref="AW25:AW28" si="25">IFERROR(AV25/AT25,0)</f>
        <v>7.5799999999999999E-3</v>
      </c>
      <c r="AX25" s="25"/>
      <c r="AY25" s="4" t="s">
        <v>14</v>
      </c>
      <c r="AZ25" s="4" t="s">
        <v>82</v>
      </c>
      <c r="BA25" s="4" t="s">
        <v>138</v>
      </c>
      <c r="BB25" s="11">
        <f>5*1*1000</f>
        <v>5000</v>
      </c>
      <c r="BC25" s="4" t="s">
        <v>2</v>
      </c>
      <c r="BD25" s="101">
        <v>35.4</v>
      </c>
      <c r="BE25" s="97">
        <f t="shared" si="17"/>
        <v>7.0799999999999995E-3</v>
      </c>
      <c r="BF25" s="4">
        <v>5</v>
      </c>
      <c r="BG25" s="101">
        <f t="shared" si="1"/>
        <v>177</v>
      </c>
      <c r="BI25" s="25" t="s">
        <v>116</v>
      </c>
      <c r="BJ25" s="25" t="s">
        <v>143</v>
      </c>
      <c r="BK25" s="4" t="s">
        <v>600</v>
      </c>
      <c r="BL25" s="4" t="s">
        <v>553</v>
      </c>
      <c r="BM25" s="4" t="s">
        <v>116</v>
      </c>
      <c r="BN25" s="4" t="s">
        <v>601</v>
      </c>
      <c r="BO25" s="11">
        <v>500</v>
      </c>
      <c r="BP25" s="4" t="s">
        <v>2</v>
      </c>
      <c r="BQ25" s="38">
        <v>3.79</v>
      </c>
      <c r="BR25" s="97">
        <f t="shared" si="18"/>
        <v>7.5799999999999999E-3</v>
      </c>
      <c r="BS25" s="25"/>
      <c r="BT25" s="4" t="s">
        <v>14</v>
      </c>
      <c r="BU25" s="4" t="s">
        <v>82</v>
      </c>
      <c r="BV25" s="4" t="s">
        <v>138</v>
      </c>
      <c r="BW25" s="11">
        <f>5*1*1000</f>
        <v>5000</v>
      </c>
      <c r="BX25" s="4" t="s">
        <v>2</v>
      </c>
      <c r="BY25" s="101">
        <v>36.82</v>
      </c>
      <c r="BZ25" s="97">
        <f t="shared" si="19"/>
        <v>7.3639999999999999E-3</v>
      </c>
      <c r="CA25" s="4">
        <v>2</v>
      </c>
      <c r="CB25" s="101">
        <f t="shared" si="2"/>
        <v>73.64</v>
      </c>
      <c r="CD25" s="25" t="s">
        <v>166</v>
      </c>
      <c r="CE25" s="25" t="s">
        <v>143</v>
      </c>
      <c r="CF25" s="4" t="s">
        <v>116</v>
      </c>
      <c r="CG25" s="4" t="s">
        <v>724</v>
      </c>
      <c r="CH25" s="4">
        <v>68402863</v>
      </c>
      <c r="CI25" s="4" t="s">
        <v>735</v>
      </c>
      <c r="CJ25" s="11">
        <f>6*3*453.59</f>
        <v>8164.62</v>
      </c>
      <c r="CK25" s="4" t="s">
        <v>2</v>
      </c>
      <c r="CL25" s="101">
        <v>33.61</v>
      </c>
      <c r="CM25" s="97">
        <f t="shared" si="20"/>
        <v>4.116541859878353E-3</v>
      </c>
      <c r="CN25" s="25"/>
      <c r="CO25" s="4"/>
      <c r="CP25" s="4"/>
      <c r="CQ25" s="4"/>
      <c r="CR25" s="11"/>
      <c r="CS25" s="4"/>
      <c r="CT25" s="101"/>
      <c r="CU25" s="97">
        <f t="shared" si="21"/>
        <v>0</v>
      </c>
      <c r="CV25" s="4"/>
      <c r="CW25" s="101">
        <f t="shared" si="22"/>
        <v>0</v>
      </c>
    </row>
    <row r="26" spans="1:101" x14ac:dyDescent="0.25">
      <c r="A26" s="126"/>
      <c r="B26" s="127"/>
      <c r="C26" s="127"/>
      <c r="D26" s="127"/>
      <c r="E26" s="127"/>
      <c r="F26" s="283" t="str">
        <f>_xlfn.XLOOKUP($G26,'[1]Product Cost'!$L:$L,'[1]Product Cost'!$K:$K)</f>
        <v>00236</v>
      </c>
      <c r="G26" s="25" t="s">
        <v>71</v>
      </c>
      <c r="H26" s="284" t="str">
        <f>_xlfn.XLOOKUP($G26,'[1]Product Cost'!$L:$L,'[1]Product Cost'!$M:$M)</f>
        <v>ALASKO</v>
      </c>
      <c r="I26" s="284" t="str">
        <f>_xlfn.XLOOKUP($G26,'[1]Product Cost'!$L:$L,'[1]Product Cost'!$N:$N)</f>
        <v>GFS</v>
      </c>
      <c r="J26" s="284" t="str">
        <f>_xlfn.XLOOKUP($G26,'[1]Product Cost'!$L:$L,'[1]Product Cost'!$O:$O)</f>
        <v>5956727</v>
      </c>
      <c r="K26" s="284" t="str">
        <f>_xlfn.XLOOKUP($G26,'[1]Product Cost'!$L:$L,'[1]Product Cost'!$P:$P)</f>
        <v>5X1KG</v>
      </c>
      <c r="L26" s="285">
        <f>_xlfn.XLOOKUP($G26,'[1]Product Cost'!$L:$L,'[1]Product Cost'!$Q:$Q)</f>
        <v>5000</v>
      </c>
      <c r="M26" s="284" t="str">
        <f>_xlfn.XLOOKUP($G26,'[1]Product Cost'!$L:$L,'[1]Product Cost'!$R:$R)</f>
        <v>g</v>
      </c>
      <c r="N26" s="286">
        <f>_xlfn.XLOOKUP($G26,'[1]Product Cost'!$L:$L,'[1]Product Cost'!$S:$S)</f>
        <v>32.67</v>
      </c>
      <c r="O26" s="287">
        <f>_xlfn.XLOOKUP($G26,'[1]Product Cost'!$L:$L,'[1]Product Cost'!$T:$T)</f>
        <v>6.5340000000000007E-3</v>
      </c>
      <c r="P26" s="25"/>
      <c r="R26" s="21" t="str">
        <f t="shared" si="0"/>
        <v>X</v>
      </c>
      <c r="S26" s="21" t="str">
        <f>IFERROR(VLOOKUP(G26,'Topping Sauce'!D:D,1,FALSE),"")</f>
        <v/>
      </c>
      <c r="T26" s="21" t="str">
        <f>IFERROR(VLOOKUP(G26,UFlavurs!D:D,1,FALSE),"")</f>
        <v>IQF Kiwi</v>
      </c>
      <c r="U26" s="21" t="str">
        <f>IFERROR(VLOOKUP(G26,Usensation!D:D,1,FALSE),"")</f>
        <v/>
      </c>
      <c r="V26" s="21" t="str">
        <f>IFERROR(VLOOKUP(G26,Smoothies!D:D,1,FALSE),"")</f>
        <v/>
      </c>
      <c r="W26" s="21" t="str">
        <f>IFERROR(VLOOKUP(G26,'Go Green'!D:D,1,FALSE),"")</f>
        <v>IQF Kiwi</v>
      </c>
      <c r="X26" s="21" t="str">
        <f>IFERROR(VLOOKUP(G26,#REF!,1,FALSE),"")</f>
        <v/>
      </c>
      <c r="Y26" s="21" t="str">
        <f>IFERROR(VLOOKUP(G26,Toppings!C:C,1,FALSE),"")</f>
        <v/>
      </c>
      <c r="Z26" s="21" t="str">
        <f>IFERROR(VLOOKUP(G26,#REF!,1,FALSE),"")</f>
        <v/>
      </c>
      <c r="AB26" s="25" t="s">
        <v>165</v>
      </c>
      <c r="AC26" s="25" t="s">
        <v>71</v>
      </c>
      <c r="AD26" s="4" t="s">
        <v>59</v>
      </c>
      <c r="AE26" s="4" t="s">
        <v>14</v>
      </c>
      <c r="AF26" s="4" t="s">
        <v>80</v>
      </c>
      <c r="AG26" s="4" t="s">
        <v>60</v>
      </c>
      <c r="AH26" s="7">
        <f t="shared" si="23"/>
        <v>5000</v>
      </c>
      <c r="AI26" s="4" t="s">
        <v>2</v>
      </c>
      <c r="AJ26" s="101">
        <v>31.05</v>
      </c>
      <c r="AK26" s="96">
        <f t="shared" si="15"/>
        <v>6.2100000000000002E-3</v>
      </c>
      <c r="AL26" s="4" t="str">
        <f>IFERROR(IF(AF26="TBD","Y",_xlfn.XLOOKUP(AF26,[2]PIVOT!$D:$D,[2]PIVOT!$J:$J)),"N/A")</f>
        <v>N</v>
      </c>
      <c r="AM26" s="25"/>
      <c r="AN26" s="25" t="s">
        <v>165</v>
      </c>
      <c r="AO26" s="25" t="s">
        <v>71</v>
      </c>
      <c r="AP26" s="4" t="s">
        <v>59</v>
      </c>
      <c r="AQ26" s="4" t="s">
        <v>296</v>
      </c>
      <c r="AR26" s="16" t="s">
        <v>582</v>
      </c>
      <c r="AS26" s="4" t="s">
        <v>60</v>
      </c>
      <c r="AT26" s="7">
        <f>5*1*1000</f>
        <v>5000</v>
      </c>
      <c r="AU26" s="4" t="s">
        <v>2</v>
      </c>
      <c r="AV26" s="101">
        <v>34.08</v>
      </c>
      <c r="AW26" s="96">
        <f t="shared" si="25"/>
        <v>6.816E-3</v>
      </c>
      <c r="AX26" s="25"/>
      <c r="AY26" s="4" t="s">
        <v>14</v>
      </c>
      <c r="AZ26" s="4" t="s">
        <v>80</v>
      </c>
      <c r="BA26" s="4" t="s">
        <v>60</v>
      </c>
      <c r="BB26" s="7">
        <f>5*1*1000</f>
        <v>5000</v>
      </c>
      <c r="BC26" s="4" t="s">
        <v>2</v>
      </c>
      <c r="BD26" s="101">
        <v>32.78</v>
      </c>
      <c r="BE26" s="97">
        <f t="shared" si="17"/>
        <v>6.5560000000000002E-3</v>
      </c>
      <c r="BF26" s="4">
        <v>110</v>
      </c>
      <c r="BG26" s="101">
        <f t="shared" si="1"/>
        <v>3605.8</v>
      </c>
      <c r="BI26" s="25" t="s">
        <v>165</v>
      </c>
      <c r="BJ26" s="25" t="s">
        <v>71</v>
      </c>
      <c r="BK26" s="4" t="s">
        <v>59</v>
      </c>
      <c r="BL26" s="4" t="s">
        <v>618</v>
      </c>
      <c r="BM26" s="4" t="s">
        <v>624</v>
      </c>
      <c r="BN26" s="4" t="s">
        <v>60</v>
      </c>
      <c r="BO26" s="7">
        <f>5*1*1000</f>
        <v>5000</v>
      </c>
      <c r="BP26" s="4" t="s">
        <v>2</v>
      </c>
      <c r="BQ26" s="38">
        <v>31.88</v>
      </c>
      <c r="BR26" s="96">
        <f t="shared" si="18"/>
        <v>6.3759999999999997E-3</v>
      </c>
      <c r="BS26" s="25"/>
      <c r="BT26" s="4" t="s">
        <v>14</v>
      </c>
      <c r="BU26" s="4" t="s">
        <v>80</v>
      </c>
      <c r="BV26" s="4" t="s">
        <v>60</v>
      </c>
      <c r="BW26" s="7">
        <f>5*1*1000</f>
        <v>5000</v>
      </c>
      <c r="BX26" s="4" t="s">
        <v>2</v>
      </c>
      <c r="BY26" s="101">
        <v>31.05</v>
      </c>
      <c r="BZ26" s="96">
        <f t="shared" si="19"/>
        <v>6.2100000000000002E-3</v>
      </c>
      <c r="CA26" s="4">
        <v>40</v>
      </c>
      <c r="CB26" s="101">
        <f t="shared" si="2"/>
        <v>1242</v>
      </c>
      <c r="CD26" s="25" t="s">
        <v>165</v>
      </c>
      <c r="CE26" s="25" t="s">
        <v>71</v>
      </c>
      <c r="CF26" s="4" t="s">
        <v>392</v>
      </c>
      <c r="CG26" s="4" t="s">
        <v>392</v>
      </c>
      <c r="CH26" s="4" t="s">
        <v>116</v>
      </c>
      <c r="CI26" s="4">
        <v>600</v>
      </c>
      <c r="CJ26" s="11">
        <v>600</v>
      </c>
      <c r="CK26" s="4" t="s">
        <v>2</v>
      </c>
      <c r="CL26" s="101">
        <v>4.97</v>
      </c>
      <c r="CM26" s="97">
        <f t="shared" si="20"/>
        <v>8.2833333333333335E-3</v>
      </c>
      <c r="CN26" s="25"/>
      <c r="CO26" s="4"/>
      <c r="CP26" s="4"/>
      <c r="CQ26" s="4"/>
      <c r="CR26" s="7"/>
      <c r="CS26" s="4"/>
      <c r="CT26" s="101"/>
      <c r="CU26" s="96">
        <f t="shared" si="21"/>
        <v>0</v>
      </c>
      <c r="CV26" s="4"/>
      <c r="CW26" s="101">
        <f t="shared" si="22"/>
        <v>0</v>
      </c>
    </row>
    <row r="27" spans="1:101" x14ac:dyDescent="0.25">
      <c r="A27" s="126"/>
      <c r="B27" s="127"/>
      <c r="C27" s="127"/>
      <c r="D27" s="127"/>
      <c r="E27" s="127"/>
      <c r="F27" s="283" t="str">
        <f>_xlfn.XLOOKUP($G27,'[1]Product Cost'!$L:$L,'[1]Product Cost'!$K:$K)</f>
        <v>00233</v>
      </c>
      <c r="G27" s="25" t="s">
        <v>57</v>
      </c>
      <c r="H27" s="284" t="str">
        <f>_xlfn.XLOOKUP($G27,'[1]Product Cost'!$L:$L,'[1]Product Cost'!$M:$M)</f>
        <v>ALASKO</v>
      </c>
      <c r="I27" s="284" t="str">
        <f>_xlfn.XLOOKUP($G27,'[1]Product Cost'!$L:$L,'[1]Product Cost'!$N:$N)</f>
        <v>GFS</v>
      </c>
      <c r="J27" s="284" t="str">
        <f>_xlfn.XLOOKUP($G27,'[1]Product Cost'!$L:$L,'[1]Product Cost'!$O:$O)</f>
        <v>1147338</v>
      </c>
      <c r="K27" s="284" t="str">
        <f>_xlfn.XLOOKUP($G27,'[1]Product Cost'!$L:$L,'[1]Product Cost'!$P:$P)</f>
        <v>5X1KG</v>
      </c>
      <c r="L27" s="285">
        <f>_xlfn.XLOOKUP($G27,'[1]Product Cost'!$L:$L,'[1]Product Cost'!$Q:$Q)</f>
        <v>5000</v>
      </c>
      <c r="M27" s="284" t="str">
        <f>_xlfn.XLOOKUP($G27,'[1]Product Cost'!$L:$L,'[1]Product Cost'!$R:$R)</f>
        <v>g</v>
      </c>
      <c r="N27" s="286">
        <f>_xlfn.XLOOKUP($G27,'[1]Product Cost'!$L:$L,'[1]Product Cost'!$S:$S)</f>
        <v>26.02</v>
      </c>
      <c r="O27" s="287">
        <f>_xlfn.XLOOKUP($G27,'[1]Product Cost'!$L:$L,'[1]Product Cost'!$T:$T)</f>
        <v>5.2040000000000003E-3</v>
      </c>
      <c r="P27" s="25"/>
      <c r="R27" s="21" t="str">
        <f t="shared" si="0"/>
        <v>X</v>
      </c>
      <c r="S27" s="21" t="str">
        <f>IFERROR(VLOOKUP(G27,'Topping Sauce'!D:D,1,FALSE),"")</f>
        <v/>
      </c>
      <c r="T27" s="21" t="str">
        <f>IFERROR(VLOOKUP(G27,UFlavurs!D:D,1,FALSE),"")</f>
        <v>IQF Mango</v>
      </c>
      <c r="U27" s="21" t="str">
        <f>IFERROR(VLOOKUP(G27,Usensation!D:D,1,FALSE),"")</f>
        <v/>
      </c>
      <c r="V27" s="21" t="str">
        <f>IFERROR(VLOOKUP(G27,Smoothies!D:D,1,FALSE),"")</f>
        <v>IQF Mango</v>
      </c>
      <c r="W27" s="21" t="str">
        <f>IFERROR(VLOOKUP(G27,'Go Green'!D:D,1,FALSE),"")</f>
        <v>IQF Mango</v>
      </c>
      <c r="X27" s="21" t="str">
        <f>IFERROR(VLOOKUP(G27,#REF!,1,FALSE),"")</f>
        <v/>
      </c>
      <c r="Y27" s="21" t="str">
        <f>IFERROR(VLOOKUP(G27,Toppings!C:C,1,FALSE),"")</f>
        <v/>
      </c>
      <c r="Z27" s="21" t="str">
        <f>IFERROR(VLOOKUP(G27,#REF!,1,FALSE),"")</f>
        <v/>
      </c>
      <c r="AB27" s="25" t="s">
        <v>160</v>
      </c>
      <c r="AC27" s="25" t="s">
        <v>57</v>
      </c>
      <c r="AD27" s="4" t="s">
        <v>59</v>
      </c>
      <c r="AE27" s="4" t="s">
        <v>14</v>
      </c>
      <c r="AF27" s="4" t="s">
        <v>79</v>
      </c>
      <c r="AG27" s="4" t="s">
        <v>60</v>
      </c>
      <c r="AH27" s="11">
        <f t="shared" si="23"/>
        <v>5000</v>
      </c>
      <c r="AI27" s="4" t="s">
        <v>2</v>
      </c>
      <c r="AJ27" s="102">
        <v>24.73</v>
      </c>
      <c r="AK27" s="98">
        <f t="shared" si="15"/>
        <v>4.9459999999999999E-3</v>
      </c>
      <c r="AL27" s="4" t="str">
        <f>IFERROR(IF(AF27="TBD","Y",_xlfn.XLOOKUP(AF27,[2]PIVOT!$D:$D,[2]PIVOT!$J:$J)),"N/A")</f>
        <v>N</v>
      </c>
      <c r="AM27" s="25"/>
      <c r="AN27" s="25" t="s">
        <v>116</v>
      </c>
      <c r="AO27" s="25" t="s">
        <v>57</v>
      </c>
      <c r="AP27" s="4" t="s">
        <v>585</v>
      </c>
      <c r="AQ27" s="4" t="s">
        <v>296</v>
      </c>
      <c r="AR27" s="16" t="s">
        <v>586</v>
      </c>
      <c r="AS27" s="4" t="s">
        <v>60</v>
      </c>
      <c r="AT27" s="11">
        <f>5*1*1000</f>
        <v>5000</v>
      </c>
      <c r="AU27" s="4" t="s">
        <v>2</v>
      </c>
      <c r="AV27" s="102">
        <v>28.47</v>
      </c>
      <c r="AW27" s="98">
        <f t="shared" si="25"/>
        <v>5.6939999999999994E-3</v>
      </c>
      <c r="AX27" s="25"/>
      <c r="AY27" s="4" t="s">
        <v>14</v>
      </c>
      <c r="AZ27" s="4" t="s">
        <v>79</v>
      </c>
      <c r="BA27" s="4" t="s">
        <v>60</v>
      </c>
      <c r="BB27" s="11">
        <f>5*1*1000</f>
        <v>5000</v>
      </c>
      <c r="BC27" s="4" t="s">
        <v>2</v>
      </c>
      <c r="BD27" s="102">
        <v>27.03</v>
      </c>
      <c r="BE27" s="98">
        <f t="shared" si="17"/>
        <v>5.4060000000000002E-3</v>
      </c>
      <c r="BF27" s="4">
        <v>450</v>
      </c>
      <c r="BG27" s="102">
        <f t="shared" si="1"/>
        <v>12163.5</v>
      </c>
      <c r="BI27" s="25" t="s">
        <v>160</v>
      </c>
      <c r="BJ27" s="25" t="s">
        <v>57</v>
      </c>
      <c r="BK27" s="4" t="s">
        <v>59</v>
      </c>
      <c r="BL27" s="4" t="s">
        <v>618</v>
      </c>
      <c r="BM27" s="4" t="s">
        <v>625</v>
      </c>
      <c r="BN27" s="4" t="s">
        <v>60</v>
      </c>
      <c r="BO27" s="7">
        <f>5*1*1000</f>
        <v>5000</v>
      </c>
      <c r="BP27" s="4" t="s">
        <v>2</v>
      </c>
      <c r="BQ27" s="38">
        <v>27.63</v>
      </c>
      <c r="BR27" s="98">
        <f t="shared" si="18"/>
        <v>5.5259999999999997E-3</v>
      </c>
      <c r="BS27" s="25"/>
      <c r="BT27" s="4" t="s">
        <v>14</v>
      </c>
      <c r="BU27" s="4" t="s">
        <v>79</v>
      </c>
      <c r="BV27" s="4" t="s">
        <v>60</v>
      </c>
      <c r="BW27" s="7">
        <f>5*1*1000</f>
        <v>5000</v>
      </c>
      <c r="BX27" s="4" t="s">
        <v>2</v>
      </c>
      <c r="BY27" s="187">
        <v>25.3</v>
      </c>
      <c r="BZ27" s="98">
        <f t="shared" si="19"/>
        <v>5.0600000000000003E-3</v>
      </c>
      <c r="CA27" s="4">
        <v>270</v>
      </c>
      <c r="CB27" s="102">
        <f t="shared" si="2"/>
        <v>6831</v>
      </c>
      <c r="CD27" s="25" t="s">
        <v>116</v>
      </c>
      <c r="CE27" s="25" t="s">
        <v>57</v>
      </c>
      <c r="CF27" s="4" t="s">
        <v>354</v>
      </c>
      <c r="CG27" s="4" t="s">
        <v>724</v>
      </c>
      <c r="CH27" s="4">
        <v>17264</v>
      </c>
      <c r="CI27" s="4" t="s">
        <v>732</v>
      </c>
      <c r="CJ27" s="11">
        <f>2*5*453.59</f>
        <v>4535.8999999999996</v>
      </c>
      <c r="CK27" s="4" t="s">
        <v>2</v>
      </c>
      <c r="CL27" s="102">
        <v>35.51</v>
      </c>
      <c r="CM27" s="98">
        <f t="shared" si="20"/>
        <v>7.8286558345642548E-3</v>
      </c>
      <c r="CN27" s="25"/>
      <c r="CO27" s="4"/>
      <c r="CP27" s="4"/>
      <c r="CQ27" s="4"/>
      <c r="CR27" s="7"/>
      <c r="CS27" s="4"/>
      <c r="CT27" s="187"/>
      <c r="CU27" s="98">
        <f t="shared" si="21"/>
        <v>0</v>
      </c>
      <c r="CV27" s="4"/>
      <c r="CW27" s="102">
        <f t="shared" si="22"/>
        <v>0</v>
      </c>
    </row>
    <row r="28" spans="1:101" x14ac:dyDescent="0.25">
      <c r="A28" s="126"/>
      <c r="B28" s="127"/>
      <c r="C28" s="127"/>
      <c r="D28" s="127"/>
      <c r="E28" s="127"/>
      <c r="F28" s="283" t="str">
        <f>_xlfn.XLOOKUP($G28,'[1]Product Cost'!$L:$L,'[1]Product Cost'!$K:$K)</f>
        <v>00198</v>
      </c>
      <c r="G28" s="25" t="s">
        <v>56</v>
      </c>
      <c r="H28" s="284" t="str">
        <f>_xlfn.XLOOKUP($G28,'[1]Product Cost'!$L:$L,'[1]Product Cost'!$M:$M)</f>
        <v>ALASKO</v>
      </c>
      <c r="I28" s="284" t="str">
        <f>_xlfn.XLOOKUP($G28,'[1]Product Cost'!$L:$L,'[1]Product Cost'!$N:$N)</f>
        <v>GFS</v>
      </c>
      <c r="J28" s="284" t="str">
        <f>_xlfn.XLOOKUP($G28,'[1]Product Cost'!$L:$L,'[1]Product Cost'!$O:$O)</f>
        <v>3399106</v>
      </c>
      <c r="K28" s="284" t="str">
        <f>_xlfn.XLOOKUP($G28,'[1]Product Cost'!$L:$L,'[1]Product Cost'!$P:$P)</f>
        <v>5X1KG</v>
      </c>
      <c r="L28" s="285">
        <f>_xlfn.XLOOKUP($G28,'[1]Product Cost'!$L:$L,'[1]Product Cost'!$Q:$Q)</f>
        <v>5000</v>
      </c>
      <c r="M28" s="284" t="str">
        <f>_xlfn.XLOOKUP($G28,'[1]Product Cost'!$L:$L,'[1]Product Cost'!$R:$R)</f>
        <v>g</v>
      </c>
      <c r="N28" s="286">
        <f>_xlfn.XLOOKUP($G28,'[1]Product Cost'!$L:$L,'[1]Product Cost'!$S:$S)</f>
        <v>26.62</v>
      </c>
      <c r="O28" s="287">
        <f>_xlfn.XLOOKUP($G28,'[1]Product Cost'!$L:$L,'[1]Product Cost'!$T:$T)</f>
        <v>5.3240000000000006E-3</v>
      </c>
      <c r="P28" s="25"/>
      <c r="R28" s="21" t="str">
        <f t="shared" si="0"/>
        <v>X</v>
      </c>
      <c r="S28" s="21" t="str">
        <f>IFERROR(VLOOKUP(G28,'Topping Sauce'!D:D,1,FALSE),"")</f>
        <v/>
      </c>
      <c r="T28" s="21" t="str">
        <f>IFERROR(VLOOKUP(G28,UFlavurs!D:D,1,FALSE),"")</f>
        <v>IQF Peach</v>
      </c>
      <c r="U28" s="21" t="str">
        <f>IFERROR(VLOOKUP(G28,Usensation!D:D,1,FALSE),"")</f>
        <v>IQF Peach</v>
      </c>
      <c r="V28" s="21" t="str">
        <f>IFERROR(VLOOKUP(G28,Smoothies!D:D,1,FALSE),"")</f>
        <v>IQF Peach</v>
      </c>
      <c r="W28" s="21" t="str">
        <f>IFERROR(VLOOKUP(G28,'Go Green'!D:D,1,FALSE),"")</f>
        <v/>
      </c>
      <c r="X28" s="21" t="str">
        <f>IFERROR(VLOOKUP(G28,#REF!,1,FALSE),"")</f>
        <v/>
      </c>
      <c r="Y28" s="21" t="str">
        <f>IFERROR(VLOOKUP(G28,Toppings!C:C,1,FALSE),"")</f>
        <v/>
      </c>
      <c r="Z28" s="21" t="str">
        <f>IFERROR(VLOOKUP(G28,#REF!,1,FALSE),"")</f>
        <v/>
      </c>
      <c r="AB28" s="25" t="s">
        <v>159</v>
      </c>
      <c r="AC28" s="25" t="s">
        <v>56</v>
      </c>
      <c r="AD28" s="4" t="s">
        <v>59</v>
      </c>
      <c r="AE28" s="4" t="s">
        <v>14</v>
      </c>
      <c r="AF28" s="4" t="s">
        <v>208</v>
      </c>
      <c r="AG28" s="4" t="s">
        <v>60</v>
      </c>
      <c r="AH28" s="7">
        <f t="shared" si="23"/>
        <v>5000</v>
      </c>
      <c r="AI28" s="4" t="s">
        <v>2</v>
      </c>
      <c r="AJ28" s="101">
        <v>25.3</v>
      </c>
      <c r="AK28" s="98">
        <f t="shared" si="15"/>
        <v>5.0600000000000003E-3</v>
      </c>
      <c r="AL28" s="4" t="str">
        <f>IFERROR(IF(AF28="TBD","Y",_xlfn.XLOOKUP(AF28,[2]PIVOT!$D:$D,[2]PIVOT!$J:$J)),"N/A")</f>
        <v>N</v>
      </c>
      <c r="AM28" s="25"/>
      <c r="AN28" s="25" t="s">
        <v>116</v>
      </c>
      <c r="AO28" s="25" t="s">
        <v>56</v>
      </c>
      <c r="AP28" s="4" t="s">
        <v>585</v>
      </c>
      <c r="AQ28" s="4" t="s">
        <v>296</v>
      </c>
      <c r="AR28" s="16" t="s">
        <v>587</v>
      </c>
      <c r="AS28" s="4" t="s">
        <v>60</v>
      </c>
      <c r="AT28" s="7">
        <f>5*1*1000</f>
        <v>5000</v>
      </c>
      <c r="AU28" s="4" t="s">
        <v>2</v>
      </c>
      <c r="AV28" s="101">
        <v>25.05</v>
      </c>
      <c r="AW28" s="98">
        <f t="shared" si="25"/>
        <v>5.0100000000000006E-3</v>
      </c>
      <c r="AX28" s="25"/>
      <c r="AY28" s="4" t="s">
        <v>14</v>
      </c>
      <c r="AZ28" s="4" t="s">
        <v>208</v>
      </c>
      <c r="BA28" s="4" t="s">
        <v>60</v>
      </c>
      <c r="BB28" s="7">
        <f>5*1*1000</f>
        <v>5000</v>
      </c>
      <c r="BC28" s="4" t="s">
        <v>2</v>
      </c>
      <c r="BD28" s="101">
        <v>25.88</v>
      </c>
      <c r="BE28" s="98">
        <f t="shared" si="17"/>
        <v>5.176E-3</v>
      </c>
      <c r="BF28" s="4">
        <v>230</v>
      </c>
      <c r="BG28" s="101">
        <f t="shared" si="1"/>
        <v>5952.4</v>
      </c>
      <c r="BI28" s="25" t="s">
        <v>159</v>
      </c>
      <c r="BJ28" s="25" t="s">
        <v>56</v>
      </c>
      <c r="BK28" s="4" t="s">
        <v>59</v>
      </c>
      <c r="BL28" s="4" t="s">
        <v>618</v>
      </c>
      <c r="BM28" s="4" t="s">
        <v>626</v>
      </c>
      <c r="BN28" s="4" t="s">
        <v>60</v>
      </c>
      <c r="BO28" s="7">
        <f>5*1*1000</f>
        <v>5000</v>
      </c>
      <c r="BP28" s="4" t="s">
        <v>2</v>
      </c>
      <c r="BQ28" s="38">
        <v>28.89</v>
      </c>
      <c r="BR28" s="98">
        <f t="shared" si="18"/>
        <v>5.7780000000000001E-3</v>
      </c>
      <c r="BS28" s="25"/>
      <c r="BT28" s="4" t="s">
        <v>14</v>
      </c>
      <c r="BU28" s="4" t="s">
        <v>208</v>
      </c>
      <c r="BV28" s="4" t="s">
        <v>60</v>
      </c>
      <c r="BW28" s="7">
        <f>5*1*1000</f>
        <v>5000</v>
      </c>
      <c r="BX28" s="4" t="s">
        <v>2</v>
      </c>
      <c r="BY28" s="187">
        <v>24.15</v>
      </c>
      <c r="BZ28" s="98">
        <f t="shared" si="19"/>
        <v>4.8300000000000001E-3</v>
      </c>
      <c r="CA28" s="4">
        <v>60</v>
      </c>
      <c r="CB28" s="101">
        <f t="shared" si="2"/>
        <v>1449</v>
      </c>
      <c r="CD28" s="25" t="s">
        <v>116</v>
      </c>
      <c r="CE28" s="25" t="s">
        <v>56</v>
      </c>
      <c r="CF28" s="4" t="s">
        <v>354</v>
      </c>
      <c r="CG28" s="4" t="s">
        <v>724</v>
      </c>
      <c r="CH28" s="4">
        <v>17267</v>
      </c>
      <c r="CI28" s="4" t="s">
        <v>732</v>
      </c>
      <c r="CJ28" s="11">
        <f>2*5*453.59</f>
        <v>4535.8999999999996</v>
      </c>
      <c r="CK28" s="4" t="s">
        <v>2</v>
      </c>
      <c r="CL28" s="101">
        <v>31.98</v>
      </c>
      <c r="CM28" s="96">
        <v>6.5439999999999995E-3</v>
      </c>
      <c r="CN28" s="25"/>
      <c r="CO28" s="4"/>
      <c r="CP28" s="4"/>
      <c r="CQ28" s="4"/>
      <c r="CR28" s="7"/>
      <c r="CS28" s="4"/>
      <c r="CT28" s="187"/>
      <c r="CU28" s="98">
        <f t="shared" si="21"/>
        <v>0</v>
      </c>
      <c r="CV28" s="4"/>
      <c r="CW28" s="101">
        <f t="shared" si="22"/>
        <v>0</v>
      </c>
    </row>
    <row r="29" spans="1:101" x14ac:dyDescent="0.25">
      <c r="A29" s="126"/>
      <c r="B29" s="127"/>
      <c r="C29" s="127"/>
      <c r="D29" s="127"/>
      <c r="E29" s="127"/>
      <c r="F29" s="283" t="str">
        <f>_xlfn.XLOOKUP($G29,'[1]Product Cost'!$L:$L,'[1]Product Cost'!$K:$K)</f>
        <v>00199</v>
      </c>
      <c r="G29" s="25" t="s">
        <v>18</v>
      </c>
      <c r="H29" s="284" t="str">
        <f>_xlfn.XLOOKUP($G29,'[1]Product Cost'!$L:$L,'[1]Product Cost'!$M:$M)</f>
        <v>ALASKO</v>
      </c>
      <c r="I29" s="284" t="str">
        <f>_xlfn.XLOOKUP($G29,'[1]Product Cost'!$L:$L,'[1]Product Cost'!$N:$N)</f>
        <v>GFS</v>
      </c>
      <c r="J29" s="284" t="str">
        <f>_xlfn.XLOOKUP($G29,'[1]Product Cost'!$L:$L,'[1]Product Cost'!$O:$O)</f>
        <v>1166868</v>
      </c>
      <c r="K29" s="284" t="str">
        <f>_xlfn.XLOOKUP($G29,'[1]Product Cost'!$L:$L,'[1]Product Cost'!$P:$P)</f>
        <v>1X10KG</v>
      </c>
      <c r="L29" s="285">
        <f>_xlfn.XLOOKUP($G29,'[1]Product Cost'!$L:$L,'[1]Product Cost'!$Q:$Q)</f>
        <v>10000</v>
      </c>
      <c r="M29" s="284" t="str">
        <f>_xlfn.XLOOKUP($G29,'[1]Product Cost'!$L:$L,'[1]Product Cost'!$R:$R)</f>
        <v>g</v>
      </c>
      <c r="N29" s="286">
        <f>_xlfn.XLOOKUP($G29,'[1]Product Cost'!$L:$L,'[1]Product Cost'!$S:$S)</f>
        <v>51.97</v>
      </c>
      <c r="O29" s="287">
        <f>_xlfn.XLOOKUP($G29,'[1]Product Cost'!$L:$L,'[1]Product Cost'!$T:$T)</f>
        <v>5.1970000000000002E-3</v>
      </c>
      <c r="P29" s="25"/>
      <c r="R29" s="21" t="str">
        <f t="shared" ref="R29:R51" si="26">IF(AND(T29="",U29="",S29="",V29="",W29="",X29="",Z29="",Y29=""),"","X")</f>
        <v>X</v>
      </c>
      <c r="S29" s="21" t="str">
        <f>IFERROR(VLOOKUP(G29,'Topping Sauce'!D:D,1,FALSE),"")</f>
        <v/>
      </c>
      <c r="T29" s="21" t="str">
        <f>IFERROR(VLOOKUP(G29,UFlavurs!D:D,1,FALSE),"")</f>
        <v>IQF Pineapple</v>
      </c>
      <c r="U29" s="21" t="str">
        <f>IFERROR(VLOOKUP(G29,Usensation!D:D,1,FALSE),"")</f>
        <v>IQF Pineapple</v>
      </c>
      <c r="V29" s="21" t="str">
        <f>IFERROR(VLOOKUP(G29,Smoothies!D:D,1,FALSE),"")</f>
        <v>IQF Pineapple</v>
      </c>
      <c r="W29" s="21" t="str">
        <f>IFERROR(VLOOKUP(G29,'Go Green'!D:D,1,FALSE),"")</f>
        <v>IQF Pineapple</v>
      </c>
      <c r="X29" s="21" t="str">
        <f>IFERROR(VLOOKUP(G29,#REF!,1,FALSE),"")</f>
        <v/>
      </c>
      <c r="Y29" s="21" t="str">
        <f>IFERROR(VLOOKUP(G29,Toppings!C:C,1,FALSE),"")</f>
        <v/>
      </c>
      <c r="Z29" s="21" t="str">
        <f>IFERROR(VLOOKUP(G29,#REF!,1,FALSE),"")</f>
        <v/>
      </c>
      <c r="AB29" s="25" t="s">
        <v>162</v>
      </c>
      <c r="AC29" s="25" t="s">
        <v>18</v>
      </c>
      <c r="AD29" s="4" t="s">
        <v>59</v>
      </c>
      <c r="AE29" s="4" t="s">
        <v>14</v>
      </c>
      <c r="AF29" s="4" t="s">
        <v>151</v>
      </c>
      <c r="AG29" s="4" t="s">
        <v>153</v>
      </c>
      <c r="AH29" s="11">
        <f>1*10*1000</f>
        <v>10000</v>
      </c>
      <c r="AI29" s="4" t="s">
        <v>2</v>
      </c>
      <c r="AJ29" s="102">
        <v>49.39</v>
      </c>
      <c r="AK29" s="98">
        <f t="shared" si="15"/>
        <v>4.9389999999999998E-3</v>
      </c>
      <c r="AL29" s="4" t="str">
        <f>IFERROR(IF(AF29="TBD","Y",_xlfn.XLOOKUP(AF29,[2]PIVOT!$D:$D,[2]PIVOT!$J:$J)),"N/A")</f>
        <v>N</v>
      </c>
      <c r="AM29" s="25"/>
      <c r="AN29" s="25" t="s">
        <v>116</v>
      </c>
      <c r="AO29" s="25" t="s">
        <v>18</v>
      </c>
      <c r="AP29" s="4" t="s">
        <v>585</v>
      </c>
      <c r="AQ29" s="4" t="s">
        <v>296</v>
      </c>
      <c r="AR29" s="16" t="s">
        <v>588</v>
      </c>
      <c r="AS29" s="4" t="s">
        <v>60</v>
      </c>
      <c r="AT29" s="11">
        <f>1*5*1000</f>
        <v>5000</v>
      </c>
      <c r="AU29" s="4" t="s">
        <v>2</v>
      </c>
      <c r="AV29" s="102">
        <v>27.18</v>
      </c>
      <c r="AW29" s="98">
        <f t="shared" ref="AW29:AW31" si="27">IFERROR(AV29/AT29,0)</f>
        <v>5.4359999999999999E-3</v>
      </c>
      <c r="AX29" s="25"/>
      <c r="AY29" s="4" t="s">
        <v>14</v>
      </c>
      <c r="AZ29" s="4" t="s">
        <v>151</v>
      </c>
      <c r="BA29" s="4" t="s">
        <v>153</v>
      </c>
      <c r="BB29" s="11">
        <f>1*10*1000</f>
        <v>10000</v>
      </c>
      <c r="BC29" s="4" t="s">
        <v>2</v>
      </c>
      <c r="BD29" s="101">
        <v>50.54</v>
      </c>
      <c r="BE29" s="98">
        <f t="shared" ref="BE29" si="28">IFERROR(BD29/BB29,0)</f>
        <v>5.0540000000000003E-3</v>
      </c>
      <c r="BF29" s="4">
        <v>210</v>
      </c>
      <c r="BG29" s="101">
        <f t="shared" si="1"/>
        <v>10613.4</v>
      </c>
      <c r="BI29" s="25" t="s">
        <v>162</v>
      </c>
      <c r="BJ29" s="25" t="s">
        <v>18</v>
      </c>
      <c r="BK29" s="4" t="s">
        <v>59</v>
      </c>
      <c r="BL29" s="4" t="s">
        <v>618</v>
      </c>
      <c r="BM29" s="166" t="s">
        <v>663</v>
      </c>
      <c r="BN29" s="4" t="s">
        <v>623</v>
      </c>
      <c r="BO29" s="7">
        <v>5000</v>
      </c>
      <c r="BP29" s="4" t="s">
        <v>2</v>
      </c>
      <c r="BQ29" s="38">
        <v>29.42</v>
      </c>
      <c r="BR29" s="98">
        <f t="shared" ref="BR29:BR31" si="29">IFERROR(BQ29/BO29,0)</f>
        <v>5.8840000000000003E-3</v>
      </c>
      <c r="BS29" s="25"/>
      <c r="BT29" s="4" t="s">
        <v>14</v>
      </c>
      <c r="BU29" s="4" t="s">
        <v>151</v>
      </c>
      <c r="BV29" s="4" t="s">
        <v>153</v>
      </c>
      <c r="BW29" s="7">
        <f>1*10*1000</f>
        <v>10000</v>
      </c>
      <c r="BX29" s="4" t="s">
        <v>2</v>
      </c>
      <c r="BY29" s="187">
        <v>47.09</v>
      </c>
      <c r="BZ29" s="98">
        <f t="shared" si="19"/>
        <v>4.7090000000000005E-3</v>
      </c>
      <c r="CA29" s="4">
        <v>60</v>
      </c>
      <c r="CB29" s="101">
        <f t="shared" si="2"/>
        <v>2825.4</v>
      </c>
      <c r="CD29" s="25" t="s">
        <v>116</v>
      </c>
      <c r="CE29" s="25" t="s">
        <v>18</v>
      </c>
      <c r="CF29" s="4" t="s">
        <v>354</v>
      </c>
      <c r="CG29" s="4" t="s">
        <v>724</v>
      </c>
      <c r="CH29" s="4">
        <v>17266</v>
      </c>
      <c r="CI29" s="4" t="s">
        <v>732</v>
      </c>
      <c r="CJ29" s="11">
        <f>2*5*453.59</f>
        <v>4535.8999999999996</v>
      </c>
      <c r="CK29" s="4" t="s">
        <v>2</v>
      </c>
      <c r="CL29" s="102">
        <v>30.13</v>
      </c>
      <c r="CM29" s="98">
        <f t="shared" ref="CM29:CM31" si="30">IFERROR(CL29/CJ29,0)</f>
        <v>6.6425626667254573E-3</v>
      </c>
      <c r="CN29" s="25"/>
      <c r="CO29" s="4"/>
      <c r="CP29" s="4"/>
      <c r="CQ29" s="4"/>
      <c r="CR29" s="7"/>
      <c r="CS29" s="4"/>
      <c r="CT29" s="187"/>
      <c r="CU29" s="98">
        <f t="shared" si="21"/>
        <v>0</v>
      </c>
      <c r="CV29" s="4"/>
      <c r="CW29" s="101">
        <f t="shared" si="22"/>
        <v>0</v>
      </c>
    </row>
    <row r="30" spans="1:101" x14ac:dyDescent="0.25">
      <c r="A30" s="126"/>
      <c r="B30" s="127"/>
      <c r="C30" s="127"/>
      <c r="D30" s="127"/>
      <c r="E30" s="127"/>
      <c r="F30" s="283" t="str">
        <f>_xlfn.XLOOKUP($G30,'[1]Product Cost'!$L:$L,'[1]Product Cost'!$K:$K)</f>
        <v>00205</v>
      </c>
      <c r="G30" s="25" t="s">
        <v>58</v>
      </c>
      <c r="H30" s="284" t="str">
        <f>_xlfn.XLOOKUP($G30,'[1]Product Cost'!$L:$L,'[1]Product Cost'!$M:$M)</f>
        <v>ALASKO</v>
      </c>
      <c r="I30" s="284" t="str">
        <f>_xlfn.XLOOKUP($G30,'[1]Product Cost'!$L:$L,'[1]Product Cost'!$N:$N)</f>
        <v>GFS</v>
      </c>
      <c r="J30" s="284" t="str">
        <f>_xlfn.XLOOKUP($G30,'[1]Product Cost'!$L:$L,'[1]Product Cost'!$O:$O)</f>
        <v>3693805</v>
      </c>
      <c r="K30" s="284" t="str">
        <f>_xlfn.XLOOKUP($G30,'[1]Product Cost'!$L:$L,'[1]Product Cost'!$P:$P)</f>
        <v>5X1KG</v>
      </c>
      <c r="L30" s="285">
        <f>_xlfn.XLOOKUP($G30,'[1]Product Cost'!$L:$L,'[1]Product Cost'!$Q:$Q)</f>
        <v>5000</v>
      </c>
      <c r="M30" s="284" t="str">
        <f>_xlfn.XLOOKUP($G30,'[1]Product Cost'!$L:$L,'[1]Product Cost'!$R:$R)</f>
        <v>g</v>
      </c>
      <c r="N30" s="286">
        <f>_xlfn.XLOOKUP($G30,'[1]Product Cost'!$L:$L,'[1]Product Cost'!$S:$S)</f>
        <v>60.44</v>
      </c>
      <c r="O30" s="287">
        <f>_xlfn.XLOOKUP($G30,'[1]Product Cost'!$L:$L,'[1]Product Cost'!$T:$T)</f>
        <v>1.2088E-2</v>
      </c>
      <c r="P30" s="25"/>
      <c r="R30" s="21" t="str">
        <f t="shared" si="26"/>
        <v>X</v>
      </c>
      <c r="S30" s="21" t="str">
        <f>IFERROR(VLOOKUP(G30,'Topping Sauce'!D:D,1,FALSE),"")</f>
        <v/>
      </c>
      <c r="T30" s="21" t="str">
        <f>IFERROR(VLOOKUP(G30,UFlavurs!D:D,1,FALSE),"")</f>
        <v>IQF Raspberry</v>
      </c>
      <c r="U30" s="21" t="str">
        <f>IFERROR(VLOOKUP(G30,Usensation!D:D,1,FALSE),"")</f>
        <v>IQF Raspberry</v>
      </c>
      <c r="V30" s="21" t="str">
        <f>IFERROR(VLOOKUP(G30,Smoothies!D:D,1,FALSE),"")</f>
        <v>IQF Raspberry</v>
      </c>
      <c r="W30" s="21" t="str">
        <f>IFERROR(VLOOKUP(G30,'Go Green'!D:D,1,FALSE),"")</f>
        <v/>
      </c>
      <c r="X30" s="21" t="str">
        <f>IFERROR(VLOOKUP(G30,#REF!,1,FALSE),"")</f>
        <v/>
      </c>
      <c r="Y30" s="21" t="str">
        <f>IFERROR(VLOOKUP(G30,Toppings!C:C,1,FALSE),"")</f>
        <v/>
      </c>
      <c r="Z30" s="21" t="str">
        <f>IFERROR(VLOOKUP(G30,#REF!,1,FALSE),"")</f>
        <v/>
      </c>
      <c r="AB30" s="25" t="s">
        <v>161</v>
      </c>
      <c r="AC30" s="25" t="s">
        <v>58</v>
      </c>
      <c r="AD30" s="4" t="s">
        <v>59</v>
      </c>
      <c r="AE30" s="4" t="s">
        <v>14</v>
      </c>
      <c r="AF30" s="4" t="s">
        <v>77</v>
      </c>
      <c r="AG30" s="4" t="s">
        <v>60</v>
      </c>
      <c r="AH30" s="7">
        <f>5*1*1000</f>
        <v>5000</v>
      </c>
      <c r="AI30" s="4" t="s">
        <v>2</v>
      </c>
      <c r="AJ30" s="101">
        <v>57.44</v>
      </c>
      <c r="AK30" s="96">
        <f t="shared" si="15"/>
        <v>1.1488E-2</v>
      </c>
      <c r="AL30" s="4" t="str">
        <f>IFERROR(IF(AF30="TBD","Y",_xlfn.XLOOKUP(AF30,[2]PIVOT!$D:$D,[2]PIVOT!$J:$J)),"N/A")</f>
        <v>N</v>
      </c>
      <c r="AM30" s="25"/>
      <c r="AN30" s="25" t="s">
        <v>116</v>
      </c>
      <c r="AO30" s="25" t="s">
        <v>58</v>
      </c>
      <c r="AP30" s="4" t="s">
        <v>585</v>
      </c>
      <c r="AQ30" s="4" t="s">
        <v>296</v>
      </c>
      <c r="AR30" s="16" t="s">
        <v>589</v>
      </c>
      <c r="AS30" s="4" t="s">
        <v>60</v>
      </c>
      <c r="AT30" s="7">
        <f>5*1*1000</f>
        <v>5000</v>
      </c>
      <c r="AU30" s="4" t="s">
        <v>2</v>
      </c>
      <c r="AV30" s="101">
        <v>40.090000000000003</v>
      </c>
      <c r="AW30" s="96">
        <f t="shared" si="27"/>
        <v>8.0180000000000008E-3</v>
      </c>
      <c r="AX30" s="25"/>
      <c r="AY30" s="4" t="s">
        <v>14</v>
      </c>
      <c r="AZ30" s="4" t="s">
        <v>77</v>
      </c>
      <c r="BA30" s="4" t="s">
        <v>60</v>
      </c>
      <c r="BB30" s="7">
        <f>5*1*1000</f>
        <v>5000</v>
      </c>
      <c r="BC30" s="4" t="s">
        <v>2</v>
      </c>
      <c r="BD30" s="101">
        <v>61.53</v>
      </c>
      <c r="BE30" s="200">
        <f>IFERROR(BD30/BB30,0)</f>
        <v>1.2306000000000001E-2</v>
      </c>
      <c r="BF30" s="4">
        <v>320</v>
      </c>
      <c r="BG30" s="101">
        <f t="shared" si="1"/>
        <v>19689.599999999999</v>
      </c>
      <c r="BI30" s="25" t="s">
        <v>116</v>
      </c>
      <c r="BJ30" s="25" t="s">
        <v>58</v>
      </c>
      <c r="BK30" s="4" t="s">
        <v>692</v>
      </c>
      <c r="BL30" s="8" t="s">
        <v>618</v>
      </c>
      <c r="BM30" s="8" t="s">
        <v>674</v>
      </c>
      <c r="BN30" s="4" t="s">
        <v>665</v>
      </c>
      <c r="BO30" s="11">
        <f>20*453.592</f>
        <v>9071.84</v>
      </c>
      <c r="BP30" s="8" t="s">
        <v>2</v>
      </c>
      <c r="BQ30" s="185">
        <v>108.09</v>
      </c>
      <c r="BR30" s="96">
        <f t="shared" si="29"/>
        <v>1.1914892678883226E-2</v>
      </c>
      <c r="BS30" s="25"/>
      <c r="BT30" s="4" t="s">
        <v>14</v>
      </c>
      <c r="BU30" s="4" t="s">
        <v>77</v>
      </c>
      <c r="BV30" s="4" t="s">
        <v>60</v>
      </c>
      <c r="BW30" s="11">
        <f>5*1*1000</f>
        <v>5000</v>
      </c>
      <c r="BX30" s="8" t="s">
        <v>2</v>
      </c>
      <c r="BY30" s="187">
        <v>59.8</v>
      </c>
      <c r="BZ30" s="96">
        <f t="shared" si="19"/>
        <v>1.196E-2</v>
      </c>
      <c r="CA30" s="4">
        <v>100</v>
      </c>
      <c r="CB30" s="101">
        <f t="shared" si="2"/>
        <v>5980</v>
      </c>
      <c r="CD30" s="25" t="s">
        <v>161</v>
      </c>
      <c r="CE30" s="25" t="s">
        <v>58</v>
      </c>
      <c r="CF30" s="4" t="s">
        <v>736</v>
      </c>
      <c r="CG30" s="4" t="s">
        <v>724</v>
      </c>
      <c r="CH30" s="4">
        <v>17802917</v>
      </c>
      <c r="CI30" s="4" t="s">
        <v>734</v>
      </c>
      <c r="CJ30" s="11">
        <f>1*20*453.59</f>
        <v>9071.7999999999993</v>
      </c>
      <c r="CK30" s="4" t="s">
        <v>2</v>
      </c>
      <c r="CL30" s="101">
        <v>61.18</v>
      </c>
      <c r="CM30" s="96">
        <f t="shared" si="30"/>
        <v>6.7439758372098155E-3</v>
      </c>
      <c r="CN30" s="25"/>
      <c r="CO30" s="4"/>
      <c r="CP30" s="4"/>
      <c r="CQ30" s="4"/>
      <c r="CR30" s="11"/>
      <c r="CS30" s="8"/>
      <c r="CT30" s="187"/>
      <c r="CU30" s="96">
        <f t="shared" si="21"/>
        <v>0</v>
      </c>
      <c r="CV30" s="4"/>
      <c r="CW30" s="101">
        <f t="shared" si="22"/>
        <v>0</v>
      </c>
    </row>
    <row r="31" spans="1:101" x14ac:dyDescent="0.25">
      <c r="A31" s="126"/>
      <c r="B31" s="127"/>
      <c r="C31" s="127"/>
      <c r="D31" s="127"/>
      <c r="E31" s="127"/>
      <c r="F31" s="283" t="str">
        <f>_xlfn.XLOOKUP($G31,'[1]Product Cost'!$L:$L,'[1]Product Cost'!$K:$K)</f>
        <v>00619</v>
      </c>
      <c r="G31" s="25" t="s">
        <v>53</v>
      </c>
      <c r="H31" s="284" t="str">
        <f>_xlfn.XLOOKUP($G31,'[1]Product Cost'!$L:$L,'[1]Product Cost'!$M:$M)</f>
        <v>ALASKO</v>
      </c>
      <c r="I31" s="284" t="str">
        <f>_xlfn.XLOOKUP($G31,'[1]Product Cost'!$L:$L,'[1]Product Cost'!$N:$N)</f>
        <v>GFS</v>
      </c>
      <c r="J31" s="284" t="str">
        <f>_xlfn.XLOOKUP($G31,'[1]Product Cost'!$L:$L,'[1]Product Cost'!$O:$O)</f>
        <v>2192148</v>
      </c>
      <c r="K31" s="284" t="str">
        <f>_xlfn.XLOOKUP($G31,'[1]Product Cost'!$L:$L,'[1]Product Cost'!$P:$P)</f>
        <v>5X1KG</v>
      </c>
      <c r="L31" s="285">
        <f>_xlfn.XLOOKUP($G31,'[1]Product Cost'!$L:$L,'[1]Product Cost'!$Q:$Q)</f>
        <v>5000</v>
      </c>
      <c r="M31" s="284" t="str">
        <f>_xlfn.XLOOKUP($G31,'[1]Product Cost'!$L:$L,'[1]Product Cost'!$R:$R)</f>
        <v>g</v>
      </c>
      <c r="N31" s="286">
        <f>_xlfn.XLOOKUP($G31,'[1]Product Cost'!$L:$L,'[1]Product Cost'!$S:$S)</f>
        <v>22.32</v>
      </c>
      <c r="O31" s="287">
        <f>_xlfn.XLOOKUP($G31,'[1]Product Cost'!$L:$L,'[1]Product Cost'!$T:$T)</f>
        <v>4.4640000000000001E-3</v>
      </c>
      <c r="P31" s="25"/>
      <c r="R31" s="21" t="str">
        <f t="shared" si="26"/>
        <v>X</v>
      </c>
      <c r="S31" s="21" t="str">
        <f>IFERROR(VLOOKUP(G31,'Topping Sauce'!D:D,1,FALSE),"")</f>
        <v/>
      </c>
      <c r="T31" s="21" t="str">
        <f>IFERROR(VLOOKUP(G31,UFlavurs!D:D,1,FALSE),"")</f>
        <v>IQF Strawberry</v>
      </c>
      <c r="U31" s="21" t="str">
        <f>IFERROR(VLOOKUP(G31,Usensation!D:D,1,FALSE),"")</f>
        <v>IQF Strawberry</v>
      </c>
      <c r="V31" s="21" t="str">
        <f>IFERROR(VLOOKUP(G31,Smoothies!D:D,1,FALSE),"")</f>
        <v>IQF Strawberry</v>
      </c>
      <c r="W31" s="21" t="str">
        <f>IFERROR(VLOOKUP(G31,'Go Green'!D:D,1,FALSE),"")</f>
        <v/>
      </c>
      <c r="X31" s="21" t="str">
        <f>IFERROR(VLOOKUP(G31,#REF!,1,FALSE),"")</f>
        <v/>
      </c>
      <c r="Y31" s="21" t="str">
        <f>IFERROR(VLOOKUP(G31,Toppings!C:C,1,FALSE),"")</f>
        <v/>
      </c>
      <c r="Z31" s="21" t="str">
        <f>IFERROR(VLOOKUP(G31,#REF!,1,FALSE),"")</f>
        <v/>
      </c>
      <c r="AB31" s="25" t="s">
        <v>156</v>
      </c>
      <c r="AC31" s="25" t="s">
        <v>53</v>
      </c>
      <c r="AD31" s="4" t="s">
        <v>59</v>
      </c>
      <c r="AE31" s="4" t="s">
        <v>14</v>
      </c>
      <c r="AF31" s="4" t="s">
        <v>81</v>
      </c>
      <c r="AG31" s="4" t="s">
        <v>60</v>
      </c>
      <c r="AH31" s="11">
        <f>5*1*1000</f>
        <v>5000</v>
      </c>
      <c r="AI31" s="4" t="s">
        <v>2</v>
      </c>
      <c r="AJ31" s="102">
        <v>21.22</v>
      </c>
      <c r="AK31" s="98">
        <f t="shared" si="15"/>
        <v>4.2439999999999995E-3</v>
      </c>
      <c r="AL31" s="4" t="str">
        <f>IFERROR(IF(AF31="TBD","Y",_xlfn.XLOOKUP(AF31,[2]PIVOT!$D:$D,[2]PIVOT!$J:$J)),"N/A")</f>
        <v>N</v>
      </c>
      <c r="AM31" s="25"/>
      <c r="AN31" s="155" t="s">
        <v>614</v>
      </c>
      <c r="AO31" s="25" t="s">
        <v>53</v>
      </c>
      <c r="AP31" s="4" t="s">
        <v>59</v>
      </c>
      <c r="AQ31" s="4" t="s">
        <v>296</v>
      </c>
      <c r="AR31" s="16" t="s">
        <v>583</v>
      </c>
      <c r="AS31" s="4" t="s">
        <v>60</v>
      </c>
      <c r="AT31" s="11">
        <f>5*1*1000</f>
        <v>5000</v>
      </c>
      <c r="AU31" s="4" t="s">
        <v>2</v>
      </c>
      <c r="AV31" s="102">
        <v>20.53</v>
      </c>
      <c r="AW31" s="98">
        <f t="shared" si="27"/>
        <v>4.1060000000000003E-3</v>
      </c>
      <c r="AX31" s="25"/>
      <c r="AY31" s="4" t="s">
        <v>14</v>
      </c>
      <c r="AZ31" s="4" t="s">
        <v>81</v>
      </c>
      <c r="BA31" s="4" t="s">
        <v>60</v>
      </c>
      <c r="BB31" s="11">
        <f>5*1*1000</f>
        <v>5000</v>
      </c>
      <c r="BC31" s="4" t="s">
        <v>2</v>
      </c>
      <c r="BD31" s="187">
        <v>24.73</v>
      </c>
      <c r="BE31" s="201">
        <f>IFERROR(BD31/BB31,0)</f>
        <v>4.9459999999999999E-3</v>
      </c>
      <c r="BF31" s="4">
        <v>770</v>
      </c>
      <c r="BG31" s="187">
        <f t="shared" si="1"/>
        <v>19042.099999999999</v>
      </c>
      <c r="BI31" s="25" t="s">
        <v>116</v>
      </c>
      <c r="BJ31" s="25" t="s">
        <v>53</v>
      </c>
      <c r="BK31" s="4" t="s">
        <v>692</v>
      </c>
      <c r="BL31" s="4" t="s">
        <v>618</v>
      </c>
      <c r="BM31" s="166" t="s">
        <v>675</v>
      </c>
      <c r="BN31" s="4" t="s">
        <v>664</v>
      </c>
      <c r="BO31" s="11">
        <f>30*453.592</f>
        <v>13607.76</v>
      </c>
      <c r="BP31" s="4" t="s">
        <v>2</v>
      </c>
      <c r="BQ31" s="38">
        <v>60.11</v>
      </c>
      <c r="BR31" s="98">
        <f t="shared" si="29"/>
        <v>4.4173324632415618E-3</v>
      </c>
      <c r="BS31" s="25"/>
      <c r="BT31" s="4" t="s">
        <v>14</v>
      </c>
      <c r="BU31" s="4" t="s">
        <v>81</v>
      </c>
      <c r="BV31" s="4" t="s">
        <v>60</v>
      </c>
      <c r="BW31" s="11">
        <f>5*1*1000</f>
        <v>5000</v>
      </c>
      <c r="BX31" s="4" t="s">
        <v>2</v>
      </c>
      <c r="BY31" s="187">
        <v>23</v>
      </c>
      <c r="BZ31" s="201">
        <f t="shared" si="19"/>
        <v>4.5999999999999999E-3</v>
      </c>
      <c r="CA31" s="4">
        <v>200</v>
      </c>
      <c r="CB31" s="187">
        <f t="shared" si="2"/>
        <v>4600</v>
      </c>
      <c r="CD31" s="25" t="s">
        <v>156</v>
      </c>
      <c r="CE31" s="25" t="s">
        <v>53</v>
      </c>
      <c r="CF31" s="4" t="s">
        <v>59</v>
      </c>
      <c r="CG31" s="4" t="s">
        <v>724</v>
      </c>
      <c r="CH31" s="4">
        <v>17801030</v>
      </c>
      <c r="CI31" s="4" t="s">
        <v>732</v>
      </c>
      <c r="CJ31" s="11">
        <f>2*5*453.59</f>
        <v>4535.8999999999996</v>
      </c>
      <c r="CK31" s="4" t="s">
        <v>2</v>
      </c>
      <c r="CL31" s="102">
        <v>34.4</v>
      </c>
      <c r="CM31" s="98">
        <f t="shared" si="30"/>
        <v>7.5839414449172162E-3</v>
      </c>
      <c r="CN31" s="25"/>
      <c r="CO31" s="4"/>
      <c r="CP31" s="4"/>
      <c r="CQ31" s="4"/>
      <c r="CR31" s="11"/>
      <c r="CS31" s="4"/>
      <c r="CT31" s="187"/>
      <c r="CU31" s="98">
        <f t="shared" si="21"/>
        <v>0</v>
      </c>
      <c r="CV31" s="4"/>
      <c r="CW31" s="187">
        <f t="shared" si="22"/>
        <v>0</v>
      </c>
    </row>
    <row r="32" spans="1:101" ht="18.75" x14ac:dyDescent="0.3">
      <c r="A32" s="126"/>
      <c r="B32" s="127"/>
      <c r="C32" s="127"/>
      <c r="D32" s="127"/>
      <c r="E32" s="127"/>
      <c r="F32" s="27" t="s">
        <v>277</v>
      </c>
      <c r="G32" s="26"/>
      <c r="H32" s="5"/>
      <c r="I32" s="5"/>
      <c r="J32" s="5"/>
      <c r="K32" s="5"/>
      <c r="L32" s="5"/>
      <c r="M32" s="5"/>
      <c r="N32" s="99"/>
      <c r="O32" s="95"/>
      <c r="P32" s="26"/>
      <c r="R32" s="34" t="str">
        <f t="shared" si="26"/>
        <v/>
      </c>
      <c r="S32" s="34" t="str">
        <f>IFERROR(VLOOKUP(G32,'Topping Sauce'!D:D,1,FALSE),"")</f>
        <v/>
      </c>
      <c r="T32" s="34" t="str">
        <f>IFERROR(VLOOKUP(G32,UFlavurs!D:D,1,FALSE),"")</f>
        <v/>
      </c>
      <c r="U32" s="34" t="str">
        <f>IFERROR(VLOOKUP(G32,Usensation!D:D,1,FALSE),"")</f>
        <v/>
      </c>
      <c r="V32" s="34" t="str">
        <f>IFERROR(VLOOKUP(G32,Smoothies!D:D,1,FALSE),"")</f>
        <v/>
      </c>
      <c r="W32" s="34" t="str">
        <f>IFERROR(VLOOKUP(G32,'Go Green'!D:D,1,FALSE),"")</f>
        <v/>
      </c>
      <c r="X32" s="34" t="str">
        <f>IFERROR(VLOOKUP(G32,#REF!,1,FALSE),"")</f>
        <v/>
      </c>
      <c r="Y32" s="34" t="str">
        <f>IFERROR(VLOOKUP(G32,Toppings!C:C,1,FALSE),"")</f>
        <v/>
      </c>
      <c r="Z32" s="34" t="str">
        <f>IFERROR(VLOOKUP(G32,#REF!,1,FALSE),"")</f>
        <v/>
      </c>
      <c r="AB32" s="27" t="s">
        <v>277</v>
      </c>
      <c r="AC32" s="26"/>
      <c r="AD32" s="5"/>
      <c r="AE32" s="5"/>
      <c r="AF32" s="5"/>
      <c r="AG32" s="5"/>
      <c r="AH32" s="5"/>
      <c r="AI32" s="5"/>
      <c r="AJ32" s="99"/>
      <c r="AK32" s="95"/>
      <c r="AL32" s="5"/>
      <c r="AM32" s="26"/>
      <c r="AN32" s="27" t="s">
        <v>277</v>
      </c>
      <c r="AO32" s="26"/>
      <c r="AP32" s="5"/>
      <c r="AQ32" s="5"/>
      <c r="AR32" s="5"/>
      <c r="AS32" s="5"/>
      <c r="AT32" s="5"/>
      <c r="AU32" s="5"/>
      <c r="AV32" s="99"/>
      <c r="AW32" s="95"/>
      <c r="AX32" s="26"/>
      <c r="AY32" s="5" t="s">
        <v>418</v>
      </c>
      <c r="AZ32" s="5"/>
      <c r="BA32" s="5" t="s">
        <v>418</v>
      </c>
      <c r="BB32" s="5"/>
      <c r="BC32" s="5" t="s">
        <v>418</v>
      </c>
      <c r="BD32" s="191"/>
      <c r="BE32" s="95"/>
      <c r="BF32" s="5"/>
      <c r="BG32" s="191">
        <f t="shared" si="1"/>
        <v>0</v>
      </c>
      <c r="BI32" s="27" t="s">
        <v>277</v>
      </c>
      <c r="BJ32" s="26"/>
      <c r="BK32" s="5"/>
      <c r="BL32" s="5"/>
      <c r="BM32" s="5"/>
      <c r="BN32" s="5"/>
      <c r="BO32" s="5"/>
      <c r="BP32" s="5"/>
      <c r="BQ32" s="191"/>
      <c r="BR32" s="95"/>
      <c r="BS32" s="26"/>
      <c r="BT32" s="5"/>
      <c r="BU32" s="5"/>
      <c r="BV32" s="5"/>
      <c r="BW32" s="5"/>
      <c r="BX32" s="5"/>
      <c r="BY32" s="191"/>
      <c r="BZ32" s="95"/>
      <c r="CA32" s="5"/>
      <c r="CB32" s="191">
        <f t="shared" si="2"/>
        <v>0</v>
      </c>
      <c r="CD32" s="27" t="s">
        <v>277</v>
      </c>
      <c r="CE32" s="26"/>
      <c r="CF32" s="5"/>
      <c r="CG32" s="5"/>
      <c r="CH32" s="5"/>
      <c r="CI32" s="5"/>
      <c r="CJ32" s="5"/>
      <c r="CK32" s="5"/>
      <c r="CL32" s="99"/>
      <c r="CM32" s="95"/>
      <c r="CN32" s="26"/>
      <c r="CO32" s="5"/>
      <c r="CP32" s="5"/>
      <c r="CQ32" s="5"/>
      <c r="CR32" s="5"/>
      <c r="CS32" s="5"/>
      <c r="CT32" s="191"/>
      <c r="CU32" s="95"/>
      <c r="CV32" s="5"/>
      <c r="CW32" s="191">
        <f t="shared" ref="CW32:CW59" si="31">CV32*CT32</f>
        <v>0</v>
      </c>
    </row>
    <row r="33" spans="1:101" x14ac:dyDescent="0.25">
      <c r="A33" s="126"/>
      <c r="B33" s="127"/>
      <c r="C33" s="127"/>
      <c r="D33" s="127"/>
      <c r="E33" s="127"/>
      <c r="F33" s="283" t="str">
        <f>_xlfn.XLOOKUP($G33,'[1]Product Cost'!$L:$L,'[1]Product Cost'!$K:$K)</f>
        <v>N/A</v>
      </c>
      <c r="G33" s="25" t="s">
        <v>188</v>
      </c>
      <c r="H33" s="284" t="str">
        <f>_xlfn.XLOOKUP($G33,'[1]Product Cost'!$L:$L,'[1]Product Cost'!$M:$M)</f>
        <v>LOCAL</v>
      </c>
      <c r="I33" s="284" t="str">
        <f>_xlfn.XLOOKUP($G33,'[1]Product Cost'!$L:$L,'[1]Product Cost'!$N:$N)</f>
        <v>WALMART</v>
      </c>
      <c r="J33" s="284" t="str">
        <f>_xlfn.XLOOKUP($G33,'[1]Product Cost'!$L:$L,'[1]Product Cost'!$O:$O)</f>
        <v>N/A</v>
      </c>
      <c r="K33" s="284" t="str">
        <f>_xlfn.XLOOKUP($G33,'[1]Product Cost'!$L:$L,'[1]Product Cost'!$P:$P)</f>
        <v>11OZ</v>
      </c>
      <c r="L33" s="285">
        <f>_xlfn.XLOOKUP($G33,'[1]Product Cost'!$L:$L,'[1]Product Cost'!$Q:$Q)</f>
        <v>311.85000000000002</v>
      </c>
      <c r="M33" s="284" t="str">
        <f>_xlfn.XLOOKUP($G33,'[1]Product Cost'!$L:$L,'[1]Product Cost'!$R:$R)</f>
        <v>g</v>
      </c>
      <c r="N33" s="286">
        <f>_xlfn.XLOOKUP($G33,'[1]Product Cost'!$L:$L,'[1]Product Cost'!$S:$S)</f>
        <v>1.77</v>
      </c>
      <c r="O33" s="287">
        <f>_xlfn.XLOOKUP($G33,'[1]Product Cost'!$L:$L,'[1]Product Cost'!$T:$T)</f>
        <v>5.6758056758056752E-3</v>
      </c>
      <c r="P33" s="25"/>
      <c r="R33" s="21" t="str">
        <f t="shared" si="26"/>
        <v>X</v>
      </c>
      <c r="S33" s="21" t="str">
        <f>IFERROR(VLOOKUP(G33,'Topping Sauce'!D:D,1,FALSE),"")</f>
        <v/>
      </c>
      <c r="T33" s="21" t="str">
        <f>IFERROR(VLOOKUP(G33,UFlavurs!D:D,1,FALSE),"")</f>
        <v/>
      </c>
      <c r="U33" s="21" t="str">
        <f>IFERROR(VLOOKUP(G33,Usensation!D:D,1,FALSE),"")</f>
        <v/>
      </c>
      <c r="V33" s="21" t="str">
        <f>IFERROR(VLOOKUP(G33,Smoothies!D:D,1,FALSE),"")</f>
        <v/>
      </c>
      <c r="W33" s="21" t="str">
        <f>IFERROR(VLOOKUP(G33,'Go Green'!D:D,1,FALSE),"")</f>
        <v>Fresh Cucumber</v>
      </c>
      <c r="X33" s="21" t="str">
        <f>IFERROR(VLOOKUP(G33,#REF!,1,FALSE),"")</f>
        <v/>
      </c>
      <c r="Y33" s="21" t="str">
        <f>IFERROR(VLOOKUP(G33,Toppings!C:C,1,FALSE),"")</f>
        <v/>
      </c>
      <c r="Z33" s="21" t="str">
        <f>IFERROR(VLOOKUP(G33,#REF!,1,FALSE),"")</f>
        <v/>
      </c>
      <c r="AB33" s="25" t="s">
        <v>116</v>
      </c>
      <c r="AC33" s="25" t="s">
        <v>188</v>
      </c>
      <c r="AD33" s="4" t="s">
        <v>115</v>
      </c>
      <c r="AE33" s="4" t="s">
        <v>392</v>
      </c>
      <c r="AF33" s="4" t="s">
        <v>116</v>
      </c>
      <c r="AG33" s="4" t="s">
        <v>189</v>
      </c>
      <c r="AH33" s="22">
        <f>11*28.35</f>
        <v>311.85000000000002</v>
      </c>
      <c r="AI33" s="4" t="s">
        <v>2</v>
      </c>
      <c r="AJ33" s="100">
        <v>1.77</v>
      </c>
      <c r="AK33" s="96">
        <f t="shared" ref="AK33:AK37" si="32">IFERROR(AJ33/AH33,0)</f>
        <v>5.6758056758056752E-3</v>
      </c>
      <c r="AL33" s="4" t="str">
        <f>IFERROR(IF(AF33="TBD","Y",_xlfn.XLOOKUP(AF33,[2]PIVOT!$D:$D,[2]PIVOT!$J:$J)),"N/A")</f>
        <v>N/A</v>
      </c>
      <c r="AM33" s="25"/>
      <c r="AN33" s="25" t="s">
        <v>116</v>
      </c>
      <c r="AO33" s="25" t="s">
        <v>188</v>
      </c>
      <c r="AP33" s="4" t="s">
        <v>115</v>
      </c>
      <c r="AQ33" s="4" t="s">
        <v>392</v>
      </c>
      <c r="AR33" s="4" t="s">
        <v>116</v>
      </c>
      <c r="AS33" s="4" t="s">
        <v>189</v>
      </c>
      <c r="AT33" s="22">
        <f>11*28.35</f>
        <v>311.85000000000002</v>
      </c>
      <c r="AU33" s="4" t="s">
        <v>2</v>
      </c>
      <c r="AV33" s="100">
        <v>1.77</v>
      </c>
      <c r="AW33" s="96">
        <f t="shared" ref="AW33:AW37" si="33">IFERROR(AV33/AT33,0)</f>
        <v>5.6758056758056752E-3</v>
      </c>
      <c r="AX33" s="25"/>
      <c r="AY33" s="4" t="s">
        <v>392</v>
      </c>
      <c r="AZ33" s="4" t="s">
        <v>116</v>
      </c>
      <c r="BA33" s="4" t="s">
        <v>189</v>
      </c>
      <c r="BB33" s="22">
        <f>11*28.35</f>
        <v>311.85000000000002</v>
      </c>
      <c r="BC33" s="4" t="s">
        <v>2</v>
      </c>
      <c r="BD33" s="100">
        <v>1.77</v>
      </c>
      <c r="BE33" s="96">
        <f t="shared" ref="BE33:BE37" si="34">IFERROR(BD33/BB33,0)</f>
        <v>5.6758056758056752E-3</v>
      </c>
      <c r="BF33" s="4">
        <v>0</v>
      </c>
      <c r="BG33" s="100">
        <f t="shared" si="1"/>
        <v>0</v>
      </c>
      <c r="BI33" s="25" t="s">
        <v>116</v>
      </c>
      <c r="BJ33" s="25" t="s">
        <v>188</v>
      </c>
      <c r="BK33" s="4" t="s">
        <v>115</v>
      </c>
      <c r="BL33" s="4" t="s">
        <v>392</v>
      </c>
      <c r="BM33" s="4" t="s">
        <v>116</v>
      </c>
      <c r="BN33" s="4" t="s">
        <v>189</v>
      </c>
      <c r="BO33" s="22">
        <f>11*28.35</f>
        <v>311.85000000000002</v>
      </c>
      <c r="BP33" s="4" t="s">
        <v>2</v>
      </c>
      <c r="BQ33" s="23">
        <v>1.77</v>
      </c>
      <c r="BR33" s="96">
        <f t="shared" ref="BR33:BR37" si="35">IFERROR(BQ33/BO33,0)</f>
        <v>5.6758056758056752E-3</v>
      </c>
      <c r="BS33" s="25"/>
      <c r="BT33" s="4" t="s">
        <v>392</v>
      </c>
      <c r="BU33" s="4" t="s">
        <v>116</v>
      </c>
      <c r="BV33" s="4" t="s">
        <v>189</v>
      </c>
      <c r="BW33" s="22">
        <f>11*28.35</f>
        <v>311.85000000000002</v>
      </c>
      <c r="BX33" s="4" t="s">
        <v>2</v>
      </c>
      <c r="BY33" s="38">
        <v>1.77</v>
      </c>
      <c r="BZ33" s="96">
        <f t="shared" ref="BZ33:BZ37" si="36">IFERROR(BY33/BW33,0)</f>
        <v>5.6758056758056752E-3</v>
      </c>
      <c r="CA33" s="4"/>
      <c r="CB33" s="100">
        <f t="shared" si="2"/>
        <v>0</v>
      </c>
      <c r="CD33" s="25" t="s">
        <v>116</v>
      </c>
      <c r="CE33" s="25" t="s">
        <v>188</v>
      </c>
      <c r="CF33" s="4" t="s">
        <v>115</v>
      </c>
      <c r="CG33" s="4" t="s">
        <v>392</v>
      </c>
      <c r="CH33" s="4" t="s">
        <v>116</v>
      </c>
      <c r="CI33" s="4" t="s">
        <v>189</v>
      </c>
      <c r="CJ33" s="22">
        <f>11*28.35</f>
        <v>311.85000000000002</v>
      </c>
      <c r="CK33" s="4" t="s">
        <v>2</v>
      </c>
      <c r="CL33" s="100">
        <v>0.98</v>
      </c>
      <c r="CM33" s="96">
        <f t="shared" ref="CM33:CM37" si="37">IFERROR(CL33/CJ33,0)</f>
        <v>3.1425364758698089E-3</v>
      </c>
      <c r="CN33" s="25"/>
      <c r="CO33" s="4"/>
      <c r="CP33" s="4"/>
      <c r="CQ33" s="4"/>
      <c r="CR33" s="22"/>
      <c r="CS33" s="4"/>
      <c r="CT33" s="38"/>
      <c r="CU33" s="96">
        <f t="shared" ref="CU33:CU37" si="38">IFERROR(CT33/CR33,0)</f>
        <v>0</v>
      </c>
      <c r="CV33" s="4"/>
      <c r="CW33" s="100">
        <f t="shared" si="31"/>
        <v>0</v>
      </c>
    </row>
    <row r="34" spans="1:101" x14ac:dyDescent="0.25">
      <c r="A34" s="126"/>
      <c r="B34" s="127"/>
      <c r="C34" s="127"/>
      <c r="D34" s="127"/>
      <c r="E34" s="127"/>
      <c r="F34" s="283" t="str">
        <f>_xlfn.XLOOKUP($G34,'[1]Product Cost'!$L:$L,'[1]Product Cost'!$K:$K)</f>
        <v>N/A</v>
      </c>
      <c r="G34" s="25" t="s">
        <v>466</v>
      </c>
      <c r="H34" s="284" t="str">
        <f>_xlfn.XLOOKUP($G34,'[1]Product Cost'!$L:$L,'[1]Product Cost'!$M:$M)</f>
        <v>LOCAL</v>
      </c>
      <c r="I34" s="284" t="str">
        <f>_xlfn.XLOOKUP($G34,'[1]Product Cost'!$L:$L,'[1]Product Cost'!$N:$N)</f>
        <v>WALMART</v>
      </c>
      <c r="J34" s="284" t="str">
        <f>_xlfn.XLOOKUP($G34,'[1]Product Cost'!$L:$L,'[1]Product Cost'!$O:$O)</f>
        <v>N/A</v>
      </c>
      <c r="K34" s="284" t="str">
        <f>_xlfn.XLOOKUP($G34,'[1]Product Cost'!$L:$L,'[1]Product Cost'!$P:$P)</f>
        <v>225G</v>
      </c>
      <c r="L34" s="285">
        <f>_xlfn.XLOOKUP($G34,'[1]Product Cost'!$L:$L,'[1]Product Cost'!$Q:$Q)</f>
        <v>135</v>
      </c>
      <c r="M34" s="284" t="str">
        <f>_xlfn.XLOOKUP($G34,'[1]Product Cost'!$L:$L,'[1]Product Cost'!$R:$R)</f>
        <v>g</v>
      </c>
      <c r="N34" s="286">
        <f>_xlfn.XLOOKUP($G34,'[1]Product Cost'!$L:$L,'[1]Product Cost'!$S:$S)</f>
        <v>3.97</v>
      </c>
      <c r="O34" s="287">
        <f>_xlfn.XLOOKUP($G34,'[1]Product Cost'!$L:$L,'[1]Product Cost'!$T:$T)</f>
        <v>2.940740740740741E-2</v>
      </c>
      <c r="P34" s="25"/>
      <c r="R34" s="21" t="str">
        <f t="shared" si="26"/>
        <v>X</v>
      </c>
      <c r="S34" s="21" t="str">
        <f>IFERROR(VLOOKUP(G34,'Topping Sauce'!D:D,1,FALSE),"")</f>
        <v/>
      </c>
      <c r="T34" s="21" t="str">
        <f>IFERROR(VLOOKUP(G34,UFlavurs!D:D,1,FALSE),"")</f>
        <v/>
      </c>
      <c r="U34" s="21" t="str">
        <f>IFERROR(VLOOKUP(G34,Usensation!D:D,1,FALSE),"")</f>
        <v/>
      </c>
      <c r="V34" s="21" t="str">
        <f>IFERROR(VLOOKUP(G34,Smoothies!D:D,1,FALSE),"")</f>
        <v/>
      </c>
      <c r="W34" s="21" t="str">
        <f>IFERROR(VLOOKUP(G34,'Go Green'!D:D,1,FALSE),"")</f>
        <v/>
      </c>
      <c r="X34" s="21" t="str">
        <f>IFERROR(VLOOKUP(G34,#REF!,1,FALSE),"")</f>
        <v/>
      </c>
      <c r="Y34" s="21" t="str">
        <f>IFERROR(VLOOKUP(G34,Toppings!C:C,1,FALSE),"")</f>
        <v>Fresh Mango, Chunks</v>
      </c>
      <c r="Z34" s="21" t="str">
        <f>IFERROR(VLOOKUP(G34,#REF!,1,FALSE),"")</f>
        <v/>
      </c>
      <c r="AB34" s="25" t="s">
        <v>116</v>
      </c>
      <c r="AC34" s="25" t="s">
        <v>466</v>
      </c>
      <c r="AD34" s="4" t="s">
        <v>115</v>
      </c>
      <c r="AE34" s="4" t="s">
        <v>392</v>
      </c>
      <c r="AF34" s="4" t="s">
        <v>116</v>
      </c>
      <c r="AG34" s="4" t="s">
        <v>467</v>
      </c>
      <c r="AH34" s="22">
        <f>225*60%</f>
        <v>135</v>
      </c>
      <c r="AI34" s="4" t="s">
        <v>2</v>
      </c>
      <c r="AJ34" s="101">
        <v>3.97</v>
      </c>
      <c r="AK34" s="96">
        <f t="shared" si="32"/>
        <v>2.940740740740741E-2</v>
      </c>
      <c r="AL34" s="4" t="str">
        <f>IFERROR(IF(AF34="TBD","Y",_xlfn.XLOOKUP(AF34,[2]PIVOT!$D:$D,[2]PIVOT!$J:$J)),"N/A")</f>
        <v>N/A</v>
      </c>
      <c r="AM34" s="25"/>
      <c r="AN34" s="25" t="s">
        <v>116</v>
      </c>
      <c r="AO34" s="25" t="s">
        <v>466</v>
      </c>
      <c r="AP34" s="4" t="s">
        <v>115</v>
      </c>
      <c r="AQ34" s="4" t="s">
        <v>392</v>
      </c>
      <c r="AR34" s="4" t="s">
        <v>116</v>
      </c>
      <c r="AS34" s="4" t="s">
        <v>467</v>
      </c>
      <c r="AT34" s="22">
        <f>225*60%</f>
        <v>135</v>
      </c>
      <c r="AU34" s="4" t="s">
        <v>2</v>
      </c>
      <c r="AV34" s="101">
        <v>3.97</v>
      </c>
      <c r="AW34" s="96">
        <f t="shared" si="33"/>
        <v>2.940740740740741E-2</v>
      </c>
      <c r="AX34" s="25"/>
      <c r="AY34" s="4" t="s">
        <v>392</v>
      </c>
      <c r="AZ34" s="4" t="s">
        <v>116</v>
      </c>
      <c r="BA34" s="4" t="s">
        <v>467</v>
      </c>
      <c r="BB34" s="22">
        <f>225*60%</f>
        <v>135</v>
      </c>
      <c r="BC34" s="4" t="s">
        <v>2</v>
      </c>
      <c r="BD34" s="101">
        <v>3.97</v>
      </c>
      <c r="BE34" s="96">
        <f t="shared" si="34"/>
        <v>2.940740740740741E-2</v>
      </c>
      <c r="BF34" s="4">
        <v>0</v>
      </c>
      <c r="BG34" s="101">
        <f t="shared" si="1"/>
        <v>0</v>
      </c>
      <c r="BI34" s="25" t="s">
        <v>116</v>
      </c>
      <c r="BJ34" s="25" t="s">
        <v>466</v>
      </c>
      <c r="BK34" s="4" t="s">
        <v>115</v>
      </c>
      <c r="BL34" s="4" t="s">
        <v>392</v>
      </c>
      <c r="BM34" s="4" t="s">
        <v>116</v>
      </c>
      <c r="BN34" s="4" t="s">
        <v>467</v>
      </c>
      <c r="BO34" s="22">
        <f>225*60%</f>
        <v>135</v>
      </c>
      <c r="BP34" s="4" t="s">
        <v>2</v>
      </c>
      <c r="BQ34" s="38">
        <v>3.97</v>
      </c>
      <c r="BR34" s="96">
        <f t="shared" si="35"/>
        <v>2.940740740740741E-2</v>
      </c>
      <c r="BS34" s="25"/>
      <c r="BT34" s="4" t="s">
        <v>392</v>
      </c>
      <c r="BU34" s="4" t="s">
        <v>116</v>
      </c>
      <c r="BV34" s="4" t="s">
        <v>467</v>
      </c>
      <c r="BW34" s="22">
        <f>225*60%</f>
        <v>135</v>
      </c>
      <c r="BX34" s="4" t="s">
        <v>2</v>
      </c>
      <c r="BY34" s="38">
        <v>3.97</v>
      </c>
      <c r="BZ34" s="96">
        <f t="shared" si="36"/>
        <v>2.940740740740741E-2</v>
      </c>
      <c r="CA34" s="4"/>
      <c r="CB34" s="101">
        <f t="shared" si="2"/>
        <v>0</v>
      </c>
      <c r="CD34" s="25" t="s">
        <v>116</v>
      </c>
      <c r="CE34" s="25" t="s">
        <v>466</v>
      </c>
      <c r="CF34" s="4" t="s">
        <v>115</v>
      </c>
      <c r="CG34" s="4" t="s">
        <v>392</v>
      </c>
      <c r="CH34" s="4" t="s">
        <v>116</v>
      </c>
      <c r="CI34" s="4" t="s">
        <v>467</v>
      </c>
      <c r="CJ34" s="22">
        <f>225*60%</f>
        <v>135</v>
      </c>
      <c r="CK34" s="4" t="s">
        <v>2</v>
      </c>
      <c r="CL34" s="101">
        <v>0.98</v>
      </c>
      <c r="CM34" s="96">
        <f t="shared" si="37"/>
        <v>7.2592592592592587E-3</v>
      </c>
      <c r="CN34" s="25"/>
      <c r="CO34" s="4"/>
      <c r="CP34" s="4"/>
      <c r="CQ34" s="4"/>
      <c r="CR34" s="22"/>
      <c r="CS34" s="4"/>
      <c r="CT34" s="38"/>
      <c r="CU34" s="96">
        <f t="shared" si="38"/>
        <v>0</v>
      </c>
      <c r="CV34" s="4"/>
      <c r="CW34" s="101">
        <f t="shared" si="31"/>
        <v>0</v>
      </c>
    </row>
    <row r="35" spans="1:101" x14ac:dyDescent="0.25">
      <c r="A35" s="126"/>
      <c r="B35" s="127"/>
      <c r="C35" s="127"/>
      <c r="D35" s="127"/>
      <c r="E35" s="127"/>
      <c r="F35" s="283" t="str">
        <f>_xlfn.XLOOKUP($G35,'[1]Product Cost'!$L:$L,'[1]Product Cost'!$K:$K)</f>
        <v>N/A</v>
      </c>
      <c r="G35" s="25" t="s">
        <v>136</v>
      </c>
      <c r="H35" s="284" t="str">
        <f>_xlfn.XLOOKUP($G35,'[1]Product Cost'!$L:$L,'[1]Product Cost'!$M:$M)</f>
        <v>LOCAL</v>
      </c>
      <c r="I35" s="284" t="str">
        <f>_xlfn.XLOOKUP($G35,'[1]Product Cost'!$L:$L,'[1]Product Cost'!$N:$N)</f>
        <v>WALMART</v>
      </c>
      <c r="J35" s="284" t="str">
        <f>_xlfn.XLOOKUP($G35,'[1]Product Cost'!$L:$L,'[1]Product Cost'!$O:$O)</f>
        <v>N/A</v>
      </c>
      <c r="K35" s="284" t="str">
        <f>_xlfn.XLOOKUP($G35,'[1]Product Cost'!$L:$L,'[1]Product Cost'!$P:$P)</f>
        <v>7G</v>
      </c>
      <c r="L35" s="285">
        <f>_xlfn.XLOOKUP($G35,'[1]Product Cost'!$L:$L,'[1]Product Cost'!$Q:$Q)</f>
        <v>7</v>
      </c>
      <c r="M35" s="284" t="str">
        <f>_xlfn.XLOOKUP($G35,'[1]Product Cost'!$L:$L,'[1]Product Cost'!$R:$R)</f>
        <v>g</v>
      </c>
      <c r="N35" s="286">
        <f>_xlfn.XLOOKUP($G35,'[1]Product Cost'!$L:$L,'[1]Product Cost'!$S:$S)</f>
        <v>0.67</v>
      </c>
      <c r="O35" s="287">
        <f>_xlfn.XLOOKUP($G35,'[1]Product Cost'!$L:$L,'[1]Product Cost'!$T:$T)</f>
        <v>9.5714285714285724E-2</v>
      </c>
      <c r="P35" s="25"/>
      <c r="R35" s="21" t="str">
        <f t="shared" si="26"/>
        <v>X</v>
      </c>
      <c r="S35" s="21" t="str">
        <f>IFERROR(VLOOKUP(G35,'Topping Sauce'!D:D,1,FALSE),"")</f>
        <v/>
      </c>
      <c r="T35" s="21" t="str">
        <f>IFERROR(VLOOKUP(G35,UFlavurs!D:D,1,FALSE),"")</f>
        <v/>
      </c>
      <c r="U35" s="21" t="str">
        <f>IFERROR(VLOOKUP(G35,Usensation!D:D,1,FALSE),"")</f>
        <v/>
      </c>
      <c r="V35" s="21" t="str">
        <f>IFERROR(VLOOKUP(G35,Smoothies!D:D,1,FALSE),"")</f>
        <v>Fresh Mint</v>
      </c>
      <c r="W35" s="21" t="str">
        <f>IFERROR(VLOOKUP(G35,'Go Green'!D:D,1,FALSE),"")</f>
        <v/>
      </c>
      <c r="X35" s="21" t="str">
        <f>IFERROR(VLOOKUP(G35,#REF!,1,FALSE),"")</f>
        <v/>
      </c>
      <c r="Y35" s="21" t="str">
        <f>IFERROR(VLOOKUP(G35,Toppings!C:C,1,FALSE),"")</f>
        <v>Fresh Mint</v>
      </c>
      <c r="Z35" s="21" t="str">
        <f>IFERROR(VLOOKUP(G35,#REF!,1,FALSE),"")</f>
        <v/>
      </c>
      <c r="AB35" s="25" t="s">
        <v>116</v>
      </c>
      <c r="AC35" s="25" t="s">
        <v>136</v>
      </c>
      <c r="AD35" s="4" t="s">
        <v>115</v>
      </c>
      <c r="AE35" s="4" t="s">
        <v>392</v>
      </c>
      <c r="AF35" s="4" t="s">
        <v>116</v>
      </c>
      <c r="AG35" s="4" t="s">
        <v>142</v>
      </c>
      <c r="AH35" s="22">
        <v>7</v>
      </c>
      <c r="AI35" s="4" t="s">
        <v>2</v>
      </c>
      <c r="AJ35" s="101">
        <v>0.67</v>
      </c>
      <c r="AK35" s="96">
        <f t="shared" si="32"/>
        <v>9.5714285714285724E-2</v>
      </c>
      <c r="AL35" s="4" t="str">
        <f>IFERROR(IF(AF35="TBD","Y",_xlfn.XLOOKUP(AF35,[2]PIVOT!$D:$D,[2]PIVOT!$J:$J)),"N/A")</f>
        <v>N/A</v>
      </c>
      <c r="AM35" s="25"/>
      <c r="AN35" s="25" t="s">
        <v>116</v>
      </c>
      <c r="AO35" s="25" t="s">
        <v>136</v>
      </c>
      <c r="AP35" s="4" t="s">
        <v>115</v>
      </c>
      <c r="AQ35" s="4" t="s">
        <v>392</v>
      </c>
      <c r="AR35" s="4" t="s">
        <v>116</v>
      </c>
      <c r="AS35" s="4" t="s">
        <v>142</v>
      </c>
      <c r="AT35" s="22">
        <v>7</v>
      </c>
      <c r="AU35" s="4" t="s">
        <v>2</v>
      </c>
      <c r="AV35" s="101">
        <v>0.67</v>
      </c>
      <c r="AW35" s="96">
        <f t="shared" si="33"/>
        <v>9.5714285714285724E-2</v>
      </c>
      <c r="AX35" s="25"/>
      <c r="AY35" s="4" t="s">
        <v>392</v>
      </c>
      <c r="AZ35" s="4" t="s">
        <v>116</v>
      </c>
      <c r="BA35" s="4" t="s">
        <v>142</v>
      </c>
      <c r="BB35" s="22">
        <v>7</v>
      </c>
      <c r="BC35" s="4" t="s">
        <v>2</v>
      </c>
      <c r="BD35" s="101">
        <v>0.67</v>
      </c>
      <c r="BE35" s="96">
        <f t="shared" si="34"/>
        <v>9.5714285714285724E-2</v>
      </c>
      <c r="BF35" s="4">
        <v>0</v>
      </c>
      <c r="BG35" s="101">
        <f t="shared" si="1"/>
        <v>0</v>
      </c>
      <c r="BI35" s="25" t="s">
        <v>116</v>
      </c>
      <c r="BJ35" s="25" t="s">
        <v>136</v>
      </c>
      <c r="BK35" s="4" t="s">
        <v>115</v>
      </c>
      <c r="BL35" s="4" t="s">
        <v>392</v>
      </c>
      <c r="BM35" s="4" t="s">
        <v>116</v>
      </c>
      <c r="BN35" s="4" t="s">
        <v>142</v>
      </c>
      <c r="BO35" s="22">
        <v>7</v>
      </c>
      <c r="BP35" s="4" t="s">
        <v>2</v>
      </c>
      <c r="BQ35" s="38">
        <v>0.67</v>
      </c>
      <c r="BR35" s="96">
        <f t="shared" si="35"/>
        <v>9.5714285714285724E-2</v>
      </c>
      <c r="BS35" s="25"/>
      <c r="BT35" s="4" t="s">
        <v>392</v>
      </c>
      <c r="BU35" s="4" t="s">
        <v>116</v>
      </c>
      <c r="BV35" s="4" t="s">
        <v>142</v>
      </c>
      <c r="BW35" s="22">
        <v>7</v>
      </c>
      <c r="BX35" s="4" t="s">
        <v>2</v>
      </c>
      <c r="BY35" s="38">
        <v>0.67</v>
      </c>
      <c r="BZ35" s="96">
        <f t="shared" si="36"/>
        <v>9.5714285714285724E-2</v>
      </c>
      <c r="CA35" s="4"/>
      <c r="CB35" s="101">
        <f t="shared" si="2"/>
        <v>0</v>
      </c>
      <c r="CD35" s="25" t="s">
        <v>116</v>
      </c>
      <c r="CE35" s="25" t="s">
        <v>136</v>
      </c>
      <c r="CF35" s="4" t="s">
        <v>115</v>
      </c>
      <c r="CG35" s="4" t="s">
        <v>392</v>
      </c>
      <c r="CH35" s="4" t="s">
        <v>116</v>
      </c>
      <c r="CI35" s="4" t="s">
        <v>737</v>
      </c>
      <c r="CJ35" s="22">
        <v>14</v>
      </c>
      <c r="CK35" s="4" t="s">
        <v>2</v>
      </c>
      <c r="CL35" s="101">
        <v>1.98</v>
      </c>
      <c r="CM35" s="96">
        <f t="shared" si="37"/>
        <v>0.14142857142857143</v>
      </c>
      <c r="CN35" s="25"/>
      <c r="CO35" s="4"/>
      <c r="CP35" s="4"/>
      <c r="CQ35" s="4"/>
      <c r="CR35" s="22"/>
      <c r="CS35" s="4"/>
      <c r="CT35" s="38"/>
      <c r="CU35" s="96">
        <f t="shared" si="38"/>
        <v>0</v>
      </c>
      <c r="CV35" s="4"/>
      <c r="CW35" s="101">
        <f t="shared" si="31"/>
        <v>0</v>
      </c>
    </row>
    <row r="36" spans="1:101" x14ac:dyDescent="0.25">
      <c r="A36" s="126"/>
      <c r="B36" s="127"/>
      <c r="C36" s="127"/>
      <c r="D36" s="127"/>
      <c r="E36" s="127"/>
      <c r="F36" s="283" t="str">
        <f>_xlfn.XLOOKUP($G36,'[1]Product Cost'!$L:$L,'[1]Product Cost'!$K:$K)</f>
        <v>N/A</v>
      </c>
      <c r="G36" s="25" t="s">
        <v>21</v>
      </c>
      <c r="H36" s="284" t="str">
        <f>_xlfn.XLOOKUP($G36,'[1]Product Cost'!$L:$L,'[1]Product Cost'!$M:$M)</f>
        <v>LOCAL</v>
      </c>
      <c r="I36" s="284" t="str">
        <f>_xlfn.XLOOKUP($G36,'[1]Product Cost'!$L:$L,'[1]Product Cost'!$N:$N)</f>
        <v>GFS/WALMART</v>
      </c>
      <c r="J36" s="284" t="str">
        <f>_xlfn.XLOOKUP($G36,'[1]Product Cost'!$L:$L,'[1]Product Cost'!$O:$O)</f>
        <v>1317797</v>
      </c>
      <c r="K36" s="284" t="str">
        <f>_xlfn.XLOOKUP($G36,'[1]Product Cost'!$L:$L,'[1]Product Cost'!$P:$P)</f>
        <v>454G/8X1LB</v>
      </c>
      <c r="L36" s="285">
        <f>_xlfn.XLOOKUP($G36,'[1]Product Cost'!$L:$L,'[1]Product Cost'!$Q:$Q)</f>
        <v>3628.72</v>
      </c>
      <c r="M36" s="284" t="str">
        <f>_xlfn.XLOOKUP($G36,'[1]Product Cost'!$L:$L,'[1]Product Cost'!$R:$R)</f>
        <v>g</v>
      </c>
      <c r="N36" s="286">
        <f>_xlfn.XLOOKUP($G36,'[1]Product Cost'!$L:$L,'[1]Product Cost'!$S:$S)</f>
        <v>29.04</v>
      </c>
      <c r="O36" s="287">
        <f>_xlfn.XLOOKUP($G36,'[1]Product Cost'!$L:$L,'[1]Product Cost'!$T:$T)</f>
        <v>8.0028219317004341E-3</v>
      </c>
      <c r="P36" s="25"/>
      <c r="R36" s="21" t="str">
        <f t="shared" si="26"/>
        <v>X</v>
      </c>
      <c r="S36" s="21" t="str">
        <f>IFERROR(VLOOKUP(G36,'Topping Sauce'!D:D,1,FALSE),"")</f>
        <v/>
      </c>
      <c r="T36" s="21" t="str">
        <f>IFERROR(VLOOKUP(G36,UFlavurs!D:D,1,FALSE),"")</f>
        <v/>
      </c>
      <c r="U36" s="21" t="str">
        <f>IFERROR(VLOOKUP(G36,Usensation!D:D,1,FALSE),"")</f>
        <v>Fresh Strawberries</v>
      </c>
      <c r="V36" s="21" t="str">
        <f>IFERROR(VLOOKUP(G36,Smoothies!D:D,1,FALSE),"")</f>
        <v/>
      </c>
      <c r="W36" s="21" t="str">
        <f>IFERROR(VLOOKUP(G36,'Go Green'!D:D,1,FALSE),"")</f>
        <v/>
      </c>
      <c r="X36" s="21" t="str">
        <f>IFERROR(VLOOKUP(G36,#REF!,1,FALSE),"")</f>
        <v/>
      </c>
      <c r="Y36" s="21" t="str">
        <f>IFERROR(VLOOKUP(G36,Toppings!C:C,1,FALSE),"")</f>
        <v>Fresh Strawberries</v>
      </c>
      <c r="Z36" s="21" t="str">
        <f>IFERROR(VLOOKUP(G36,#REF!,1,FALSE),"")</f>
        <v/>
      </c>
      <c r="AB36" s="25" t="s">
        <v>116</v>
      </c>
      <c r="AC36" s="25" t="s">
        <v>21</v>
      </c>
      <c r="AD36" s="4" t="s">
        <v>115</v>
      </c>
      <c r="AE36" s="4" t="s">
        <v>375</v>
      </c>
      <c r="AF36" s="16" t="s">
        <v>376</v>
      </c>
      <c r="AG36" s="4" t="s">
        <v>117</v>
      </c>
      <c r="AH36" s="22">
        <v>454</v>
      </c>
      <c r="AI36" s="4" t="s">
        <v>2</v>
      </c>
      <c r="AJ36" s="102">
        <v>4.99</v>
      </c>
      <c r="AK36" s="98">
        <f t="shared" si="32"/>
        <v>1.0991189427312776E-2</v>
      </c>
      <c r="AL36" s="4" t="str">
        <f>IFERROR(IF(AF36="TBD","Y",_xlfn.XLOOKUP(AF36,[2]PIVOT!$D:$D,[2]PIVOT!$J:$J)),"N/A")</f>
        <v>N</v>
      </c>
      <c r="AM36" s="25"/>
      <c r="AN36" s="25" t="s">
        <v>116</v>
      </c>
      <c r="AO36" s="25" t="s">
        <v>21</v>
      </c>
      <c r="AP36" s="4" t="s">
        <v>115</v>
      </c>
      <c r="AQ36" s="4" t="s">
        <v>392</v>
      </c>
      <c r="AR36" s="4" t="s">
        <v>116</v>
      </c>
      <c r="AS36" s="4" t="s">
        <v>117</v>
      </c>
      <c r="AT36" s="22">
        <v>454</v>
      </c>
      <c r="AU36" s="4" t="s">
        <v>2</v>
      </c>
      <c r="AV36" s="102">
        <v>4.99</v>
      </c>
      <c r="AW36" s="98">
        <f t="shared" si="33"/>
        <v>1.0991189427312776E-2</v>
      </c>
      <c r="AX36" s="25"/>
      <c r="AY36" s="4" t="s">
        <v>375</v>
      </c>
      <c r="AZ36" s="16" t="s">
        <v>680</v>
      </c>
      <c r="BA36" s="4" t="s">
        <v>117</v>
      </c>
      <c r="BB36" s="22">
        <v>454</v>
      </c>
      <c r="BC36" s="4" t="s">
        <v>2</v>
      </c>
      <c r="BD36" s="102">
        <v>4.99</v>
      </c>
      <c r="BE36" s="98">
        <f t="shared" si="34"/>
        <v>1.0991189427312776E-2</v>
      </c>
      <c r="BF36" s="4">
        <v>0</v>
      </c>
      <c r="BG36" s="102">
        <f t="shared" si="1"/>
        <v>0</v>
      </c>
      <c r="BI36" s="25" t="s">
        <v>116</v>
      </c>
      <c r="BJ36" s="25" t="s">
        <v>21</v>
      </c>
      <c r="BK36" s="4" t="s">
        <v>115</v>
      </c>
      <c r="BL36" s="4" t="s">
        <v>392</v>
      </c>
      <c r="BM36" s="4" t="s">
        <v>116</v>
      </c>
      <c r="BN36" s="4" t="s">
        <v>117</v>
      </c>
      <c r="BO36" s="22">
        <v>454</v>
      </c>
      <c r="BP36" s="4" t="s">
        <v>2</v>
      </c>
      <c r="BQ36" s="183">
        <v>4.99</v>
      </c>
      <c r="BR36" s="98">
        <f t="shared" si="35"/>
        <v>1.0991189427312776E-2</v>
      </c>
      <c r="BS36" s="25"/>
      <c r="BT36" s="4" t="s">
        <v>375</v>
      </c>
      <c r="BU36" s="16" t="s">
        <v>680</v>
      </c>
      <c r="BV36" s="4" t="s">
        <v>117</v>
      </c>
      <c r="BW36" s="22">
        <v>454</v>
      </c>
      <c r="BX36" s="4" t="s">
        <v>2</v>
      </c>
      <c r="BY36" s="102">
        <v>4.99</v>
      </c>
      <c r="BZ36" s="98">
        <f t="shared" si="36"/>
        <v>1.0991189427312776E-2</v>
      </c>
      <c r="CA36" s="16"/>
      <c r="CB36" s="102">
        <f t="shared" si="2"/>
        <v>0</v>
      </c>
      <c r="CD36" s="25" t="s">
        <v>116</v>
      </c>
      <c r="CE36" s="25" t="s">
        <v>21</v>
      </c>
      <c r="CF36" s="4" t="s">
        <v>115</v>
      </c>
      <c r="CG36" s="4" t="s">
        <v>392</v>
      </c>
      <c r="CH36" s="4" t="s">
        <v>116</v>
      </c>
      <c r="CI36" s="4" t="s">
        <v>738</v>
      </c>
      <c r="CJ36" s="11">
        <f>2*453.59</f>
        <v>907.18</v>
      </c>
      <c r="CK36" s="4" t="s">
        <v>2</v>
      </c>
      <c r="CL36" s="102">
        <v>7.93</v>
      </c>
      <c r="CM36" s="98">
        <f t="shared" si="37"/>
        <v>8.7413743689234765E-3</v>
      </c>
      <c r="CN36" s="25"/>
      <c r="CO36" s="4"/>
      <c r="CP36" s="16"/>
      <c r="CQ36" s="4"/>
      <c r="CR36" s="22"/>
      <c r="CS36" s="4"/>
      <c r="CT36" s="102"/>
      <c r="CU36" s="98">
        <f t="shared" si="38"/>
        <v>0</v>
      </c>
      <c r="CV36" s="16"/>
      <c r="CW36" s="102">
        <f t="shared" si="31"/>
        <v>0</v>
      </c>
    </row>
    <row r="37" spans="1:101" x14ac:dyDescent="0.25">
      <c r="A37" s="126"/>
      <c r="B37" s="127"/>
      <c r="C37" s="127"/>
      <c r="D37" s="127"/>
      <c r="E37" s="127"/>
      <c r="F37" s="283" t="str">
        <f>_xlfn.XLOOKUP($G37,'[1]Product Cost'!$L:$L,'[1]Product Cost'!$K:$K)</f>
        <v>N/A</v>
      </c>
      <c r="G37" s="25" t="s">
        <v>462</v>
      </c>
      <c r="H37" s="284" t="str">
        <f>_xlfn.XLOOKUP($G37,'[1]Product Cost'!$L:$L,'[1]Product Cost'!$M:$M)</f>
        <v>GFS (FRESH START)</v>
      </c>
      <c r="I37" s="284" t="str">
        <f>_xlfn.XLOOKUP($G37,'[1]Product Cost'!$L:$L,'[1]Product Cost'!$N:$N)</f>
        <v>GFS</v>
      </c>
      <c r="J37" s="284" t="str">
        <f>_xlfn.XLOOKUP($G37,'[1]Product Cost'!$L:$L,'[1]Product Cost'!$O:$O)</f>
        <v>1364804</v>
      </c>
      <c r="K37" s="284" t="str">
        <f>_xlfn.XLOOKUP($G37,'[1]Product Cost'!$L:$L,'[1]Product Cost'!$P:$P)</f>
        <v>2X2.27KG</v>
      </c>
      <c r="L37" s="285">
        <f>_xlfn.XLOOKUP($G37,'[1]Product Cost'!$L:$L,'[1]Product Cost'!$Q:$Q)</f>
        <v>4540</v>
      </c>
      <c r="M37" s="284" t="str">
        <f>_xlfn.XLOOKUP($G37,'[1]Product Cost'!$L:$L,'[1]Product Cost'!$R:$R)</f>
        <v>g</v>
      </c>
      <c r="N37" s="286">
        <f>_xlfn.XLOOKUP($G37,'[1]Product Cost'!$L:$L,'[1]Product Cost'!$S:$S)</f>
        <v>35.61</v>
      </c>
      <c r="O37" s="287">
        <f>_xlfn.XLOOKUP($G37,'[1]Product Cost'!$L:$L,'[1]Product Cost'!$T:$T)</f>
        <v>7.8436123348017625E-3</v>
      </c>
      <c r="P37" s="25"/>
      <c r="R37" s="21" t="str">
        <f t="shared" si="26"/>
        <v>X</v>
      </c>
      <c r="S37" s="21" t="str">
        <f>IFERROR(VLOOKUP(G37,'Topping Sauce'!D:D,1,FALSE),"")</f>
        <v/>
      </c>
      <c r="T37" s="21" t="str">
        <f>IFERROR(VLOOKUP(G37,UFlavurs!D:D,1,FALSE),"")</f>
        <v>Fresh Watermelon, Diced</v>
      </c>
      <c r="U37" s="21" t="str">
        <f>IFERROR(VLOOKUP(G37,Usensation!D:D,1,FALSE),"")</f>
        <v/>
      </c>
      <c r="V37" s="21" t="str">
        <f>IFERROR(VLOOKUP(G37,Smoothies!D:D,1,FALSE),"")</f>
        <v/>
      </c>
      <c r="W37" s="21" t="str">
        <f>IFERROR(VLOOKUP(G37,'Go Green'!D:D,1,FALSE),"")</f>
        <v/>
      </c>
      <c r="X37" s="21" t="str">
        <f>IFERROR(VLOOKUP(G37,#REF!,1,FALSE),"")</f>
        <v/>
      </c>
      <c r="Y37" s="21" t="str">
        <f>IFERROR(VLOOKUP(G37,Toppings!C:C,1,FALSE),"")</f>
        <v/>
      </c>
      <c r="Z37" s="21" t="str">
        <f>IFERROR(VLOOKUP(G37,#REF!,1,FALSE),"")</f>
        <v/>
      </c>
      <c r="AB37" s="155" t="s">
        <v>116</v>
      </c>
      <c r="AC37" s="25" t="s">
        <v>462</v>
      </c>
      <c r="AD37" s="4" t="s">
        <v>511</v>
      </c>
      <c r="AE37" s="4" t="s">
        <v>14</v>
      </c>
      <c r="AF37" s="16" t="s">
        <v>463</v>
      </c>
      <c r="AG37" s="4" t="s">
        <v>464</v>
      </c>
      <c r="AH37" s="11">
        <f>2*2.27*1000</f>
        <v>4540</v>
      </c>
      <c r="AI37" s="4" t="s">
        <v>2</v>
      </c>
      <c r="AJ37" s="101">
        <v>35.5</v>
      </c>
      <c r="AK37" s="97">
        <f t="shared" si="32"/>
        <v>7.819383259911895E-3</v>
      </c>
      <c r="AL37" s="4" t="str">
        <f>IFERROR(IF(AF37="TBD","Y",_xlfn.XLOOKUP(AF37,[2]PIVOT!$D:$D,[2]PIVOT!$J:$J)),"N/A")</f>
        <v>N</v>
      </c>
      <c r="AM37" s="25"/>
      <c r="AN37" s="155" t="s">
        <v>116</v>
      </c>
      <c r="AO37" s="25" t="s">
        <v>462</v>
      </c>
      <c r="AP37" s="4" t="s">
        <v>115</v>
      </c>
      <c r="AQ37" s="4" t="s">
        <v>392</v>
      </c>
      <c r="AR37" s="4" t="s">
        <v>116</v>
      </c>
      <c r="AS37" s="4" t="s">
        <v>607</v>
      </c>
      <c r="AT37" s="11">
        <f>6*453.592*70%</f>
        <v>1905.0863999999997</v>
      </c>
      <c r="AU37" s="4" t="s">
        <v>2</v>
      </c>
      <c r="AV37" s="101">
        <v>5.97</v>
      </c>
      <c r="AW37" s="97">
        <f t="shared" si="33"/>
        <v>3.13371614011837E-3</v>
      </c>
      <c r="AX37" s="25"/>
      <c r="AY37" s="4" t="s">
        <v>392</v>
      </c>
      <c r="AZ37" s="4" t="s">
        <v>116</v>
      </c>
      <c r="BA37" s="4" t="s">
        <v>607</v>
      </c>
      <c r="BB37" s="11">
        <f>6*453.592*70%</f>
        <v>1905.0863999999997</v>
      </c>
      <c r="BC37" s="4" t="s">
        <v>2</v>
      </c>
      <c r="BD37" s="101">
        <v>5.97</v>
      </c>
      <c r="BE37" s="97">
        <f t="shared" si="34"/>
        <v>3.13371614011837E-3</v>
      </c>
      <c r="BF37" s="4">
        <v>0</v>
      </c>
      <c r="BG37" s="187">
        <f t="shared" si="1"/>
        <v>0</v>
      </c>
      <c r="BI37" s="155" t="s">
        <v>116</v>
      </c>
      <c r="BJ37" s="25" t="s">
        <v>462</v>
      </c>
      <c r="BK37" s="4" t="s">
        <v>115</v>
      </c>
      <c r="BL37" s="4" t="s">
        <v>392</v>
      </c>
      <c r="BM37" s="4" t="s">
        <v>116</v>
      </c>
      <c r="BN37" s="4" t="s">
        <v>607</v>
      </c>
      <c r="BO37" s="11">
        <f>6*453.592*70%</f>
        <v>1905.0863999999997</v>
      </c>
      <c r="BP37" s="4" t="s">
        <v>2</v>
      </c>
      <c r="BQ37" s="38">
        <v>5.97</v>
      </c>
      <c r="BR37" s="97">
        <f t="shared" si="35"/>
        <v>3.13371614011837E-3</v>
      </c>
      <c r="BS37" s="25"/>
      <c r="BT37" s="4" t="s">
        <v>392</v>
      </c>
      <c r="BU37" s="4" t="s">
        <v>116</v>
      </c>
      <c r="BV37" s="4" t="s">
        <v>607</v>
      </c>
      <c r="BW37" s="11">
        <f>6*453.592*70%</f>
        <v>1905.0863999999997</v>
      </c>
      <c r="BX37" s="4" t="s">
        <v>2</v>
      </c>
      <c r="BY37" s="101">
        <v>5.97</v>
      </c>
      <c r="BZ37" s="97">
        <f t="shared" si="36"/>
        <v>3.13371614011837E-3</v>
      </c>
      <c r="CA37" s="16"/>
      <c r="CB37" s="187">
        <f t="shared" si="2"/>
        <v>0</v>
      </c>
      <c r="CD37" s="25" t="s">
        <v>116</v>
      </c>
      <c r="CE37" s="25" t="s">
        <v>462</v>
      </c>
      <c r="CF37" s="4" t="s">
        <v>115</v>
      </c>
      <c r="CG37" s="4" t="s">
        <v>392</v>
      </c>
      <c r="CH37" s="4" t="s">
        <v>116</v>
      </c>
      <c r="CI37" s="4" t="s">
        <v>117</v>
      </c>
      <c r="CJ37" s="11">
        <v>454</v>
      </c>
      <c r="CK37" s="4" t="s">
        <v>2</v>
      </c>
      <c r="CL37" s="102">
        <v>9.1199999999999992</v>
      </c>
      <c r="CM37" s="98">
        <f t="shared" si="37"/>
        <v>2.0088105726872245E-2</v>
      </c>
      <c r="CN37" s="25"/>
      <c r="CO37" s="4"/>
      <c r="CP37" s="4"/>
      <c r="CQ37" s="4"/>
      <c r="CR37" s="11"/>
      <c r="CS37" s="4"/>
      <c r="CT37" s="101"/>
      <c r="CU37" s="97">
        <f t="shared" si="38"/>
        <v>0</v>
      </c>
      <c r="CV37" s="16"/>
      <c r="CW37" s="187">
        <f t="shared" si="31"/>
        <v>0</v>
      </c>
    </row>
    <row r="38" spans="1:101" x14ac:dyDescent="0.25">
      <c r="A38" s="126"/>
      <c r="B38" s="127"/>
      <c r="C38" s="127"/>
      <c r="D38" s="127"/>
      <c r="E38" s="127"/>
      <c r="F38" s="283" t="str">
        <f>_xlfn.XLOOKUP($G38,'[1]Product Cost'!$L:$L,'[1]Product Cost'!$K:$K)</f>
        <v>N/A</v>
      </c>
      <c r="G38" s="104" t="s">
        <v>372</v>
      </c>
      <c r="H38" s="284" t="str">
        <f>_xlfn.XLOOKUP($G38,'[1]Product Cost'!$L:$L,'[1]Product Cost'!$M:$M)</f>
        <v>LOCAL</v>
      </c>
      <c r="I38" s="284" t="str">
        <f>_xlfn.XLOOKUP($G38,'[1]Product Cost'!$L:$L,'[1]Product Cost'!$N:$N)</f>
        <v>WALMART</v>
      </c>
      <c r="J38" s="284" t="str">
        <f>_xlfn.XLOOKUP($G38,'[1]Product Cost'!$L:$L,'[1]Product Cost'!$O:$O)</f>
        <v>N/A</v>
      </c>
      <c r="K38" s="284" t="str">
        <f>_xlfn.XLOOKUP($G38,'[1]Product Cost'!$L:$L,'[1]Product Cost'!$P:$P)</f>
        <v>28G</v>
      </c>
      <c r="L38" s="285">
        <f>_xlfn.XLOOKUP($G38,'[1]Product Cost'!$L:$L,'[1]Product Cost'!$Q:$Q)</f>
        <v>28</v>
      </c>
      <c r="M38" s="284" t="str">
        <f>_xlfn.XLOOKUP($G38,'[1]Product Cost'!$L:$L,'[1]Product Cost'!$R:$R)</f>
        <v>g</v>
      </c>
      <c r="N38" s="286">
        <f>_xlfn.XLOOKUP($G38,'[1]Product Cost'!$L:$L,'[1]Product Cost'!$S:$S)</f>
        <v>1.97</v>
      </c>
      <c r="O38" s="287">
        <f>_xlfn.XLOOKUP($G38,'[1]Product Cost'!$L:$L,'[1]Product Cost'!$T:$T)</f>
        <v>7.0357142857142854E-2</v>
      </c>
      <c r="P38" s="104" t="s">
        <v>956</v>
      </c>
      <c r="R38" s="21" t="str">
        <f>IF(AND(T38="",U38="",S38="",V38="",W38="",X38="",Z38="",Y38=""),"","X")</f>
        <v>X</v>
      </c>
      <c r="S38" s="21" t="str">
        <f>IFERROR(VLOOKUP(G38,'Topping Sauce'!D:D,1,FALSE),"")</f>
        <v/>
      </c>
      <c r="T38" s="21" t="str">
        <f>IFERROR(VLOOKUP(G38,UFlavurs!D:D,1,FALSE),"")</f>
        <v/>
      </c>
      <c r="U38" s="21" t="str">
        <f>IFERROR(VLOOKUP(G38,Usensation!D:D,1,FALSE),"")</f>
        <v>Fresh Basil</v>
      </c>
      <c r="V38" s="21" t="str">
        <f>IFERROR(VLOOKUP(G38,Smoothies!D:D,1,FALSE),"")</f>
        <v/>
      </c>
      <c r="W38" s="21" t="str">
        <f>IFERROR(VLOOKUP(G38,'Go Green'!D:D,1,FALSE),"")</f>
        <v/>
      </c>
      <c r="X38" s="21" t="str">
        <f>IFERROR(VLOOKUP(G38,#REF!,1,FALSE),"")</f>
        <v/>
      </c>
      <c r="Y38" s="21" t="str">
        <f>IFERROR(VLOOKUP(G38,Toppings!C:C,1,FALSE),"")</f>
        <v/>
      </c>
      <c r="Z38" s="21" t="str">
        <f>IFERROR(VLOOKUP(G38,#REF!,1,FALSE),"")</f>
        <v/>
      </c>
      <c r="AB38" s="25" t="s">
        <v>116</v>
      </c>
      <c r="AC38" s="25" t="s">
        <v>372</v>
      </c>
      <c r="AD38" s="4" t="s">
        <v>115</v>
      </c>
      <c r="AE38" s="4" t="s">
        <v>392</v>
      </c>
      <c r="AF38" s="4" t="s">
        <v>116</v>
      </c>
      <c r="AG38" s="4" t="s">
        <v>373</v>
      </c>
      <c r="AH38" s="22">
        <v>28</v>
      </c>
      <c r="AI38" s="4" t="s">
        <v>2</v>
      </c>
      <c r="AJ38" s="101">
        <v>1.97</v>
      </c>
      <c r="AK38" s="96">
        <f>IFERROR(AJ38/AH38,0)</f>
        <v>7.0357142857142854E-2</v>
      </c>
      <c r="AL38" s="4" t="str">
        <f>IFERROR(IF(AF38="TBD","Y",_xlfn.XLOOKUP(AF38,[2]PIVOT!$D:$D,[2]PIVOT!$J:$J)),"N/A")</f>
        <v>N/A</v>
      </c>
      <c r="AM38" s="25"/>
      <c r="AN38" s="25" t="s">
        <v>116</v>
      </c>
      <c r="AO38" s="25" t="s">
        <v>372</v>
      </c>
      <c r="AP38" s="4" t="s">
        <v>115</v>
      </c>
      <c r="AQ38" s="4" t="s">
        <v>392</v>
      </c>
      <c r="AR38" s="4" t="s">
        <v>116</v>
      </c>
      <c r="AS38" s="4" t="s">
        <v>373</v>
      </c>
      <c r="AT38" s="22">
        <v>28</v>
      </c>
      <c r="AU38" s="4" t="s">
        <v>2</v>
      </c>
      <c r="AV38" s="101">
        <v>1.97</v>
      </c>
      <c r="AW38" s="96">
        <f>IFERROR(AV38/AT38,0)</f>
        <v>7.0357142857142854E-2</v>
      </c>
      <c r="AX38" s="25"/>
      <c r="AY38" s="4" t="s">
        <v>392</v>
      </c>
      <c r="AZ38" s="4" t="s">
        <v>116</v>
      </c>
      <c r="BA38" s="4" t="s">
        <v>373</v>
      </c>
      <c r="BB38" s="22">
        <v>28</v>
      </c>
      <c r="BC38" s="4" t="s">
        <v>2</v>
      </c>
      <c r="BD38" s="101">
        <v>1.97</v>
      </c>
      <c r="BE38" s="96">
        <f>IFERROR(BD38/BB38,0)</f>
        <v>7.0357142857142854E-2</v>
      </c>
      <c r="BF38" s="4">
        <v>0</v>
      </c>
      <c r="BG38" s="101">
        <f>BF38*BD38</f>
        <v>0</v>
      </c>
      <c r="BI38" s="25" t="s">
        <v>116</v>
      </c>
      <c r="BJ38" s="25" t="s">
        <v>372</v>
      </c>
      <c r="BK38" s="4" t="s">
        <v>115</v>
      </c>
      <c r="BL38" s="4" t="s">
        <v>392</v>
      </c>
      <c r="BM38" s="4" t="s">
        <v>116</v>
      </c>
      <c r="BN38" s="4" t="s">
        <v>373</v>
      </c>
      <c r="BO38" s="22">
        <v>28</v>
      </c>
      <c r="BP38" s="4" t="s">
        <v>2</v>
      </c>
      <c r="BQ38" s="38">
        <v>1.97</v>
      </c>
      <c r="BR38" s="96">
        <f>IFERROR(BQ38/BO38,0)</f>
        <v>7.0357142857142854E-2</v>
      </c>
      <c r="BS38" s="25"/>
      <c r="BT38" s="4" t="s">
        <v>392</v>
      </c>
      <c r="BU38" s="4" t="s">
        <v>116</v>
      </c>
      <c r="BV38" s="4" t="s">
        <v>373</v>
      </c>
      <c r="BW38" s="22">
        <v>28</v>
      </c>
      <c r="BX38" s="4" t="s">
        <v>2</v>
      </c>
      <c r="BY38" s="38">
        <v>1.97</v>
      </c>
      <c r="BZ38" s="96">
        <f>IFERROR(BY38/BW38,0)</f>
        <v>7.0357142857142854E-2</v>
      </c>
      <c r="CA38" s="4"/>
      <c r="CB38" s="101">
        <f>CA38*BY38</f>
        <v>0</v>
      </c>
      <c r="CD38" s="25" t="s">
        <v>116</v>
      </c>
      <c r="CE38" s="25" t="s">
        <v>372</v>
      </c>
      <c r="CF38" s="4" t="s">
        <v>115</v>
      </c>
      <c r="CG38" s="4" t="s">
        <v>392</v>
      </c>
      <c r="CH38" s="4" t="s">
        <v>116</v>
      </c>
      <c r="CI38" s="4" t="s">
        <v>737</v>
      </c>
      <c r="CJ38" s="22">
        <v>14</v>
      </c>
      <c r="CK38" s="4" t="s">
        <v>2</v>
      </c>
      <c r="CL38" s="101">
        <v>1.98</v>
      </c>
      <c r="CM38" s="96">
        <f>IFERROR(CL38/CJ38,0)</f>
        <v>0.14142857142857143</v>
      </c>
      <c r="CN38" s="25"/>
      <c r="CO38" s="4"/>
      <c r="CP38" s="4"/>
      <c r="CQ38" s="4"/>
      <c r="CR38" s="22"/>
      <c r="CS38" s="4"/>
      <c r="CT38" s="38"/>
      <c r="CU38" s="96">
        <f>IFERROR(CT38/CR38,0)</f>
        <v>0</v>
      </c>
      <c r="CV38" s="4"/>
      <c r="CW38" s="101">
        <f>CV38*CT38</f>
        <v>0</v>
      </c>
    </row>
    <row r="39" spans="1:101" ht="18.75" x14ac:dyDescent="0.3">
      <c r="A39" s="126"/>
      <c r="B39" s="127"/>
      <c r="C39" s="127"/>
      <c r="D39" s="127"/>
      <c r="E39" s="127"/>
      <c r="F39" s="239" t="s">
        <v>823</v>
      </c>
      <c r="G39" s="26"/>
      <c r="H39" s="5"/>
      <c r="I39" s="5"/>
      <c r="J39" s="5"/>
      <c r="K39" s="5"/>
      <c r="L39" s="5"/>
      <c r="M39" s="5"/>
      <c r="N39" s="99"/>
      <c r="O39" s="95"/>
      <c r="P39" s="26"/>
      <c r="R39" s="34" t="str">
        <f t="shared" si="26"/>
        <v/>
      </c>
      <c r="S39" s="34" t="str">
        <f>IFERROR(VLOOKUP(G39,'Topping Sauce'!D:D,1,FALSE),"")</f>
        <v/>
      </c>
      <c r="T39" s="34" t="str">
        <f>IFERROR(VLOOKUP(G39,UFlavurs!D:D,1,FALSE),"")</f>
        <v/>
      </c>
      <c r="U39" s="34" t="str">
        <f>IFERROR(VLOOKUP(G39,Usensation!D:D,1,FALSE),"")</f>
        <v/>
      </c>
      <c r="V39" s="34" t="str">
        <f>IFERROR(VLOOKUP(G39,Smoothies!D:D,1,FALSE),"")</f>
        <v/>
      </c>
      <c r="W39" s="34" t="str">
        <f>IFERROR(VLOOKUP(G39,'Go Green'!D:D,1,FALSE),"")</f>
        <v/>
      </c>
      <c r="X39" s="34" t="str">
        <f>IFERROR(VLOOKUP(G39,#REF!,1,FALSE),"")</f>
        <v/>
      </c>
      <c r="Y39" s="34" t="str">
        <f>IFERROR(VLOOKUP(G39,Toppings!C:C,1,FALSE),"")</f>
        <v/>
      </c>
      <c r="Z39" s="34" t="str">
        <f>IFERROR(VLOOKUP(G39,#REF!,1,FALSE),"")</f>
        <v/>
      </c>
      <c r="AB39" s="239" t="s">
        <v>823</v>
      </c>
      <c r="AC39" s="26"/>
      <c r="AD39" s="5"/>
      <c r="AE39" s="5"/>
      <c r="AF39" s="5"/>
      <c r="AG39" s="5"/>
      <c r="AH39" s="5"/>
      <c r="AI39" s="5"/>
      <c r="AJ39" s="99"/>
      <c r="AK39" s="95"/>
      <c r="AL39" s="5"/>
      <c r="AM39" s="26"/>
      <c r="AN39" s="27" t="s">
        <v>182</v>
      </c>
      <c r="AO39" s="26"/>
      <c r="AP39" s="5"/>
      <c r="AQ39" s="5"/>
      <c r="AR39" s="5"/>
      <c r="AS39" s="5"/>
      <c r="AT39" s="5"/>
      <c r="AU39" s="5"/>
      <c r="AV39" s="99"/>
      <c r="AW39" s="95"/>
      <c r="AX39" s="26"/>
      <c r="AY39" s="5"/>
      <c r="AZ39" s="5"/>
      <c r="BA39" s="5"/>
      <c r="BB39" s="5"/>
      <c r="BC39" s="5"/>
      <c r="BD39" s="99"/>
      <c r="BE39" s="95"/>
      <c r="BF39" s="5"/>
      <c r="BG39" s="99">
        <f t="shared" si="1"/>
        <v>0</v>
      </c>
      <c r="BI39" s="27" t="s">
        <v>182</v>
      </c>
      <c r="BJ39" s="26"/>
      <c r="BK39" s="5"/>
      <c r="BL39" s="5"/>
      <c r="BM39" s="5"/>
      <c r="BN39" s="5"/>
      <c r="BO39" s="5"/>
      <c r="BP39" s="5"/>
      <c r="BQ39" s="191"/>
      <c r="BR39" s="95"/>
      <c r="BS39" s="26"/>
      <c r="BT39" s="5"/>
      <c r="BU39" s="5"/>
      <c r="BV39" s="5"/>
      <c r="BW39" s="5"/>
      <c r="BX39" s="5"/>
      <c r="BY39" s="191"/>
      <c r="BZ39" s="95"/>
      <c r="CA39" s="5"/>
      <c r="CB39" s="99">
        <f t="shared" si="2"/>
        <v>0</v>
      </c>
      <c r="CD39" s="27" t="s">
        <v>182</v>
      </c>
      <c r="CE39" s="26"/>
      <c r="CF39" s="5"/>
      <c r="CG39" s="5"/>
      <c r="CH39" s="5"/>
      <c r="CI39" s="5"/>
      <c r="CJ39" s="5"/>
      <c r="CK39" s="5"/>
      <c r="CL39" s="99"/>
      <c r="CM39" s="95"/>
      <c r="CN39" s="26"/>
      <c r="CO39" s="5"/>
      <c r="CP39" s="5"/>
      <c r="CQ39" s="5"/>
      <c r="CR39" s="5"/>
      <c r="CS39" s="5"/>
      <c r="CT39" s="191"/>
      <c r="CU39" s="95"/>
      <c r="CV39" s="5"/>
      <c r="CW39" s="99">
        <f t="shared" si="31"/>
        <v>0</v>
      </c>
    </row>
    <row r="40" spans="1:101" x14ac:dyDescent="0.25">
      <c r="A40" s="126"/>
      <c r="B40" s="127"/>
      <c r="C40" s="127"/>
      <c r="D40" s="127"/>
      <c r="E40" s="127"/>
      <c r="F40" s="283" t="str">
        <f>_xlfn.XLOOKUP($G40,'[1]Product Cost'!$L:$L,'[1]Product Cost'!$K:$K)</f>
        <v>03-378-1</v>
      </c>
      <c r="G40" s="21" t="s">
        <v>377</v>
      </c>
      <c r="H40" s="284" t="str">
        <f>_xlfn.XLOOKUP($G40,'[1]Product Cost'!$L:$L,'[1]Product Cost'!$M:$M)</f>
        <v>YOGEN FRUZ GROUP (AMORETTI)</v>
      </c>
      <c r="I40" s="284" t="str">
        <f>_xlfn.XLOOKUP($G40,'[1]Product Cost'!$L:$L,'[1]Product Cost'!$N:$N)</f>
        <v>GFS</v>
      </c>
      <c r="J40" s="284" t="str">
        <f>_xlfn.XLOOKUP($G40,'[1]Product Cost'!$L:$L,'[1]Product Cost'!$O:$O)</f>
        <v>1415864</v>
      </c>
      <c r="K40" s="284" t="str">
        <f>_xlfn.XLOOKUP($G40,'[1]Product Cost'!$L:$L,'[1]Product Cost'!$P:$P)</f>
        <v>6X30OZ</v>
      </c>
      <c r="L40" s="285">
        <f>_xlfn.XLOOKUP($G40,'[1]Product Cost'!$L:$L,'[1]Product Cost'!$Q:$Q)</f>
        <v>5103</v>
      </c>
      <c r="M40" s="284" t="str">
        <f>_xlfn.XLOOKUP($G40,'[1]Product Cost'!$L:$L,'[1]Product Cost'!$R:$R)</f>
        <v>g</v>
      </c>
      <c r="N40" s="286">
        <f>_xlfn.XLOOKUP($G40,'[1]Product Cost'!$L:$L,'[1]Product Cost'!$S:$S)</f>
        <v>101.58</v>
      </c>
      <c r="O40" s="287">
        <f>_xlfn.XLOOKUP($G40,'[1]Product Cost'!$L:$L,'[1]Product Cost'!$T:$T)</f>
        <v>1.9905937683715461E-2</v>
      </c>
      <c r="P40" s="25"/>
      <c r="R40" s="21" t="str">
        <f t="shared" si="26"/>
        <v>X</v>
      </c>
      <c r="S40" s="21" t="str">
        <f>IFERROR(VLOOKUP(G40,'Topping Sauce'!D:D,1,FALSE),"")</f>
        <v/>
      </c>
      <c r="T40" s="21" t="str">
        <f>IFERROR(VLOOKUP(G40,UFlavurs!D:D,1,FALSE),"")</f>
        <v/>
      </c>
      <c r="U40" s="21" t="str">
        <f>IFERROR(VLOOKUP(G40,Usensation!D:D,1,FALSE),"")</f>
        <v>Key Lime Compound</v>
      </c>
      <c r="V40" s="21" t="str">
        <f>IFERROR(VLOOKUP(G40,Smoothies!D:D,1,FALSE),"")</f>
        <v/>
      </c>
      <c r="W40" s="21" t="str">
        <f>IFERROR(VLOOKUP(G40,'Go Green'!D:D,1,FALSE),"")</f>
        <v/>
      </c>
      <c r="X40" s="21" t="str">
        <f>IFERROR(VLOOKUP(G40,#REF!,1,FALSE),"")</f>
        <v/>
      </c>
      <c r="Y40" s="21" t="str">
        <f>IFERROR(VLOOKUP(G40,Toppings!C:C,1,FALSE),"")</f>
        <v/>
      </c>
      <c r="Z40" s="21" t="str">
        <f>IFERROR(VLOOKUP(G40,#REF!,1,FALSE),"")</f>
        <v/>
      </c>
      <c r="AB40" s="21" t="s">
        <v>170</v>
      </c>
      <c r="AC40" s="21" t="s">
        <v>377</v>
      </c>
      <c r="AD40" s="4" t="s">
        <v>114</v>
      </c>
      <c r="AE40" s="4" t="s">
        <v>14</v>
      </c>
      <c r="AF40" s="4" t="s">
        <v>175</v>
      </c>
      <c r="AG40" s="4" t="s">
        <v>118</v>
      </c>
      <c r="AH40" s="123">
        <f>6*30*28.35</f>
        <v>5103</v>
      </c>
      <c r="AI40" s="4" t="s">
        <v>2</v>
      </c>
      <c r="AJ40" s="121">
        <v>98.35</v>
      </c>
      <c r="AK40" s="124">
        <f t="shared" ref="AK40:AK44" si="39">IFERROR(AJ40/AH40,0)</f>
        <v>1.9272976680384087E-2</v>
      </c>
      <c r="AL40" s="4" t="str">
        <f>IFERROR(IF(AF40="TBD","Y",_xlfn.XLOOKUP(AF40,[2]PIVOT!$D:$D,[2]PIVOT!$J:$J)),"N/A")</f>
        <v>Y</v>
      </c>
      <c r="AM40" s="25" t="s">
        <v>154</v>
      </c>
      <c r="AN40" s="21" t="s">
        <v>170</v>
      </c>
      <c r="AO40" s="21" t="s">
        <v>377</v>
      </c>
      <c r="AP40" s="4" t="s">
        <v>114</v>
      </c>
      <c r="AQ40" s="4" t="s">
        <v>296</v>
      </c>
      <c r="AR40" s="4" t="s">
        <v>572</v>
      </c>
      <c r="AS40" s="4" t="s">
        <v>118</v>
      </c>
      <c r="AT40" s="7">
        <f>6*30*28.35</f>
        <v>5103</v>
      </c>
      <c r="AU40" s="4" t="s">
        <v>2</v>
      </c>
      <c r="AV40" s="101">
        <v>105.77</v>
      </c>
      <c r="AW40" s="124">
        <f t="shared" ref="AW40:AW43" si="40">IFERROR(AV40/AT40,0)</f>
        <v>2.0727023319615911E-2</v>
      </c>
      <c r="AX40" s="25"/>
      <c r="AY40" s="4" t="s">
        <v>14</v>
      </c>
      <c r="AZ40" s="4" t="s">
        <v>175</v>
      </c>
      <c r="BA40" s="4" t="s">
        <v>118</v>
      </c>
      <c r="BB40" s="7">
        <f>6*30*28.35</f>
        <v>5103</v>
      </c>
      <c r="BC40" s="4" t="s">
        <v>2</v>
      </c>
      <c r="BD40" s="38">
        <v>101.64648015999998</v>
      </c>
      <c r="BE40" s="124">
        <f t="shared" ref="BE40:BE43" si="41">IFERROR(BD40/BB40,0)</f>
        <v>1.9918965345874971E-2</v>
      </c>
      <c r="BF40" s="4">
        <v>5</v>
      </c>
      <c r="BG40" s="38">
        <f t="shared" si="1"/>
        <v>508.23240079999994</v>
      </c>
      <c r="BI40" s="21" t="s">
        <v>170</v>
      </c>
      <c r="BJ40" s="21" t="s">
        <v>377</v>
      </c>
      <c r="BK40" s="4" t="s">
        <v>114</v>
      </c>
      <c r="BL40" s="4" t="s">
        <v>618</v>
      </c>
      <c r="BM40" s="4" t="s">
        <v>627</v>
      </c>
      <c r="BN40" s="4" t="s">
        <v>118</v>
      </c>
      <c r="BO40" s="7">
        <f>6*30*28.35</f>
        <v>5103</v>
      </c>
      <c r="BP40" s="4" t="s">
        <v>2</v>
      </c>
      <c r="BQ40" s="38">
        <v>131.03</v>
      </c>
      <c r="BR40" s="124">
        <f t="shared" ref="BR40:BR43" si="42">IFERROR(BQ40/BO40,0)</f>
        <v>2.5677052714089751E-2</v>
      </c>
      <c r="BS40" s="25" t="s">
        <v>154</v>
      </c>
      <c r="BT40" s="4" t="s">
        <v>14</v>
      </c>
      <c r="BU40" s="4" t="s">
        <v>175</v>
      </c>
      <c r="BV40" s="4" t="s">
        <v>118</v>
      </c>
      <c r="BW40" s="7">
        <f>6*30*28.35</f>
        <v>5103</v>
      </c>
      <c r="BX40" s="4" t="s">
        <v>2</v>
      </c>
      <c r="BY40" s="38">
        <v>102.84806847999991</v>
      </c>
      <c r="BZ40" s="124">
        <f t="shared" ref="BZ40:BZ43" si="43">IFERROR(BY40/BW40,0)</f>
        <v>2.0154432388790888E-2</v>
      </c>
      <c r="CA40" s="4">
        <v>2</v>
      </c>
      <c r="CB40" s="38">
        <f t="shared" si="2"/>
        <v>205.69613695999982</v>
      </c>
      <c r="CD40" s="21" t="s">
        <v>170</v>
      </c>
      <c r="CE40" s="21" t="s">
        <v>377</v>
      </c>
      <c r="CF40" s="4" t="s">
        <v>114</v>
      </c>
      <c r="CG40" s="4" t="s">
        <v>724</v>
      </c>
      <c r="CH40" s="16" t="s">
        <v>739</v>
      </c>
      <c r="CI40" s="4" t="s">
        <v>740</v>
      </c>
      <c r="CJ40" s="123">
        <f>30*28.35</f>
        <v>850.5</v>
      </c>
      <c r="CK40" s="4" t="s">
        <v>2</v>
      </c>
      <c r="CL40" s="121">
        <v>21.54</v>
      </c>
      <c r="CM40" s="124">
        <f t="shared" ref="CM40:CM43" si="44">IFERROR(CL40/CJ40,0)</f>
        <v>2.5326278659611991E-2</v>
      </c>
      <c r="CN40" s="25"/>
      <c r="CO40" s="4"/>
      <c r="CP40" s="4"/>
      <c r="CQ40" s="4"/>
      <c r="CR40" s="7"/>
      <c r="CS40" s="4"/>
      <c r="CT40" s="38"/>
      <c r="CU40" s="124">
        <f t="shared" ref="CU40:CU43" si="45">IFERROR(CT40/CR40,0)</f>
        <v>0</v>
      </c>
      <c r="CV40" s="4"/>
      <c r="CW40" s="38">
        <f t="shared" si="31"/>
        <v>0</v>
      </c>
    </row>
    <row r="41" spans="1:101" x14ac:dyDescent="0.25">
      <c r="A41" s="126"/>
      <c r="B41" s="127"/>
      <c r="C41" s="127"/>
      <c r="D41" s="127"/>
      <c r="E41" s="127"/>
      <c r="F41" s="283" t="str">
        <f>_xlfn.XLOOKUP($G41,'[1]Product Cost'!$L:$L,'[1]Product Cost'!$K:$K)</f>
        <v>59808</v>
      </c>
      <c r="G41" s="25" t="s">
        <v>108</v>
      </c>
      <c r="H41" s="284" t="str">
        <f>_xlfn.XLOOKUP($G41,'[1]Product Cost'!$L:$L,'[1]Product Cost'!$M:$M)</f>
        <v>YOGEN FRUZ GROUP (ITO EN)</v>
      </c>
      <c r="I41" s="284" t="str">
        <f>_xlfn.XLOOKUP($G41,'[1]Product Cost'!$L:$L,'[1]Product Cost'!$N:$N)</f>
        <v>HEAD OFFICE</v>
      </c>
      <c r="J41" s="284" t="str">
        <f>_xlfn.XLOOKUP($G41,'[1]Product Cost'!$L:$L,'[1]Product Cost'!$O:$O)</f>
        <v>N/A</v>
      </c>
      <c r="K41" s="284" t="str">
        <f>_xlfn.XLOOKUP($G41,'[1]Product Cost'!$L:$L,'[1]Product Cost'!$P:$P)</f>
        <v>10X1KG</v>
      </c>
      <c r="L41" s="285">
        <f>_xlfn.XLOOKUP($G41,'[1]Product Cost'!$L:$L,'[1]Product Cost'!$Q:$Q)</f>
        <v>10000</v>
      </c>
      <c r="M41" s="284" t="str">
        <f>_xlfn.XLOOKUP($G41,'[1]Product Cost'!$L:$L,'[1]Product Cost'!$R:$R)</f>
        <v>g</v>
      </c>
      <c r="N41" s="286">
        <f>_xlfn.XLOOKUP($G41,'[1]Product Cost'!$L:$L,'[1]Product Cost'!$S:$S)</f>
        <v>538.75</v>
      </c>
      <c r="O41" s="287">
        <f>_xlfn.XLOOKUP($G41,'[1]Product Cost'!$L:$L,'[1]Product Cost'!$T:$T)</f>
        <v>5.3874999999999999E-2</v>
      </c>
      <c r="P41" s="25"/>
      <c r="R41" s="21" t="str">
        <f t="shared" si="26"/>
        <v>X</v>
      </c>
      <c r="S41" s="21" t="str">
        <f>IFERROR(VLOOKUP(G41,'Topping Sauce'!D:D,1,FALSE),"")</f>
        <v/>
      </c>
      <c r="T41" s="21" t="str">
        <f>IFERROR(VLOOKUP(G41,UFlavurs!D:D,1,FALSE),"")</f>
        <v/>
      </c>
      <c r="U41" s="21" t="str">
        <f>IFERROR(VLOOKUP(G41,Usensation!D:D,1,FALSE),"")</f>
        <v>Matcha Green Tea Powder</v>
      </c>
      <c r="V41" s="21" t="str">
        <f>IFERROR(VLOOKUP(G41,Smoothies!D:D,1,FALSE),"")</f>
        <v>Matcha Green Tea Powder</v>
      </c>
      <c r="W41" s="21" t="str">
        <f>IFERROR(VLOOKUP(G41,'Go Green'!D:D,1,FALSE),"")</f>
        <v/>
      </c>
      <c r="X41" s="21" t="str">
        <f>IFERROR(VLOOKUP(G41,#REF!,1,FALSE),"")</f>
        <v/>
      </c>
      <c r="Y41" s="21" t="str">
        <f>IFERROR(VLOOKUP(G41,Toppings!C:C,1,FALSE),"")</f>
        <v/>
      </c>
      <c r="Z41" s="21" t="str">
        <f>IFERROR(VLOOKUP(G41,#REF!,1,FALSE),"")</f>
        <v/>
      </c>
      <c r="AB41" s="155" t="s">
        <v>468</v>
      </c>
      <c r="AC41" s="25" t="s">
        <v>108</v>
      </c>
      <c r="AD41" s="4" t="s">
        <v>141</v>
      </c>
      <c r="AE41" s="4" t="s">
        <v>198</v>
      </c>
      <c r="AF41" s="16" t="s">
        <v>389</v>
      </c>
      <c r="AG41" s="4" t="s">
        <v>119</v>
      </c>
      <c r="AH41" s="22">
        <f>10*1*1000</f>
        <v>10000</v>
      </c>
      <c r="AI41" s="4" t="s">
        <v>2</v>
      </c>
      <c r="AJ41" s="12">
        <v>535</v>
      </c>
      <c r="AK41" s="97">
        <f t="shared" si="39"/>
        <v>5.3499999999999999E-2</v>
      </c>
      <c r="AL41" s="4" t="str">
        <f>IFERROR(IF(AF41="TBD","Y",_xlfn.XLOOKUP(AF41,[2]PIVOT!$D:$D,[2]PIVOT!$J:$J)),"N/A")</f>
        <v>Y</v>
      </c>
      <c r="AM41" s="25"/>
      <c r="AN41" s="155" t="s">
        <v>468</v>
      </c>
      <c r="AO41" s="25" t="s">
        <v>108</v>
      </c>
      <c r="AP41" s="4" t="s">
        <v>141</v>
      </c>
      <c r="AQ41" s="4" t="s">
        <v>296</v>
      </c>
      <c r="AR41" s="16" t="s">
        <v>535</v>
      </c>
      <c r="AS41" s="4" t="s">
        <v>536</v>
      </c>
      <c r="AT41" s="22">
        <f>1000</f>
        <v>1000</v>
      </c>
      <c r="AU41" s="4" t="s">
        <v>2</v>
      </c>
      <c r="AV41" s="101">
        <v>66.069999999999993</v>
      </c>
      <c r="AW41" s="97">
        <f>IFERROR(AV41/AT41,0)</f>
        <v>6.606999999999999E-2</v>
      </c>
      <c r="AX41" s="25"/>
      <c r="AY41" s="4" t="s">
        <v>198</v>
      </c>
      <c r="AZ41" s="16" t="s">
        <v>389</v>
      </c>
      <c r="BA41" s="4" t="s">
        <v>119</v>
      </c>
      <c r="BB41" s="22">
        <f>10*1*1000</f>
        <v>10000</v>
      </c>
      <c r="BC41" s="4" t="s">
        <v>2</v>
      </c>
      <c r="BD41" s="187">
        <f>AJ41+30</f>
        <v>565</v>
      </c>
      <c r="BE41" s="124">
        <f t="shared" si="41"/>
        <v>5.6500000000000002E-2</v>
      </c>
      <c r="BF41" s="16">
        <v>2</v>
      </c>
      <c r="BG41" s="187">
        <f t="shared" si="1"/>
        <v>1130</v>
      </c>
      <c r="BI41" s="155" t="s">
        <v>468</v>
      </c>
      <c r="BJ41" s="25" t="s">
        <v>108</v>
      </c>
      <c r="BK41" s="4" t="s">
        <v>141</v>
      </c>
      <c r="BL41" s="4" t="s">
        <v>618</v>
      </c>
      <c r="BM41" s="4" t="s">
        <v>666</v>
      </c>
      <c r="BN41" s="4" t="s">
        <v>536</v>
      </c>
      <c r="BO41" s="22">
        <v>1000</v>
      </c>
      <c r="BP41" s="4" t="s">
        <v>2</v>
      </c>
      <c r="BQ41" s="38">
        <v>69.59</v>
      </c>
      <c r="BR41" s="124">
        <f t="shared" si="42"/>
        <v>6.9589999999999999E-2</v>
      </c>
      <c r="BS41" s="25"/>
      <c r="BT41" s="4" t="s">
        <v>198</v>
      </c>
      <c r="BU41" s="16" t="s">
        <v>389</v>
      </c>
      <c r="BV41" s="4" t="s">
        <v>119</v>
      </c>
      <c r="BW41" s="22">
        <f>10*1*1000</f>
        <v>10000</v>
      </c>
      <c r="BX41" s="4" t="s">
        <v>2</v>
      </c>
      <c r="BY41" s="197">
        <f>AJ41+30</f>
        <v>565</v>
      </c>
      <c r="BZ41" s="124">
        <f t="shared" si="43"/>
        <v>5.6500000000000002E-2</v>
      </c>
      <c r="CA41" s="16">
        <v>1</v>
      </c>
      <c r="CB41" s="187">
        <f t="shared" si="2"/>
        <v>565</v>
      </c>
      <c r="CD41" s="155" t="s">
        <v>468</v>
      </c>
      <c r="CE41" s="25" t="s">
        <v>108</v>
      </c>
      <c r="CF41" s="4" t="s">
        <v>141</v>
      </c>
      <c r="CG41" s="4" t="s">
        <v>724</v>
      </c>
      <c r="CH41" s="16" t="s">
        <v>741</v>
      </c>
      <c r="CI41" s="4" t="s">
        <v>536</v>
      </c>
      <c r="CJ41" s="22">
        <f>1*1000</f>
        <v>1000</v>
      </c>
      <c r="CK41" s="4" t="s">
        <v>2</v>
      </c>
      <c r="CL41" s="12">
        <v>64.040000000000006</v>
      </c>
      <c r="CM41" s="97">
        <f>IFERROR(CL41/CJ41,0)</f>
        <v>6.404E-2</v>
      </c>
      <c r="CN41" s="25"/>
      <c r="CO41" s="4"/>
      <c r="CP41" s="16"/>
      <c r="CQ41" s="4"/>
      <c r="CR41" s="22"/>
      <c r="CS41" s="4"/>
      <c r="CT41" s="197"/>
      <c r="CU41" s="124">
        <f t="shared" si="45"/>
        <v>0</v>
      </c>
      <c r="CV41" s="16"/>
      <c r="CW41" s="187">
        <f t="shared" si="31"/>
        <v>0</v>
      </c>
    </row>
    <row r="42" spans="1:101" x14ac:dyDescent="0.25">
      <c r="A42" s="126"/>
      <c r="B42" s="127"/>
      <c r="C42" s="127"/>
      <c r="D42" s="127"/>
      <c r="E42" s="127"/>
      <c r="F42" s="283" t="str">
        <f>_xlfn.XLOOKUP($G42,'[1]Product Cost'!$L:$L,'[1]Product Cost'!$K:$K)</f>
        <v>03-3052</v>
      </c>
      <c r="G42" s="21" t="s">
        <v>378</v>
      </c>
      <c r="H42" s="284" t="str">
        <f>_xlfn.XLOOKUP($G42,'[1]Product Cost'!$L:$L,'[1]Product Cost'!$M:$M)</f>
        <v>YOGEN FRUZ GROUP (AMORETTI)</v>
      </c>
      <c r="I42" s="284" t="str">
        <f>_xlfn.XLOOKUP($G42,'[1]Product Cost'!$L:$L,'[1]Product Cost'!$N:$N)</f>
        <v>GFS</v>
      </c>
      <c r="J42" s="284" t="str">
        <f>_xlfn.XLOOKUP($G42,'[1]Product Cost'!$L:$L,'[1]Product Cost'!$O:$O)</f>
        <v>1449735</v>
      </c>
      <c r="K42" s="284" t="str">
        <f>_xlfn.XLOOKUP($G42,'[1]Product Cost'!$L:$L,'[1]Product Cost'!$P:$P)</f>
        <v>6X30OZ</v>
      </c>
      <c r="L42" s="285">
        <f>_xlfn.XLOOKUP($G42,'[1]Product Cost'!$L:$L,'[1]Product Cost'!$Q:$Q)</f>
        <v>5103</v>
      </c>
      <c r="M42" s="284" t="str">
        <f>_xlfn.XLOOKUP($G42,'[1]Product Cost'!$L:$L,'[1]Product Cost'!$R:$R)</f>
        <v>g</v>
      </c>
      <c r="N42" s="286">
        <f>_xlfn.XLOOKUP($G42,'[1]Product Cost'!$L:$L,'[1]Product Cost'!$S:$S)</f>
        <v>121.24</v>
      </c>
      <c r="O42" s="287">
        <f>_xlfn.XLOOKUP($G42,'[1]Product Cost'!$L:$L,'[1]Product Cost'!$T:$T)</f>
        <v>2.3758573388203016E-2</v>
      </c>
      <c r="P42" s="25"/>
      <c r="R42" s="21" t="str">
        <f t="shared" si="26"/>
        <v>X</v>
      </c>
      <c r="S42" s="21" t="str">
        <f>IFERROR(VLOOKUP(G42,'Topping Sauce'!D:D,1,FALSE),"")</f>
        <v/>
      </c>
      <c r="T42" s="21" t="str">
        <f>IFERROR(VLOOKUP(G42,UFlavurs!D:D,1,FALSE),"")</f>
        <v/>
      </c>
      <c r="U42" s="21" t="str">
        <f>IFERROR(VLOOKUP(G42,Usensation!D:D,1,FALSE),"")</f>
        <v>Mint Chocolate Compound</v>
      </c>
      <c r="V42" s="21" t="str">
        <f>IFERROR(VLOOKUP(G42,Smoothies!D:D,1,FALSE),"")</f>
        <v/>
      </c>
      <c r="W42" s="21" t="str">
        <f>IFERROR(VLOOKUP(G42,'Go Green'!D:D,1,FALSE),"")</f>
        <v/>
      </c>
      <c r="X42" s="21" t="str">
        <f>IFERROR(VLOOKUP(G42,#REF!,1,FALSE),"")</f>
        <v/>
      </c>
      <c r="Y42" s="21" t="str">
        <f>IFERROR(VLOOKUP(G42,Toppings!C:C,1,FALSE),"")</f>
        <v/>
      </c>
      <c r="Z42" s="21" t="str">
        <f>IFERROR(VLOOKUP(G42,#REF!,1,FALSE),"")</f>
        <v/>
      </c>
      <c r="AB42" s="21" t="s">
        <v>171</v>
      </c>
      <c r="AC42" s="21" t="s">
        <v>378</v>
      </c>
      <c r="AD42" s="4" t="s">
        <v>114</v>
      </c>
      <c r="AE42" s="4" t="s">
        <v>14</v>
      </c>
      <c r="AF42" s="16" t="s">
        <v>220</v>
      </c>
      <c r="AG42" s="4" t="s">
        <v>118</v>
      </c>
      <c r="AH42" s="11">
        <f>6*30*28.35</f>
        <v>5103</v>
      </c>
      <c r="AI42" s="4" t="s">
        <v>2</v>
      </c>
      <c r="AJ42" s="121">
        <v>117.47</v>
      </c>
      <c r="AK42" s="98">
        <f t="shared" si="39"/>
        <v>2.301979227905154E-2</v>
      </c>
      <c r="AL42" s="4" t="str">
        <f>IFERROR(IF(AF42="TBD","Y",_xlfn.XLOOKUP(AF42,[2]PIVOT!$D:$D,[2]PIVOT!$J:$J)),"N/A")</f>
        <v>Y</v>
      </c>
      <c r="AM42" s="25" t="s">
        <v>154</v>
      </c>
      <c r="AN42" s="21" t="s">
        <v>171</v>
      </c>
      <c r="AO42" s="21" t="s">
        <v>378</v>
      </c>
      <c r="AP42" s="4" t="s">
        <v>114</v>
      </c>
      <c r="AQ42" s="4" t="s">
        <v>296</v>
      </c>
      <c r="AR42" s="16" t="s">
        <v>573</v>
      </c>
      <c r="AS42" s="4" t="s">
        <v>118</v>
      </c>
      <c r="AT42" s="7">
        <f t="shared" ref="AT42:AT43" si="46">6*30*28.35</f>
        <v>5103</v>
      </c>
      <c r="AU42" s="4" t="s">
        <v>2</v>
      </c>
      <c r="AV42" s="101">
        <v>125.41</v>
      </c>
      <c r="AW42" s="98">
        <f t="shared" si="40"/>
        <v>2.4575739760924944E-2</v>
      </c>
      <c r="AX42" s="25"/>
      <c r="AY42" s="4" t="s">
        <v>14</v>
      </c>
      <c r="AZ42" s="16" t="s">
        <v>220</v>
      </c>
      <c r="BA42" s="4" t="s">
        <v>118</v>
      </c>
      <c r="BB42" s="7">
        <f>6*30*28.35</f>
        <v>5103</v>
      </c>
      <c r="BC42" s="4" t="s">
        <v>2</v>
      </c>
      <c r="BD42" s="38">
        <v>120.43848015999998</v>
      </c>
      <c r="BE42" s="98">
        <f t="shared" si="41"/>
        <v>2.3601505028414654E-2</v>
      </c>
      <c r="BF42" s="16">
        <v>6</v>
      </c>
      <c r="BG42" s="38">
        <f t="shared" si="1"/>
        <v>722.6308809599999</v>
      </c>
      <c r="BI42" s="21" t="s">
        <v>171</v>
      </c>
      <c r="BJ42" s="21" t="s">
        <v>378</v>
      </c>
      <c r="BK42" s="4" t="s">
        <v>114</v>
      </c>
      <c r="BL42" s="4" t="s">
        <v>618</v>
      </c>
      <c r="BM42" s="4" t="s">
        <v>628</v>
      </c>
      <c r="BN42" s="4" t="s">
        <v>118</v>
      </c>
      <c r="BO42" s="7">
        <f>6*30*28.35</f>
        <v>5103</v>
      </c>
      <c r="BP42" s="4" t="s">
        <v>2</v>
      </c>
      <c r="BQ42" s="38">
        <v>151.37</v>
      </c>
      <c r="BR42" s="98">
        <f t="shared" si="42"/>
        <v>2.9662943366647071E-2</v>
      </c>
      <c r="BS42" s="25" t="s">
        <v>154</v>
      </c>
      <c r="BT42" s="4" t="s">
        <v>14</v>
      </c>
      <c r="BU42" s="16" t="s">
        <v>220</v>
      </c>
      <c r="BV42" s="4" t="s">
        <v>118</v>
      </c>
      <c r="BW42" s="7">
        <f>6*30*28.35</f>
        <v>5103</v>
      </c>
      <c r="BX42" s="4" t="s">
        <v>2</v>
      </c>
      <c r="BY42" s="38">
        <v>121.6400684799999</v>
      </c>
      <c r="BZ42" s="98">
        <f t="shared" si="43"/>
        <v>2.3836972071330571E-2</v>
      </c>
      <c r="CA42" s="16">
        <v>2</v>
      </c>
      <c r="CB42" s="38">
        <f t="shared" si="2"/>
        <v>243.28013695999979</v>
      </c>
      <c r="CD42" s="21" t="s">
        <v>171</v>
      </c>
      <c r="CE42" s="21" t="s">
        <v>378</v>
      </c>
      <c r="CF42" s="4" t="s">
        <v>114</v>
      </c>
      <c r="CG42" s="4" t="s">
        <v>724</v>
      </c>
      <c r="CH42" s="16" t="s">
        <v>742</v>
      </c>
      <c r="CI42" s="4" t="s">
        <v>740</v>
      </c>
      <c r="CJ42" s="11">
        <f>30*28.35</f>
        <v>850.5</v>
      </c>
      <c r="CK42" s="4" t="s">
        <v>2</v>
      </c>
      <c r="CL42" s="121">
        <v>24.63</v>
      </c>
      <c r="CM42" s="98">
        <f t="shared" si="44"/>
        <v>2.895943562610229E-2</v>
      </c>
      <c r="CN42" s="25"/>
      <c r="CO42" s="4"/>
      <c r="CP42" s="16"/>
      <c r="CQ42" s="4"/>
      <c r="CR42" s="7"/>
      <c r="CS42" s="4"/>
      <c r="CT42" s="38"/>
      <c r="CU42" s="98">
        <f t="shared" si="45"/>
        <v>0</v>
      </c>
      <c r="CV42" s="16"/>
      <c r="CW42" s="38">
        <f t="shared" si="31"/>
        <v>0</v>
      </c>
    </row>
    <row r="43" spans="1:101" x14ac:dyDescent="0.25">
      <c r="A43" s="126"/>
      <c r="B43" s="127"/>
      <c r="C43" s="127"/>
      <c r="D43" s="127"/>
      <c r="E43" s="127"/>
      <c r="F43" s="283" t="str">
        <f>_xlfn.XLOOKUP($G43,'[1]Product Cost'!$L:$L,'[1]Product Cost'!$K:$K)</f>
        <v>03-ART16-V1-SU</v>
      </c>
      <c r="G43" s="21" t="s">
        <v>379</v>
      </c>
      <c r="H43" s="284" t="str">
        <f>_xlfn.XLOOKUP($G43,'[1]Product Cost'!$L:$L,'[1]Product Cost'!$M:$M)</f>
        <v>YOGEN FRUZ GROUP (AMORETTI)</v>
      </c>
      <c r="I43" s="284" t="str">
        <f>_xlfn.XLOOKUP($G43,'[1]Product Cost'!$L:$L,'[1]Product Cost'!$N:$N)</f>
        <v>GFS</v>
      </c>
      <c r="J43" s="284" t="str">
        <f>_xlfn.XLOOKUP($G43,'[1]Product Cost'!$L:$L,'[1]Product Cost'!$O:$O)</f>
        <v>1415874</v>
      </c>
      <c r="K43" s="284" t="str">
        <f>_xlfn.XLOOKUP($G43,'[1]Product Cost'!$L:$L,'[1]Product Cost'!$P:$P)</f>
        <v>6X30OZ</v>
      </c>
      <c r="L43" s="285">
        <f>_xlfn.XLOOKUP($G43,'[1]Product Cost'!$L:$L,'[1]Product Cost'!$Q:$Q)</f>
        <v>5103</v>
      </c>
      <c r="M43" s="284" t="str">
        <f>_xlfn.XLOOKUP($G43,'[1]Product Cost'!$L:$L,'[1]Product Cost'!$R:$R)</f>
        <v>g</v>
      </c>
      <c r="N43" s="286">
        <f>_xlfn.XLOOKUP($G43,'[1]Product Cost'!$L:$L,'[1]Product Cost'!$S:$S)</f>
        <v>208.36</v>
      </c>
      <c r="O43" s="287">
        <f>_xlfn.XLOOKUP($G43,'[1]Product Cost'!$L:$L,'[1]Product Cost'!$T:$T)</f>
        <v>4.0830883793846758E-2</v>
      </c>
      <c r="P43" s="25"/>
      <c r="R43" s="21" t="str">
        <f t="shared" si="26"/>
        <v>X</v>
      </c>
      <c r="S43" s="21" t="str">
        <f>IFERROR(VLOOKUP(G43,'Topping Sauce'!D:D,1,FALSE),"")</f>
        <v/>
      </c>
      <c r="T43" s="21" t="str">
        <f>IFERROR(VLOOKUP(G43,UFlavurs!D:D,1,FALSE),"")</f>
        <v/>
      </c>
      <c r="U43" s="21" t="str">
        <f>IFERROR(VLOOKUP(G43,Usensation!D:D,1,FALSE),"")</f>
        <v>Red Velvet Artisan Flavor</v>
      </c>
      <c r="V43" s="21" t="str">
        <f>IFERROR(VLOOKUP(G43,Smoothies!D:D,1,FALSE),"")</f>
        <v/>
      </c>
      <c r="W43" s="21" t="str">
        <f>IFERROR(VLOOKUP(G43,'Go Green'!D:D,1,FALSE),"")</f>
        <v/>
      </c>
      <c r="X43" s="21" t="str">
        <f>IFERROR(VLOOKUP(G43,#REF!,1,FALSE),"")</f>
        <v/>
      </c>
      <c r="Y43" s="21" t="str">
        <f>IFERROR(VLOOKUP(G43,Toppings!C:C,1,FALSE),"")</f>
        <v/>
      </c>
      <c r="Z43" s="21" t="str">
        <f>IFERROR(VLOOKUP(G43,#REF!,1,FALSE),"")</f>
        <v/>
      </c>
      <c r="AB43" s="21" t="s">
        <v>169</v>
      </c>
      <c r="AC43" s="21" t="s">
        <v>379</v>
      </c>
      <c r="AD43" s="4" t="s">
        <v>114</v>
      </c>
      <c r="AE43" s="4" t="s">
        <v>14</v>
      </c>
      <c r="AF43" s="4" t="s">
        <v>206</v>
      </c>
      <c r="AG43" s="4" t="s">
        <v>118</v>
      </c>
      <c r="AH43" s="11">
        <f>6*30*28.35</f>
        <v>5103</v>
      </c>
      <c r="AI43" s="4" t="s">
        <v>2</v>
      </c>
      <c r="AJ43" s="121">
        <v>201.84</v>
      </c>
      <c r="AK43" s="98">
        <f t="shared" si="39"/>
        <v>3.9553203997648445E-2</v>
      </c>
      <c r="AL43" s="4" t="str">
        <f>IFERROR(IF(AF43="TBD","Y",_xlfn.XLOOKUP(AF43,[2]PIVOT!$D:$D,[2]PIVOT!$J:$J)),"N/A")</f>
        <v>Y</v>
      </c>
      <c r="AM43" s="25"/>
      <c r="AN43" s="21" t="s">
        <v>169</v>
      </c>
      <c r="AO43" s="21" t="s">
        <v>379</v>
      </c>
      <c r="AP43" s="4" t="s">
        <v>114</v>
      </c>
      <c r="AQ43" s="4" t="s">
        <v>296</v>
      </c>
      <c r="AR43" s="4" t="s">
        <v>574</v>
      </c>
      <c r="AS43" s="4" t="s">
        <v>118</v>
      </c>
      <c r="AT43" s="7">
        <f t="shared" si="46"/>
        <v>5103</v>
      </c>
      <c r="AU43" s="4" t="s">
        <v>2</v>
      </c>
      <c r="AV43" s="101">
        <v>211.59</v>
      </c>
      <c r="AW43" s="98">
        <f t="shared" si="40"/>
        <v>4.1463844797178129E-2</v>
      </c>
      <c r="AX43" s="25"/>
      <c r="AY43" s="4" t="s">
        <v>14</v>
      </c>
      <c r="AZ43" s="4" t="s">
        <v>206</v>
      </c>
      <c r="BA43" s="4" t="s">
        <v>118</v>
      </c>
      <c r="BB43" s="7">
        <f>6*30*28.35</f>
        <v>5103</v>
      </c>
      <c r="BC43" s="4" t="s">
        <v>2</v>
      </c>
      <c r="BD43" s="38">
        <v>203.37848016000001</v>
      </c>
      <c r="BE43" s="98">
        <f t="shared" si="41"/>
        <v>3.9854689429747209E-2</v>
      </c>
      <c r="BF43" s="4">
        <v>5</v>
      </c>
      <c r="BG43" s="38">
        <f t="shared" si="1"/>
        <v>1016.8924008</v>
      </c>
      <c r="BI43" s="21" t="s">
        <v>169</v>
      </c>
      <c r="BJ43" s="21" t="s">
        <v>379</v>
      </c>
      <c r="BK43" s="4" t="s">
        <v>114</v>
      </c>
      <c r="BL43" s="4" t="s">
        <v>618</v>
      </c>
      <c r="BM43" s="166" t="s">
        <v>629</v>
      </c>
      <c r="BN43" s="4" t="s">
        <v>118</v>
      </c>
      <c r="BO43" s="7">
        <f>6*30*28.35</f>
        <v>5103</v>
      </c>
      <c r="BP43" s="4" t="s">
        <v>2</v>
      </c>
      <c r="BQ43" s="38">
        <v>240.62</v>
      </c>
      <c r="BR43" s="98">
        <f t="shared" si="42"/>
        <v>4.7152655300803453E-2</v>
      </c>
      <c r="BS43" s="25" t="s">
        <v>154</v>
      </c>
      <c r="BT43" s="4" t="s">
        <v>14</v>
      </c>
      <c r="BU43" s="4" t="s">
        <v>206</v>
      </c>
      <c r="BV43" s="4" t="s">
        <v>118</v>
      </c>
      <c r="BW43" s="7">
        <f>6*30*28.35</f>
        <v>5103</v>
      </c>
      <c r="BX43" s="4" t="s">
        <v>2</v>
      </c>
      <c r="BY43" s="38">
        <v>204.58006847999985</v>
      </c>
      <c r="BZ43" s="98">
        <f t="shared" si="43"/>
        <v>4.0090156472663112E-2</v>
      </c>
      <c r="CA43" s="4">
        <v>2</v>
      </c>
      <c r="CB43" s="38">
        <f t="shared" si="2"/>
        <v>409.1601369599997</v>
      </c>
      <c r="CD43" s="163" t="s">
        <v>169</v>
      </c>
      <c r="CE43" s="163" t="s">
        <v>379</v>
      </c>
      <c r="CF43" s="166" t="s">
        <v>114</v>
      </c>
      <c r="CG43" s="166" t="s">
        <v>724</v>
      </c>
      <c r="CH43" s="166" t="s">
        <v>295</v>
      </c>
      <c r="CI43" s="166" t="s">
        <v>118</v>
      </c>
      <c r="CJ43" s="228">
        <f>6*30*28.35</f>
        <v>5103</v>
      </c>
      <c r="CK43" s="166" t="s">
        <v>2</v>
      </c>
      <c r="CL43" s="229">
        <v>193.25</v>
      </c>
      <c r="CM43" s="230">
        <f t="shared" si="44"/>
        <v>3.7869880462473055E-2</v>
      </c>
      <c r="CN43" s="165"/>
      <c r="CO43" s="4"/>
      <c r="CP43" s="4"/>
      <c r="CQ43" s="4"/>
      <c r="CR43" s="7"/>
      <c r="CS43" s="4"/>
      <c r="CT43" s="38"/>
      <c r="CU43" s="98">
        <f t="shared" si="45"/>
        <v>0</v>
      </c>
      <c r="CV43" s="4"/>
      <c r="CW43" s="38">
        <f t="shared" si="31"/>
        <v>0</v>
      </c>
    </row>
    <row r="44" spans="1:101" x14ac:dyDescent="0.25">
      <c r="A44" s="126"/>
      <c r="B44" s="127"/>
      <c r="C44" s="127"/>
      <c r="D44" s="127"/>
      <c r="E44" s="127"/>
      <c r="F44" s="283" t="str">
        <f>_xlfn.XLOOKUP($G44,'[1]Product Cost'!$L:$L,'[1]Product Cost'!$K:$K)</f>
        <v>130200035</v>
      </c>
      <c r="G44" s="21" t="s">
        <v>308</v>
      </c>
      <c r="H44" s="284" t="str">
        <f>_xlfn.XLOOKUP($G44,'[1]Product Cost'!$L:$L,'[1]Product Cost'!$M:$M)</f>
        <v>YOGEN FRUZ GROUP (BODUO)</v>
      </c>
      <c r="I44" s="284" t="str">
        <f>_xlfn.XLOOKUP($G44,'[1]Product Cost'!$L:$L,'[1]Product Cost'!$N:$N)</f>
        <v>BODUO</v>
      </c>
      <c r="J44" s="284" t="str">
        <f>_xlfn.XLOOKUP($G44,'[1]Product Cost'!$L:$L,'[1]Product Cost'!$O:$O)</f>
        <v>130200035</v>
      </c>
      <c r="K44" s="284" t="str">
        <f>_xlfn.XLOOKUP($G44,'[1]Product Cost'!$L:$L,'[1]Product Cost'!$P:$P)</f>
        <v>15X1KG</v>
      </c>
      <c r="L44" s="285">
        <f>_xlfn.XLOOKUP($G44,'[1]Product Cost'!$L:$L,'[1]Product Cost'!$Q:$Q)</f>
        <v>15000</v>
      </c>
      <c r="M44" s="284" t="str">
        <f>_xlfn.XLOOKUP($G44,'[1]Product Cost'!$L:$L,'[1]Product Cost'!$R:$R)</f>
        <v>g</v>
      </c>
      <c r="N44" s="286">
        <f>_xlfn.XLOOKUP($G44,'[1]Product Cost'!$L:$L,'[1]Product Cost'!$S:$S)</f>
        <v>137.5</v>
      </c>
      <c r="O44" s="287">
        <f>_xlfn.XLOOKUP($G44,'[1]Product Cost'!$L:$L,'[1]Product Cost'!$T:$T)</f>
        <v>9.1666666666666667E-3</v>
      </c>
      <c r="P44" s="25"/>
      <c r="R44" s="21" t="str">
        <f t="shared" ref="R44" si="47">IF(AND(T44="",U44="",S44="",V44="",W44="",X44="",Z44="",Y44=""),"","X")</f>
        <v>X</v>
      </c>
      <c r="S44" s="21" t="str">
        <f>IFERROR(VLOOKUP(G44,'Topping Sauce'!D:D,1,FALSE),"")</f>
        <v/>
      </c>
      <c r="T44" s="21" t="str">
        <f>IFERROR(VLOOKUP(G44,UFlavurs!D:D,1,FALSE),"")</f>
        <v/>
      </c>
      <c r="U44" s="21" t="str">
        <f>IFERROR(VLOOKUP(G44,Usensation!D:D,1,FALSE),"")</f>
        <v>Coconut Powder</v>
      </c>
      <c r="V44" s="21" t="str">
        <f>IFERROR(VLOOKUP(G44,Smoothies!D:D,1,FALSE),"")</f>
        <v/>
      </c>
      <c r="W44" s="21" t="str">
        <f>IFERROR(VLOOKUP(G44,'Go Green'!D:D,1,FALSE),"")</f>
        <v/>
      </c>
      <c r="X44" s="21" t="str">
        <f>IFERROR(VLOOKUP(G44,#REF!,1,FALSE),"")</f>
        <v/>
      </c>
      <c r="Y44" s="21" t="str">
        <f>IFERROR(VLOOKUP(G44,Toppings!C:C,1,FALSE),"")</f>
        <v/>
      </c>
      <c r="Z44" s="21" t="str">
        <f>IFERROR(VLOOKUP(G44,#REF!,1,FALSE),"")</f>
        <v/>
      </c>
      <c r="AB44" s="163" t="s">
        <v>880</v>
      </c>
      <c r="AC44" s="163" t="s">
        <v>308</v>
      </c>
      <c r="AD44" s="166" t="s">
        <v>878</v>
      </c>
      <c r="AE44" s="166" t="s">
        <v>878</v>
      </c>
      <c r="AF44" s="166" t="s">
        <v>116</v>
      </c>
      <c r="AG44" s="166" t="e">
        <f>_xlfn.XLOOKUP($F44,'[3]BODUO EFFECTIVE 06-01-2024'!$B:$B,'[3]BODUO EFFECTIVE 06-01-2024'!$I:$I)</f>
        <v>#N/A</v>
      </c>
      <c r="AH44" s="228">
        <f>20*1*1000</f>
        <v>20000</v>
      </c>
      <c r="AI44" s="166" t="s">
        <v>2</v>
      </c>
      <c r="AJ44" s="262" t="e">
        <f>_xlfn.XLOOKUP($F44,'[3]BODUO EFFECTIVE 06-01-2024'!$B:$B,'[3]BODUO EFFECTIVE 06-01-2024'!$S:$S)</f>
        <v>#N/A</v>
      </c>
      <c r="AK44" s="230">
        <f t="shared" si="39"/>
        <v>0</v>
      </c>
      <c r="AL44" s="166" t="str">
        <f>IFERROR(IF(AF44="TBD","Y",_xlfn.XLOOKUP(AF44,[2]PIVOT!$D:$D,[2]PIVOT!$J:$J)),"N/A")</f>
        <v>N/A</v>
      </c>
      <c r="AM44" s="165"/>
      <c r="AN44" s="21" t="s">
        <v>309</v>
      </c>
      <c r="AO44" s="21" t="s">
        <v>308</v>
      </c>
      <c r="AP44" s="4" t="s">
        <v>310</v>
      </c>
      <c r="AQ44" s="4" t="s">
        <v>298</v>
      </c>
      <c r="AR44" s="4" t="s">
        <v>116</v>
      </c>
      <c r="AS44" s="4" t="s">
        <v>290</v>
      </c>
      <c r="AT44" s="11">
        <f>20*1*1000</f>
        <v>20000</v>
      </c>
      <c r="AU44" s="4" t="s">
        <v>2</v>
      </c>
      <c r="AV44" s="103">
        <v>290</v>
      </c>
      <c r="AW44" s="98">
        <f t="shared" ref="AW44" si="48">IFERROR(AV44/AT44,0)</f>
        <v>1.4500000000000001E-2</v>
      </c>
      <c r="AX44" s="25"/>
      <c r="AY44" s="4" t="s">
        <v>298</v>
      </c>
      <c r="AZ44" s="4" t="s">
        <v>116</v>
      </c>
      <c r="BA44" s="4" t="s">
        <v>290</v>
      </c>
      <c r="BB44" s="11">
        <f>20*1*1000</f>
        <v>20000</v>
      </c>
      <c r="BC44" s="4" t="s">
        <v>2</v>
      </c>
      <c r="BD44" s="38">
        <v>290</v>
      </c>
      <c r="BE44" s="98">
        <f t="shared" ref="BE44" si="49">IFERROR(BD44/BB44,0)</f>
        <v>1.4500000000000001E-2</v>
      </c>
      <c r="BF44" s="4">
        <v>0</v>
      </c>
      <c r="BG44" s="38">
        <f t="shared" ref="BG44" si="50">BF44*BD44</f>
        <v>0</v>
      </c>
      <c r="BI44" s="21" t="s">
        <v>309</v>
      </c>
      <c r="BJ44" s="21" t="s">
        <v>308</v>
      </c>
      <c r="BK44" s="4" t="s">
        <v>310</v>
      </c>
      <c r="BL44" s="4" t="s">
        <v>298</v>
      </c>
      <c r="BM44" s="4" t="s">
        <v>116</v>
      </c>
      <c r="BN44" s="4" t="s">
        <v>290</v>
      </c>
      <c r="BO44" s="11">
        <f>20*1*1000</f>
        <v>20000</v>
      </c>
      <c r="BP44" s="4" t="s">
        <v>2</v>
      </c>
      <c r="BQ44" s="187">
        <v>290</v>
      </c>
      <c r="BR44" s="98">
        <f t="shared" ref="BR44" si="51">IFERROR(BQ44/BO44,0)</f>
        <v>1.4500000000000001E-2</v>
      </c>
      <c r="BS44" s="25"/>
      <c r="BT44" s="4" t="s">
        <v>298</v>
      </c>
      <c r="BU44" s="4" t="s">
        <v>116</v>
      </c>
      <c r="BV44" s="4" t="s">
        <v>290</v>
      </c>
      <c r="BW44" s="11">
        <f>20*1*1000</f>
        <v>20000</v>
      </c>
      <c r="BX44" s="4" t="s">
        <v>2</v>
      </c>
      <c r="BY44" s="38">
        <v>290</v>
      </c>
      <c r="BZ44" s="98">
        <f t="shared" ref="BZ44" si="52">IFERROR(BY44/BW44,0)</f>
        <v>1.4500000000000001E-2</v>
      </c>
      <c r="CA44" s="4"/>
      <c r="CB44" s="38">
        <f t="shared" ref="CB44" si="53">CA44*BY44</f>
        <v>0</v>
      </c>
      <c r="CD44" s="21" t="s">
        <v>116</v>
      </c>
      <c r="CE44" s="21" t="s">
        <v>308</v>
      </c>
      <c r="CF44" s="4" t="s">
        <v>745</v>
      </c>
      <c r="CG44" s="4" t="s">
        <v>745</v>
      </c>
      <c r="CH44" s="4" t="s">
        <v>755</v>
      </c>
      <c r="CI44" s="4" t="s">
        <v>536</v>
      </c>
      <c r="CJ44" s="11">
        <v>1000</v>
      </c>
      <c r="CK44" s="4" t="s">
        <v>2</v>
      </c>
      <c r="CL44" s="103">
        <v>14.03</v>
      </c>
      <c r="CM44" s="98">
        <f t="shared" ref="CM44" si="54">IFERROR(CL44/CJ44,0)</f>
        <v>1.4029999999999999E-2</v>
      </c>
      <c r="CN44" s="25"/>
      <c r="CO44" s="4"/>
      <c r="CP44" s="4"/>
      <c r="CQ44" s="4"/>
      <c r="CR44" s="11"/>
      <c r="CS44" s="4"/>
      <c r="CT44" s="38"/>
      <c r="CU44" s="98">
        <f t="shared" ref="CU44" si="55">IFERROR(CT44/CR44,0)</f>
        <v>0</v>
      </c>
      <c r="CV44" s="4"/>
      <c r="CW44" s="38">
        <f t="shared" ref="CW44" si="56">CV44*CT44</f>
        <v>0</v>
      </c>
    </row>
    <row r="45" spans="1:101" x14ac:dyDescent="0.25">
      <c r="A45" s="126"/>
      <c r="B45" s="127"/>
      <c r="C45" s="127"/>
      <c r="D45" s="127"/>
      <c r="E45" s="127"/>
      <c r="F45" s="283" t="str">
        <f>_xlfn.XLOOKUP($G45,'[1]Product Cost'!$L:$L,'[1]Product Cost'!$K:$K)</f>
        <v>130200033</v>
      </c>
      <c r="G45" s="21" t="s">
        <v>289</v>
      </c>
      <c r="H45" s="284" t="str">
        <f>_xlfn.XLOOKUP($G45,'[1]Product Cost'!$L:$L,'[1]Product Cost'!$M:$M)</f>
        <v>YOGEN FRUZ GROUP (BODUO)</v>
      </c>
      <c r="I45" s="284" t="str">
        <f>_xlfn.XLOOKUP($G45,'[1]Product Cost'!$L:$L,'[1]Product Cost'!$N:$N)</f>
        <v>BODUO</v>
      </c>
      <c r="J45" s="284" t="str">
        <f>_xlfn.XLOOKUP($G45,'[1]Product Cost'!$L:$L,'[1]Product Cost'!$O:$O)</f>
        <v>130200033</v>
      </c>
      <c r="K45" s="284" t="str">
        <f>_xlfn.XLOOKUP($G45,'[1]Product Cost'!$L:$L,'[1]Product Cost'!$P:$P)</f>
        <v>20X1KG</v>
      </c>
      <c r="L45" s="285">
        <f>_xlfn.XLOOKUP($G45,'[1]Product Cost'!$L:$L,'[1]Product Cost'!$Q:$Q)</f>
        <v>20000</v>
      </c>
      <c r="M45" s="284" t="str">
        <f>_xlfn.XLOOKUP($G45,'[1]Product Cost'!$L:$L,'[1]Product Cost'!$R:$R)</f>
        <v>g</v>
      </c>
      <c r="N45" s="286">
        <f>_xlfn.XLOOKUP($G45,'[1]Product Cost'!$L:$L,'[1]Product Cost'!$S:$S)</f>
        <v>179.5</v>
      </c>
      <c r="O45" s="287">
        <f>_xlfn.XLOOKUP($G45,'[1]Product Cost'!$L:$L,'[1]Product Cost'!$T:$T)</f>
        <v>8.9750000000000003E-3</v>
      </c>
      <c r="P45" s="25"/>
      <c r="R45" s="21" t="str">
        <f>IF(AND(T45="",U45="",S45="",V45="",W45="",X45="",Z45="",Y45=""),"","X")</f>
        <v>X</v>
      </c>
      <c r="S45" s="21" t="str">
        <f>IFERROR(VLOOKUP(G45,'Topping Sauce'!D:D,1,FALSE),"")</f>
        <v/>
      </c>
      <c r="T45" s="21" t="str">
        <f>IFERROR(VLOOKUP(G45,UFlavurs!D:D,1,FALSE),"")</f>
        <v/>
      </c>
      <c r="U45" s="21" t="str">
        <f>IFERROR(VLOOKUP(G45,Usensation!D:D,1,FALSE),"")</f>
        <v>Taro Powder</v>
      </c>
      <c r="V45" s="21" t="str">
        <f>IFERROR(VLOOKUP(G45,Smoothies!D:D,1,FALSE),"")</f>
        <v/>
      </c>
      <c r="W45" s="21" t="str">
        <f>IFERROR(VLOOKUP(G45,'Go Green'!D:D,1,FALSE),"")</f>
        <v/>
      </c>
      <c r="X45" s="21" t="str">
        <f>IFERROR(VLOOKUP(G45,#REF!,1,FALSE),"")</f>
        <v/>
      </c>
      <c r="Y45" s="21" t="str">
        <f>IFERROR(VLOOKUP(G45,Toppings!C:C,1,FALSE),"")</f>
        <v/>
      </c>
      <c r="Z45" s="21" t="str">
        <f>IFERROR(VLOOKUP(G45,#REF!,1,FALSE),"")</f>
        <v/>
      </c>
      <c r="AB45" s="163" t="s">
        <v>879</v>
      </c>
      <c r="AC45" s="163" t="s">
        <v>289</v>
      </c>
      <c r="AD45" s="166" t="s">
        <v>878</v>
      </c>
      <c r="AE45" s="166" t="s">
        <v>298</v>
      </c>
      <c r="AF45" s="166" t="s">
        <v>116</v>
      </c>
      <c r="AG45" s="166" t="str">
        <f>_xlfn.XLOOKUP($F45,'[3]BODUO EFFECTIVE 06-01-2024'!$B:$B,'[3]BODUO EFFECTIVE 06-01-2024'!$I:$I)</f>
        <v>20X1KG</v>
      </c>
      <c r="AH45" s="228">
        <f>20*1*1000</f>
        <v>20000</v>
      </c>
      <c r="AI45" s="166" t="s">
        <v>2</v>
      </c>
      <c r="AJ45" s="262">
        <f>_xlfn.XLOOKUP($F45,'[3]BODUO EFFECTIVE 06-01-2024'!$B:$B,'[3]BODUO EFFECTIVE 06-01-2024'!$S:$S)</f>
        <v>170.1</v>
      </c>
      <c r="AK45" s="230">
        <f t="shared" ref="AK45" si="57">IFERROR(AJ45/AH45,0)</f>
        <v>8.5050000000000004E-3</v>
      </c>
      <c r="AL45" s="166" t="str">
        <f>IFERROR(IF(AF45="TBD","Y",_xlfn.XLOOKUP(AF45,[2]PIVOT!$D:$D,[2]PIVOT!$J:$J)),"N/A")</f>
        <v>N/A</v>
      </c>
      <c r="AM45" s="165"/>
      <c r="AN45" s="21" t="s">
        <v>301</v>
      </c>
      <c r="AO45" s="21" t="s">
        <v>289</v>
      </c>
      <c r="AP45" s="4" t="s">
        <v>297</v>
      </c>
      <c r="AQ45" s="4" t="s">
        <v>298</v>
      </c>
      <c r="AR45" s="4" t="s">
        <v>116</v>
      </c>
      <c r="AS45" s="4" t="s">
        <v>290</v>
      </c>
      <c r="AT45" s="11">
        <f>20*1*1000</f>
        <v>20000</v>
      </c>
      <c r="AU45" s="4" t="s">
        <v>2</v>
      </c>
      <c r="AV45" s="101">
        <v>270</v>
      </c>
      <c r="AW45" s="98">
        <f>IFERROR(AV45/AT45,0)</f>
        <v>1.35E-2</v>
      </c>
      <c r="AX45" s="25"/>
      <c r="AY45" s="4" t="s">
        <v>298</v>
      </c>
      <c r="AZ45" s="4" t="s">
        <v>116</v>
      </c>
      <c r="BA45" s="4" t="s">
        <v>290</v>
      </c>
      <c r="BB45" s="11">
        <f>20*1*1000</f>
        <v>20000</v>
      </c>
      <c r="BC45" s="4" t="s">
        <v>2</v>
      </c>
      <c r="BD45" s="38">
        <v>270</v>
      </c>
      <c r="BE45" s="98">
        <f>IFERROR(BD45/BB45,0)</f>
        <v>1.35E-2</v>
      </c>
      <c r="BF45" s="16">
        <v>0</v>
      </c>
      <c r="BG45" s="38">
        <f>BF45*BD45</f>
        <v>0</v>
      </c>
      <c r="BI45" s="21" t="s">
        <v>301</v>
      </c>
      <c r="BJ45" s="21" t="s">
        <v>289</v>
      </c>
      <c r="BK45" s="4" t="s">
        <v>297</v>
      </c>
      <c r="BL45" s="4" t="s">
        <v>298</v>
      </c>
      <c r="BM45" s="4" t="s">
        <v>116</v>
      </c>
      <c r="BN45" s="4" t="s">
        <v>290</v>
      </c>
      <c r="BO45" s="11">
        <f>20*1*1000</f>
        <v>20000</v>
      </c>
      <c r="BP45" s="4" t="s">
        <v>2</v>
      </c>
      <c r="BQ45" s="38">
        <v>270</v>
      </c>
      <c r="BR45" s="98">
        <f>IFERROR(BQ45/BO45,0)</f>
        <v>1.35E-2</v>
      </c>
      <c r="BS45" s="25"/>
      <c r="BT45" s="4" t="s">
        <v>298</v>
      </c>
      <c r="BU45" s="4" t="s">
        <v>116</v>
      </c>
      <c r="BV45" s="4" t="s">
        <v>290</v>
      </c>
      <c r="BW45" s="11">
        <f>20*1*1000</f>
        <v>20000</v>
      </c>
      <c r="BX45" s="4" t="s">
        <v>2</v>
      </c>
      <c r="BY45" s="38">
        <v>270</v>
      </c>
      <c r="BZ45" s="98">
        <f>IFERROR(BY45/BW45,0)</f>
        <v>1.35E-2</v>
      </c>
      <c r="CA45" s="4"/>
      <c r="CB45" s="38">
        <f>CA45*BY45</f>
        <v>0</v>
      </c>
      <c r="CD45" s="21" t="s">
        <v>301</v>
      </c>
      <c r="CE45" s="21" t="s">
        <v>289</v>
      </c>
      <c r="CF45" s="4" t="s">
        <v>745</v>
      </c>
      <c r="CG45" s="4" t="s">
        <v>745</v>
      </c>
      <c r="CH45" s="4" t="s">
        <v>784</v>
      </c>
      <c r="CI45" s="4" t="s">
        <v>536</v>
      </c>
      <c r="CJ45" s="11">
        <v>1000</v>
      </c>
      <c r="CK45" s="4" t="s">
        <v>2</v>
      </c>
      <c r="CL45" s="101">
        <v>12.1</v>
      </c>
      <c r="CM45" s="98">
        <f t="shared" ref="CM45:CM46" si="58">IFERROR(CL45/CJ45,0)</f>
        <v>1.21E-2</v>
      </c>
      <c r="CN45" s="25"/>
      <c r="CO45" s="4"/>
      <c r="CP45" s="4"/>
      <c r="CQ45" s="4"/>
      <c r="CR45" s="11"/>
      <c r="CS45" s="4"/>
      <c r="CT45" s="38"/>
      <c r="CU45" s="98">
        <f t="shared" ref="CU45:CU46" si="59">IFERROR(CT45/CR45,0)</f>
        <v>0</v>
      </c>
      <c r="CV45" s="4"/>
      <c r="CW45" s="38">
        <f t="shared" ref="CW45:CW46" si="60">CV45*CT45</f>
        <v>0</v>
      </c>
    </row>
    <row r="46" spans="1:101" x14ac:dyDescent="0.25">
      <c r="A46" s="126"/>
      <c r="B46" s="127"/>
      <c r="C46" s="127"/>
      <c r="D46" s="127"/>
      <c r="E46" s="127"/>
      <c r="F46" s="283" t="str">
        <f>_xlfn.XLOOKUP($G46,'[1]Product Cost'!$L:$L,'[1]Product Cost'!$K:$K)</f>
        <v>130100051</v>
      </c>
      <c r="G46" s="25" t="s">
        <v>833</v>
      </c>
      <c r="H46" s="284" t="str">
        <f>_xlfn.XLOOKUP($G46,'[1]Product Cost'!$L:$L,'[1]Product Cost'!$M:$M)</f>
        <v>YOGEN FRUZ GROUP (BODUO)</v>
      </c>
      <c r="I46" s="284" t="str">
        <f>_xlfn.XLOOKUP($G46,'[1]Product Cost'!$L:$L,'[1]Product Cost'!$N:$N)</f>
        <v>BODUO</v>
      </c>
      <c r="J46" s="284" t="str">
        <f>_xlfn.XLOOKUP($G46,'[1]Product Cost'!$L:$L,'[1]Product Cost'!$O:$O)</f>
        <v>130100051</v>
      </c>
      <c r="K46" s="284" t="str">
        <f>_xlfn.XLOOKUP($G46,'[1]Product Cost'!$L:$L,'[1]Product Cost'!$P:$P)</f>
        <v>8X2.5KG</v>
      </c>
      <c r="L46" s="285">
        <f>_xlfn.XLOOKUP($G46,'[1]Product Cost'!$L:$L,'[1]Product Cost'!$Q:$Q)</f>
        <v>20000</v>
      </c>
      <c r="M46" s="284" t="str">
        <f>_xlfn.XLOOKUP($G46,'[1]Product Cost'!$L:$L,'[1]Product Cost'!$R:$R)</f>
        <v>g</v>
      </c>
      <c r="N46" s="286">
        <f>_xlfn.XLOOKUP($G46,'[1]Product Cost'!$L:$L,'[1]Product Cost'!$S:$S)</f>
        <v>70</v>
      </c>
      <c r="O46" s="287">
        <f>_xlfn.XLOOKUP($G46,'[1]Product Cost'!$L:$L,'[1]Product Cost'!$T:$T)</f>
        <v>3.5000000000000001E-3</v>
      </c>
      <c r="P46" s="25"/>
      <c r="R46" s="21" t="str">
        <f t="shared" ref="R46" si="61">IF(AND(T46="",U46="",S46="",V46="",W46="",X46="",Z46="",Y46=""),"","X")</f>
        <v>X</v>
      </c>
      <c r="S46" s="21" t="str">
        <f>IFERROR(VLOOKUP(G46,'Topping Sauce'!D:D,1,FALSE),"")</f>
        <v>Fructose syrup</v>
      </c>
      <c r="T46" s="21" t="str">
        <f>IFERROR(VLOOKUP(G46,UFlavurs!D:D,1,FALSE),"")</f>
        <v/>
      </c>
      <c r="U46" s="21" t="str">
        <f>IFERROR(VLOOKUP(G46,Usensation!D:D,1,FALSE),"")</f>
        <v/>
      </c>
      <c r="V46" s="21" t="str">
        <f>IFERROR(VLOOKUP(G46,Smoothies!D:D,1,FALSE),"")</f>
        <v/>
      </c>
      <c r="W46" s="21" t="str">
        <f>IFERROR(VLOOKUP(G46,'Go Green'!D:D,1,FALSE),"")</f>
        <v/>
      </c>
      <c r="X46" s="21" t="str">
        <f>IFERROR(VLOOKUP(G46,#REF!,1,FALSE),"")</f>
        <v/>
      </c>
      <c r="Y46" s="21" t="str">
        <f>IFERROR(VLOOKUP(G46,Toppings!C:C,1,FALSE),"")</f>
        <v/>
      </c>
      <c r="Z46" s="21" t="str">
        <f>IFERROR(VLOOKUP(G46,#REF!,1,FALSE),"")</f>
        <v/>
      </c>
      <c r="AB46" s="165" t="s">
        <v>877</v>
      </c>
      <c r="AC46" s="165" t="s">
        <v>833</v>
      </c>
      <c r="AD46" s="166" t="s">
        <v>878</v>
      </c>
      <c r="AE46" s="166" t="s">
        <v>878</v>
      </c>
      <c r="AF46" s="166" t="s">
        <v>116</v>
      </c>
      <c r="AG46" s="166" t="str">
        <f>_xlfn.XLOOKUP($F46,'[3]BODUO EFFECTIVE 06-01-2024'!$B:$B,'[3]BODUO EFFECTIVE 06-01-2024'!$I:$I)</f>
        <v>8X2.5KG</v>
      </c>
      <c r="AH46" s="228">
        <f>8*2.5*1000</f>
        <v>20000</v>
      </c>
      <c r="AI46" s="166" t="s">
        <v>2</v>
      </c>
      <c r="AJ46" s="262">
        <f>_xlfn.XLOOKUP($F46,'[3]BODUO EFFECTIVE 06-01-2024'!$B:$B,'[3]BODUO EFFECTIVE 06-01-2024'!$S:$S)</f>
        <v>73.415999999999997</v>
      </c>
      <c r="AK46" s="230">
        <f t="shared" ref="AK46:AK47" si="62">IFERROR(AJ46/AH46,0)</f>
        <v>3.6707999999999997E-3</v>
      </c>
      <c r="AL46" s="166" t="str">
        <f>IFERROR(IF(AF46="TBD","Y",_xlfn.XLOOKUP(AF46,[2]PIVOT!$D:$D,[2]PIVOT!$J:$J)),"N/A")</f>
        <v>N/A</v>
      </c>
      <c r="AM46" s="165"/>
      <c r="AN46" s="218" t="s">
        <v>116</v>
      </c>
      <c r="AO46" s="209" t="s">
        <v>833</v>
      </c>
      <c r="AP46" s="30"/>
      <c r="AQ46" s="30"/>
      <c r="AR46" s="30"/>
      <c r="AS46" s="30"/>
      <c r="AT46" s="237"/>
      <c r="AU46" s="30" t="s">
        <v>2</v>
      </c>
      <c r="AV46" s="236"/>
      <c r="AW46" s="238">
        <f t="shared" ref="AW46" si="63">IFERROR(AV46/AT46,0)</f>
        <v>0</v>
      </c>
      <c r="AX46" s="209" t="s">
        <v>851</v>
      </c>
      <c r="AY46" s="30"/>
      <c r="AZ46" s="30"/>
      <c r="BA46" s="30"/>
      <c r="BB46" s="210"/>
      <c r="BC46" s="30" t="s">
        <v>2</v>
      </c>
      <c r="BD46" s="33"/>
      <c r="BE46" s="221">
        <f t="shared" ref="BE46" si="64">IFERROR(BD46/BB46,0)</f>
        <v>0</v>
      </c>
      <c r="BF46" s="30"/>
      <c r="BG46" s="33">
        <f t="shared" ref="BG46" si="65">BF46*BD46</f>
        <v>0</v>
      </c>
      <c r="BI46" s="218" t="s">
        <v>116</v>
      </c>
      <c r="BJ46" s="209" t="s">
        <v>833</v>
      </c>
      <c r="BK46" s="30"/>
      <c r="BL46" s="30"/>
      <c r="BM46" s="30"/>
      <c r="BN46" s="30"/>
      <c r="BO46" s="237"/>
      <c r="BP46" s="30" t="s">
        <v>2</v>
      </c>
      <c r="BQ46" s="236"/>
      <c r="BR46" s="238">
        <f t="shared" ref="BR46" si="66">IFERROR(BQ46/BO46,0)</f>
        <v>0</v>
      </c>
      <c r="BS46" s="209" t="s">
        <v>852</v>
      </c>
      <c r="BT46" s="30"/>
      <c r="BU46" s="30"/>
      <c r="BV46" s="30"/>
      <c r="BW46" s="210"/>
      <c r="BX46" s="30" t="s">
        <v>2</v>
      </c>
      <c r="BY46" s="33"/>
      <c r="BZ46" s="221">
        <f t="shared" ref="BZ46" si="67">IFERROR(BY46/BW46,0)</f>
        <v>0</v>
      </c>
      <c r="CA46" s="30"/>
      <c r="CB46" s="33">
        <f t="shared" ref="CB46" si="68">CA46*BY46</f>
        <v>0</v>
      </c>
      <c r="CD46" s="209" t="s">
        <v>116</v>
      </c>
      <c r="CE46" s="209" t="s">
        <v>833</v>
      </c>
      <c r="CF46" s="30"/>
      <c r="CG46" s="30"/>
      <c r="CH46" s="30"/>
      <c r="CI46" s="30"/>
      <c r="CJ46" s="210"/>
      <c r="CK46" s="30" t="s">
        <v>2</v>
      </c>
      <c r="CL46" s="222"/>
      <c r="CM46" s="248">
        <f t="shared" si="58"/>
        <v>0</v>
      </c>
      <c r="CN46" s="209" t="s">
        <v>852</v>
      </c>
      <c r="CO46" s="30"/>
      <c r="CP46" s="30"/>
      <c r="CQ46" s="30"/>
      <c r="CR46" s="210"/>
      <c r="CS46" s="30"/>
      <c r="CT46" s="33"/>
      <c r="CU46" s="248">
        <f t="shared" si="59"/>
        <v>0</v>
      </c>
      <c r="CV46" s="30"/>
      <c r="CW46" s="33">
        <f t="shared" si="60"/>
        <v>0</v>
      </c>
    </row>
    <row r="47" spans="1:101" x14ac:dyDescent="0.25">
      <c r="A47" s="126"/>
      <c r="B47" s="127"/>
      <c r="C47" s="127"/>
      <c r="D47" s="127"/>
      <c r="E47" s="127"/>
      <c r="F47" s="283" t="str">
        <f>_xlfn.XLOOKUP($G47,'[1]Product Cost'!$L:$L,'[1]Product Cost'!$K:$K)</f>
        <v>N/A</v>
      </c>
      <c r="G47" s="114" t="s">
        <v>909</v>
      </c>
      <c r="H47" s="284" t="str">
        <f>_xlfn.XLOOKUP($G47,'[1]Product Cost'!$L:$L,'[1]Product Cost'!$M:$M)</f>
        <v>BOIRON</v>
      </c>
      <c r="I47" s="284" t="str">
        <f>_xlfn.XLOOKUP($G47,'[1]Product Cost'!$L:$L,'[1]Product Cost'!$N:$N)</f>
        <v>GFS</v>
      </c>
      <c r="J47" s="284" t="str">
        <f>_xlfn.XLOOKUP($G47,'[1]Product Cost'!$L:$L,'[1]Product Cost'!$O:$O)</f>
        <v>1370235</v>
      </c>
      <c r="K47" s="284" t="str">
        <f>_xlfn.XLOOKUP($G47,'[1]Product Cost'!$L:$L,'[1]Product Cost'!$P:$P)</f>
        <v>6X1KG</v>
      </c>
      <c r="L47" s="285">
        <f>_xlfn.XLOOKUP($G47,'[1]Product Cost'!$L:$L,'[1]Product Cost'!$Q:$Q)</f>
        <v>6000</v>
      </c>
      <c r="M47" s="284" t="str">
        <f>_xlfn.XLOOKUP($G47,'[1]Product Cost'!$L:$L,'[1]Product Cost'!$R:$R)</f>
        <v>g</v>
      </c>
      <c r="N47" s="286">
        <f>_xlfn.XLOOKUP($G47,'[1]Product Cost'!$L:$L,'[1]Product Cost'!$S:$S)</f>
        <v>178.4</v>
      </c>
      <c r="O47" s="287">
        <f>_xlfn.XLOOKUP($G47,'[1]Product Cost'!$L:$L,'[1]Product Cost'!$T:$T)</f>
        <v>2.9733333333333334E-2</v>
      </c>
      <c r="P47" s="104" t="s">
        <v>926</v>
      </c>
      <c r="R47" s="21" t="str">
        <f>IF(AND(T47="",U47="",S47="",V47="",W47="",X47="",Z47="",Y47=""),"","X")</f>
        <v>X</v>
      </c>
      <c r="S47" s="21" t="str">
        <f>IFERROR(VLOOKUP(G47,'Topping Sauce'!D:D,1,FALSE),"")</f>
        <v>Frozen Raspberry Puree</v>
      </c>
      <c r="T47" s="21" t="str">
        <f>IFERROR(VLOOKUP(G47,UFlavurs!D:D,1,FALSE),"")</f>
        <v/>
      </c>
      <c r="U47" s="21" t="str">
        <f>IFERROR(VLOOKUP(G47,Usensation!D:D,1,FALSE),"")</f>
        <v/>
      </c>
      <c r="V47" s="21" t="str">
        <f>IFERROR(VLOOKUP(G47,Smoothies!D:D,1,FALSE),"")</f>
        <v/>
      </c>
      <c r="W47" s="21" t="str">
        <f>IFERROR(VLOOKUP(G47,'Go Green'!D:D,1,FALSE),"")</f>
        <v/>
      </c>
      <c r="X47" s="21" t="str">
        <f>IFERROR(VLOOKUP(G47,#REF!,1,FALSE),"")</f>
        <v/>
      </c>
      <c r="Y47" s="21" t="str">
        <f>IFERROR(VLOOKUP(G47,Toppings!C:C,1,FALSE),"")</f>
        <v/>
      </c>
      <c r="Z47" s="21" t="str">
        <f>IFERROR(VLOOKUP(G47,#REF!,1,FALSE),"")</f>
        <v/>
      </c>
      <c r="AB47" s="104" t="s">
        <v>116</v>
      </c>
      <c r="AC47" s="114" t="s">
        <v>909</v>
      </c>
      <c r="AD47" s="105" t="s">
        <v>910</v>
      </c>
      <c r="AE47" s="105" t="s">
        <v>14</v>
      </c>
      <c r="AF47" s="105" t="s">
        <v>911</v>
      </c>
      <c r="AG47" s="105" t="s">
        <v>912</v>
      </c>
      <c r="AH47" s="105">
        <f>6*1*1000</f>
        <v>6000</v>
      </c>
      <c r="AI47" s="105" t="s">
        <v>2</v>
      </c>
      <c r="AJ47" s="110">
        <v>169.56</v>
      </c>
      <c r="AK47" s="109">
        <f t="shared" si="62"/>
        <v>2.826E-2</v>
      </c>
      <c r="AL47" s="105" t="str">
        <f>IFERROR(IF(AF47="TBD","Y",_xlfn.XLOOKUP(AF47,[2]PIVOT!$D:$D,[2]PIVOT!$J:$J)),"N/A")</f>
        <v>N</v>
      </c>
      <c r="AM47" s="104" t="s">
        <v>906</v>
      </c>
      <c r="AN47" s="111" t="s">
        <v>116</v>
      </c>
      <c r="AO47" s="114" t="s">
        <v>909</v>
      </c>
      <c r="AP47" s="105" t="s">
        <v>910</v>
      </c>
      <c r="AQ47" s="105" t="s">
        <v>295</v>
      </c>
      <c r="AR47" s="105" t="s">
        <v>295</v>
      </c>
      <c r="AS47" s="105" t="s">
        <v>912</v>
      </c>
      <c r="AT47" s="105">
        <f>6*1*1000</f>
        <v>6000</v>
      </c>
      <c r="AU47" s="105" t="s">
        <v>2</v>
      </c>
      <c r="AV47" s="108"/>
      <c r="AW47" s="113">
        <f>IFERROR(AV47/AT47,0)</f>
        <v>0</v>
      </c>
      <c r="AX47" s="104" t="s">
        <v>906</v>
      </c>
      <c r="AY47" s="105"/>
      <c r="AZ47" s="106"/>
      <c r="BA47" s="105"/>
      <c r="BB47" s="116"/>
      <c r="BC47" s="105" t="s">
        <v>2</v>
      </c>
      <c r="BD47" s="195"/>
      <c r="BE47" s="113">
        <f>IFERROR(BD47/BB47,0)</f>
        <v>0</v>
      </c>
      <c r="BF47" s="106"/>
      <c r="BG47" s="195">
        <f>BF47*BD47</f>
        <v>0</v>
      </c>
      <c r="BI47" s="111" t="s">
        <v>116</v>
      </c>
      <c r="BJ47" s="114" t="s">
        <v>909</v>
      </c>
      <c r="BK47" s="105" t="s">
        <v>910</v>
      </c>
      <c r="BL47" s="105" t="s">
        <v>295</v>
      </c>
      <c r="BM47" s="105" t="s">
        <v>295</v>
      </c>
      <c r="BN47" s="105" t="s">
        <v>912</v>
      </c>
      <c r="BO47" s="105">
        <f>6*1*1000</f>
        <v>6000</v>
      </c>
      <c r="BP47" s="105" t="s">
        <v>2</v>
      </c>
      <c r="BQ47" s="184"/>
      <c r="BR47" s="113">
        <f>IFERROR(BQ47/BO47,0)</f>
        <v>0</v>
      </c>
      <c r="BS47" s="104" t="s">
        <v>906</v>
      </c>
      <c r="BT47" s="105"/>
      <c r="BU47" s="106"/>
      <c r="BV47" s="105"/>
      <c r="BW47" s="116"/>
      <c r="BX47" s="105" t="s">
        <v>2</v>
      </c>
      <c r="BY47" s="195"/>
      <c r="BZ47" s="113">
        <f>IFERROR(BY47/BW47,0)</f>
        <v>0</v>
      </c>
      <c r="CA47" s="106"/>
      <c r="CB47" s="195">
        <f>CA47*BY47</f>
        <v>0</v>
      </c>
      <c r="CD47" s="218" t="s">
        <v>116</v>
      </c>
      <c r="CE47" s="218" t="s">
        <v>909</v>
      </c>
      <c r="CF47" s="30"/>
      <c r="CG47" s="30"/>
      <c r="CH47" s="30"/>
      <c r="CI47" s="30"/>
      <c r="CJ47" s="210"/>
      <c r="CK47" s="30" t="s">
        <v>2</v>
      </c>
      <c r="CL47" s="222"/>
      <c r="CM47" s="248">
        <f>IFERROR(CL47/CJ47,0)</f>
        <v>0</v>
      </c>
      <c r="CN47" s="209" t="s">
        <v>852</v>
      </c>
      <c r="CO47" s="30"/>
      <c r="CP47" s="30"/>
      <c r="CQ47" s="30"/>
      <c r="CR47" s="210"/>
      <c r="CS47" s="30"/>
      <c r="CT47" s="33"/>
      <c r="CU47" s="248">
        <f>IFERROR(CT47/CR47,0)</f>
        <v>0</v>
      </c>
      <c r="CV47" s="30"/>
      <c r="CW47" s="33">
        <f>CV47*CT47</f>
        <v>0</v>
      </c>
    </row>
    <row r="48" spans="1:101" x14ac:dyDescent="0.25">
      <c r="A48" s="126"/>
      <c r="B48" s="127"/>
      <c r="C48" s="127"/>
      <c r="D48" s="127"/>
      <c r="E48" s="127"/>
      <c r="F48" s="283" t="str">
        <f>_xlfn.XLOOKUP($G48,'[1]Product Cost'!$L:$L,'[1]Product Cost'!$K:$K)</f>
        <v>N/A</v>
      </c>
      <c r="G48" s="111" t="s">
        <v>817</v>
      </c>
      <c r="H48" s="284" t="str">
        <f>_xlfn.XLOOKUP($G48,'[1]Product Cost'!$L:$L,'[1]Product Cost'!$M:$M)</f>
        <v>OLD FASHIONED MAPLE CREST</v>
      </c>
      <c r="I48" s="284" t="str">
        <f>_xlfn.XLOOKUP($G48,'[1]Product Cost'!$L:$L,'[1]Product Cost'!$N:$N)</f>
        <v>RCS/WALMART</v>
      </c>
      <c r="J48" s="284" t="str">
        <f>_xlfn.XLOOKUP($G48,'[1]Product Cost'!$L:$L,'[1]Product Cost'!$O:$O)</f>
        <v>N/A</v>
      </c>
      <c r="K48" s="284" t="str">
        <f>_xlfn.XLOOKUP($G48,'[1]Product Cost'!$L:$L,'[1]Product Cost'!$P:$P)</f>
        <v>1L</v>
      </c>
      <c r="L48" s="285">
        <f>_xlfn.XLOOKUP($G48,'[1]Product Cost'!$L:$L,'[1]Product Cost'!$Q:$Q)</f>
        <v>1000</v>
      </c>
      <c r="M48" s="284" t="str">
        <f>_xlfn.XLOOKUP($G48,'[1]Product Cost'!$L:$L,'[1]Product Cost'!$R:$R)</f>
        <v>g</v>
      </c>
      <c r="N48" s="286">
        <f>_xlfn.XLOOKUP($G48,'[1]Product Cost'!$L:$L,'[1]Product Cost'!$S:$S)</f>
        <v>16.989999999999998</v>
      </c>
      <c r="O48" s="287">
        <f>_xlfn.XLOOKUP($G48,'[1]Product Cost'!$L:$L,'[1]Product Cost'!$T:$T)</f>
        <v>1.6989999999999998E-2</v>
      </c>
      <c r="P48" s="104" t="s">
        <v>916</v>
      </c>
      <c r="R48" s="21" t="str">
        <f>IF(AND(T48="",U48="",S48="",V48="",W48="",X48="",Z48="",Y48=""),"","X")</f>
        <v>X</v>
      </c>
      <c r="S48" s="21" t="str">
        <f>IFERROR(VLOOKUP(G48,'Topping Sauce'!D:D,1,FALSE),"")</f>
        <v/>
      </c>
      <c r="T48" s="21" t="str">
        <f>IFERROR(VLOOKUP(G48,UFlavurs!D:D,1,FALSE),"")</f>
        <v/>
      </c>
      <c r="U48" s="21" t="str">
        <f>IFERROR(VLOOKUP(G48,Usensation!D:D,1,FALSE),"")</f>
        <v>Maple Syrup</v>
      </c>
      <c r="V48" s="21" t="str">
        <f>IFERROR(VLOOKUP(G48,Smoothies!D:D,1,FALSE),"")</f>
        <v/>
      </c>
      <c r="W48" s="21" t="str">
        <f>IFERROR(VLOOKUP(G48,'Go Green'!D:D,1,FALSE),"")</f>
        <v/>
      </c>
      <c r="X48" s="21" t="str">
        <f>IFERROR(VLOOKUP(G48,#REF!,1,FALSE),"")</f>
        <v/>
      </c>
      <c r="Y48" s="21" t="str">
        <f>IFERROR(VLOOKUP(G48,Toppings!C:C,1,FALSE),"")</f>
        <v/>
      </c>
      <c r="Z48" s="21" t="str">
        <f>IFERROR(VLOOKUP(G48,#REF!,1,FALSE),"")</f>
        <v/>
      </c>
      <c r="AB48" s="111" t="s">
        <v>116</v>
      </c>
      <c r="AC48" s="111" t="s">
        <v>817</v>
      </c>
      <c r="AD48" s="105" t="s">
        <v>896</v>
      </c>
      <c r="AE48" s="105" t="s">
        <v>14</v>
      </c>
      <c r="AF48" s="106" t="s">
        <v>897</v>
      </c>
      <c r="AG48" s="105" t="s">
        <v>857</v>
      </c>
      <c r="AH48" s="105">
        <f>4*4*1000</f>
        <v>16000</v>
      </c>
      <c r="AI48" s="105" t="s">
        <v>186</v>
      </c>
      <c r="AJ48" s="112">
        <v>353.41</v>
      </c>
      <c r="AK48" s="113">
        <f>IFERROR(AJ48/AH48,0)</f>
        <v>2.2088125E-2</v>
      </c>
      <c r="AL48" s="105" t="str">
        <f>IFERROR(IF(AF48="TBD","Y",_xlfn.XLOOKUP(AF48,[2]PIVOT!$D:$D,[2]PIVOT!$J:$J)),"N/A")</f>
        <v>N/A</v>
      </c>
      <c r="AM48" s="104" t="s">
        <v>436</v>
      </c>
      <c r="AN48" s="111" t="s">
        <v>116</v>
      </c>
      <c r="AO48" s="111" t="s">
        <v>817</v>
      </c>
      <c r="AP48" s="105" t="s">
        <v>861</v>
      </c>
      <c r="AQ48" s="105"/>
      <c r="AR48" s="106"/>
      <c r="AS48" s="105"/>
      <c r="AT48" s="115"/>
      <c r="AU48" s="105" t="s">
        <v>2</v>
      </c>
      <c r="AV48" s="108"/>
      <c r="AW48" s="113">
        <f>IFERROR(AV48/AT48,0)</f>
        <v>0</v>
      </c>
      <c r="AX48" s="104" t="s">
        <v>436</v>
      </c>
      <c r="AY48" s="105"/>
      <c r="AZ48" s="106"/>
      <c r="BA48" s="105"/>
      <c r="BB48" s="116"/>
      <c r="BC48" s="105" t="s">
        <v>2</v>
      </c>
      <c r="BD48" s="195"/>
      <c r="BE48" s="113">
        <f>IFERROR(BD48/BB48,0)</f>
        <v>0</v>
      </c>
      <c r="BF48" s="106"/>
      <c r="BG48" s="195">
        <f>BF48*BD48</f>
        <v>0</v>
      </c>
      <c r="BI48" s="111" t="s">
        <v>116</v>
      </c>
      <c r="BJ48" s="111" t="s">
        <v>817</v>
      </c>
      <c r="BK48" s="105"/>
      <c r="BL48" s="105"/>
      <c r="BM48" s="105"/>
      <c r="BN48" s="105"/>
      <c r="BO48" s="115"/>
      <c r="BP48" s="105" t="s">
        <v>2</v>
      </c>
      <c r="BQ48" s="184"/>
      <c r="BR48" s="113">
        <f>IFERROR(BQ48/BO48,0)</f>
        <v>0</v>
      </c>
      <c r="BS48" s="104" t="s">
        <v>436</v>
      </c>
      <c r="BT48" s="105"/>
      <c r="BU48" s="106"/>
      <c r="BV48" s="105"/>
      <c r="BW48" s="116"/>
      <c r="BX48" s="105" t="s">
        <v>2</v>
      </c>
      <c r="BY48" s="195"/>
      <c r="BZ48" s="113">
        <f>IFERROR(BY48/BW48,0)</f>
        <v>0</v>
      </c>
      <c r="CA48" s="106"/>
      <c r="CB48" s="195">
        <f>CA48*BY48</f>
        <v>0</v>
      </c>
      <c r="CD48" s="218" t="s">
        <v>116</v>
      </c>
      <c r="CE48" s="218" t="s">
        <v>817</v>
      </c>
      <c r="CF48" s="30"/>
      <c r="CG48" s="30"/>
      <c r="CH48" s="30"/>
      <c r="CI48" s="30"/>
      <c r="CJ48" s="210"/>
      <c r="CK48" s="30" t="s">
        <v>2</v>
      </c>
      <c r="CL48" s="222"/>
      <c r="CM48" s="248">
        <f>IFERROR(CL48/CJ48,0)</f>
        <v>0</v>
      </c>
      <c r="CN48" s="209" t="s">
        <v>852</v>
      </c>
      <c r="CO48" s="30"/>
      <c r="CP48" s="30"/>
      <c r="CQ48" s="30"/>
      <c r="CR48" s="210"/>
      <c r="CS48" s="30"/>
      <c r="CT48" s="33"/>
      <c r="CU48" s="248">
        <f>IFERROR(CT48/CR48,0)</f>
        <v>0</v>
      </c>
      <c r="CV48" s="30"/>
      <c r="CW48" s="33">
        <f>CV48*CT48</f>
        <v>0</v>
      </c>
    </row>
    <row r="49" spans="1:101" x14ac:dyDescent="0.25">
      <c r="A49" s="126"/>
      <c r="B49" s="127"/>
      <c r="C49" s="127"/>
      <c r="D49" s="127"/>
      <c r="E49" s="127"/>
      <c r="F49" s="283" t="str">
        <f>_xlfn.XLOOKUP($G49,'[1]Product Cost'!$L:$L,'[1]Product Cost'!$K:$K)</f>
        <v>N/A</v>
      </c>
      <c r="G49" s="111" t="s">
        <v>818</v>
      </c>
      <c r="H49" s="284" t="str">
        <f>_xlfn.XLOOKUP($G49,'[1]Product Cost'!$L:$L,'[1]Product Cost'!$M:$M)</f>
        <v>E.D. SMITH</v>
      </c>
      <c r="I49" s="284" t="str">
        <f>_xlfn.XLOOKUP($G49,'[1]Product Cost'!$L:$L,'[1]Product Cost'!$N:$N)</f>
        <v>GFS</v>
      </c>
      <c r="J49" s="284" t="str">
        <f>_xlfn.XLOOKUP($G49,'[1]Product Cost'!$L:$L,'[1]Product Cost'!$O:$O)</f>
        <v>9541516</v>
      </c>
      <c r="K49" s="284" t="str">
        <f>_xlfn.XLOOKUP($G49,'[1]Product Cost'!$L:$L,'[1]Product Cost'!$P:$P)</f>
        <v>12X796ML</v>
      </c>
      <c r="L49" s="285">
        <f>_xlfn.XLOOKUP($G49,'[1]Product Cost'!$L:$L,'[1]Product Cost'!$Q:$Q)</f>
        <v>9552</v>
      </c>
      <c r="M49" s="284" t="str">
        <f>_xlfn.XLOOKUP($G49,'[1]Product Cost'!$L:$L,'[1]Product Cost'!$R:$R)</f>
        <v>g</v>
      </c>
      <c r="N49" s="286">
        <f>_xlfn.XLOOKUP($G49,'[1]Product Cost'!$L:$L,'[1]Product Cost'!$S:$S)</f>
        <v>70.53</v>
      </c>
      <c r="O49" s="287">
        <f>_xlfn.XLOOKUP($G49,'[1]Product Cost'!$L:$L,'[1]Product Cost'!$T:$T)</f>
        <v>7.3837939698492465E-3</v>
      </c>
      <c r="P49" s="104" t="s">
        <v>932</v>
      </c>
      <c r="R49" s="21" t="str">
        <f>IF(AND(T49="",U49="",S49="",V49="",W49="",X49="",Z49="",Y49=""),"","X")</f>
        <v>X</v>
      </c>
      <c r="S49" s="21" t="str">
        <f>IFERROR(VLOOKUP(G49,'Topping Sauce'!D:D,1,FALSE),"")</f>
        <v>Pumpkin Puree</v>
      </c>
      <c r="T49" s="21" t="str">
        <f>IFERROR(VLOOKUP(G49,UFlavurs!D:D,1,FALSE),"")</f>
        <v/>
      </c>
      <c r="U49" s="21" t="str">
        <f>IFERROR(VLOOKUP(G49,Usensation!D:D,1,FALSE),"")</f>
        <v>Pumpkin Puree</v>
      </c>
      <c r="V49" s="21" t="str">
        <f>IFERROR(VLOOKUP(G49,Smoothies!D:D,1,FALSE),"")</f>
        <v/>
      </c>
      <c r="W49" s="21" t="str">
        <f>IFERROR(VLOOKUP(G49,'Go Green'!D:D,1,FALSE),"")</f>
        <v/>
      </c>
      <c r="X49" s="21" t="str">
        <f>IFERROR(VLOOKUP(G49,#REF!,1,FALSE),"")</f>
        <v/>
      </c>
      <c r="Y49" s="21" t="str">
        <f>IFERROR(VLOOKUP(G49,Toppings!C:C,1,FALSE),"")</f>
        <v/>
      </c>
      <c r="Z49" s="21" t="str">
        <f>IFERROR(VLOOKUP(G49,#REF!,1,FALSE),"")</f>
        <v/>
      </c>
      <c r="AB49" s="111" t="s">
        <v>116</v>
      </c>
      <c r="AC49" s="111" t="s">
        <v>818</v>
      </c>
      <c r="AD49" s="105" t="s">
        <v>862</v>
      </c>
      <c r="AE49" s="105" t="s">
        <v>14</v>
      </c>
      <c r="AF49" s="106" t="s">
        <v>869</v>
      </c>
      <c r="AG49" s="105" t="s">
        <v>870</v>
      </c>
      <c r="AH49" s="116">
        <f>12*796</f>
        <v>9552</v>
      </c>
      <c r="AI49" s="105" t="s">
        <v>186</v>
      </c>
      <c r="AJ49" s="112">
        <v>71.44</v>
      </c>
      <c r="AK49" s="113">
        <f>IFERROR(AJ49/AH49,0)</f>
        <v>7.4790619765494138E-3</v>
      </c>
      <c r="AL49" s="105" t="str">
        <f>IFERROR(IF(AF49="TBD","Y",_xlfn.XLOOKUP(AF49,[2]PIVOT!$D:$D,[2]PIVOT!$J:$J)),"N/A")</f>
        <v>N</v>
      </c>
      <c r="AM49" s="104" t="s">
        <v>436</v>
      </c>
      <c r="AN49" s="111" t="s">
        <v>116</v>
      </c>
      <c r="AO49" s="111" t="s">
        <v>818</v>
      </c>
      <c r="AP49" s="105" t="s">
        <v>862</v>
      </c>
      <c r="AQ49" s="105" t="s">
        <v>860</v>
      </c>
      <c r="AR49" s="106" t="s">
        <v>116</v>
      </c>
      <c r="AS49" s="105" t="s">
        <v>890</v>
      </c>
      <c r="AT49" s="115">
        <v>796</v>
      </c>
      <c r="AU49" s="105" t="s">
        <v>2</v>
      </c>
      <c r="AV49" s="108">
        <v>6.47</v>
      </c>
      <c r="AW49" s="113">
        <f>IFERROR(AV49/AT49,0)</f>
        <v>8.1281407035175869E-3</v>
      </c>
      <c r="AX49" s="104" t="s">
        <v>436</v>
      </c>
      <c r="AY49" s="105"/>
      <c r="AZ49" s="106"/>
      <c r="BA49" s="105"/>
      <c r="BB49" s="116"/>
      <c r="BC49" s="105" t="s">
        <v>2</v>
      </c>
      <c r="BD49" s="195"/>
      <c r="BE49" s="113">
        <f>IFERROR(BD49/BB49,0)</f>
        <v>0</v>
      </c>
      <c r="BF49" s="106"/>
      <c r="BG49" s="195">
        <f>BF49*BD49</f>
        <v>0</v>
      </c>
      <c r="BI49" s="111" t="s">
        <v>116</v>
      </c>
      <c r="BJ49" s="111" t="s">
        <v>818</v>
      </c>
      <c r="BK49" s="105" t="s">
        <v>862</v>
      </c>
      <c r="BL49" s="105" t="s">
        <v>860</v>
      </c>
      <c r="BM49" s="106" t="s">
        <v>116</v>
      </c>
      <c r="BN49" s="105" t="s">
        <v>890</v>
      </c>
      <c r="BO49" s="115">
        <v>796</v>
      </c>
      <c r="BP49" s="105" t="s">
        <v>2</v>
      </c>
      <c r="BQ49" s="108">
        <v>6.47</v>
      </c>
      <c r="BR49" s="113">
        <f>IFERROR(BQ49/BO49,0)</f>
        <v>8.1281407035175869E-3</v>
      </c>
      <c r="BS49" s="104" t="s">
        <v>436</v>
      </c>
      <c r="BT49" s="105"/>
      <c r="BU49" s="106"/>
      <c r="BV49" s="105"/>
      <c r="BW49" s="116"/>
      <c r="BX49" s="105" t="s">
        <v>2</v>
      </c>
      <c r="BY49" s="195"/>
      <c r="BZ49" s="113">
        <f>IFERROR(BY49/BW49,0)</f>
        <v>0</v>
      </c>
      <c r="CA49" s="106"/>
      <c r="CB49" s="195">
        <f>CA49*BY49</f>
        <v>0</v>
      </c>
      <c r="CD49" s="218" t="s">
        <v>116</v>
      </c>
      <c r="CE49" s="218" t="s">
        <v>818</v>
      </c>
      <c r="CF49" s="30"/>
      <c r="CG49" s="30"/>
      <c r="CH49" s="30"/>
      <c r="CI49" s="30"/>
      <c r="CJ49" s="210"/>
      <c r="CK49" s="30" t="s">
        <v>2</v>
      </c>
      <c r="CL49" s="222"/>
      <c r="CM49" s="248">
        <f>IFERROR(CL49/CJ49,0)</f>
        <v>0</v>
      </c>
      <c r="CN49" s="209" t="s">
        <v>852</v>
      </c>
      <c r="CO49" s="30"/>
      <c r="CP49" s="30"/>
      <c r="CQ49" s="30"/>
      <c r="CR49" s="210"/>
      <c r="CS49" s="30"/>
      <c r="CT49" s="33"/>
      <c r="CU49" s="248">
        <f>IFERROR(CT49/CR49,0)</f>
        <v>0</v>
      </c>
      <c r="CV49" s="30"/>
      <c r="CW49" s="33">
        <f>CV49*CT49</f>
        <v>0</v>
      </c>
    </row>
    <row r="50" spans="1:101" x14ac:dyDescent="0.25">
      <c r="A50" s="126"/>
      <c r="B50" s="127"/>
      <c r="C50" s="127"/>
      <c r="D50" s="127"/>
      <c r="E50" s="127"/>
      <c r="F50" s="283" t="str">
        <f>_xlfn.XLOOKUP($G50,'[1]Product Cost'!$L:$L,'[1]Product Cost'!$K:$K)</f>
        <v>N/A</v>
      </c>
      <c r="G50" s="111" t="s">
        <v>866</v>
      </c>
      <c r="H50" s="284" t="str">
        <f>_xlfn.XLOOKUP($G50,'[1]Product Cost'!$L:$L,'[1]Product Cost'!$M:$M)</f>
        <v>CLUB HOUSE</v>
      </c>
      <c r="I50" s="284" t="str">
        <f>_xlfn.XLOOKUP($G50,'[1]Product Cost'!$L:$L,'[1]Product Cost'!$N:$N)</f>
        <v>GFS</v>
      </c>
      <c r="J50" s="284" t="str">
        <f>_xlfn.XLOOKUP($G50,'[1]Product Cost'!$L:$L,'[1]Product Cost'!$O:$O)</f>
        <v>2705205</v>
      </c>
      <c r="K50" s="284" t="str">
        <f>_xlfn.XLOOKUP($G50,'[1]Product Cost'!$L:$L,'[1]Product Cost'!$P:$P)</f>
        <v>12X35G</v>
      </c>
      <c r="L50" s="285">
        <f>_xlfn.XLOOKUP($G50,'[1]Product Cost'!$L:$L,'[1]Product Cost'!$Q:$Q)</f>
        <v>420</v>
      </c>
      <c r="M50" s="284" t="str">
        <f>_xlfn.XLOOKUP($G50,'[1]Product Cost'!$L:$L,'[1]Product Cost'!$R:$R)</f>
        <v>g</v>
      </c>
      <c r="N50" s="286">
        <f>_xlfn.XLOOKUP($G50,'[1]Product Cost'!$L:$L,'[1]Product Cost'!$S:$S)</f>
        <v>58.47</v>
      </c>
      <c r="O50" s="287">
        <f>_xlfn.XLOOKUP($G50,'[1]Product Cost'!$L:$L,'[1]Product Cost'!$T:$T)</f>
        <v>0.13921428571428571</v>
      </c>
      <c r="P50" s="104" t="s">
        <v>932</v>
      </c>
      <c r="R50" s="21" t="str">
        <f>IF(AND(T50="",U50="",S50="",V50="",W50="",X50="",Z50="",Y50=""),"","X")</f>
        <v>X</v>
      </c>
      <c r="S50" s="21" t="str">
        <f>IFERROR(VLOOKUP(G50,'Topping Sauce'!D:D,1,FALSE),"")</f>
        <v>Pumpkin Pie Spice</v>
      </c>
      <c r="T50" s="21" t="str">
        <f>IFERROR(VLOOKUP(G50,UFlavurs!D:D,1,FALSE),"")</f>
        <v/>
      </c>
      <c r="U50" s="21" t="str">
        <f>IFERROR(VLOOKUP(G50,Usensation!D:D,1,FALSE),"")</f>
        <v/>
      </c>
      <c r="V50" s="21" t="str">
        <f>IFERROR(VLOOKUP(G50,Smoothies!D:D,1,FALSE),"")</f>
        <v/>
      </c>
      <c r="W50" s="21" t="str">
        <f>IFERROR(VLOOKUP(G50,'Go Green'!D:D,1,FALSE),"")</f>
        <v/>
      </c>
      <c r="X50" s="21" t="str">
        <f>IFERROR(VLOOKUP(G50,#REF!,1,FALSE),"")</f>
        <v/>
      </c>
      <c r="Y50" s="21" t="str">
        <f>IFERROR(VLOOKUP(G50,Toppings!C:C,1,FALSE),"")</f>
        <v/>
      </c>
      <c r="Z50" s="21" t="str">
        <f>IFERROR(VLOOKUP(G50,#REF!,1,FALSE),"")</f>
        <v/>
      </c>
      <c r="AB50" s="111" t="s">
        <v>116</v>
      </c>
      <c r="AC50" s="111" t="s">
        <v>866</v>
      </c>
      <c r="AD50" s="105" t="s">
        <v>867</v>
      </c>
      <c r="AE50" s="105" t="s">
        <v>860</v>
      </c>
      <c r="AF50" s="106" t="s">
        <v>116</v>
      </c>
      <c r="AG50" s="105" t="s">
        <v>868</v>
      </c>
      <c r="AH50" s="116">
        <v>35</v>
      </c>
      <c r="AI50" s="105" t="s">
        <v>186</v>
      </c>
      <c r="AJ50" s="112">
        <v>5.49</v>
      </c>
      <c r="AK50" s="113">
        <f>IFERROR(AJ50/AH50,0)</f>
        <v>0.15685714285714286</v>
      </c>
      <c r="AL50" s="105" t="str">
        <f>IFERROR(IF(AF50="TBD","Y",_xlfn.XLOOKUP(AF50,[2]PIVOT!$D:$D,[2]PIVOT!$J:$J)),"N/A")</f>
        <v>N/A</v>
      </c>
      <c r="AM50" s="104" t="s">
        <v>436</v>
      </c>
      <c r="AN50" s="111" t="s">
        <v>116</v>
      </c>
      <c r="AO50" s="111" t="s">
        <v>866</v>
      </c>
      <c r="AP50" s="105" t="s">
        <v>867</v>
      </c>
      <c r="AQ50" s="105" t="s">
        <v>860</v>
      </c>
      <c r="AR50" s="106" t="s">
        <v>116</v>
      </c>
      <c r="AS50" s="105" t="s">
        <v>868</v>
      </c>
      <c r="AT50" s="116">
        <v>35</v>
      </c>
      <c r="AU50" s="105" t="s">
        <v>186</v>
      </c>
      <c r="AV50" s="112">
        <v>5.49</v>
      </c>
      <c r="AW50" s="113">
        <f>IFERROR(AV50/AT50,0)</f>
        <v>0.15685714285714286</v>
      </c>
      <c r="AX50" s="104" t="s">
        <v>436</v>
      </c>
      <c r="AY50" s="105"/>
      <c r="AZ50" s="106"/>
      <c r="BA50" s="105"/>
      <c r="BB50" s="116"/>
      <c r="BC50" s="105" t="s">
        <v>2</v>
      </c>
      <c r="BD50" s="195"/>
      <c r="BE50" s="113">
        <f>IFERROR(BD50/BB50,0)</f>
        <v>0</v>
      </c>
      <c r="BF50" s="106"/>
      <c r="BG50" s="195">
        <f>BF50*BD50</f>
        <v>0</v>
      </c>
      <c r="BI50" s="111" t="s">
        <v>116</v>
      </c>
      <c r="BJ50" s="111" t="s">
        <v>866</v>
      </c>
      <c r="BK50" s="105" t="s">
        <v>867</v>
      </c>
      <c r="BL50" s="105" t="s">
        <v>860</v>
      </c>
      <c r="BM50" s="106" t="s">
        <v>116</v>
      </c>
      <c r="BN50" s="105" t="s">
        <v>868</v>
      </c>
      <c r="BO50" s="116">
        <v>35</v>
      </c>
      <c r="BP50" s="105" t="s">
        <v>186</v>
      </c>
      <c r="BQ50" s="112">
        <v>5.49</v>
      </c>
      <c r="BR50" s="113">
        <f>IFERROR(BQ50/BO50,0)</f>
        <v>0.15685714285714286</v>
      </c>
      <c r="BS50" s="104" t="s">
        <v>436</v>
      </c>
      <c r="BT50" s="105"/>
      <c r="BU50" s="106"/>
      <c r="BV50" s="105"/>
      <c r="BW50" s="116"/>
      <c r="BX50" s="105" t="s">
        <v>2</v>
      </c>
      <c r="BY50" s="195"/>
      <c r="BZ50" s="113">
        <f>IFERROR(BY50/BW50,0)</f>
        <v>0</v>
      </c>
      <c r="CA50" s="106"/>
      <c r="CB50" s="195">
        <f>CA50*BY50</f>
        <v>0</v>
      </c>
      <c r="CD50" s="218" t="s">
        <v>116</v>
      </c>
      <c r="CE50" s="218" t="s">
        <v>855</v>
      </c>
      <c r="CF50" s="30"/>
      <c r="CG50" s="30"/>
      <c r="CH50" s="30"/>
      <c r="CI50" s="30"/>
      <c r="CJ50" s="210"/>
      <c r="CK50" s="30" t="s">
        <v>2</v>
      </c>
      <c r="CL50" s="222"/>
      <c r="CM50" s="248">
        <f>IFERROR(CL50/CJ50,0)</f>
        <v>0</v>
      </c>
      <c r="CN50" s="209" t="s">
        <v>852</v>
      </c>
      <c r="CO50" s="30"/>
      <c r="CP50" s="30"/>
      <c r="CQ50" s="30"/>
      <c r="CR50" s="210"/>
      <c r="CS50" s="30"/>
      <c r="CT50" s="33"/>
      <c r="CU50" s="248">
        <f>IFERROR(CT50/CR50,0)</f>
        <v>0</v>
      </c>
      <c r="CV50" s="30"/>
      <c r="CW50" s="33">
        <f>CV50*CT50</f>
        <v>0</v>
      </c>
    </row>
    <row r="51" spans="1:101" ht="18.75" x14ac:dyDescent="0.3">
      <c r="A51" s="126"/>
      <c r="B51" s="127"/>
      <c r="C51" s="127"/>
      <c r="D51" s="127"/>
      <c r="E51" s="127"/>
      <c r="F51" s="27" t="s">
        <v>380</v>
      </c>
      <c r="G51" s="26"/>
      <c r="H51" s="5"/>
      <c r="I51" s="5"/>
      <c r="J51" s="5"/>
      <c r="K51" s="5"/>
      <c r="L51" s="5"/>
      <c r="M51" s="5"/>
      <c r="N51" s="99"/>
      <c r="O51" s="95"/>
      <c r="P51" s="26"/>
      <c r="R51" s="34" t="str">
        <f t="shared" si="26"/>
        <v/>
      </c>
      <c r="S51" s="34" t="str">
        <f>IFERROR(VLOOKUP(G51,'Topping Sauce'!D:D,1,FALSE),"")</f>
        <v/>
      </c>
      <c r="T51" s="34" t="str">
        <f>IFERROR(VLOOKUP(G51,UFlavurs!D:D,1,FALSE),"")</f>
        <v/>
      </c>
      <c r="U51" s="34" t="str">
        <f>IFERROR(VLOOKUP(G51,Usensation!D:D,1,FALSE),"")</f>
        <v/>
      </c>
      <c r="V51" s="34" t="str">
        <f>IFERROR(VLOOKUP(G51,Smoothies!D:D,1,FALSE),"")</f>
        <v/>
      </c>
      <c r="W51" s="34" t="str">
        <f>IFERROR(VLOOKUP(G51,'Go Green'!D:D,1,FALSE),"")</f>
        <v/>
      </c>
      <c r="X51" s="34" t="str">
        <f>IFERROR(VLOOKUP(G51,#REF!,1,FALSE),"")</f>
        <v/>
      </c>
      <c r="Y51" s="34" t="str">
        <f>IFERROR(VLOOKUP(G51,Toppings!C:C,1,FALSE),"")</f>
        <v/>
      </c>
      <c r="Z51" s="34" t="str">
        <f>IFERROR(VLOOKUP(G51,#REF!,1,FALSE),"")</f>
        <v/>
      </c>
      <c r="AB51" s="27" t="s">
        <v>380</v>
      </c>
      <c r="AC51" s="26"/>
      <c r="AD51" s="5"/>
      <c r="AE51" s="5"/>
      <c r="AF51" s="5"/>
      <c r="AG51" s="5"/>
      <c r="AH51" s="5"/>
      <c r="AI51" s="5"/>
      <c r="AJ51" s="99"/>
      <c r="AK51" s="95"/>
      <c r="AL51" s="5"/>
      <c r="AM51" s="26"/>
      <c r="AN51" s="27" t="s">
        <v>380</v>
      </c>
      <c r="AO51" s="26"/>
      <c r="AP51" s="5"/>
      <c r="AQ51" s="5"/>
      <c r="AR51" s="5"/>
      <c r="AS51" s="5"/>
      <c r="AT51" s="5"/>
      <c r="AU51" s="5"/>
      <c r="AV51" s="99"/>
      <c r="AW51" s="95"/>
      <c r="AX51" s="26"/>
      <c r="AY51" s="5" t="s">
        <v>418</v>
      </c>
      <c r="AZ51" s="5"/>
      <c r="BA51" s="5" t="s">
        <v>418</v>
      </c>
      <c r="BB51" s="5"/>
      <c r="BC51" s="5" t="s">
        <v>418</v>
      </c>
      <c r="BD51" s="191"/>
      <c r="BE51" s="95"/>
      <c r="BF51" s="5"/>
      <c r="BG51" s="191">
        <f t="shared" si="1"/>
        <v>0</v>
      </c>
      <c r="BI51" s="27" t="s">
        <v>380</v>
      </c>
      <c r="BJ51" s="26"/>
      <c r="BK51" s="5"/>
      <c r="BL51" s="5"/>
      <c r="BM51" s="5"/>
      <c r="BN51" s="5"/>
      <c r="BO51" s="5"/>
      <c r="BP51" s="5"/>
      <c r="BQ51" s="191"/>
      <c r="BR51" s="95"/>
      <c r="BS51" s="26"/>
      <c r="BT51" s="5"/>
      <c r="BU51" s="5"/>
      <c r="BV51" s="5"/>
      <c r="BW51" s="5"/>
      <c r="BX51" s="5"/>
      <c r="BY51" s="191"/>
      <c r="BZ51" s="95"/>
      <c r="CA51" s="5"/>
      <c r="CB51" s="191">
        <f t="shared" si="2"/>
        <v>0</v>
      </c>
      <c r="CD51" s="27" t="s">
        <v>380</v>
      </c>
      <c r="CE51" s="26"/>
      <c r="CF51" s="5"/>
      <c r="CG51" s="5"/>
      <c r="CH51" s="5"/>
      <c r="CI51" s="5"/>
      <c r="CJ51" s="5"/>
      <c r="CK51" s="5"/>
      <c r="CL51" s="99"/>
      <c r="CM51" s="95"/>
      <c r="CN51" s="26"/>
      <c r="CO51" s="5"/>
      <c r="CP51" s="5"/>
      <c r="CQ51" s="5"/>
      <c r="CR51" s="5"/>
      <c r="CS51" s="5"/>
      <c r="CT51" s="191"/>
      <c r="CU51" s="95"/>
      <c r="CV51" s="5"/>
      <c r="CW51" s="191">
        <f t="shared" si="31"/>
        <v>0</v>
      </c>
    </row>
    <row r="52" spans="1:101" x14ac:dyDescent="0.25">
      <c r="A52" s="126"/>
      <c r="B52" s="127"/>
      <c r="C52" s="127"/>
      <c r="D52" s="127"/>
      <c r="E52" s="127"/>
      <c r="F52" s="283" t="str">
        <f>_xlfn.XLOOKUP($G52,'[1]Product Cost'!$L:$L,'[1]Product Cost'!$K:$K)</f>
        <v>N/A</v>
      </c>
      <c r="G52" s="25" t="s">
        <v>135</v>
      </c>
      <c r="H52" s="284" t="str">
        <f>_xlfn.XLOOKUP($G52,'[1]Product Cost'!$L:$L,'[1]Product Cost'!$M:$M)</f>
        <v>TROPICANA</v>
      </c>
      <c r="I52" s="284" t="str">
        <f>_xlfn.XLOOKUP($G52,'[1]Product Cost'!$L:$L,'[1]Product Cost'!$N:$N)</f>
        <v>GFS</v>
      </c>
      <c r="J52" s="284" t="str">
        <f>_xlfn.XLOOKUP($G52,'[1]Product Cost'!$L:$L,'[1]Product Cost'!$O:$O)</f>
        <v>1264791</v>
      </c>
      <c r="K52" s="284" t="str">
        <f>_xlfn.XLOOKUP($G52,'[1]Product Cost'!$L:$L,'[1]Product Cost'!$P:$P)</f>
        <v>12x1L</v>
      </c>
      <c r="L52" s="285">
        <f>_xlfn.XLOOKUP($G52,'[1]Product Cost'!$L:$L,'[1]Product Cost'!$Q:$Q)</f>
        <v>12000</v>
      </c>
      <c r="M52" s="284" t="str">
        <f>_xlfn.XLOOKUP($G52,'[1]Product Cost'!$L:$L,'[1]Product Cost'!$R:$R)</f>
        <v>g</v>
      </c>
      <c r="N52" s="286">
        <f>_xlfn.XLOOKUP($G52,'[1]Product Cost'!$L:$L,'[1]Product Cost'!$S:$S)</f>
        <v>24.5</v>
      </c>
      <c r="O52" s="287">
        <f>_xlfn.XLOOKUP($G52,'[1]Product Cost'!$L:$L,'[1]Product Cost'!$T:$T)</f>
        <v>2.0416666666666665E-3</v>
      </c>
      <c r="P52" s="128" t="s">
        <v>705</v>
      </c>
      <c r="R52" s="21" t="str">
        <f t="shared" ref="R52:R58" si="69">IF(AND(T52="",U52="",S52="",V52="",W52="",X52="",Z52="",Y52=""),"","X")</f>
        <v>X</v>
      </c>
      <c r="S52" s="21" t="str">
        <f>IFERROR(VLOOKUP(G52,'Topping Sauce'!D:D,1,FALSE),"")</f>
        <v/>
      </c>
      <c r="T52" s="21" t="str">
        <f>IFERROR(VLOOKUP(G52,UFlavurs!D:D,1,FALSE),"")</f>
        <v/>
      </c>
      <c r="U52" s="21" t="str">
        <f>IFERROR(VLOOKUP(G52,Usensation!D:D,1,FALSE),"")</f>
        <v/>
      </c>
      <c r="V52" s="21" t="str">
        <f>IFERROR(VLOOKUP(G52,Smoothies!D:D,1,FALSE),"")</f>
        <v>Apple Juice</v>
      </c>
      <c r="W52" s="21" t="str">
        <f>IFERROR(VLOOKUP(G52,'Go Green'!D:D,1,FALSE),"")</f>
        <v>Apple Juice</v>
      </c>
      <c r="X52" s="21" t="str">
        <f>IFERROR(VLOOKUP(G52,#REF!,1,FALSE),"")</f>
        <v/>
      </c>
      <c r="Y52" s="21" t="str">
        <f>IFERROR(VLOOKUP(G52,Toppings!C:C,1,FALSE),"")</f>
        <v/>
      </c>
      <c r="Z52" s="21" t="str">
        <f>IFERROR(VLOOKUP(G52,#REF!,1,FALSE),"")</f>
        <v/>
      </c>
      <c r="AB52" s="25" t="s">
        <v>116</v>
      </c>
      <c r="AC52" s="25" t="s">
        <v>135</v>
      </c>
      <c r="AD52" s="4" t="s">
        <v>356</v>
      </c>
      <c r="AE52" s="4" t="s">
        <v>14</v>
      </c>
      <c r="AF52" s="16" t="s">
        <v>696</v>
      </c>
      <c r="AG52" s="4" t="s">
        <v>697</v>
      </c>
      <c r="AH52" s="4">
        <f>12*1000</f>
        <v>12000</v>
      </c>
      <c r="AI52" s="4" t="s">
        <v>2</v>
      </c>
      <c r="AJ52" s="101">
        <v>23.29</v>
      </c>
      <c r="AK52" s="97">
        <f t="shared" ref="AK52:AK58" si="70">IFERROR(AJ52/AH52,0)</f>
        <v>1.9408333333333333E-3</v>
      </c>
      <c r="AL52" s="4" t="str">
        <f>IFERROR(IF(AF52="TBD","Y",_xlfn.XLOOKUP(AF52,[2]PIVOT!$D:$D,[2]PIVOT!$J:$J)),"N/A")</f>
        <v>N</v>
      </c>
      <c r="AM52" s="128" t="s">
        <v>705</v>
      </c>
      <c r="AN52" s="25" t="s">
        <v>116</v>
      </c>
      <c r="AO52" s="25" t="s">
        <v>135</v>
      </c>
      <c r="AP52" s="8" t="s">
        <v>517</v>
      </c>
      <c r="AQ52" s="4" t="s">
        <v>296</v>
      </c>
      <c r="AR52" s="8" t="s">
        <v>518</v>
      </c>
      <c r="AS52" s="8" t="s">
        <v>339</v>
      </c>
      <c r="AT52" s="170">
        <f>12*1*1000</f>
        <v>12000</v>
      </c>
      <c r="AU52" s="8" t="s">
        <v>2</v>
      </c>
      <c r="AV52" s="171">
        <v>25.18</v>
      </c>
      <c r="AW52" s="172">
        <f t="shared" ref="AW52:AW58" si="71">IFERROR(AV52/AT52,0)</f>
        <v>2.0983333333333331E-3</v>
      </c>
      <c r="AX52" s="25"/>
      <c r="AY52" s="4" t="s">
        <v>392</v>
      </c>
      <c r="AZ52" s="16" t="s">
        <v>116</v>
      </c>
      <c r="BA52" s="4" t="s">
        <v>365</v>
      </c>
      <c r="BB52" s="170">
        <f>1*1000</f>
        <v>1000</v>
      </c>
      <c r="BC52" s="4" t="s">
        <v>2</v>
      </c>
      <c r="BD52" s="187">
        <v>1.78</v>
      </c>
      <c r="BE52" s="203">
        <f t="shared" ref="BE52:BE58" si="72">IFERROR(BD52/BB52,0)</f>
        <v>1.7800000000000001E-3</v>
      </c>
      <c r="BF52" s="16">
        <v>0</v>
      </c>
      <c r="BG52" s="187">
        <f t="shared" ref="BG52:BG58" si="73">BF52*BD52</f>
        <v>0</v>
      </c>
      <c r="BI52" s="25" t="s">
        <v>116</v>
      </c>
      <c r="BJ52" s="25" t="s">
        <v>135</v>
      </c>
      <c r="BK52" s="8" t="s">
        <v>517</v>
      </c>
      <c r="BL52" s="4" t="s">
        <v>392</v>
      </c>
      <c r="BM52" s="16" t="s">
        <v>116</v>
      </c>
      <c r="BN52" s="4" t="s">
        <v>365</v>
      </c>
      <c r="BO52" s="170">
        <f>1*1000</f>
        <v>1000</v>
      </c>
      <c r="BP52" s="4" t="s">
        <v>2</v>
      </c>
      <c r="BQ52" s="187">
        <v>1.78</v>
      </c>
      <c r="BR52" s="203">
        <f t="shared" ref="BR52:BR58" si="74">IFERROR(BQ52/BO52,0)</f>
        <v>1.7800000000000001E-3</v>
      </c>
      <c r="BS52" s="25"/>
      <c r="BT52" s="4" t="s">
        <v>392</v>
      </c>
      <c r="BU52" s="16" t="s">
        <v>116</v>
      </c>
      <c r="BV52" s="4" t="s">
        <v>365</v>
      </c>
      <c r="BW52" s="170">
        <f>1*1*1000</f>
        <v>1000</v>
      </c>
      <c r="BX52" s="4" t="s">
        <v>2</v>
      </c>
      <c r="BY52" s="187">
        <v>1.78</v>
      </c>
      <c r="BZ52" s="203">
        <f t="shared" ref="BZ52:BZ58" si="75">IFERROR(BY52/BW52,0)</f>
        <v>1.7800000000000001E-3</v>
      </c>
      <c r="CA52" s="16"/>
      <c r="CB52" s="187">
        <f t="shared" ref="CB52:CB58" si="76">CA52*BY52</f>
        <v>0</v>
      </c>
      <c r="CD52" s="25" t="s">
        <v>116</v>
      </c>
      <c r="CE52" s="25" t="s">
        <v>135</v>
      </c>
      <c r="CF52" s="4" t="s">
        <v>743</v>
      </c>
      <c r="CG52" s="4" t="s">
        <v>724</v>
      </c>
      <c r="CH52" s="16" t="s">
        <v>744</v>
      </c>
      <c r="CI52" s="4" t="s">
        <v>730</v>
      </c>
      <c r="CJ52" s="22">
        <f>4*3.785*1000</f>
        <v>15140</v>
      </c>
      <c r="CK52" s="4" t="s">
        <v>2</v>
      </c>
      <c r="CL52" s="101">
        <v>33.04</v>
      </c>
      <c r="CM52" s="97">
        <f t="shared" ref="CM52:CM58" si="77">IFERROR(CL52/CJ52,0)</f>
        <v>2.1822985468956408E-3</v>
      </c>
      <c r="CN52" s="25"/>
      <c r="CO52" s="4"/>
      <c r="CP52" s="16"/>
      <c r="CQ52" s="4"/>
      <c r="CR52" s="170"/>
      <c r="CS52" s="4"/>
      <c r="CT52" s="187"/>
      <c r="CU52" s="203">
        <f t="shared" ref="CU52:CU58" si="78">IFERROR(CT52/CR52,0)</f>
        <v>0</v>
      </c>
      <c r="CV52" s="16"/>
      <c r="CW52" s="187">
        <f t="shared" ref="CW52:CW58" si="79">CV52*CT52</f>
        <v>0</v>
      </c>
    </row>
    <row r="53" spans="1:101" x14ac:dyDescent="0.25">
      <c r="A53" s="126"/>
      <c r="B53" s="127"/>
      <c r="C53" s="127"/>
      <c r="D53" s="127"/>
      <c r="E53" s="127"/>
      <c r="F53" s="283" t="str">
        <f>_xlfn.XLOOKUP($G53,'[1]Product Cost'!$L:$L,'[1]Product Cost'!$K:$K)</f>
        <v>N/A</v>
      </c>
      <c r="G53" s="25" t="s">
        <v>288</v>
      </c>
      <c r="H53" s="284" t="str">
        <f>_xlfn.XLOOKUP($G53,'[1]Product Cost'!$L:$L,'[1]Product Cost'!$M:$M)</f>
        <v>SILK</v>
      </c>
      <c r="I53" s="284" t="str">
        <f>_xlfn.XLOOKUP($G53,'[1]Product Cost'!$L:$L,'[1]Product Cost'!$N:$N)</f>
        <v>GFS</v>
      </c>
      <c r="J53" s="284" t="str">
        <f>_xlfn.XLOOKUP($G53,'[1]Product Cost'!$L:$L,'[1]Product Cost'!$O:$O)</f>
        <v>1335576</v>
      </c>
      <c r="K53" s="284" t="str">
        <f>_xlfn.XLOOKUP($G53,'[1]Product Cost'!$L:$L,'[1]Product Cost'!$P:$P)</f>
        <v>6X1.89L</v>
      </c>
      <c r="L53" s="285">
        <f>_xlfn.XLOOKUP($G53,'[1]Product Cost'!$L:$L,'[1]Product Cost'!$Q:$Q)</f>
        <v>11340</v>
      </c>
      <c r="M53" s="284" t="str">
        <f>_xlfn.XLOOKUP($G53,'[1]Product Cost'!$L:$L,'[1]Product Cost'!$R:$R)</f>
        <v>g</v>
      </c>
      <c r="N53" s="286">
        <f>_xlfn.XLOOKUP($G53,'[1]Product Cost'!$L:$L,'[1]Product Cost'!$S:$S)</f>
        <v>32.880000000000003</v>
      </c>
      <c r="O53" s="287">
        <f>_xlfn.XLOOKUP($G53,'[1]Product Cost'!$L:$L,'[1]Product Cost'!$T:$T)</f>
        <v>2.8994708994708996E-3</v>
      </c>
      <c r="P53" s="25"/>
      <c r="R53" s="21" t="str">
        <f t="shared" si="69"/>
        <v>X</v>
      </c>
      <c r="S53" s="21" t="str">
        <f>IFERROR(VLOOKUP(G53,'Topping Sauce'!D:D,1,FALSE),"")</f>
        <v/>
      </c>
      <c r="T53" s="21" t="str">
        <f>IFERROR(VLOOKUP(G53,UFlavurs!D:D,1,FALSE),"")</f>
        <v/>
      </c>
      <c r="U53" s="21" t="str">
        <f>IFERROR(VLOOKUP(G53,Usensation!D:D,1,FALSE),"")</f>
        <v/>
      </c>
      <c r="V53" s="21" t="str">
        <f>IFERROR(VLOOKUP(G53,Smoothies!D:D,1,FALSE),"")</f>
        <v>coconut milk</v>
      </c>
      <c r="W53" s="21" t="str">
        <f>IFERROR(VLOOKUP(G53,'Go Green'!D:D,1,FALSE),"")</f>
        <v/>
      </c>
      <c r="X53" s="21" t="str">
        <f>IFERROR(VLOOKUP(G53,#REF!,1,FALSE),"")</f>
        <v/>
      </c>
      <c r="Y53" s="21" t="str">
        <f>IFERROR(VLOOKUP(G53,Toppings!C:C,1,FALSE),"")</f>
        <v/>
      </c>
      <c r="Z53" s="21" t="str">
        <f>IFERROR(VLOOKUP(G53,#REF!,1,FALSE),"")</f>
        <v/>
      </c>
      <c r="AB53" s="104" t="s">
        <v>116</v>
      </c>
      <c r="AC53" s="104" t="s">
        <v>288</v>
      </c>
      <c r="AD53" s="105" t="s">
        <v>284</v>
      </c>
      <c r="AE53" s="105" t="s">
        <v>14</v>
      </c>
      <c r="AF53" s="106" t="s">
        <v>282</v>
      </c>
      <c r="AG53" s="105" t="s">
        <v>283</v>
      </c>
      <c r="AH53" s="107">
        <f>6*1.89*1000</f>
        <v>11340</v>
      </c>
      <c r="AI53" s="105" t="s">
        <v>2</v>
      </c>
      <c r="AJ53" s="108">
        <v>31.25</v>
      </c>
      <c r="AK53" s="109">
        <f t="shared" si="70"/>
        <v>2.7557319223985889E-3</v>
      </c>
      <c r="AL53" s="105" t="str">
        <f>IFERROR(IF(AF53="TBD","Y",_xlfn.XLOOKUP(AF53,[2]PIVOT!$D:$D,[2]PIVOT!$J:$J)),"N/A")</f>
        <v>N</v>
      </c>
      <c r="AM53" s="104" t="s">
        <v>281</v>
      </c>
      <c r="AN53" s="104" t="s">
        <v>116</v>
      </c>
      <c r="AO53" s="104" t="s">
        <v>288</v>
      </c>
      <c r="AP53" s="105" t="s">
        <v>284</v>
      </c>
      <c r="AQ53" s="105" t="s">
        <v>392</v>
      </c>
      <c r="AR53" s="294" t="s">
        <v>116</v>
      </c>
      <c r="AS53" s="295" t="s">
        <v>603</v>
      </c>
      <c r="AT53" s="296">
        <v>946</v>
      </c>
      <c r="AU53" s="295" t="s">
        <v>2</v>
      </c>
      <c r="AV53" s="297">
        <v>3.27</v>
      </c>
      <c r="AW53" s="298">
        <f t="shared" si="71"/>
        <v>3.4566596194503169E-3</v>
      </c>
      <c r="AX53" s="104" t="s">
        <v>281</v>
      </c>
      <c r="AY53" s="105" t="s">
        <v>14</v>
      </c>
      <c r="AZ53" s="106" t="s">
        <v>282</v>
      </c>
      <c r="BA53" s="105" t="s">
        <v>283</v>
      </c>
      <c r="BB53" s="107">
        <f>6*1.89*1000</f>
        <v>11340</v>
      </c>
      <c r="BC53" s="105" t="s">
        <v>2</v>
      </c>
      <c r="BD53" s="108">
        <f>31.25/2.71*2.78</f>
        <v>32.057195571955717</v>
      </c>
      <c r="BE53" s="298">
        <f t="shared" si="72"/>
        <v>2.8269131897668181E-3</v>
      </c>
      <c r="BF53" s="106"/>
      <c r="BG53" s="108">
        <f t="shared" si="73"/>
        <v>0</v>
      </c>
      <c r="BI53" s="104" t="s">
        <v>116</v>
      </c>
      <c r="BJ53" s="104" t="s">
        <v>288</v>
      </c>
      <c r="BK53" s="105" t="s">
        <v>284</v>
      </c>
      <c r="BL53" s="105" t="s">
        <v>392</v>
      </c>
      <c r="BM53" s="106" t="s">
        <v>116</v>
      </c>
      <c r="BN53" s="105" t="s">
        <v>603</v>
      </c>
      <c r="BO53" s="107">
        <v>946</v>
      </c>
      <c r="BP53" s="105" t="s">
        <v>2</v>
      </c>
      <c r="BQ53" s="184">
        <v>3.27</v>
      </c>
      <c r="BR53" s="298">
        <f t="shared" si="74"/>
        <v>3.4566596194503169E-3</v>
      </c>
      <c r="BS53" s="104" t="s">
        <v>281</v>
      </c>
      <c r="BT53" s="105" t="s">
        <v>14</v>
      </c>
      <c r="BU53" s="106">
        <v>1335576</v>
      </c>
      <c r="BV53" s="105" t="s">
        <v>283</v>
      </c>
      <c r="BW53" s="107">
        <f>6*1.89*1000</f>
        <v>11340</v>
      </c>
      <c r="BX53" s="105" t="s">
        <v>2</v>
      </c>
      <c r="BY53" s="195">
        <v>31.25</v>
      </c>
      <c r="BZ53" s="298">
        <f t="shared" si="75"/>
        <v>2.7557319223985889E-3</v>
      </c>
      <c r="CA53" s="106"/>
      <c r="CB53" s="108">
        <f t="shared" si="76"/>
        <v>0</v>
      </c>
      <c r="CD53" s="104" t="s">
        <v>116</v>
      </c>
      <c r="CE53" s="104" t="s">
        <v>288</v>
      </c>
      <c r="CF53" s="105" t="s">
        <v>284</v>
      </c>
      <c r="CG53" s="105"/>
      <c r="CH53" s="106"/>
      <c r="CI53" s="105" t="s">
        <v>283</v>
      </c>
      <c r="CJ53" s="107">
        <f>6*1.89*1000</f>
        <v>11340</v>
      </c>
      <c r="CK53" s="105" t="s">
        <v>2</v>
      </c>
      <c r="CL53" s="108"/>
      <c r="CM53" s="109">
        <f t="shared" si="77"/>
        <v>0</v>
      </c>
      <c r="CN53" s="104" t="s">
        <v>281</v>
      </c>
      <c r="CO53" s="105"/>
      <c r="CP53" s="106"/>
      <c r="CQ53" s="105"/>
      <c r="CR53" s="107"/>
      <c r="CS53" s="105"/>
      <c r="CT53" s="195"/>
      <c r="CU53" s="298">
        <f t="shared" si="78"/>
        <v>0</v>
      </c>
      <c r="CV53" s="106"/>
      <c r="CW53" s="108">
        <f t="shared" si="79"/>
        <v>0</v>
      </c>
    </row>
    <row r="54" spans="1:101" x14ac:dyDescent="0.25">
      <c r="A54" s="126"/>
      <c r="B54" s="127"/>
      <c r="C54" s="127"/>
      <c r="D54" s="127"/>
      <c r="E54" s="127"/>
      <c r="F54" s="283" t="str">
        <f>_xlfn.XLOOKUP($G54,'[1]Product Cost'!$L:$L,'[1]Product Cost'!$K:$K)</f>
        <v>N/A</v>
      </c>
      <c r="G54" s="25" t="s">
        <v>132</v>
      </c>
      <c r="H54" s="284" t="str">
        <f>_xlfn.XLOOKUP($G54,'[1]Product Cost'!$L:$L,'[1]Product Cost'!$M:$M)</f>
        <v>OCEAN SPRAY</v>
      </c>
      <c r="I54" s="284" t="str">
        <f>_xlfn.XLOOKUP($G54,'[1]Product Cost'!$L:$L,'[1]Product Cost'!$N:$N)</f>
        <v>GFS</v>
      </c>
      <c r="J54" s="284" t="str">
        <f>_xlfn.XLOOKUP($G54,'[1]Product Cost'!$L:$L,'[1]Product Cost'!$O:$O)</f>
        <v>7580866</v>
      </c>
      <c r="K54" s="284" t="str">
        <f>_xlfn.XLOOKUP($G54,'[1]Product Cost'!$L:$L,'[1]Product Cost'!$P:$P)</f>
        <v>8X1.77L</v>
      </c>
      <c r="L54" s="285">
        <f>_xlfn.XLOOKUP($G54,'[1]Product Cost'!$L:$L,'[1]Product Cost'!$Q:$Q)</f>
        <v>14160</v>
      </c>
      <c r="M54" s="284" t="str">
        <f>_xlfn.XLOOKUP($G54,'[1]Product Cost'!$L:$L,'[1]Product Cost'!$R:$R)</f>
        <v>g</v>
      </c>
      <c r="N54" s="286">
        <f>_xlfn.XLOOKUP($G54,'[1]Product Cost'!$L:$L,'[1]Product Cost'!$S:$S)</f>
        <v>40.31</v>
      </c>
      <c r="O54" s="287">
        <f>_xlfn.XLOOKUP($G54,'[1]Product Cost'!$L:$L,'[1]Product Cost'!$T:$T)</f>
        <v>2.8467514124293786E-3</v>
      </c>
      <c r="P54" s="128"/>
      <c r="R54" s="21" t="str">
        <f t="shared" si="69"/>
        <v>X</v>
      </c>
      <c r="S54" s="21" t="str">
        <f>IFERROR(VLOOKUP(G54,'Topping Sauce'!D:D,1,FALSE),"")</f>
        <v/>
      </c>
      <c r="T54" s="21" t="str">
        <f>IFERROR(VLOOKUP(G54,UFlavurs!D:D,1,FALSE),"")</f>
        <v/>
      </c>
      <c r="U54" s="21" t="str">
        <f>IFERROR(VLOOKUP(G54,Usensation!D:D,1,FALSE),"")</f>
        <v/>
      </c>
      <c r="V54" s="21" t="str">
        <f>IFERROR(VLOOKUP(G54,Smoothies!D:D,1,FALSE),"")</f>
        <v>Craneberry Juice</v>
      </c>
      <c r="W54" s="21" t="str">
        <f>IFERROR(VLOOKUP(G54,'Go Green'!D:D,1,FALSE),"")</f>
        <v/>
      </c>
      <c r="X54" s="21" t="str">
        <f>IFERROR(VLOOKUP(G54,#REF!,1,FALSE),"")</f>
        <v/>
      </c>
      <c r="Y54" s="21" t="str">
        <f>IFERROR(VLOOKUP(G54,Toppings!C:C,1,FALSE),"")</f>
        <v/>
      </c>
      <c r="Z54" s="21" t="str">
        <f>IFERROR(VLOOKUP(G54,#REF!,1,FALSE),"")</f>
        <v/>
      </c>
      <c r="AB54" s="25" t="s">
        <v>116</v>
      </c>
      <c r="AC54" s="25" t="s">
        <v>132</v>
      </c>
      <c r="AD54" s="4" t="s">
        <v>355</v>
      </c>
      <c r="AE54" s="4" t="s">
        <v>14</v>
      </c>
      <c r="AF54" s="4" t="s">
        <v>150</v>
      </c>
      <c r="AG54" s="4" t="s">
        <v>140</v>
      </c>
      <c r="AH54" s="22">
        <f>8*1.77*1000</f>
        <v>14160</v>
      </c>
      <c r="AI54" s="4" t="s">
        <v>2</v>
      </c>
      <c r="AJ54" s="12">
        <v>38.31</v>
      </c>
      <c r="AK54" s="97">
        <f t="shared" si="70"/>
        <v>2.7055084745762712E-3</v>
      </c>
      <c r="AL54" s="4" t="str">
        <f>IFERROR(IF(AF54="TBD","Y",_xlfn.XLOOKUP(AF54,[2]PIVOT!$D:$D,[2]PIVOT!$J:$J)),"N/A")</f>
        <v>N</v>
      </c>
      <c r="AM54" s="128"/>
      <c r="AN54" s="25" t="s">
        <v>116</v>
      </c>
      <c r="AO54" s="25" t="s">
        <v>132</v>
      </c>
      <c r="AP54" s="4" t="s">
        <v>355</v>
      </c>
      <c r="AQ54" s="4" t="s">
        <v>296</v>
      </c>
      <c r="AR54" s="4" t="s">
        <v>519</v>
      </c>
      <c r="AS54" s="4" t="s">
        <v>520</v>
      </c>
      <c r="AT54" s="22">
        <f>8*1.89*1000</f>
        <v>15120</v>
      </c>
      <c r="AU54" s="4" t="s">
        <v>2</v>
      </c>
      <c r="AV54" s="101">
        <v>42.49</v>
      </c>
      <c r="AW54" s="97">
        <f t="shared" si="71"/>
        <v>2.8101851851851855E-3</v>
      </c>
      <c r="AX54" s="128" t="s">
        <v>154</v>
      </c>
      <c r="AY54" s="4" t="s">
        <v>14</v>
      </c>
      <c r="AZ54" s="4" t="s">
        <v>150</v>
      </c>
      <c r="BA54" s="4" t="s">
        <v>140</v>
      </c>
      <c r="BB54" s="22">
        <f>8*1.77*1000</f>
        <v>14160</v>
      </c>
      <c r="BC54" s="8" t="s">
        <v>2</v>
      </c>
      <c r="BD54" s="187">
        <v>38.31</v>
      </c>
      <c r="BE54" s="97">
        <f t="shared" si="72"/>
        <v>2.7055084745762712E-3</v>
      </c>
      <c r="BF54" s="16">
        <v>0</v>
      </c>
      <c r="BG54" s="187">
        <f t="shared" si="73"/>
        <v>0</v>
      </c>
      <c r="BI54" s="25" t="s">
        <v>116</v>
      </c>
      <c r="BJ54" s="25" t="s">
        <v>132</v>
      </c>
      <c r="BK54" s="4" t="s">
        <v>355</v>
      </c>
      <c r="BL54" s="4" t="s">
        <v>392</v>
      </c>
      <c r="BM54" s="4" t="s">
        <v>116</v>
      </c>
      <c r="BN54" s="8" t="s">
        <v>635</v>
      </c>
      <c r="BO54" s="170">
        <f>1*1.77*1000</f>
        <v>1770</v>
      </c>
      <c r="BP54" s="8" t="s">
        <v>2</v>
      </c>
      <c r="BQ54" s="185">
        <v>3.98</v>
      </c>
      <c r="BR54" s="97">
        <f t="shared" si="74"/>
        <v>2.2485875706214687E-3</v>
      </c>
      <c r="BS54" s="128" t="s">
        <v>154</v>
      </c>
      <c r="BT54" s="4" t="s">
        <v>14</v>
      </c>
      <c r="BU54" s="4" t="s">
        <v>150</v>
      </c>
      <c r="BV54" s="4" t="s">
        <v>140</v>
      </c>
      <c r="BW54" s="22">
        <f>8*1.77*1000</f>
        <v>14160</v>
      </c>
      <c r="BX54" s="8" t="s">
        <v>2</v>
      </c>
      <c r="BY54" s="187">
        <v>38.31</v>
      </c>
      <c r="BZ54" s="97">
        <f t="shared" si="75"/>
        <v>2.7055084745762712E-3</v>
      </c>
      <c r="CA54" s="4"/>
      <c r="CB54" s="187">
        <f t="shared" si="76"/>
        <v>0</v>
      </c>
      <c r="CD54" s="25" t="s">
        <v>116</v>
      </c>
      <c r="CE54" s="25" t="s">
        <v>132</v>
      </c>
      <c r="CF54" s="4" t="s">
        <v>355</v>
      </c>
      <c r="CG54" s="4" t="s">
        <v>392</v>
      </c>
      <c r="CH54" s="4" t="s">
        <v>116</v>
      </c>
      <c r="CI54" s="4" t="s">
        <v>746</v>
      </c>
      <c r="CJ54" s="22">
        <f>3*1000</f>
        <v>3000</v>
      </c>
      <c r="CK54" s="4" t="s">
        <v>2</v>
      </c>
      <c r="CL54" s="12">
        <v>6.34</v>
      </c>
      <c r="CM54" s="97">
        <f t="shared" si="77"/>
        <v>2.1133333333333334E-3</v>
      </c>
      <c r="CN54" s="25"/>
      <c r="CO54" s="4"/>
      <c r="CP54" s="4"/>
      <c r="CQ54" s="4"/>
      <c r="CR54" s="22"/>
      <c r="CS54" s="8"/>
      <c r="CT54" s="187"/>
      <c r="CU54" s="97">
        <f t="shared" si="78"/>
        <v>0</v>
      </c>
      <c r="CV54" s="4"/>
      <c r="CW54" s="187">
        <f t="shared" si="79"/>
        <v>0</v>
      </c>
    </row>
    <row r="55" spans="1:101" x14ac:dyDescent="0.25">
      <c r="A55" s="126"/>
      <c r="B55" s="127"/>
      <c r="C55" s="127"/>
      <c r="D55" s="127"/>
      <c r="E55" s="127"/>
      <c r="F55" s="283" t="str">
        <f>_xlfn.XLOOKUP($G55,'[1]Product Cost'!$L:$L,'[1]Product Cost'!$K:$K)</f>
        <v>N/A</v>
      </c>
      <c r="G55" s="21" t="s">
        <v>918</v>
      </c>
      <c r="H55" s="284" t="str">
        <f>_xlfn.XLOOKUP($G55,'[1]Product Cost'!$L:$L,'[1]Product Cost'!$M:$M)</f>
        <v>FLOW WATER</v>
      </c>
      <c r="I55" s="284" t="str">
        <f>_xlfn.XLOOKUP($G55,'[1]Product Cost'!$L:$L,'[1]Product Cost'!$N:$N)</f>
        <v>GFS</v>
      </c>
      <c r="J55" s="284" t="str">
        <f>_xlfn.XLOOKUP($G55,'[1]Product Cost'!$L:$L,'[1]Product Cost'!$O:$O)</f>
        <v>1344972</v>
      </c>
      <c r="K55" s="284" t="str">
        <f>_xlfn.XLOOKUP($G55,'[1]Product Cost'!$L:$L,'[1]Product Cost'!$P:$P)</f>
        <v>12X500ML</v>
      </c>
      <c r="L55" s="285">
        <f>_xlfn.XLOOKUP($G55,'[1]Product Cost'!$L:$L,'[1]Product Cost'!$Q:$Q)</f>
        <v>12</v>
      </c>
      <c r="M55" s="284" t="str">
        <f>_xlfn.XLOOKUP($G55,'[1]Product Cost'!$L:$L,'[1]Product Cost'!$R:$R)</f>
        <v>g</v>
      </c>
      <c r="N55" s="286">
        <f>_xlfn.XLOOKUP($G55,'[1]Product Cost'!$L:$L,'[1]Product Cost'!$S:$S)</f>
        <v>11.04</v>
      </c>
      <c r="O55" s="287">
        <f>_xlfn.XLOOKUP($G55,'[1]Product Cost'!$L:$L,'[1]Product Cost'!$T:$T)</f>
        <v>0.91999999999999993</v>
      </c>
      <c r="P55" s="25"/>
      <c r="R55" s="21" t="str">
        <f t="shared" si="69"/>
        <v/>
      </c>
      <c r="S55" s="21" t="str">
        <f>IFERROR(VLOOKUP(G55,'Topping Sauce'!D:D,1,FALSE),"")</f>
        <v/>
      </c>
      <c r="T55" s="21" t="str">
        <f>IFERROR(VLOOKUP(G55,UFlavurs!D:D,1,FALSE),"")</f>
        <v/>
      </c>
      <c r="U55" s="21" t="str">
        <f>IFERROR(VLOOKUP(G55,Usensation!D:D,1,FALSE),"")</f>
        <v/>
      </c>
      <c r="V55" s="21" t="str">
        <f>IFERROR(VLOOKUP(G55,Smoothies!D:D,1,FALSE),"")</f>
        <v/>
      </c>
      <c r="W55" s="21" t="str">
        <f>IFERROR(VLOOKUP(G55,'Go Green'!D:D,1,FALSE),"")</f>
        <v/>
      </c>
      <c r="X55" s="21" t="str">
        <f>IFERROR(VLOOKUP(G55,#REF!,1,FALSE),"")</f>
        <v/>
      </c>
      <c r="Y55" s="21" t="str">
        <f>IFERROR(VLOOKUP(G55,Toppings!C:C,1,FALSE),"")</f>
        <v/>
      </c>
      <c r="Z55" s="21" t="str">
        <f>IFERROR(VLOOKUP(G55,#REF!,1,FALSE),"")</f>
        <v/>
      </c>
      <c r="AB55" s="25" t="s">
        <v>381</v>
      </c>
      <c r="AC55" s="21" t="s">
        <v>382</v>
      </c>
      <c r="AD55" s="4" t="s">
        <v>245</v>
      </c>
      <c r="AE55" s="4" t="s">
        <v>14</v>
      </c>
      <c r="AF55" s="4" t="s">
        <v>244</v>
      </c>
      <c r="AG55" s="4" t="s">
        <v>250</v>
      </c>
      <c r="AH55" s="7">
        <v>24</v>
      </c>
      <c r="AI55" s="4" t="s">
        <v>186</v>
      </c>
      <c r="AJ55" s="125">
        <v>20.75</v>
      </c>
      <c r="AK55" s="124">
        <f t="shared" si="70"/>
        <v>0.86458333333333337</v>
      </c>
      <c r="AL55" s="4" t="str">
        <f>IFERROR(IF(AF55="TBD","Y",_xlfn.XLOOKUP(AF55,[2]PIVOT!$D:$D,[2]PIVOT!$J:$J)),"N/A")</f>
        <v>N</v>
      </c>
      <c r="AM55" s="25"/>
      <c r="AN55" s="25" t="s">
        <v>381</v>
      </c>
      <c r="AO55" s="21" t="s">
        <v>382</v>
      </c>
      <c r="AP55" s="4" t="s">
        <v>245</v>
      </c>
      <c r="AQ55" s="4" t="s">
        <v>296</v>
      </c>
      <c r="AR55" s="1" t="s">
        <v>527</v>
      </c>
      <c r="AS55" s="4" t="s">
        <v>250</v>
      </c>
      <c r="AT55" s="7">
        <v>24</v>
      </c>
      <c r="AU55" s="4" t="s">
        <v>186</v>
      </c>
      <c r="AV55" s="101">
        <v>35.020000000000003</v>
      </c>
      <c r="AW55" s="124">
        <f t="shared" si="71"/>
        <v>1.4591666666666667</v>
      </c>
      <c r="AX55" s="25"/>
      <c r="AY55" s="4" t="s">
        <v>14</v>
      </c>
      <c r="AZ55" s="4" t="s">
        <v>244</v>
      </c>
      <c r="BA55" s="4" t="s">
        <v>250</v>
      </c>
      <c r="BB55" s="7">
        <v>24</v>
      </c>
      <c r="BC55" s="4" t="s">
        <v>186</v>
      </c>
      <c r="BD55" s="38">
        <v>31.329869279999997</v>
      </c>
      <c r="BE55" s="124">
        <f t="shared" si="72"/>
        <v>1.3054112199999999</v>
      </c>
      <c r="BF55" s="4">
        <v>90</v>
      </c>
      <c r="BG55" s="38">
        <f t="shared" si="73"/>
        <v>2819.6882351999998</v>
      </c>
      <c r="BI55" s="25" t="s">
        <v>381</v>
      </c>
      <c r="BJ55" s="21" t="s">
        <v>382</v>
      </c>
      <c r="BK55" s="4" t="s">
        <v>245</v>
      </c>
      <c r="BL55" s="4" t="s">
        <v>618</v>
      </c>
      <c r="BM55" s="105" t="s">
        <v>295</v>
      </c>
      <c r="BN55" s="4" t="s">
        <v>250</v>
      </c>
      <c r="BO55" s="11">
        <v>24</v>
      </c>
      <c r="BP55" s="4" t="s">
        <v>186</v>
      </c>
      <c r="BQ55" s="38">
        <v>45.7</v>
      </c>
      <c r="BR55" s="124">
        <f t="shared" si="74"/>
        <v>1.9041666666666668</v>
      </c>
      <c r="BS55" s="25"/>
      <c r="BT55" s="4" t="s">
        <v>14</v>
      </c>
      <c r="BU55" s="4" t="s">
        <v>244</v>
      </c>
      <c r="BV55" s="4" t="s">
        <v>250</v>
      </c>
      <c r="BW55" s="7">
        <v>24</v>
      </c>
      <c r="BX55" s="4" t="s">
        <v>186</v>
      </c>
      <c r="BY55" s="38">
        <v>34.71813183999997</v>
      </c>
      <c r="BZ55" s="124">
        <f t="shared" si="75"/>
        <v>1.4465888266666653</v>
      </c>
      <c r="CA55" s="4">
        <v>30</v>
      </c>
      <c r="CB55" s="38">
        <f t="shared" si="76"/>
        <v>1041.5439551999991</v>
      </c>
      <c r="CD55" s="25" t="s">
        <v>381</v>
      </c>
      <c r="CE55" s="21" t="s">
        <v>382</v>
      </c>
      <c r="CF55" s="4" t="s">
        <v>245</v>
      </c>
      <c r="CG55" s="4" t="s">
        <v>724</v>
      </c>
      <c r="CH55" s="4" t="s">
        <v>295</v>
      </c>
      <c r="CI55" s="4" t="s">
        <v>250</v>
      </c>
      <c r="CJ55" s="22">
        <f>24*500</f>
        <v>12000</v>
      </c>
      <c r="CK55" s="4" t="s">
        <v>2</v>
      </c>
      <c r="CL55" s="125">
        <v>41.19</v>
      </c>
      <c r="CM55" s="124">
        <f t="shared" si="77"/>
        <v>3.4324999999999998E-3</v>
      </c>
      <c r="CN55" s="25"/>
      <c r="CO55" s="4"/>
      <c r="CP55" s="4"/>
      <c r="CQ55" s="4"/>
      <c r="CR55" s="7"/>
      <c r="CS55" s="4"/>
      <c r="CT55" s="38"/>
      <c r="CU55" s="124">
        <f t="shared" si="78"/>
        <v>0</v>
      </c>
      <c r="CV55" s="4"/>
      <c r="CW55" s="38">
        <f t="shared" si="79"/>
        <v>0</v>
      </c>
    </row>
    <row r="56" spans="1:101" x14ac:dyDescent="0.25">
      <c r="A56" s="126"/>
      <c r="B56" s="127"/>
      <c r="C56" s="127"/>
      <c r="D56" s="127"/>
      <c r="E56" s="127"/>
      <c r="F56" s="283" t="str">
        <f>_xlfn.XLOOKUP($G56,'[1]Product Cost'!$L:$L,'[1]Product Cost'!$K:$K)</f>
        <v>N/A</v>
      </c>
      <c r="G56" s="21" t="s">
        <v>340</v>
      </c>
      <c r="H56" s="284" t="str">
        <f>_xlfn.XLOOKUP($G56,'[1]Product Cost'!$L:$L,'[1]Product Cost'!$M:$M)</f>
        <v>REALEMON</v>
      </c>
      <c r="I56" s="284" t="str">
        <f>_xlfn.XLOOKUP($G56,'[1]Product Cost'!$L:$L,'[1]Product Cost'!$N:$N)</f>
        <v>GFS</v>
      </c>
      <c r="J56" s="284" t="str">
        <f>_xlfn.XLOOKUP($G56,'[1]Product Cost'!$L:$L,'[1]Product Cost'!$O:$O)</f>
        <v>2377805</v>
      </c>
      <c r="K56" s="284" t="str">
        <f>_xlfn.XLOOKUP($G56,'[1]Product Cost'!$L:$L,'[1]Product Cost'!$P:$P)</f>
        <v>2X3.8L</v>
      </c>
      <c r="L56" s="285">
        <f>_xlfn.XLOOKUP($G56,'[1]Product Cost'!$L:$L,'[1]Product Cost'!$Q:$Q)</f>
        <v>7600</v>
      </c>
      <c r="M56" s="284" t="str">
        <f>_xlfn.XLOOKUP($G56,'[1]Product Cost'!$L:$L,'[1]Product Cost'!$R:$R)</f>
        <v>g</v>
      </c>
      <c r="N56" s="286">
        <f>_xlfn.XLOOKUP($G56,'[1]Product Cost'!$L:$L,'[1]Product Cost'!$S:$S)</f>
        <v>25.41</v>
      </c>
      <c r="O56" s="287">
        <f>_xlfn.XLOOKUP($G56,'[1]Product Cost'!$L:$L,'[1]Product Cost'!$T:$T)</f>
        <v>3.3434210526315788E-3</v>
      </c>
      <c r="P56" s="25"/>
      <c r="R56" s="21" t="str">
        <f t="shared" si="69"/>
        <v>X</v>
      </c>
      <c r="S56" s="21" t="str">
        <f>IFERROR(VLOOKUP(G56,'Topping Sauce'!D:D,1,FALSE),"")</f>
        <v>lemon juice</v>
      </c>
      <c r="T56" s="21" t="str">
        <f>IFERROR(VLOOKUP(G56,UFlavurs!D:D,1,FALSE),"")</f>
        <v/>
      </c>
      <c r="U56" s="21" t="str">
        <f>IFERROR(VLOOKUP(G56,Usensation!D:D,1,FALSE),"")</f>
        <v>Lemon Juice</v>
      </c>
      <c r="V56" s="21" t="str">
        <f>IFERROR(VLOOKUP(G56,Smoothies!D:D,1,FALSE),"")</f>
        <v/>
      </c>
      <c r="W56" s="21" t="str">
        <f>IFERROR(VLOOKUP(G56,'Go Green'!D:D,1,FALSE),"")</f>
        <v/>
      </c>
      <c r="X56" s="21" t="str">
        <f>IFERROR(VLOOKUP(G56,#REF!,1,FALSE),"")</f>
        <v/>
      </c>
      <c r="Y56" s="21" t="str">
        <f>IFERROR(VLOOKUP(G56,Toppings!C:C,1,FALSE),"")</f>
        <v/>
      </c>
      <c r="Z56" s="21" t="str">
        <f>IFERROR(VLOOKUP(G56,#REF!,1,FALSE),"")</f>
        <v/>
      </c>
      <c r="AB56" s="21" t="s">
        <v>116</v>
      </c>
      <c r="AC56" s="21" t="s">
        <v>340</v>
      </c>
      <c r="AD56" s="4" t="s">
        <v>341</v>
      </c>
      <c r="AE56" s="4" t="s">
        <v>14</v>
      </c>
      <c r="AF56" s="16" t="s">
        <v>342</v>
      </c>
      <c r="AG56" s="4" t="s">
        <v>343</v>
      </c>
      <c r="AH56" s="123">
        <f>2*3.8*1000</f>
        <v>7600</v>
      </c>
      <c r="AI56" s="4" t="s">
        <v>2</v>
      </c>
      <c r="AJ56" s="121">
        <v>24.15</v>
      </c>
      <c r="AK56" s="124">
        <f t="shared" si="70"/>
        <v>3.1776315789473681E-3</v>
      </c>
      <c r="AL56" s="4" t="str">
        <f>IFERROR(IF(AF56="TBD","Y",_xlfn.XLOOKUP(AF56,[2]PIVOT!$D:$D,[2]PIVOT!$J:$J)),"N/A")</f>
        <v>N</v>
      </c>
      <c r="AM56" s="25"/>
      <c r="AN56" s="21" t="s">
        <v>116</v>
      </c>
      <c r="AO56" s="21" t="s">
        <v>340</v>
      </c>
      <c r="AP56" s="4" t="s">
        <v>341</v>
      </c>
      <c r="AQ56" s="4" t="s">
        <v>296</v>
      </c>
      <c r="AR56" s="16" t="s">
        <v>521</v>
      </c>
      <c r="AS56" s="4" t="s">
        <v>522</v>
      </c>
      <c r="AT56" s="22">
        <f>12*945</f>
        <v>11340</v>
      </c>
      <c r="AU56" s="4" t="s">
        <v>2</v>
      </c>
      <c r="AV56" s="101">
        <v>42.07</v>
      </c>
      <c r="AW56" s="96">
        <f t="shared" si="71"/>
        <v>3.7098765432098764E-3</v>
      </c>
      <c r="AX56" s="25" t="s">
        <v>154</v>
      </c>
      <c r="AY56" s="4" t="s">
        <v>14</v>
      </c>
      <c r="AZ56" s="16" t="s">
        <v>342</v>
      </c>
      <c r="BA56" s="4" t="s">
        <v>343</v>
      </c>
      <c r="BB56" s="123">
        <f>2*3.8*1000</f>
        <v>7600</v>
      </c>
      <c r="BC56" s="4" t="s">
        <v>2</v>
      </c>
      <c r="BD56" s="187">
        <v>24.15</v>
      </c>
      <c r="BE56" s="97">
        <f t="shared" si="72"/>
        <v>3.1776315789473681E-3</v>
      </c>
      <c r="BF56" s="16">
        <v>0</v>
      </c>
      <c r="BG56" s="187">
        <f t="shared" si="73"/>
        <v>0</v>
      </c>
      <c r="BI56" s="21" t="s">
        <v>116</v>
      </c>
      <c r="BJ56" s="21" t="s">
        <v>340</v>
      </c>
      <c r="BK56" s="4" t="s">
        <v>341</v>
      </c>
      <c r="BL56" s="4" t="s">
        <v>392</v>
      </c>
      <c r="BM56" s="4" t="s">
        <v>116</v>
      </c>
      <c r="BN56" s="4" t="s">
        <v>636</v>
      </c>
      <c r="BO56" s="22">
        <v>945</v>
      </c>
      <c r="BP56" s="4" t="s">
        <v>2</v>
      </c>
      <c r="BQ56" s="38">
        <v>3.48</v>
      </c>
      <c r="BR56" s="96">
        <f t="shared" si="74"/>
        <v>3.6825396825396826E-3</v>
      </c>
      <c r="BS56" s="25" t="s">
        <v>154</v>
      </c>
      <c r="BT56" s="4" t="s">
        <v>14</v>
      </c>
      <c r="BU56" s="16" t="s">
        <v>342</v>
      </c>
      <c r="BV56" s="4" t="s">
        <v>343</v>
      </c>
      <c r="BW56" s="123">
        <f>2*3.8*1000</f>
        <v>7600</v>
      </c>
      <c r="BX56" s="4" t="s">
        <v>2</v>
      </c>
      <c r="BY56" s="187">
        <v>24.35</v>
      </c>
      <c r="BZ56" s="96">
        <f t="shared" si="75"/>
        <v>3.2039473684210527E-3</v>
      </c>
      <c r="CA56" s="16"/>
      <c r="CB56" s="187">
        <f t="shared" si="76"/>
        <v>0</v>
      </c>
      <c r="CD56" s="21" t="s">
        <v>116</v>
      </c>
      <c r="CE56" s="21" t="s">
        <v>340</v>
      </c>
      <c r="CF56" s="4" t="s">
        <v>341</v>
      </c>
      <c r="CG56" s="4" t="s">
        <v>392</v>
      </c>
      <c r="CH56" s="4" t="s">
        <v>116</v>
      </c>
      <c r="CI56" s="4" t="s">
        <v>747</v>
      </c>
      <c r="CJ56" s="22">
        <f>15*355</f>
        <v>5325</v>
      </c>
      <c r="CK56" s="4" t="s">
        <v>2</v>
      </c>
      <c r="CL56" s="121">
        <v>3.62</v>
      </c>
      <c r="CM56" s="124">
        <f t="shared" si="77"/>
        <v>6.7981220657276997E-4</v>
      </c>
      <c r="CN56" s="128"/>
      <c r="CO56" s="4"/>
      <c r="CP56" s="16"/>
      <c r="CQ56" s="4"/>
      <c r="CR56" s="123"/>
      <c r="CS56" s="4"/>
      <c r="CT56" s="187"/>
      <c r="CU56" s="96">
        <f t="shared" si="78"/>
        <v>0</v>
      </c>
      <c r="CV56" s="16"/>
      <c r="CW56" s="187">
        <f t="shared" si="79"/>
        <v>0</v>
      </c>
    </row>
    <row r="57" spans="1:101" x14ac:dyDescent="0.25">
      <c r="A57" s="126"/>
      <c r="B57" s="127"/>
      <c r="C57" s="127"/>
      <c r="D57" s="127"/>
      <c r="E57" s="127"/>
      <c r="F57" s="283" t="str">
        <f>_xlfn.XLOOKUP($G57,'[1]Product Cost'!$L:$L,'[1]Product Cost'!$K:$K)</f>
        <v>N/A</v>
      </c>
      <c r="G57" s="25" t="s">
        <v>133</v>
      </c>
      <c r="H57" s="284" t="str">
        <f>_xlfn.XLOOKUP($G57,'[1]Product Cost'!$L:$L,'[1]Product Cost'!$M:$M)</f>
        <v>TROPICANA</v>
      </c>
      <c r="I57" s="284" t="str">
        <f>_xlfn.XLOOKUP($G57,'[1]Product Cost'!$L:$L,'[1]Product Cost'!$N:$N)</f>
        <v>GFS</v>
      </c>
      <c r="J57" s="284" t="str">
        <f>_xlfn.XLOOKUP($G57,'[1]Product Cost'!$L:$L,'[1]Product Cost'!$O:$O)</f>
        <v>1072509</v>
      </c>
      <c r="K57" s="284" t="str">
        <f>_xlfn.XLOOKUP($G57,'[1]Product Cost'!$L:$L,'[1]Product Cost'!$P:$P)</f>
        <v>6x2.63L</v>
      </c>
      <c r="L57" s="285">
        <f>_xlfn.XLOOKUP($G57,'[1]Product Cost'!$L:$L,'[1]Product Cost'!$Q:$Q)</f>
        <v>15780</v>
      </c>
      <c r="M57" s="284" t="str">
        <f>_xlfn.XLOOKUP($G57,'[1]Product Cost'!$L:$L,'[1]Product Cost'!$R:$R)</f>
        <v>g</v>
      </c>
      <c r="N57" s="286">
        <f>_xlfn.XLOOKUP($G57,'[1]Product Cost'!$L:$L,'[1]Product Cost'!$S:$S)</f>
        <v>69.069999999999993</v>
      </c>
      <c r="O57" s="287">
        <f>_xlfn.XLOOKUP($G57,'[1]Product Cost'!$L:$L,'[1]Product Cost'!$T:$T)</f>
        <v>4.3770595690747777E-3</v>
      </c>
      <c r="P57" s="25" t="s">
        <v>705</v>
      </c>
      <c r="R57" s="21" t="str">
        <f t="shared" si="69"/>
        <v>X</v>
      </c>
      <c r="S57" s="21" t="str">
        <f>IFERROR(VLOOKUP(G57,'Topping Sauce'!D:D,1,FALSE),"")</f>
        <v/>
      </c>
      <c r="T57" s="21" t="str">
        <f>IFERROR(VLOOKUP(G57,UFlavurs!D:D,1,FALSE),"")</f>
        <v/>
      </c>
      <c r="U57" s="21" t="str">
        <f>IFERROR(VLOOKUP(G57,Usensation!D:D,1,FALSE),"")</f>
        <v/>
      </c>
      <c r="V57" s="21" t="str">
        <f>IFERROR(VLOOKUP(G57,Smoothies!D:D,1,FALSE),"")</f>
        <v>Orange Juice</v>
      </c>
      <c r="W57" s="21" t="str">
        <f>IFERROR(VLOOKUP(G57,'Go Green'!D:D,1,FALSE),"")</f>
        <v>Orange Juice</v>
      </c>
      <c r="X57" s="21" t="str">
        <f>IFERROR(VLOOKUP(G57,#REF!,1,FALSE),"")</f>
        <v/>
      </c>
      <c r="Y57" s="21" t="str">
        <f>IFERROR(VLOOKUP(G57,Toppings!C:C,1,FALSE),"")</f>
        <v/>
      </c>
      <c r="Z57" s="21" t="str">
        <f>IFERROR(VLOOKUP(G57,#REF!,1,FALSE),"")</f>
        <v/>
      </c>
      <c r="AB57" s="25" t="s">
        <v>116</v>
      </c>
      <c r="AC57" s="25" t="s">
        <v>133</v>
      </c>
      <c r="AD57" s="4" t="s">
        <v>356</v>
      </c>
      <c r="AE57" s="4" t="s">
        <v>14</v>
      </c>
      <c r="AF57" s="16" t="s">
        <v>694</v>
      </c>
      <c r="AG57" s="4" t="s">
        <v>695</v>
      </c>
      <c r="AH57" s="4">
        <f>6*2.63*1000</f>
        <v>15780</v>
      </c>
      <c r="AI57" s="4" t="s">
        <v>2</v>
      </c>
      <c r="AJ57" s="101">
        <v>65.64</v>
      </c>
      <c r="AK57" s="97">
        <f t="shared" si="70"/>
        <v>4.1596958174904943E-3</v>
      </c>
      <c r="AL57" s="4" t="str">
        <f>IFERROR(IF(AF57="TBD","Y",_xlfn.XLOOKUP(AF57,[2]PIVOT!$D:$D,[2]PIVOT!$J:$J)),"N/A")</f>
        <v>(blank)</v>
      </c>
      <c r="AM57" s="25" t="s">
        <v>705</v>
      </c>
      <c r="AN57" s="25" t="s">
        <v>116</v>
      </c>
      <c r="AO57" s="25" t="s">
        <v>133</v>
      </c>
      <c r="AP57" s="4" t="s">
        <v>517</v>
      </c>
      <c r="AQ57" s="4" t="s">
        <v>296</v>
      </c>
      <c r="AR57" s="4" t="s">
        <v>523</v>
      </c>
      <c r="AS57" s="4" t="s">
        <v>339</v>
      </c>
      <c r="AT57" s="22">
        <f>12*1*1000</f>
        <v>12000</v>
      </c>
      <c r="AU57" s="4" t="s">
        <v>2</v>
      </c>
      <c r="AV57" s="101">
        <v>24.59</v>
      </c>
      <c r="AW57" s="96">
        <f t="shared" si="71"/>
        <v>2.0491666666666666E-3</v>
      </c>
      <c r="AX57" s="25"/>
      <c r="AY57" s="4" t="s">
        <v>392</v>
      </c>
      <c r="AZ57" s="4" t="s">
        <v>116</v>
      </c>
      <c r="BA57" s="4" t="s">
        <v>637</v>
      </c>
      <c r="BB57" s="22">
        <f>2.63*1000</f>
        <v>2630</v>
      </c>
      <c r="BC57" s="4" t="s">
        <v>2</v>
      </c>
      <c r="BD57" s="187">
        <v>7.78</v>
      </c>
      <c r="BE57" s="97">
        <f t="shared" si="72"/>
        <v>2.9581749049429657E-3</v>
      </c>
      <c r="BF57" s="16">
        <v>0</v>
      </c>
      <c r="BG57" s="187">
        <f t="shared" si="73"/>
        <v>0</v>
      </c>
      <c r="BI57" s="25" t="s">
        <v>116</v>
      </c>
      <c r="BJ57" s="25" t="s">
        <v>133</v>
      </c>
      <c r="BK57" s="4" t="s">
        <v>517</v>
      </c>
      <c r="BL57" s="4" t="s">
        <v>392</v>
      </c>
      <c r="BM57" s="4" t="s">
        <v>116</v>
      </c>
      <c r="BN57" s="4" t="s">
        <v>637</v>
      </c>
      <c r="BO57" s="22">
        <f>2.63*1000</f>
        <v>2630</v>
      </c>
      <c r="BP57" s="4" t="s">
        <v>2</v>
      </c>
      <c r="BQ57" s="187">
        <v>7.78</v>
      </c>
      <c r="BR57" s="97">
        <f t="shared" si="74"/>
        <v>2.9581749049429657E-3</v>
      </c>
      <c r="BS57" s="25"/>
      <c r="BT57" s="4" t="s">
        <v>392</v>
      </c>
      <c r="BU57" s="4" t="s">
        <v>116</v>
      </c>
      <c r="BV57" s="4" t="s">
        <v>637</v>
      </c>
      <c r="BW57" s="22">
        <f>2.63*1000</f>
        <v>2630</v>
      </c>
      <c r="BX57" s="4" t="s">
        <v>2</v>
      </c>
      <c r="BY57" s="187">
        <v>7.78</v>
      </c>
      <c r="BZ57" s="97">
        <f t="shared" si="75"/>
        <v>2.9581749049429657E-3</v>
      </c>
      <c r="CA57" s="4"/>
      <c r="CB57" s="187">
        <f t="shared" si="76"/>
        <v>0</v>
      </c>
      <c r="CD57" s="165" t="s">
        <v>116</v>
      </c>
      <c r="CE57" s="165" t="s">
        <v>133</v>
      </c>
      <c r="CF57" s="166" t="s">
        <v>748</v>
      </c>
      <c r="CG57" s="166" t="s">
        <v>724</v>
      </c>
      <c r="CH57" s="231" t="s">
        <v>749</v>
      </c>
      <c r="CI57" s="166" t="s">
        <v>750</v>
      </c>
      <c r="CJ57" s="232">
        <f>12*355</f>
        <v>4260</v>
      </c>
      <c r="CK57" s="166" t="s">
        <v>2</v>
      </c>
      <c r="CL57" s="233">
        <v>46.2</v>
      </c>
      <c r="CM57" s="234">
        <f t="shared" si="77"/>
        <v>1.0845070422535212E-2</v>
      </c>
      <c r="CN57" s="165"/>
      <c r="CO57" s="4"/>
      <c r="CP57" s="4"/>
      <c r="CQ57" s="4"/>
      <c r="CR57" s="22"/>
      <c r="CS57" s="4"/>
      <c r="CT57" s="187"/>
      <c r="CU57" s="97">
        <f t="shared" si="78"/>
        <v>0</v>
      </c>
      <c r="CV57" s="4"/>
      <c r="CW57" s="187">
        <f t="shared" si="79"/>
        <v>0</v>
      </c>
    </row>
    <row r="58" spans="1:101" x14ac:dyDescent="0.25">
      <c r="A58" s="126"/>
      <c r="B58" s="127"/>
      <c r="C58" s="127"/>
      <c r="D58" s="127"/>
      <c r="E58" s="127"/>
      <c r="F58" s="283" t="str">
        <f>_xlfn.XLOOKUP($G58,'[1]Product Cost'!$L:$L,'[1]Product Cost'!$K:$K)</f>
        <v>N/A</v>
      </c>
      <c r="G58" s="25" t="s">
        <v>134</v>
      </c>
      <c r="H58" s="284" t="str">
        <f>_xlfn.XLOOKUP($G58,'[1]Product Cost'!$L:$L,'[1]Product Cost'!$M:$M)</f>
        <v>DOLE</v>
      </c>
      <c r="I58" s="284" t="str">
        <f>_xlfn.XLOOKUP($G58,'[1]Product Cost'!$L:$L,'[1]Product Cost'!$N:$N)</f>
        <v>GFS</v>
      </c>
      <c r="J58" s="284" t="str">
        <f>_xlfn.XLOOKUP($G58,'[1]Product Cost'!$L:$L,'[1]Product Cost'!$O:$O)</f>
        <v>8254005</v>
      </c>
      <c r="K58" s="284" t="str">
        <f>_xlfn.XLOOKUP($G58,'[1]Product Cost'!$L:$L,'[1]Product Cost'!$P:$P)</f>
        <v>12X1.36L</v>
      </c>
      <c r="L58" s="285">
        <f>_xlfn.XLOOKUP($G58,'[1]Product Cost'!$L:$L,'[1]Product Cost'!$Q:$Q)</f>
        <v>16320</v>
      </c>
      <c r="M58" s="284" t="str">
        <f>_xlfn.XLOOKUP($G58,'[1]Product Cost'!$L:$L,'[1]Product Cost'!$R:$R)</f>
        <v>g</v>
      </c>
      <c r="N58" s="286">
        <f>_xlfn.XLOOKUP($G58,'[1]Product Cost'!$L:$L,'[1]Product Cost'!$S:$S)</f>
        <v>65.83</v>
      </c>
      <c r="O58" s="287">
        <f>_xlfn.XLOOKUP($G58,'[1]Product Cost'!$L:$L,'[1]Product Cost'!$T:$T)</f>
        <v>4.0337009803921567E-3</v>
      </c>
      <c r="P58" s="25" t="s">
        <v>704</v>
      </c>
      <c r="R58" s="21" t="str">
        <f t="shared" si="69"/>
        <v>X</v>
      </c>
      <c r="S58" s="21" t="str">
        <f>IFERROR(VLOOKUP(G58,'Topping Sauce'!D:D,1,FALSE),"")</f>
        <v/>
      </c>
      <c r="T58" s="21" t="str">
        <f>IFERROR(VLOOKUP(G58,UFlavurs!D:D,1,FALSE),"")</f>
        <v/>
      </c>
      <c r="U58" s="21" t="str">
        <f>IFERROR(VLOOKUP(G58,Usensation!D:D,1,FALSE),"")</f>
        <v/>
      </c>
      <c r="V58" s="21" t="str">
        <f>IFERROR(VLOOKUP(G58,Smoothies!D:D,1,FALSE),"")</f>
        <v>Pineapple Juice</v>
      </c>
      <c r="W58" s="21" t="str">
        <f>IFERROR(VLOOKUP(G58,'Go Green'!D:D,1,FALSE),"")</f>
        <v>Pineapple Juice</v>
      </c>
      <c r="X58" s="21" t="str">
        <f>IFERROR(VLOOKUP(G58,#REF!,1,FALSE),"")</f>
        <v/>
      </c>
      <c r="Y58" s="21" t="str">
        <f>IFERROR(VLOOKUP(G58,Toppings!C:C,1,FALSE),"")</f>
        <v/>
      </c>
      <c r="Z58" s="21" t="str">
        <f>IFERROR(VLOOKUP(G58,#REF!,1,FALSE),"")</f>
        <v/>
      </c>
      <c r="AB58" s="25" t="s">
        <v>116</v>
      </c>
      <c r="AC58" s="25" t="s">
        <v>134</v>
      </c>
      <c r="AD58" s="4" t="s">
        <v>354</v>
      </c>
      <c r="AE58" s="4" t="s">
        <v>14</v>
      </c>
      <c r="AF58" s="4" t="s">
        <v>149</v>
      </c>
      <c r="AG58" s="4" t="s">
        <v>139</v>
      </c>
      <c r="AH58" s="22">
        <f>12*1.36*1000</f>
        <v>16320</v>
      </c>
      <c r="AI58" s="4" t="s">
        <v>2</v>
      </c>
      <c r="AJ58" s="101">
        <v>62.56</v>
      </c>
      <c r="AK58" s="96">
        <f t="shared" si="70"/>
        <v>3.8333333333333336E-3</v>
      </c>
      <c r="AL58" s="4" t="str">
        <f>IFERROR(IF(AF58="TBD","Y",_xlfn.XLOOKUP(AF58,[2]PIVOT!$D:$D,[2]PIVOT!$J:$J)),"N/A")</f>
        <v>N</v>
      </c>
      <c r="AM58" s="25" t="s">
        <v>704</v>
      </c>
      <c r="AN58" s="25" t="s">
        <v>116</v>
      </c>
      <c r="AO58" s="25" t="s">
        <v>134</v>
      </c>
      <c r="AP58" s="4" t="s">
        <v>524</v>
      </c>
      <c r="AQ58" s="4" t="s">
        <v>296</v>
      </c>
      <c r="AR58" s="4" t="s">
        <v>525</v>
      </c>
      <c r="AS58" s="4" t="s">
        <v>526</v>
      </c>
      <c r="AT58" s="22">
        <f>12*900</f>
        <v>10800</v>
      </c>
      <c r="AU58" s="4" t="s">
        <v>2</v>
      </c>
      <c r="AV58" s="101">
        <v>33.21</v>
      </c>
      <c r="AW58" s="96">
        <f t="shared" si="71"/>
        <v>3.075E-3</v>
      </c>
      <c r="AX58" s="25"/>
      <c r="AY58" s="4" t="s">
        <v>14</v>
      </c>
      <c r="AZ58" s="4" t="s">
        <v>149</v>
      </c>
      <c r="BA58" s="4" t="s">
        <v>139</v>
      </c>
      <c r="BB58" s="22">
        <f>12*1.36*1000</f>
        <v>16320</v>
      </c>
      <c r="BC58" s="4" t="s">
        <v>2</v>
      </c>
      <c r="BD58" s="187">
        <v>62.56</v>
      </c>
      <c r="BE58" s="97">
        <f t="shared" si="72"/>
        <v>3.8333333333333336E-3</v>
      </c>
      <c r="BF58" s="16">
        <v>0</v>
      </c>
      <c r="BG58" s="187">
        <f t="shared" si="73"/>
        <v>0</v>
      </c>
      <c r="BI58" s="25" t="s">
        <v>116</v>
      </c>
      <c r="BJ58" s="25" t="s">
        <v>134</v>
      </c>
      <c r="BK58" s="4" t="s">
        <v>354</v>
      </c>
      <c r="BL58" s="4" t="s">
        <v>392</v>
      </c>
      <c r="BM58" s="4" t="s">
        <v>116</v>
      </c>
      <c r="BN58" s="4" t="s">
        <v>634</v>
      </c>
      <c r="BO58" s="22">
        <f>4*240</f>
        <v>960</v>
      </c>
      <c r="BP58" s="4" t="s">
        <v>2</v>
      </c>
      <c r="BQ58" s="38">
        <v>4.2699999999999996</v>
      </c>
      <c r="BR58" s="96">
        <f t="shared" si="74"/>
        <v>4.447916666666666E-3</v>
      </c>
      <c r="BS58" s="25"/>
      <c r="BT58" s="4" t="s">
        <v>14</v>
      </c>
      <c r="BU58" s="4" t="s">
        <v>149</v>
      </c>
      <c r="BV58" s="4" t="s">
        <v>139</v>
      </c>
      <c r="BW58" s="22">
        <f>12*1.36*1000</f>
        <v>16320</v>
      </c>
      <c r="BX58" s="4" t="s">
        <v>2</v>
      </c>
      <c r="BY58" s="187">
        <v>62.56</v>
      </c>
      <c r="BZ58" s="96">
        <f t="shared" si="75"/>
        <v>3.8333333333333336E-3</v>
      </c>
      <c r="CA58" s="4"/>
      <c r="CB58" s="187">
        <f t="shared" si="76"/>
        <v>0</v>
      </c>
      <c r="CD58" s="25" t="s">
        <v>116</v>
      </c>
      <c r="CE58" s="25" t="s">
        <v>134</v>
      </c>
      <c r="CF58" s="4" t="s">
        <v>354</v>
      </c>
      <c r="CG58" s="4" t="s">
        <v>724</v>
      </c>
      <c r="CH58" s="4" t="s">
        <v>751</v>
      </c>
      <c r="CI58" s="4" t="s">
        <v>750</v>
      </c>
      <c r="CJ58" s="22">
        <f>12*46*28.35</f>
        <v>15649.2</v>
      </c>
      <c r="CK58" s="4" t="s">
        <v>2</v>
      </c>
      <c r="CL58" s="101">
        <v>44.95</v>
      </c>
      <c r="CM58" s="97">
        <f t="shared" si="77"/>
        <v>2.8723513023029934E-3</v>
      </c>
      <c r="CN58" s="25"/>
      <c r="CO58" s="4"/>
      <c r="CP58" s="4"/>
      <c r="CQ58" s="4"/>
      <c r="CR58" s="22"/>
      <c r="CS58" s="4"/>
      <c r="CT58" s="187"/>
      <c r="CU58" s="96">
        <f t="shared" si="78"/>
        <v>0</v>
      </c>
      <c r="CV58" s="4"/>
      <c r="CW58" s="187">
        <f t="shared" si="79"/>
        <v>0</v>
      </c>
    </row>
    <row r="59" spans="1:101" ht="18.75" x14ac:dyDescent="0.3">
      <c r="A59" s="126"/>
      <c r="B59" s="127"/>
      <c r="C59" s="127"/>
      <c r="D59" s="127"/>
      <c r="E59" s="127"/>
      <c r="F59" s="27" t="s">
        <v>935</v>
      </c>
      <c r="G59" s="26"/>
      <c r="H59" s="5"/>
      <c r="I59" s="5"/>
      <c r="J59" s="5"/>
      <c r="K59" s="5"/>
      <c r="L59" s="5"/>
      <c r="M59" s="5"/>
      <c r="N59" s="99"/>
      <c r="O59" s="95"/>
      <c r="P59" s="26"/>
      <c r="R59" s="34" t="str">
        <f t="shared" ref="R59" si="80">IF(AND(T59="",U59="",S59="",V59="",W59="",X59="",Z59="",Y59=""),"","X")</f>
        <v/>
      </c>
      <c r="S59" s="34" t="str">
        <f>IFERROR(VLOOKUP(G59,'Topping Sauce'!D:D,1,FALSE),"")</f>
        <v/>
      </c>
      <c r="T59" s="34" t="str">
        <f>IFERROR(VLOOKUP(G59,UFlavurs!D:D,1,FALSE),"")</f>
        <v/>
      </c>
      <c r="U59" s="34" t="str">
        <f>IFERROR(VLOOKUP(G59,Usensation!D:D,1,FALSE),"")</f>
        <v/>
      </c>
      <c r="V59" s="34" t="str">
        <f>IFERROR(VLOOKUP(G59,Smoothies!D:D,1,FALSE),"")</f>
        <v/>
      </c>
      <c r="W59" s="34" t="str">
        <f>IFERROR(VLOOKUP(G59,'Go Green'!D:D,1,FALSE),"")</f>
        <v/>
      </c>
      <c r="X59" s="34" t="str">
        <f>IFERROR(VLOOKUP(G59,#REF!,1,FALSE),"")</f>
        <v/>
      </c>
      <c r="Y59" s="34" t="str">
        <f>IFERROR(VLOOKUP(G59,Toppings!C:C,1,FALSE),"")</f>
        <v/>
      </c>
      <c r="Z59" s="34" t="str">
        <f>IFERROR(VLOOKUP(G59,#REF!,1,FALSE),"")</f>
        <v/>
      </c>
      <c r="AB59" s="27" t="s">
        <v>183</v>
      </c>
      <c r="AC59" s="26"/>
      <c r="AD59" s="5"/>
      <c r="AE59" s="5"/>
      <c r="AF59" s="5"/>
      <c r="AG59" s="5"/>
      <c r="AH59" s="5"/>
      <c r="AI59" s="5"/>
      <c r="AJ59" s="99"/>
      <c r="AK59" s="95"/>
      <c r="AL59" s="5"/>
      <c r="AM59" s="26"/>
      <c r="AN59" s="27" t="s">
        <v>183</v>
      </c>
      <c r="AO59" s="26"/>
      <c r="AP59" s="5"/>
      <c r="AQ59" s="5"/>
      <c r="AR59" s="5"/>
      <c r="AS59" s="5"/>
      <c r="AT59" s="5"/>
      <c r="AU59" s="5"/>
      <c r="AV59" s="99"/>
      <c r="AW59" s="95"/>
      <c r="AX59" s="26"/>
      <c r="AY59" s="5" t="s">
        <v>418</v>
      </c>
      <c r="AZ59" s="5"/>
      <c r="BA59" s="5" t="s">
        <v>418</v>
      </c>
      <c r="BB59" s="5"/>
      <c r="BC59" s="5" t="s">
        <v>418</v>
      </c>
      <c r="BD59" s="191"/>
      <c r="BE59" s="95"/>
      <c r="BF59" s="5"/>
      <c r="BG59" s="191">
        <f t="shared" ref="BG59:BG101" si="81">BF59*BD59</f>
        <v>0</v>
      </c>
      <c r="BI59" s="27" t="s">
        <v>183</v>
      </c>
      <c r="BJ59" s="26"/>
      <c r="BK59" s="5"/>
      <c r="BL59" s="5"/>
      <c r="BM59" s="5"/>
      <c r="BN59" s="5"/>
      <c r="BO59" s="5"/>
      <c r="BP59" s="5"/>
      <c r="BQ59" s="191"/>
      <c r="BR59" s="95"/>
      <c r="BS59" s="26"/>
      <c r="BT59" s="5"/>
      <c r="BU59" s="5"/>
      <c r="BV59" s="5"/>
      <c r="BW59" s="5"/>
      <c r="BX59" s="5"/>
      <c r="BY59" s="191"/>
      <c r="BZ59" s="95"/>
      <c r="CA59" s="5"/>
      <c r="CB59" s="191">
        <f t="shared" ref="CB59:CB100" si="82">CA59*BY59</f>
        <v>0</v>
      </c>
      <c r="CD59" s="27" t="s">
        <v>183</v>
      </c>
      <c r="CE59" s="26"/>
      <c r="CF59" s="5"/>
      <c r="CG59" s="5"/>
      <c r="CH59" s="5"/>
      <c r="CI59" s="5"/>
      <c r="CJ59" s="5"/>
      <c r="CK59" s="5"/>
      <c r="CL59" s="99"/>
      <c r="CM59" s="95"/>
      <c r="CN59" s="26"/>
      <c r="CO59" s="5"/>
      <c r="CP59" s="5"/>
      <c r="CQ59" s="5"/>
      <c r="CR59" s="5"/>
      <c r="CS59" s="5"/>
      <c r="CT59" s="191"/>
      <c r="CU59" s="95"/>
      <c r="CV59" s="5"/>
      <c r="CW59" s="191">
        <f t="shared" si="31"/>
        <v>0</v>
      </c>
    </row>
    <row r="60" spans="1:101" x14ac:dyDescent="0.25">
      <c r="A60" s="126"/>
      <c r="B60" s="127"/>
      <c r="C60" s="127"/>
      <c r="D60" s="127"/>
      <c r="E60" s="127"/>
      <c r="F60" s="283" t="str">
        <f>_xlfn.XLOOKUP($G60,'[1]Product Cost'!$L:$L,'[1]Product Cost'!$K:$K)</f>
        <v>N/A</v>
      </c>
      <c r="G60" s="21" t="s">
        <v>346</v>
      </c>
      <c r="H60" s="284" t="str">
        <f>_xlfn.XLOOKUP($G60,'[1]Product Cost'!$L:$L,'[1]Product Cost'!$M:$M)</f>
        <v>DOT FOODS (T.R. TOPPERS)</v>
      </c>
      <c r="I60" s="284" t="str">
        <f>_xlfn.XLOOKUP($G60,'[1]Product Cost'!$L:$L,'[1]Product Cost'!$N:$N)</f>
        <v>GFS</v>
      </c>
      <c r="J60" s="284" t="str">
        <f>_xlfn.XLOOKUP($G60,'[1]Product Cost'!$L:$L,'[1]Product Cost'!$O:$O)</f>
        <v>1350466</v>
      </c>
      <c r="K60" s="284" t="str">
        <f>_xlfn.XLOOKUP($G60,'[1]Product Cost'!$L:$L,'[1]Product Cost'!$P:$P)</f>
        <v>1X10LB</v>
      </c>
      <c r="L60" s="285">
        <f>_xlfn.XLOOKUP($G60,'[1]Product Cost'!$L:$L,'[1]Product Cost'!$Q:$Q)</f>
        <v>4535.8999999999996</v>
      </c>
      <c r="M60" s="284" t="str">
        <f>_xlfn.XLOOKUP($G60,'[1]Product Cost'!$L:$L,'[1]Product Cost'!$R:$R)</f>
        <v>g</v>
      </c>
      <c r="N60" s="286">
        <f>_xlfn.XLOOKUP($G60,'[1]Product Cost'!$L:$L,'[1]Product Cost'!$S:$S)</f>
        <v>76.75</v>
      </c>
      <c r="O60" s="287">
        <f>_xlfn.XLOOKUP($G60,'[1]Product Cost'!$L:$L,'[1]Product Cost'!$T:$T)</f>
        <v>1.6920567031901056E-2</v>
      </c>
      <c r="P60" s="25"/>
      <c r="R60" s="21" t="str">
        <f t="shared" ref="R60:R93" si="83">IF(AND(T60="",U60="",S60="",V60="",W60="",X60="",Z60="",Y60=""),"","X")</f>
        <v>X</v>
      </c>
      <c r="S60" s="21" t="str">
        <f>IFERROR(VLOOKUP(G60,'Topping Sauce'!D:D,1,FALSE),"")</f>
        <v/>
      </c>
      <c r="T60" s="21" t="str">
        <f>IFERROR(VLOOKUP(G60,UFlavurs!D:D,1,FALSE),"")</f>
        <v/>
      </c>
      <c r="U60" s="21" t="str">
        <f>IFERROR(VLOOKUP(G60,Usensation!D:D,1,FALSE),"")</f>
        <v/>
      </c>
      <c r="V60" s="21" t="str">
        <f>IFERROR(VLOOKUP(G60,Smoothies!D:D,1,FALSE),"")</f>
        <v/>
      </c>
      <c r="W60" s="21" t="str">
        <f>IFERROR(VLOOKUP(G60,'Go Green'!D:D,1,FALSE),"")</f>
        <v/>
      </c>
      <c r="X60" s="21" t="str">
        <f>IFERROR(VLOOKUP(G60,#REF!,1,FALSE),"")</f>
        <v/>
      </c>
      <c r="Y60" s="21" t="str">
        <f>IFERROR(VLOOKUP(G60,Toppings!C:C,1,FALSE),"")</f>
        <v>Brownie Bites</v>
      </c>
      <c r="Z60" s="21" t="str">
        <f>IFERROR(VLOOKUP(G60,#REF!,1,FALSE),"")</f>
        <v/>
      </c>
      <c r="AB60" s="111" t="s">
        <v>116</v>
      </c>
      <c r="AC60" s="111" t="s">
        <v>346</v>
      </c>
      <c r="AD60" s="105" t="s">
        <v>351</v>
      </c>
      <c r="AE60" s="105" t="s">
        <v>14</v>
      </c>
      <c r="AF60" s="106" t="s">
        <v>347</v>
      </c>
      <c r="AG60" s="105" t="s">
        <v>348</v>
      </c>
      <c r="AH60" s="115">
        <f>10*453.59</f>
        <v>4535.8999999999996</v>
      </c>
      <c r="AI60" s="105" t="s">
        <v>2</v>
      </c>
      <c r="AJ60" s="112">
        <v>71.91</v>
      </c>
      <c r="AK60" s="113">
        <f t="shared" ref="AK60:AK93" si="84">IFERROR(AJ60/AH60,0)</f>
        <v>1.5853524107674332E-2</v>
      </c>
      <c r="AL60" s="105" t="str">
        <f>IFERROR(IF(AF60="TBD","Y",_xlfn.XLOOKUP(AF60,[2]PIVOT!$D:$D,[2]PIVOT!$J:$J)),"N/A")</f>
        <v>N</v>
      </c>
      <c r="AM60" s="104" t="s">
        <v>437</v>
      </c>
      <c r="AN60" s="111" t="s">
        <v>116</v>
      </c>
      <c r="AO60" s="111" t="s">
        <v>346</v>
      </c>
      <c r="AP60" s="105" t="s">
        <v>351</v>
      </c>
      <c r="AQ60" s="105" t="s">
        <v>296</v>
      </c>
      <c r="AR60" s="106" t="s">
        <v>595</v>
      </c>
      <c r="AS60" s="105" t="s">
        <v>348</v>
      </c>
      <c r="AT60" s="115">
        <f>10*453.59</f>
        <v>4535.8999999999996</v>
      </c>
      <c r="AU60" s="105" t="s">
        <v>2</v>
      </c>
      <c r="AV60" s="112">
        <v>60.44</v>
      </c>
      <c r="AW60" s="113">
        <f t="shared" ref="AW60:AW93" si="85">IFERROR(AV60/AT60,0)</f>
        <v>1.3324808747988273E-2</v>
      </c>
      <c r="AX60" s="104" t="s">
        <v>436</v>
      </c>
      <c r="AY60" s="105" t="s">
        <v>14</v>
      </c>
      <c r="AZ60" s="106" t="s">
        <v>347</v>
      </c>
      <c r="BA60" s="105" t="s">
        <v>348</v>
      </c>
      <c r="BB60" s="115">
        <f>10*453.59</f>
        <v>4535.8999999999996</v>
      </c>
      <c r="BC60" s="105" t="s">
        <v>2</v>
      </c>
      <c r="BD60" s="108">
        <f>72.08/15.88*16.29</f>
        <v>73.941007556675046</v>
      </c>
      <c r="BE60" s="113">
        <f t="shared" ref="BE60:BE93" si="86">IFERROR(BD60/BB60,0)</f>
        <v>1.6301286967674564E-2</v>
      </c>
      <c r="BF60" s="106"/>
      <c r="BG60" s="108">
        <f t="shared" ref="BG60:BG93" si="87">BF60*BD60</f>
        <v>0</v>
      </c>
      <c r="BI60" s="111" t="s">
        <v>116</v>
      </c>
      <c r="BJ60" s="111" t="s">
        <v>346</v>
      </c>
      <c r="BK60" s="105" t="s">
        <v>351</v>
      </c>
      <c r="BL60" s="105" t="s">
        <v>618</v>
      </c>
      <c r="BM60" s="106" t="s">
        <v>295</v>
      </c>
      <c r="BN60" s="105" t="s">
        <v>348</v>
      </c>
      <c r="BO60" s="115">
        <f>10*453.59</f>
        <v>4535.8999999999996</v>
      </c>
      <c r="BP60" s="105" t="s">
        <v>2</v>
      </c>
      <c r="BQ60" s="186">
        <v>60.44</v>
      </c>
      <c r="BR60" s="113">
        <f t="shared" ref="BR60:BR93" si="88">IFERROR(BQ60/BO60,0)</f>
        <v>1.3324808747988273E-2</v>
      </c>
      <c r="BS60" s="104" t="s">
        <v>436</v>
      </c>
      <c r="BT60" s="105" t="s">
        <v>14</v>
      </c>
      <c r="BU60" s="106" t="s">
        <v>347</v>
      </c>
      <c r="BV60" s="105" t="s">
        <v>348</v>
      </c>
      <c r="BW60" s="115">
        <f>10*453.59</f>
        <v>4535.8999999999996</v>
      </c>
      <c r="BX60" s="105" t="s">
        <v>2</v>
      </c>
      <c r="BY60" s="195">
        <v>72.08</v>
      </c>
      <c r="BZ60" s="113">
        <f t="shared" ref="BZ60:BZ93" si="89">IFERROR(BY60/BW60,0)</f>
        <v>1.5891002888070726E-2</v>
      </c>
      <c r="CA60" s="106"/>
      <c r="CB60" s="108">
        <f t="shared" ref="CB60:CB93" si="90">CA60*BY60</f>
        <v>0</v>
      </c>
      <c r="CD60" s="21" t="s">
        <v>116</v>
      </c>
      <c r="CE60" s="21" t="s">
        <v>346</v>
      </c>
      <c r="CF60" s="4" t="s">
        <v>351</v>
      </c>
      <c r="CG60" s="4" t="s">
        <v>724</v>
      </c>
      <c r="CH60" s="16" t="s">
        <v>803</v>
      </c>
      <c r="CI60" s="4" t="s">
        <v>25</v>
      </c>
      <c r="CJ60" s="123">
        <f>1*10*453.59</f>
        <v>4535.8999999999996</v>
      </c>
      <c r="CK60" s="4" t="s">
        <v>2</v>
      </c>
      <c r="CL60" s="121">
        <v>46.04</v>
      </c>
      <c r="CM60" s="124">
        <v>9.2999999999999992E-3</v>
      </c>
      <c r="CN60" s="25" t="s">
        <v>874</v>
      </c>
      <c r="CO60" s="4"/>
      <c r="CP60" s="16"/>
      <c r="CQ60" s="4"/>
      <c r="CR60" s="11"/>
      <c r="CS60" s="4"/>
      <c r="CT60" s="187"/>
      <c r="CU60" s="124">
        <f t="shared" ref="CU60:CU93" si="91">IFERROR(CT60/CR60,0)</f>
        <v>0</v>
      </c>
      <c r="CV60" s="16"/>
      <c r="CW60" s="101">
        <f t="shared" ref="CW60:CW93" si="92">CV60*CT60</f>
        <v>0</v>
      </c>
    </row>
    <row r="61" spans="1:101" x14ac:dyDescent="0.25">
      <c r="A61" s="126"/>
      <c r="B61" s="127"/>
      <c r="C61" s="127"/>
      <c r="D61" s="127"/>
      <c r="E61" s="127"/>
      <c r="F61" s="283" t="str">
        <f>_xlfn.XLOOKUP($G61,'[1]Product Cost'!$L:$L,'[1]Product Cost'!$K:$K)</f>
        <v>N/A</v>
      </c>
      <c r="G61" s="21" t="s">
        <v>20</v>
      </c>
      <c r="H61" s="284" t="str">
        <f>_xlfn.XLOOKUP($G61,'[1]Product Cost'!$L:$L,'[1]Product Cost'!$M:$M)</f>
        <v>CAROLE'S CHESSECAKE</v>
      </c>
      <c r="I61" s="284" t="str">
        <f>_xlfn.XLOOKUP($G61,'[1]Product Cost'!$L:$L,'[1]Product Cost'!$N:$N)</f>
        <v>GFS</v>
      </c>
      <c r="J61" s="284" t="str">
        <f>_xlfn.XLOOKUP($G61,'[1]Product Cost'!$L:$L,'[1]Product Cost'!$O:$O)</f>
        <v>1349028</v>
      </c>
      <c r="K61" s="284" t="str">
        <f>_xlfn.XLOOKUP($G61,'[1]Product Cost'!$L:$L,'[1]Product Cost'!$P:$P)</f>
        <v>1X10LB</v>
      </c>
      <c r="L61" s="285">
        <f>_xlfn.XLOOKUP($G61,'[1]Product Cost'!$L:$L,'[1]Product Cost'!$Q:$Q)</f>
        <v>4535.8999999999996</v>
      </c>
      <c r="M61" s="284" t="str">
        <f>_xlfn.XLOOKUP($G61,'[1]Product Cost'!$L:$L,'[1]Product Cost'!$R:$R)</f>
        <v>g</v>
      </c>
      <c r="N61" s="286">
        <f>_xlfn.XLOOKUP($G61,'[1]Product Cost'!$L:$L,'[1]Product Cost'!$S:$S)</f>
        <v>73.849999999999994</v>
      </c>
      <c r="O61" s="287">
        <f>_xlfn.XLOOKUP($G61,'[1]Product Cost'!$L:$L,'[1]Product Cost'!$T:$T)</f>
        <v>1.6281223131021406E-2</v>
      </c>
      <c r="P61" s="25"/>
      <c r="R61" s="21" t="str">
        <f t="shared" si="83"/>
        <v>X</v>
      </c>
      <c r="S61" s="21" t="str">
        <f>IFERROR(VLOOKUP(G61,'Topping Sauce'!D:D,1,FALSE),"")</f>
        <v/>
      </c>
      <c r="T61" s="21" t="str">
        <f>IFERROR(VLOOKUP(G61,UFlavurs!D:D,1,FALSE),"")</f>
        <v/>
      </c>
      <c r="U61" s="21" t="str">
        <f>IFERROR(VLOOKUP(G61,Usensation!D:D,1,FALSE),"")</f>
        <v>Cheesecake Bites</v>
      </c>
      <c r="V61" s="21" t="str">
        <f>IFERROR(VLOOKUP(G61,Smoothies!D:D,1,FALSE),"")</f>
        <v/>
      </c>
      <c r="W61" s="21" t="str">
        <f>IFERROR(VLOOKUP(G61,'Go Green'!D:D,1,FALSE),"")</f>
        <v/>
      </c>
      <c r="X61" s="21" t="str">
        <f>IFERROR(VLOOKUP(G61,#REF!,1,FALSE),"")</f>
        <v/>
      </c>
      <c r="Y61" s="21" t="str">
        <f>IFERROR(VLOOKUP(G61,Toppings!C:C,1,FALSE),"")</f>
        <v>Cheesecake Bites</v>
      </c>
      <c r="Z61" s="21" t="str">
        <f>IFERROR(VLOOKUP(G61,#REF!,1,FALSE),"")</f>
        <v/>
      </c>
      <c r="AB61" s="21" t="s">
        <v>116</v>
      </c>
      <c r="AC61" s="21" t="s">
        <v>20</v>
      </c>
      <c r="AD61" s="4" t="s">
        <v>384</v>
      </c>
      <c r="AE61" s="4" t="s">
        <v>14</v>
      </c>
      <c r="AF61" s="16" t="s">
        <v>176</v>
      </c>
      <c r="AG61" s="4" t="s">
        <v>25</v>
      </c>
      <c r="AH61" s="11">
        <f>10*453.59</f>
        <v>4535.8999999999996</v>
      </c>
      <c r="AI61" s="4" t="s">
        <v>2</v>
      </c>
      <c r="AJ61" s="121">
        <v>70.19</v>
      </c>
      <c r="AK61" s="98">
        <f t="shared" si="84"/>
        <v>1.5474327035428472E-2</v>
      </c>
      <c r="AL61" s="4" t="str">
        <f>IFERROR(IF(AF61="TBD","Y",_xlfn.XLOOKUP(AF61,[2]PIVOT!$D:$D,[2]PIVOT!$J:$J)),"N/A")</f>
        <v>N</v>
      </c>
      <c r="AM61" s="25"/>
      <c r="AN61" s="21" t="s">
        <v>116</v>
      </c>
      <c r="AO61" s="21" t="s">
        <v>20</v>
      </c>
      <c r="AP61" s="4" t="s">
        <v>384</v>
      </c>
      <c r="AQ61" s="4" t="s">
        <v>296</v>
      </c>
      <c r="AR61" s="16" t="s">
        <v>528</v>
      </c>
      <c r="AS61" s="4" t="s">
        <v>25</v>
      </c>
      <c r="AT61" s="11">
        <f>10*453.59</f>
        <v>4535.8999999999996</v>
      </c>
      <c r="AU61" s="4" t="s">
        <v>2</v>
      </c>
      <c r="AV61" s="101">
        <v>81.17</v>
      </c>
      <c r="AW61" s="98">
        <f t="shared" si="85"/>
        <v>1.7895015322207282E-2</v>
      </c>
      <c r="AX61" s="25"/>
      <c r="AY61" s="4" t="s">
        <v>14</v>
      </c>
      <c r="AZ61" s="16" t="s">
        <v>176</v>
      </c>
      <c r="BA61" s="4" t="s">
        <v>25</v>
      </c>
      <c r="BB61" s="11">
        <f>10*453.59</f>
        <v>4535.8999999999996</v>
      </c>
      <c r="BC61" s="4" t="s">
        <v>2</v>
      </c>
      <c r="BD61" s="121">
        <v>75.41</v>
      </c>
      <c r="BE61" s="98">
        <f t="shared" si="86"/>
        <v>1.662514605701184E-2</v>
      </c>
      <c r="BF61" s="16">
        <v>200</v>
      </c>
      <c r="BG61" s="121">
        <f t="shared" si="87"/>
        <v>15082</v>
      </c>
      <c r="BI61" s="21" t="s">
        <v>116</v>
      </c>
      <c r="BJ61" s="21" t="s">
        <v>20</v>
      </c>
      <c r="BK61" s="4" t="s">
        <v>384</v>
      </c>
      <c r="BL61" s="4" t="s">
        <v>618</v>
      </c>
      <c r="BM61" s="4" t="s">
        <v>639</v>
      </c>
      <c r="BN61" s="4" t="s">
        <v>25</v>
      </c>
      <c r="BO61" s="11">
        <f>10*453.59</f>
        <v>4535.8999999999996</v>
      </c>
      <c r="BP61" s="4" t="s">
        <v>2</v>
      </c>
      <c r="BQ61" s="38">
        <v>97.32</v>
      </c>
      <c r="BR61" s="98">
        <f t="shared" si="88"/>
        <v>2.1455499459864635E-2</v>
      </c>
      <c r="BS61" s="25"/>
      <c r="BT61" s="4" t="s">
        <v>14</v>
      </c>
      <c r="BU61" s="16" t="s">
        <v>176</v>
      </c>
      <c r="BV61" s="4" t="s">
        <v>25</v>
      </c>
      <c r="BW61" s="11">
        <f>10*453.59</f>
        <v>4535.8999999999996</v>
      </c>
      <c r="BX61" s="4" t="s">
        <v>2</v>
      </c>
      <c r="BY61" s="121">
        <v>76.7</v>
      </c>
      <c r="BZ61" s="98">
        <f t="shared" si="89"/>
        <v>1.6909543861196235E-2</v>
      </c>
      <c r="CA61" s="16">
        <v>10</v>
      </c>
      <c r="CB61" s="121">
        <f t="shared" si="90"/>
        <v>767</v>
      </c>
      <c r="CD61" s="21" t="s">
        <v>116</v>
      </c>
      <c r="CE61" s="21" t="s">
        <v>20</v>
      </c>
      <c r="CF61" s="4" t="s">
        <v>351</v>
      </c>
      <c r="CG61" s="4" t="s">
        <v>724</v>
      </c>
      <c r="CH61" s="16" t="s">
        <v>752</v>
      </c>
      <c r="CI61" s="4" t="s">
        <v>25</v>
      </c>
      <c r="CJ61" s="11">
        <f>10*453.59</f>
        <v>4535.8999999999996</v>
      </c>
      <c r="CK61" s="4" t="s">
        <v>2</v>
      </c>
      <c r="CL61" s="121">
        <v>63.28</v>
      </c>
      <c r="CM61" s="98">
        <f t="shared" ref="CM61:CM85" si="93">IFERROR(CL61/CJ61,0)</f>
        <v>1.3950924844022135E-2</v>
      </c>
      <c r="CN61" s="25"/>
      <c r="CO61" s="4"/>
      <c r="CP61" s="16"/>
      <c r="CQ61" s="4"/>
      <c r="CR61" s="11"/>
      <c r="CS61" s="4"/>
      <c r="CT61" s="121"/>
      <c r="CU61" s="98">
        <f t="shared" si="91"/>
        <v>0</v>
      </c>
      <c r="CV61" s="16"/>
      <c r="CW61" s="121">
        <f t="shared" si="92"/>
        <v>0</v>
      </c>
    </row>
    <row r="62" spans="1:101" x14ac:dyDescent="0.25">
      <c r="A62" s="126"/>
      <c r="B62" s="127"/>
      <c r="C62" s="127"/>
      <c r="D62" s="127"/>
      <c r="E62" s="127"/>
      <c r="F62" s="283" t="str">
        <f>_xlfn.XLOOKUP($G62,'[1]Product Cost'!$L:$L,'[1]Product Cost'!$K:$K)</f>
        <v>N/A</v>
      </c>
      <c r="G62" s="21" t="s">
        <v>388</v>
      </c>
      <c r="H62" s="284" t="str">
        <f>_xlfn.XLOOKUP($G62,'[1]Product Cost'!$L:$L,'[1]Product Cost'!$M:$M)</f>
        <v>DAVID ROBERTS</v>
      </c>
      <c r="I62" s="284" t="str">
        <f>_xlfn.XLOOKUP($G62,'[1]Product Cost'!$L:$L,'[1]Product Cost'!$N:$N)</f>
        <v>GFS</v>
      </c>
      <c r="J62" s="284" t="str">
        <f>_xlfn.XLOOKUP($G62,'[1]Product Cost'!$L:$L,'[1]Product Cost'!$O:$O)</f>
        <v>3349206</v>
      </c>
      <c r="K62" s="284" t="str">
        <f>_xlfn.XLOOKUP($G62,'[1]Product Cost'!$L:$L,'[1]Product Cost'!$P:$P)</f>
        <v>1X3KG</v>
      </c>
      <c r="L62" s="285">
        <f>_xlfn.XLOOKUP($G62,'[1]Product Cost'!$L:$L,'[1]Product Cost'!$Q:$Q)</f>
        <v>3000</v>
      </c>
      <c r="M62" s="284" t="str">
        <f>_xlfn.XLOOKUP($G62,'[1]Product Cost'!$L:$L,'[1]Product Cost'!$R:$R)</f>
        <v>g</v>
      </c>
      <c r="N62" s="286">
        <f>_xlfn.XLOOKUP($G62,'[1]Product Cost'!$L:$L,'[1]Product Cost'!$S:$S)</f>
        <v>38.14</v>
      </c>
      <c r="O62" s="287">
        <f>_xlfn.XLOOKUP($G62,'[1]Product Cost'!$L:$L,'[1]Product Cost'!$T:$T)</f>
        <v>1.2713333333333333E-2</v>
      </c>
      <c r="P62" s="25"/>
      <c r="R62" s="21" t="str">
        <f t="shared" si="83"/>
        <v>X</v>
      </c>
      <c r="S62" s="21" t="str">
        <f>IFERROR(VLOOKUP(G62,'Topping Sauce'!D:D,1,FALSE),"")</f>
        <v/>
      </c>
      <c r="T62" s="21" t="str">
        <f>IFERROR(VLOOKUP(G62,UFlavurs!D:D,1,FALSE),"")</f>
        <v/>
      </c>
      <c r="U62" s="21" t="str">
        <f>IFERROR(VLOOKUP(G62,Usensation!D:D,1,FALSE),"")</f>
        <v/>
      </c>
      <c r="V62" s="21" t="str">
        <f>IFERROR(VLOOKUP(G62,Smoothies!D:D,1,FALSE),"")</f>
        <v/>
      </c>
      <c r="W62" s="21" t="str">
        <f>IFERROR(VLOOKUP(G62,'Go Green'!D:D,1,FALSE),"")</f>
        <v/>
      </c>
      <c r="X62" s="21" t="str">
        <f>IFERROR(VLOOKUP(G62,#REF!,1,FALSE),"")</f>
        <v/>
      </c>
      <c r="Y62" s="21" t="str">
        <f>IFERROR(VLOOKUP(G62,Toppings!C:C,1,FALSE),"")</f>
        <v>Chocolate Sprinkles</v>
      </c>
      <c r="Z62" s="21" t="str">
        <f>IFERROR(VLOOKUP(G62,#REF!,1,FALSE),"")</f>
        <v/>
      </c>
      <c r="AB62" s="21" t="s">
        <v>116</v>
      </c>
      <c r="AC62" s="21" t="s">
        <v>388</v>
      </c>
      <c r="AD62" s="4" t="s">
        <v>358</v>
      </c>
      <c r="AE62" s="4" t="s">
        <v>14</v>
      </c>
      <c r="AF62" s="4" t="s">
        <v>239</v>
      </c>
      <c r="AG62" s="4" t="s">
        <v>23</v>
      </c>
      <c r="AH62" s="123">
        <f>1*3*1000</f>
        <v>3000</v>
      </c>
      <c r="AI62" s="4" t="s">
        <v>2</v>
      </c>
      <c r="AJ62" s="121">
        <v>35.56</v>
      </c>
      <c r="AK62" s="124">
        <f t="shared" si="84"/>
        <v>1.1853333333333334E-2</v>
      </c>
      <c r="AL62" s="4" t="str">
        <f>IFERROR(IF(AF62="TBD","Y",_xlfn.XLOOKUP(AF62,[2]PIVOT!$D:$D,[2]PIVOT!$J:$J)),"N/A")</f>
        <v>N</v>
      </c>
      <c r="AM62" s="25"/>
      <c r="AN62" s="21" t="s">
        <v>116</v>
      </c>
      <c r="AO62" s="21" t="s">
        <v>388</v>
      </c>
      <c r="AP62" s="4" t="s">
        <v>295</v>
      </c>
      <c r="AQ62" s="4" t="s">
        <v>296</v>
      </c>
      <c r="AR62" s="4" t="s">
        <v>116</v>
      </c>
      <c r="AS62" s="4"/>
      <c r="AT62" s="123"/>
      <c r="AU62" s="4" t="s">
        <v>2</v>
      </c>
      <c r="AV62" s="121"/>
      <c r="AW62" s="124">
        <f t="shared" si="85"/>
        <v>0</v>
      </c>
      <c r="AX62" s="25"/>
      <c r="AY62" s="4" t="s">
        <v>14</v>
      </c>
      <c r="AZ62" s="4" t="s">
        <v>239</v>
      </c>
      <c r="BA62" s="4" t="s">
        <v>23</v>
      </c>
      <c r="BB62" s="123">
        <f>1*3*1000</f>
        <v>3000</v>
      </c>
      <c r="BC62" s="4" t="s">
        <v>2</v>
      </c>
      <c r="BD62" s="101">
        <f>11.7*3</f>
        <v>35.099999999999994</v>
      </c>
      <c r="BE62" s="124">
        <f t="shared" si="86"/>
        <v>1.1699999999999999E-2</v>
      </c>
      <c r="BF62" s="4">
        <v>0</v>
      </c>
      <c r="BG62" s="101">
        <f t="shared" si="87"/>
        <v>0</v>
      </c>
      <c r="BI62" s="21" t="s">
        <v>116</v>
      </c>
      <c r="BJ62" s="21" t="s">
        <v>388</v>
      </c>
      <c r="BK62" s="4" t="s">
        <v>295</v>
      </c>
      <c r="BL62" s="4" t="s">
        <v>618</v>
      </c>
      <c r="BM62" s="4" t="s">
        <v>116</v>
      </c>
      <c r="BN62" s="4"/>
      <c r="BO62" s="123"/>
      <c r="BP62" s="4" t="s">
        <v>2</v>
      </c>
      <c r="BQ62" s="188" t="s">
        <v>116</v>
      </c>
      <c r="BR62" s="124">
        <f t="shared" si="88"/>
        <v>0</v>
      </c>
      <c r="BS62" s="25"/>
      <c r="BT62" s="4" t="s">
        <v>14</v>
      </c>
      <c r="BU62" s="4" t="s">
        <v>239</v>
      </c>
      <c r="BV62" s="4" t="s">
        <v>23</v>
      </c>
      <c r="BW62" s="123">
        <f>1*3*1000</f>
        <v>3000</v>
      </c>
      <c r="BX62" s="4" t="s">
        <v>2</v>
      </c>
      <c r="BY62" s="187">
        <v>32.28</v>
      </c>
      <c r="BZ62" s="124">
        <f t="shared" si="89"/>
        <v>1.076E-2</v>
      </c>
      <c r="CA62" s="4"/>
      <c r="CB62" s="101">
        <f t="shared" si="90"/>
        <v>0</v>
      </c>
      <c r="CD62" s="21" t="s">
        <v>116</v>
      </c>
      <c r="CE62" s="21" t="s">
        <v>388</v>
      </c>
      <c r="CF62" s="4" t="s">
        <v>116</v>
      </c>
      <c r="CG62" s="4" t="s">
        <v>724</v>
      </c>
      <c r="CH62" s="16" t="s">
        <v>753</v>
      </c>
      <c r="CI62" s="4" t="s">
        <v>25</v>
      </c>
      <c r="CJ62" s="11">
        <f>10*453.59</f>
        <v>4535.8999999999996</v>
      </c>
      <c r="CK62" s="4" t="s">
        <v>2</v>
      </c>
      <c r="CL62" s="121">
        <v>25.06</v>
      </c>
      <c r="CM62" s="124">
        <f t="shared" si="93"/>
        <v>5.5248131572565532E-3</v>
      </c>
      <c r="CN62" s="25"/>
      <c r="CO62" s="4"/>
      <c r="CP62" s="4"/>
      <c r="CQ62" s="4"/>
      <c r="CR62" s="123"/>
      <c r="CS62" s="4"/>
      <c r="CT62" s="187"/>
      <c r="CU62" s="124">
        <f t="shared" si="91"/>
        <v>0</v>
      </c>
      <c r="CV62" s="4"/>
      <c r="CW62" s="101">
        <f t="shared" si="92"/>
        <v>0</v>
      </c>
    </row>
    <row r="63" spans="1:101" x14ac:dyDescent="0.25">
      <c r="A63" s="126"/>
      <c r="B63" s="127"/>
      <c r="C63" s="127"/>
      <c r="D63" s="127"/>
      <c r="E63" s="127"/>
      <c r="F63" s="283" t="str">
        <f>_xlfn.XLOOKUP($G63,'[1]Product Cost'!$L:$L,'[1]Product Cost'!$K:$K)</f>
        <v>N/A</v>
      </c>
      <c r="G63" s="21" t="s">
        <v>424</v>
      </c>
      <c r="H63" s="284" t="str">
        <f>_xlfn.XLOOKUP($G63,'[1]Product Cost'!$L:$L,'[1]Product Cost'!$M:$M)</f>
        <v>GORDON CHOICE (TROPHY FOODS)</v>
      </c>
      <c r="I63" s="284" t="str">
        <f>_xlfn.XLOOKUP($G63,'[1]Product Cost'!$L:$L,'[1]Product Cost'!$N:$N)</f>
        <v>GFS</v>
      </c>
      <c r="J63" s="284" t="str">
        <f>_xlfn.XLOOKUP($G63,'[1]Product Cost'!$L:$L,'[1]Product Cost'!$O:$O)</f>
        <v>7614205</v>
      </c>
      <c r="K63" s="284" t="str">
        <f>_xlfn.XLOOKUP($G63,'[1]Product Cost'!$L:$L,'[1]Product Cost'!$P:$P)</f>
        <v>1X3KG</v>
      </c>
      <c r="L63" s="285">
        <f>_xlfn.XLOOKUP($G63,'[1]Product Cost'!$L:$L,'[1]Product Cost'!$Q:$Q)</f>
        <v>3000</v>
      </c>
      <c r="M63" s="284" t="str">
        <f>_xlfn.XLOOKUP($G63,'[1]Product Cost'!$L:$L,'[1]Product Cost'!$R:$R)</f>
        <v>g</v>
      </c>
      <c r="N63" s="286">
        <f>_xlfn.XLOOKUP($G63,'[1]Product Cost'!$L:$L,'[1]Product Cost'!$S:$S)</f>
        <v>74.72</v>
      </c>
      <c r="O63" s="287">
        <f>_xlfn.XLOOKUP($G63,'[1]Product Cost'!$L:$L,'[1]Product Cost'!$T:$T)</f>
        <v>2.4906666666666667E-2</v>
      </c>
      <c r="P63" s="25" t="s">
        <v>957</v>
      </c>
      <c r="R63" s="21" t="str">
        <f t="shared" si="83"/>
        <v/>
      </c>
      <c r="S63" s="21" t="str">
        <f>IFERROR(VLOOKUP(G63,'Topping Sauce'!D:D,1,FALSE),"")</f>
        <v/>
      </c>
      <c r="T63" s="21" t="str">
        <f>IFERROR(VLOOKUP(G63,UFlavurs!D:D,1,FALSE),"")</f>
        <v/>
      </c>
      <c r="U63" s="21" t="str">
        <f>IFERROR(VLOOKUP(G63,Usensation!D:D,1,FALSE),"")</f>
        <v/>
      </c>
      <c r="V63" s="21" t="str">
        <f>IFERROR(VLOOKUP(G63,Smoothies!D:D,1,FALSE),"")</f>
        <v/>
      </c>
      <c r="W63" s="21" t="str">
        <f>IFERROR(VLOOKUP(G63,'Go Green'!D:D,1,FALSE),"")</f>
        <v/>
      </c>
      <c r="X63" s="21" t="str">
        <f>IFERROR(VLOOKUP(G63,#REF!,1,FALSE),"")</f>
        <v/>
      </c>
      <c r="Y63" s="21" t="str">
        <f>IFERROR(VLOOKUP(G63,Toppings!C:C,1,FALSE),"")</f>
        <v/>
      </c>
      <c r="Z63" s="21" t="str">
        <f>IFERROR(VLOOKUP(G63,#REF!,1,FALSE),"")</f>
        <v/>
      </c>
      <c r="AB63" s="21" t="s">
        <v>116</v>
      </c>
      <c r="AC63" s="21" t="s">
        <v>424</v>
      </c>
      <c r="AD63" s="4" t="s">
        <v>508</v>
      </c>
      <c r="AE63" s="4" t="s">
        <v>14</v>
      </c>
      <c r="AF63" s="4" t="s">
        <v>425</v>
      </c>
      <c r="AG63" s="4" t="s">
        <v>23</v>
      </c>
      <c r="AH63" s="11">
        <f>1*3*1000</f>
        <v>3000</v>
      </c>
      <c r="AI63" s="4" t="s">
        <v>2</v>
      </c>
      <c r="AJ63" s="121">
        <v>71.010000000000005</v>
      </c>
      <c r="AK63" s="122">
        <f t="shared" si="84"/>
        <v>2.367E-2</v>
      </c>
      <c r="AL63" s="4" t="str">
        <f>IFERROR(IF(AF63="TBD","Y",_xlfn.XLOOKUP(AF63,[2]PIVOT!$D:$D,[2]PIVOT!$J:$J)),"N/A")</f>
        <v>N</v>
      </c>
      <c r="AM63" s="25" t="s">
        <v>445</v>
      </c>
      <c r="AN63" s="21" t="s">
        <v>116</v>
      </c>
      <c r="AO63" s="21" t="s">
        <v>424</v>
      </c>
      <c r="AP63" s="4" t="s">
        <v>530</v>
      </c>
      <c r="AQ63" s="4" t="s">
        <v>392</v>
      </c>
      <c r="AR63" s="4" t="s">
        <v>116</v>
      </c>
      <c r="AS63" s="4" t="s">
        <v>604</v>
      </c>
      <c r="AT63" s="11">
        <v>227</v>
      </c>
      <c r="AU63" s="4" t="s">
        <v>2</v>
      </c>
      <c r="AV63" s="121">
        <v>3.77</v>
      </c>
      <c r="AW63" s="122">
        <f t="shared" si="85"/>
        <v>1.6607929515418503E-2</v>
      </c>
      <c r="AX63" s="25" t="s">
        <v>445</v>
      </c>
      <c r="AY63" s="4" t="s">
        <v>14</v>
      </c>
      <c r="AZ63" s="4" t="s">
        <v>425</v>
      </c>
      <c r="BA63" s="4" t="s">
        <v>23</v>
      </c>
      <c r="BB63" s="11">
        <f>1*3*1000</f>
        <v>3000</v>
      </c>
      <c r="BC63" s="4" t="s">
        <v>2</v>
      </c>
      <c r="BD63" s="121">
        <v>56.81</v>
      </c>
      <c r="BE63" s="122">
        <f t="shared" si="86"/>
        <v>1.8936666666666668E-2</v>
      </c>
      <c r="BF63" s="4">
        <v>0</v>
      </c>
      <c r="BG63" s="121">
        <f t="shared" si="87"/>
        <v>0</v>
      </c>
      <c r="BI63" s="21" t="s">
        <v>116</v>
      </c>
      <c r="BJ63" s="21" t="s">
        <v>424</v>
      </c>
      <c r="BK63" s="4" t="s">
        <v>530</v>
      </c>
      <c r="BL63" s="4" t="s">
        <v>392</v>
      </c>
      <c r="BM63" s="4" t="s">
        <v>116</v>
      </c>
      <c r="BN63" s="4" t="s">
        <v>604</v>
      </c>
      <c r="BO63" s="11">
        <v>227</v>
      </c>
      <c r="BP63" s="4" t="s">
        <v>2</v>
      </c>
      <c r="BQ63" s="188">
        <v>3.77</v>
      </c>
      <c r="BR63" s="122">
        <f t="shared" si="88"/>
        <v>1.6607929515418503E-2</v>
      </c>
      <c r="BS63" s="25" t="s">
        <v>445</v>
      </c>
      <c r="BT63" s="4" t="s">
        <v>14</v>
      </c>
      <c r="BU63" s="4" t="s">
        <v>425</v>
      </c>
      <c r="BV63" s="4" t="s">
        <v>23</v>
      </c>
      <c r="BW63" s="11">
        <f>1*3*1000</f>
        <v>3000</v>
      </c>
      <c r="BX63" s="4" t="s">
        <v>2</v>
      </c>
      <c r="BY63" s="187">
        <v>56.81</v>
      </c>
      <c r="BZ63" s="122">
        <f t="shared" si="89"/>
        <v>1.8936666666666668E-2</v>
      </c>
      <c r="CA63" s="4"/>
      <c r="CB63" s="121">
        <f t="shared" si="90"/>
        <v>0</v>
      </c>
      <c r="CD63" s="21" t="s">
        <v>116</v>
      </c>
      <c r="CE63" s="21" t="s">
        <v>424</v>
      </c>
      <c r="CF63" s="4" t="s">
        <v>754</v>
      </c>
      <c r="CG63" s="4" t="s">
        <v>724</v>
      </c>
      <c r="CH63" s="16" t="s">
        <v>820</v>
      </c>
      <c r="CI63" s="4" t="s">
        <v>813</v>
      </c>
      <c r="CJ63" s="11">
        <f>6*5*453.59</f>
        <v>13607.699999999999</v>
      </c>
      <c r="CK63" s="4" t="s">
        <v>2</v>
      </c>
      <c r="CL63" s="121">
        <v>235.1</v>
      </c>
      <c r="CM63" s="98">
        <f t="shared" si="93"/>
        <v>1.7276982884690286E-2</v>
      </c>
      <c r="CN63" s="25"/>
      <c r="CO63" s="4"/>
      <c r="CP63" s="4"/>
      <c r="CQ63" s="4"/>
      <c r="CR63" s="11"/>
      <c r="CS63" s="4"/>
      <c r="CT63" s="187"/>
      <c r="CU63" s="122">
        <f t="shared" si="91"/>
        <v>0</v>
      </c>
      <c r="CV63" s="4"/>
      <c r="CW63" s="121">
        <f t="shared" si="92"/>
        <v>0</v>
      </c>
    </row>
    <row r="64" spans="1:101" x14ac:dyDescent="0.25">
      <c r="A64" s="126"/>
      <c r="B64" s="127"/>
      <c r="C64" s="127"/>
      <c r="D64" s="127"/>
      <c r="E64" s="127"/>
      <c r="F64" s="283" t="str">
        <f>_xlfn.XLOOKUP($G64,'[1]Product Cost'!$L:$L,'[1]Product Cost'!$K:$K)</f>
        <v>N/A</v>
      </c>
      <c r="G64" s="21" t="s">
        <v>109</v>
      </c>
      <c r="H64" s="284" t="str">
        <f>_xlfn.XLOOKUP($G64,'[1]Product Cost'!$L:$L,'[1]Product Cost'!$M:$M)</f>
        <v>NESTLE (TASTERS'S CHOICE)</v>
      </c>
      <c r="I64" s="284" t="str">
        <f>_xlfn.XLOOKUP($G64,'[1]Product Cost'!$L:$L,'[1]Product Cost'!$N:$N)</f>
        <v>WALMART</v>
      </c>
      <c r="J64" s="284" t="str">
        <f>_xlfn.XLOOKUP($G64,'[1]Product Cost'!$L:$L,'[1]Product Cost'!$O:$O)</f>
        <v>N/A</v>
      </c>
      <c r="K64" s="284" t="str">
        <f>_xlfn.XLOOKUP($G64,'[1]Product Cost'!$L:$L,'[1]Product Cost'!$P:$P)</f>
        <v>100G</v>
      </c>
      <c r="L64" s="285">
        <f>_xlfn.XLOOKUP($G64,'[1]Product Cost'!$L:$L,'[1]Product Cost'!$Q:$Q)</f>
        <v>100</v>
      </c>
      <c r="M64" s="284" t="str">
        <f>_xlfn.XLOOKUP($G64,'[1]Product Cost'!$L:$L,'[1]Product Cost'!$R:$R)</f>
        <v>g</v>
      </c>
      <c r="N64" s="286">
        <f>_xlfn.XLOOKUP($G64,'[1]Product Cost'!$L:$L,'[1]Product Cost'!$S:$S)</f>
        <v>6.47</v>
      </c>
      <c r="O64" s="287">
        <f>_xlfn.XLOOKUP($G64,'[1]Product Cost'!$L:$L,'[1]Product Cost'!$T:$T)</f>
        <v>6.4699999999999994E-2</v>
      </c>
      <c r="P64" s="25"/>
      <c r="R64" s="21" t="str">
        <f t="shared" si="83"/>
        <v>X</v>
      </c>
      <c r="S64" s="21" t="str">
        <f>IFERROR(VLOOKUP(G64,'Topping Sauce'!D:D,1,FALSE),"")</f>
        <v/>
      </c>
      <c r="T64" s="21" t="str">
        <f>IFERROR(VLOOKUP(G64,UFlavurs!D:D,1,FALSE),"")</f>
        <v/>
      </c>
      <c r="U64" s="21" t="str">
        <f>IFERROR(VLOOKUP(G64,Usensation!D:D,1,FALSE),"")</f>
        <v>Instant Coffee</v>
      </c>
      <c r="V64" s="21" t="str">
        <f>IFERROR(VLOOKUP(G64,Smoothies!D:D,1,FALSE),"")</f>
        <v/>
      </c>
      <c r="W64" s="21" t="str">
        <f>IFERROR(VLOOKUP(G64,'Go Green'!D:D,1,FALSE),"")</f>
        <v/>
      </c>
      <c r="X64" s="21" t="str">
        <f>IFERROR(VLOOKUP(G64,#REF!,1,FALSE),"")</f>
        <v/>
      </c>
      <c r="Y64" s="21" t="str">
        <f>IFERROR(VLOOKUP(G64,Toppings!C:C,1,FALSE),"")</f>
        <v/>
      </c>
      <c r="Z64" s="21" t="str">
        <f>IFERROR(VLOOKUP(G64,#REF!,1,FALSE),"")</f>
        <v/>
      </c>
      <c r="AB64" s="21" t="s">
        <v>116</v>
      </c>
      <c r="AC64" s="21" t="s">
        <v>109</v>
      </c>
      <c r="AD64" s="4" t="s">
        <v>391</v>
      </c>
      <c r="AE64" s="4" t="s">
        <v>392</v>
      </c>
      <c r="AF64" s="4" t="s">
        <v>116</v>
      </c>
      <c r="AG64" s="4" t="s">
        <v>393</v>
      </c>
      <c r="AH64" s="123">
        <v>100</v>
      </c>
      <c r="AI64" s="4" t="s">
        <v>2</v>
      </c>
      <c r="AJ64" s="121">
        <v>6.47</v>
      </c>
      <c r="AK64" s="124">
        <f t="shared" si="84"/>
        <v>6.4699999999999994E-2</v>
      </c>
      <c r="AL64" s="4" t="str">
        <f>IFERROR(IF(AF64="TBD","Y",_xlfn.XLOOKUP(AF64,[2]PIVOT!$D:$D,[2]PIVOT!$J:$J)),"N/A")</f>
        <v>N/A</v>
      </c>
      <c r="AM64" s="25"/>
      <c r="AN64" s="21" t="s">
        <v>116</v>
      </c>
      <c r="AO64" s="21" t="s">
        <v>109</v>
      </c>
      <c r="AP64" s="4" t="s">
        <v>391</v>
      </c>
      <c r="AQ64" s="4" t="s">
        <v>392</v>
      </c>
      <c r="AR64" s="4" t="s">
        <v>116</v>
      </c>
      <c r="AS64" s="4" t="s">
        <v>393</v>
      </c>
      <c r="AT64" s="123">
        <v>100</v>
      </c>
      <c r="AU64" s="4" t="s">
        <v>2</v>
      </c>
      <c r="AV64" s="121">
        <v>6.47</v>
      </c>
      <c r="AW64" s="124">
        <f t="shared" si="85"/>
        <v>6.4699999999999994E-2</v>
      </c>
      <c r="AX64" s="25"/>
      <c r="AY64" s="4" t="s">
        <v>392</v>
      </c>
      <c r="AZ64" s="4" t="s">
        <v>116</v>
      </c>
      <c r="BA64" s="4" t="s">
        <v>393</v>
      </c>
      <c r="BB64" s="123">
        <v>100</v>
      </c>
      <c r="BC64" s="4" t="s">
        <v>2</v>
      </c>
      <c r="BD64" s="121">
        <v>6.47</v>
      </c>
      <c r="BE64" s="124">
        <f t="shared" si="86"/>
        <v>6.4699999999999994E-2</v>
      </c>
      <c r="BF64" s="16">
        <v>0</v>
      </c>
      <c r="BG64" s="121">
        <f t="shared" si="87"/>
        <v>0</v>
      </c>
      <c r="BI64" s="21" t="s">
        <v>116</v>
      </c>
      <c r="BJ64" s="21" t="s">
        <v>109</v>
      </c>
      <c r="BK64" s="4" t="s">
        <v>645</v>
      </c>
      <c r="BL64" s="4" t="s">
        <v>392</v>
      </c>
      <c r="BM64" s="4" t="s">
        <v>116</v>
      </c>
      <c r="BN64" s="4" t="s">
        <v>646</v>
      </c>
      <c r="BO64" s="11">
        <v>100</v>
      </c>
      <c r="BP64" s="4" t="s">
        <v>2</v>
      </c>
      <c r="BQ64" s="38">
        <v>6.47</v>
      </c>
      <c r="BR64" s="124">
        <f t="shared" si="88"/>
        <v>6.4699999999999994E-2</v>
      </c>
      <c r="BS64" s="25"/>
      <c r="BT64" s="4" t="s">
        <v>392</v>
      </c>
      <c r="BU64" s="4" t="s">
        <v>116</v>
      </c>
      <c r="BV64" s="4" t="s">
        <v>393</v>
      </c>
      <c r="BW64" s="11">
        <v>100</v>
      </c>
      <c r="BX64" s="4" t="s">
        <v>2</v>
      </c>
      <c r="BY64" s="38">
        <v>6.47</v>
      </c>
      <c r="BZ64" s="124">
        <f t="shared" si="89"/>
        <v>6.4699999999999994E-2</v>
      </c>
      <c r="CA64" s="4"/>
      <c r="CB64" s="121">
        <f t="shared" si="90"/>
        <v>0</v>
      </c>
      <c r="CD64" s="21" t="s">
        <v>116</v>
      </c>
      <c r="CE64" s="21" t="s">
        <v>109</v>
      </c>
      <c r="CF64" s="4" t="s">
        <v>391</v>
      </c>
      <c r="CG64" s="4" t="s">
        <v>392</v>
      </c>
      <c r="CH64" s="4" t="s">
        <v>116</v>
      </c>
      <c r="CI64" s="4" t="s">
        <v>393</v>
      </c>
      <c r="CJ64" s="123">
        <v>100</v>
      </c>
      <c r="CK64" s="4" t="s">
        <v>2</v>
      </c>
      <c r="CL64" s="121">
        <v>19.989999999999998</v>
      </c>
      <c r="CM64" s="124">
        <f t="shared" si="93"/>
        <v>0.19989999999999999</v>
      </c>
      <c r="CN64" s="25"/>
      <c r="CO64" s="4"/>
      <c r="CP64" s="4"/>
      <c r="CQ64" s="4"/>
      <c r="CR64" s="11"/>
      <c r="CS64" s="4"/>
      <c r="CT64" s="38"/>
      <c r="CU64" s="124">
        <f t="shared" si="91"/>
        <v>0</v>
      </c>
      <c r="CV64" s="4"/>
      <c r="CW64" s="121">
        <f t="shared" si="92"/>
        <v>0</v>
      </c>
    </row>
    <row r="65" spans="1:101" x14ac:dyDescent="0.25">
      <c r="A65" s="126"/>
      <c r="B65" s="127"/>
      <c r="C65" s="127"/>
      <c r="D65" s="127"/>
      <c r="E65" s="127"/>
      <c r="F65" s="283" t="str">
        <f>_xlfn.XLOOKUP($G65,'[1]Product Cost'!$L:$L,'[1]Product Cost'!$K:$K)</f>
        <v>N/A</v>
      </c>
      <c r="G65" s="21" t="s">
        <v>386</v>
      </c>
      <c r="H65" s="284" t="str">
        <f>_xlfn.XLOOKUP($G65,'[1]Product Cost'!$L:$L,'[1]Product Cost'!$M:$M)</f>
        <v>CAROLE'S CHESSECAKE</v>
      </c>
      <c r="I65" s="284" t="str">
        <f>_xlfn.XLOOKUP($G65,'[1]Product Cost'!$L:$L,'[1]Product Cost'!$N:$N)</f>
        <v>GFS</v>
      </c>
      <c r="J65" s="284" t="str">
        <f>_xlfn.XLOOKUP($G65,'[1]Product Cost'!$L:$L,'[1]Product Cost'!$O:$O)</f>
        <v>1416602</v>
      </c>
      <c r="K65" s="284" t="str">
        <f>_xlfn.XLOOKUP($G65,'[1]Product Cost'!$L:$L,'[1]Product Cost'!$P:$P)</f>
        <v>4X2.5LB</v>
      </c>
      <c r="L65" s="285">
        <f>_xlfn.XLOOKUP($G65,'[1]Product Cost'!$L:$L,'[1]Product Cost'!$Q:$Q)</f>
        <v>4535.8999999999996</v>
      </c>
      <c r="M65" s="284" t="str">
        <f>_xlfn.XLOOKUP($G65,'[1]Product Cost'!$L:$L,'[1]Product Cost'!$R:$R)</f>
        <v>g</v>
      </c>
      <c r="N65" s="286">
        <f>_xlfn.XLOOKUP($G65,'[1]Product Cost'!$L:$L,'[1]Product Cost'!$S:$S)</f>
        <v>50.99</v>
      </c>
      <c r="O65" s="287">
        <f>_xlfn.XLOOKUP($G65,'[1]Product Cost'!$L:$L,'[1]Product Cost'!$T:$T)</f>
        <v>1.1241429484777002E-2</v>
      </c>
      <c r="P65" s="25"/>
      <c r="R65" s="21" t="str">
        <f t="shared" si="83"/>
        <v>X</v>
      </c>
      <c r="S65" s="21" t="str">
        <f>IFERROR(VLOOKUP(G65,'Topping Sauce'!D:D,1,FALSE),"")</f>
        <v/>
      </c>
      <c r="T65" s="21" t="str">
        <f>IFERROR(VLOOKUP(G65,UFlavurs!D:D,1,FALSE),"")</f>
        <v/>
      </c>
      <c r="U65" s="21" t="str">
        <f>IFERROR(VLOOKUP(G65,Usensation!D:D,1,FALSE),"")</f>
        <v/>
      </c>
      <c r="V65" s="21" t="str">
        <f>IFERROR(VLOOKUP(G65,Smoothies!D:D,1,FALSE),"")</f>
        <v/>
      </c>
      <c r="W65" s="21" t="str">
        <f>IFERROR(VLOOKUP(G65,'Go Green'!D:D,1,FALSE),"")</f>
        <v/>
      </c>
      <c r="X65" s="21" t="str">
        <f>IFERROR(VLOOKUP(G65,#REF!,1,FALSE),"")</f>
        <v/>
      </c>
      <c r="Y65" s="21" t="str">
        <f>IFERROR(VLOOKUP(G65,Toppings!C:C,1,FALSE),"")</f>
        <v>Cookie Dough Bites</v>
      </c>
      <c r="Z65" s="21" t="str">
        <f>IFERROR(VLOOKUP(G65,#REF!,1,FALSE),"")</f>
        <v/>
      </c>
      <c r="AB65" s="21" t="s">
        <v>116</v>
      </c>
      <c r="AC65" s="21" t="s">
        <v>386</v>
      </c>
      <c r="AD65" s="4" t="s">
        <v>384</v>
      </c>
      <c r="AE65" s="4" t="s">
        <v>14</v>
      </c>
      <c r="AF65" s="4" t="s">
        <v>242</v>
      </c>
      <c r="AG65" s="4" t="s">
        <v>155</v>
      </c>
      <c r="AH65" s="11">
        <f>4*2.5*453.59</f>
        <v>4535.8999999999996</v>
      </c>
      <c r="AI65" s="4" t="s">
        <v>2</v>
      </c>
      <c r="AJ65" s="121">
        <v>48.46</v>
      </c>
      <c r="AK65" s="98">
        <f t="shared" si="84"/>
        <v>1.0683657047113033E-2</v>
      </c>
      <c r="AL65" s="4" t="str">
        <f>IFERROR(IF(AF65="TBD","Y",_xlfn.XLOOKUP(AF65,[2]PIVOT!$D:$D,[2]PIVOT!$J:$J)),"N/A")</f>
        <v>N</v>
      </c>
      <c r="AM65" s="25"/>
      <c r="AN65" s="21" t="s">
        <v>116</v>
      </c>
      <c r="AO65" s="21" t="s">
        <v>386</v>
      </c>
      <c r="AP65" s="4" t="s">
        <v>384</v>
      </c>
      <c r="AQ65" s="4" t="s">
        <v>296</v>
      </c>
      <c r="AR65" s="16" t="s">
        <v>596</v>
      </c>
      <c r="AS65" s="4" t="s">
        <v>25</v>
      </c>
      <c r="AT65" s="11">
        <f>10*453.59</f>
        <v>4535.8999999999996</v>
      </c>
      <c r="AU65" s="4" t="s">
        <v>2</v>
      </c>
      <c r="AV65" s="121">
        <v>44.28</v>
      </c>
      <c r="AW65" s="98">
        <f t="shared" si="85"/>
        <v>9.7621199761899514E-3</v>
      </c>
      <c r="AX65" s="25"/>
      <c r="AY65" s="4" t="s">
        <v>14</v>
      </c>
      <c r="AZ65" s="4">
        <v>1416602</v>
      </c>
      <c r="BA65" s="4" t="s">
        <v>155</v>
      </c>
      <c r="BB65" s="11">
        <f>4*2.5*453.59</f>
        <v>4535.8999999999996</v>
      </c>
      <c r="BC65" s="4" t="s">
        <v>2</v>
      </c>
      <c r="BD65" s="188">
        <v>52.89</v>
      </c>
      <c r="BE65" s="98">
        <f t="shared" si="86"/>
        <v>1.166030997156022E-2</v>
      </c>
      <c r="BF65" s="4">
        <v>20</v>
      </c>
      <c r="BG65" s="187">
        <f t="shared" si="87"/>
        <v>1057.8</v>
      </c>
      <c r="BI65" s="21" t="s">
        <v>116</v>
      </c>
      <c r="BJ65" s="21" t="s">
        <v>386</v>
      </c>
      <c r="BK65" s="4" t="s">
        <v>384</v>
      </c>
      <c r="BL65" s="4" t="s">
        <v>618</v>
      </c>
      <c r="BM65" s="4" t="s">
        <v>672</v>
      </c>
      <c r="BN65" s="4" t="s">
        <v>25</v>
      </c>
      <c r="BO65" s="11">
        <f>10*453.59</f>
        <v>4535.8999999999996</v>
      </c>
      <c r="BP65" s="4" t="s">
        <v>2</v>
      </c>
      <c r="BQ65" s="188">
        <v>54.23</v>
      </c>
      <c r="BR65" s="98">
        <f t="shared" si="88"/>
        <v>1.1955730946449437E-2</v>
      </c>
      <c r="BS65" s="25"/>
      <c r="BT65" s="4" t="s">
        <v>14</v>
      </c>
      <c r="BU65" s="4">
        <v>1416602</v>
      </c>
      <c r="BV65" s="4" t="s">
        <v>155</v>
      </c>
      <c r="BW65" s="11">
        <f>4*2.5*453.59</f>
        <v>4535.8999999999996</v>
      </c>
      <c r="BX65" s="4" t="s">
        <v>2</v>
      </c>
      <c r="BY65" s="187">
        <v>47.69</v>
      </c>
      <c r="BZ65" s="98">
        <f t="shared" si="89"/>
        <v>1.051390021825878E-2</v>
      </c>
      <c r="CA65" s="4">
        <v>20</v>
      </c>
      <c r="CB65" s="187">
        <f t="shared" si="90"/>
        <v>953.8</v>
      </c>
      <c r="CD65" s="21" t="s">
        <v>116</v>
      </c>
      <c r="CE65" s="21" t="s">
        <v>386</v>
      </c>
      <c r="CF65" s="4" t="s">
        <v>756</v>
      </c>
      <c r="CG65" s="4" t="s">
        <v>724</v>
      </c>
      <c r="CH65" s="16" t="s">
        <v>757</v>
      </c>
      <c r="CI65" s="4" t="s">
        <v>734</v>
      </c>
      <c r="CJ65" s="173">
        <f>1*20*453.59</f>
        <v>9071.7999999999993</v>
      </c>
      <c r="CK65" s="4" t="s">
        <v>2</v>
      </c>
      <c r="CL65" s="121">
        <v>64.959999999999994</v>
      </c>
      <c r="CM65" s="98">
        <f t="shared" si="93"/>
        <v>7.1606516898520692E-3</v>
      </c>
      <c r="CN65" s="25"/>
      <c r="CO65" s="4"/>
      <c r="CP65" s="4"/>
      <c r="CQ65" s="4"/>
      <c r="CR65" s="11"/>
      <c r="CS65" s="4"/>
      <c r="CT65" s="187"/>
      <c r="CU65" s="98">
        <f t="shared" si="91"/>
        <v>0</v>
      </c>
      <c r="CV65" s="4"/>
      <c r="CW65" s="187">
        <f t="shared" si="92"/>
        <v>0</v>
      </c>
    </row>
    <row r="66" spans="1:101" x14ac:dyDescent="0.25">
      <c r="A66" s="126"/>
      <c r="B66" s="127"/>
      <c r="C66" s="127"/>
      <c r="D66" s="127"/>
      <c r="E66" s="127"/>
      <c r="F66" s="283" t="str">
        <f>_xlfn.XLOOKUP($G66,'[1]Product Cost'!$L:$L,'[1]Product Cost'!$K:$K)</f>
        <v>N/A</v>
      </c>
      <c r="G66" s="21" t="s">
        <v>400</v>
      </c>
      <c r="H66" s="284" t="str">
        <f>_xlfn.XLOOKUP($G66,'[1]Product Cost'!$L:$L,'[1]Product Cost'!$M:$M)</f>
        <v>DOT FOODS (T.R. TOPPERS)</v>
      </c>
      <c r="I66" s="284" t="str">
        <f>_xlfn.XLOOKUP($G66,'[1]Product Cost'!$L:$L,'[1]Product Cost'!$N:$N)</f>
        <v>GFS</v>
      </c>
      <c r="J66" s="284" t="str">
        <f>_xlfn.XLOOKUP($G66,'[1]Product Cost'!$L:$L,'[1]Product Cost'!$O:$O)</f>
        <v>1414496</v>
      </c>
      <c r="K66" s="284" t="str">
        <f>_xlfn.XLOOKUP($G66,'[1]Product Cost'!$L:$L,'[1]Product Cost'!$P:$P)</f>
        <v>1X10LB</v>
      </c>
      <c r="L66" s="285">
        <f>_xlfn.XLOOKUP($G66,'[1]Product Cost'!$L:$L,'[1]Product Cost'!$Q:$Q)</f>
        <v>4535.8999999999996</v>
      </c>
      <c r="M66" s="284" t="str">
        <f>_xlfn.XLOOKUP($G66,'[1]Product Cost'!$L:$L,'[1]Product Cost'!$R:$R)</f>
        <v>g</v>
      </c>
      <c r="N66" s="286">
        <f>_xlfn.XLOOKUP($G66,'[1]Product Cost'!$L:$L,'[1]Product Cost'!$S:$S)</f>
        <v>103.89</v>
      </c>
      <c r="O66" s="287">
        <f>_xlfn.XLOOKUP($G66,'[1]Product Cost'!$L:$L,'[1]Product Cost'!$T:$T)</f>
        <v>2.2903944090478186E-2</v>
      </c>
      <c r="P66" s="25"/>
      <c r="R66" s="21" t="str">
        <f t="shared" si="83"/>
        <v>X</v>
      </c>
      <c r="S66" s="21" t="str">
        <f>IFERROR(VLOOKUP(G66,'Topping Sauce'!D:D,1,FALSE),"")</f>
        <v/>
      </c>
      <c r="T66" s="21" t="str">
        <f>IFERROR(VLOOKUP(G66,UFlavurs!D:D,1,FALSE),"")</f>
        <v/>
      </c>
      <c r="U66" s="21" t="str">
        <f>IFERROR(VLOOKUP(G66,Usensation!D:D,1,FALSE),"")</f>
        <v/>
      </c>
      <c r="V66" s="21" t="str">
        <f>IFERROR(VLOOKUP(G66,Smoothies!D:D,1,FALSE),"")</f>
        <v/>
      </c>
      <c r="W66" s="21" t="str">
        <f>IFERROR(VLOOKUP(G66,'Go Green'!D:D,1,FALSE),"")</f>
        <v/>
      </c>
      <c r="X66" s="21" t="str">
        <f>IFERROR(VLOOKUP(G66,#REF!,1,FALSE),"")</f>
        <v/>
      </c>
      <c r="Y66" s="21" t="str">
        <f>IFERROR(VLOOKUP(G66,Toppings!C:C,1,FALSE),"")</f>
        <v>Cookies &amp; Cream Clusters</v>
      </c>
      <c r="Z66" s="21" t="str">
        <f>IFERROR(VLOOKUP(G66,#REF!,1,FALSE),"")</f>
        <v/>
      </c>
      <c r="AB66" s="21" t="s">
        <v>116</v>
      </c>
      <c r="AC66" s="21" t="s">
        <v>400</v>
      </c>
      <c r="AD66" s="4" t="s">
        <v>351</v>
      </c>
      <c r="AE66" s="4" t="s">
        <v>14</v>
      </c>
      <c r="AF66" s="16" t="s">
        <v>500</v>
      </c>
      <c r="AG66" s="4" t="s">
        <v>25</v>
      </c>
      <c r="AH66" s="123">
        <f>1*10*453.59</f>
        <v>4535.8999999999996</v>
      </c>
      <c r="AI66" s="4" t="s">
        <v>2</v>
      </c>
      <c r="AJ66" s="121">
        <v>99.88</v>
      </c>
      <c r="AK66" s="124">
        <f t="shared" si="84"/>
        <v>2.20198857999515E-2</v>
      </c>
      <c r="AL66" s="4" t="str">
        <f>IFERROR(IF(AF66="TBD","Y",_xlfn.XLOOKUP(AF66,[2]PIVOT!$D:$D,[2]PIVOT!$J:$J)),"N/A")</f>
        <v>Y</v>
      </c>
      <c r="AM66" s="25" t="s">
        <v>154</v>
      </c>
      <c r="AN66" s="21" t="s">
        <v>116</v>
      </c>
      <c r="AO66" s="21" t="s">
        <v>400</v>
      </c>
      <c r="AP66" s="4" t="s">
        <v>351</v>
      </c>
      <c r="AQ66" s="4" t="s">
        <v>296</v>
      </c>
      <c r="AR66" s="16" t="s">
        <v>608</v>
      </c>
      <c r="AS66" s="4" t="s">
        <v>25</v>
      </c>
      <c r="AT66" s="11">
        <f>10*453.59</f>
        <v>4535.8999999999996</v>
      </c>
      <c r="AU66" s="4" t="s">
        <v>2</v>
      </c>
      <c r="AV66" s="121">
        <v>99.52</v>
      </c>
      <c r="AW66" s="124">
        <f t="shared" si="85"/>
        <v>2.1940518970876784E-2</v>
      </c>
      <c r="AX66" s="25"/>
      <c r="AY66" s="4" t="s">
        <v>14</v>
      </c>
      <c r="AZ66" s="16" t="s">
        <v>500</v>
      </c>
      <c r="BA66" s="4" t="s">
        <v>25</v>
      </c>
      <c r="BB66" s="11">
        <f>10*453.59</f>
        <v>4535.8999999999996</v>
      </c>
      <c r="BC66" s="4" t="s">
        <v>2</v>
      </c>
      <c r="BD66" s="38">
        <v>97.210460359999999</v>
      </c>
      <c r="BE66" s="124">
        <f t="shared" si="86"/>
        <v>2.1431349976851342E-2</v>
      </c>
      <c r="BF66" s="16">
        <v>0</v>
      </c>
      <c r="BG66" s="38">
        <f t="shared" si="87"/>
        <v>0</v>
      </c>
      <c r="BI66" s="21" t="s">
        <v>116</v>
      </c>
      <c r="BJ66" s="21" t="s">
        <v>400</v>
      </c>
      <c r="BK66" s="4" t="s">
        <v>351</v>
      </c>
      <c r="BL66" s="4" t="s">
        <v>618</v>
      </c>
      <c r="BM66" s="4" t="s">
        <v>116</v>
      </c>
      <c r="BN66" s="4" t="s">
        <v>25</v>
      </c>
      <c r="BO66" s="11">
        <f>10*453.59</f>
        <v>4535.8999999999996</v>
      </c>
      <c r="BP66" s="4" t="s">
        <v>2</v>
      </c>
      <c r="BQ66" s="188" t="s">
        <v>116</v>
      </c>
      <c r="BR66" s="124">
        <f t="shared" si="88"/>
        <v>0</v>
      </c>
      <c r="BS66" s="25"/>
      <c r="BT66" s="4" t="s">
        <v>14</v>
      </c>
      <c r="BU66" s="16" t="s">
        <v>500</v>
      </c>
      <c r="BV66" s="4" t="s">
        <v>25</v>
      </c>
      <c r="BW66" s="123">
        <f>1*10*453.59</f>
        <v>4535.8999999999996</v>
      </c>
      <c r="BX66" s="4" t="s">
        <v>2</v>
      </c>
      <c r="BY66" s="38">
        <v>98.560894079999926</v>
      </c>
      <c r="BZ66" s="124">
        <f t="shared" si="89"/>
        <v>2.1729071205273471E-2</v>
      </c>
      <c r="CA66" s="16"/>
      <c r="CB66" s="38">
        <f t="shared" si="90"/>
        <v>0</v>
      </c>
      <c r="CD66" s="21" t="s">
        <v>116</v>
      </c>
      <c r="CE66" s="21" t="s">
        <v>400</v>
      </c>
      <c r="CF66" s="4" t="s">
        <v>351</v>
      </c>
      <c r="CG66" s="4" t="s">
        <v>724</v>
      </c>
      <c r="CH66" s="16" t="s">
        <v>758</v>
      </c>
      <c r="CI66" s="4" t="s">
        <v>25</v>
      </c>
      <c r="CJ66" s="235">
        <f>1*10*453.59</f>
        <v>4535.8999999999996</v>
      </c>
      <c r="CK66" s="4" t="s">
        <v>2</v>
      </c>
      <c r="CL66" s="121">
        <v>69.400000000000006</v>
      </c>
      <c r="CM66" s="124">
        <f t="shared" si="93"/>
        <v>1.5300160938292293E-2</v>
      </c>
      <c r="CN66" s="25"/>
      <c r="CO66" s="4"/>
      <c r="CP66" s="16"/>
      <c r="CQ66" s="4"/>
      <c r="CR66" s="123"/>
      <c r="CS66" s="4"/>
      <c r="CT66" s="38"/>
      <c r="CU66" s="124">
        <f t="shared" si="91"/>
        <v>0</v>
      </c>
      <c r="CV66" s="16"/>
      <c r="CW66" s="38">
        <f t="shared" si="92"/>
        <v>0</v>
      </c>
    </row>
    <row r="67" spans="1:101" x14ac:dyDescent="0.25">
      <c r="A67" s="126"/>
      <c r="B67" s="127"/>
      <c r="C67" s="127"/>
      <c r="D67" s="127"/>
      <c r="E67" s="127"/>
      <c r="F67" s="283" t="str">
        <f>_xlfn.XLOOKUP($G67,'[1]Product Cost'!$L:$L,'[1]Product Cost'!$K:$K)</f>
        <v>N/A</v>
      </c>
      <c r="G67" s="25" t="s">
        <v>22</v>
      </c>
      <c r="H67" s="284" t="str">
        <f>_xlfn.XLOOKUP($G67,'[1]Product Cost'!$L:$L,'[1]Product Cost'!$M:$M)</f>
        <v>MONA LISA</v>
      </c>
      <c r="I67" s="284" t="str">
        <f>_xlfn.XLOOKUP($G67,'[1]Product Cost'!$L:$L,'[1]Product Cost'!$N:$N)</f>
        <v>GFS</v>
      </c>
      <c r="J67" s="284" t="str">
        <f>_xlfn.XLOOKUP($G67,'[1]Product Cost'!$L:$L,'[1]Product Cost'!$O:$O)</f>
        <v>1406892</v>
      </c>
      <c r="K67" s="284" t="str">
        <f>_xlfn.XLOOKUP($G67,'[1]Product Cost'!$L:$L,'[1]Product Cost'!$P:$P)</f>
        <v>1X4KG</v>
      </c>
      <c r="L67" s="285">
        <f>_xlfn.XLOOKUP($G67,'[1]Product Cost'!$L:$L,'[1]Product Cost'!$Q:$Q)</f>
        <v>4000</v>
      </c>
      <c r="M67" s="284" t="str">
        <f>_xlfn.XLOOKUP($G67,'[1]Product Cost'!$L:$L,'[1]Product Cost'!$R:$R)</f>
        <v>g</v>
      </c>
      <c r="N67" s="286">
        <f>_xlfn.XLOOKUP($G67,'[1]Product Cost'!$L:$L,'[1]Product Cost'!$S:$S)</f>
        <v>60.59</v>
      </c>
      <c r="O67" s="287">
        <f>_xlfn.XLOOKUP($G67,'[1]Product Cost'!$L:$L,'[1]Product Cost'!$T:$T)</f>
        <v>1.5147500000000001E-2</v>
      </c>
      <c r="P67" s="25"/>
      <c r="R67" s="21" t="str">
        <f t="shared" si="83"/>
        <v>X</v>
      </c>
      <c r="S67" s="21" t="str">
        <f>IFERROR(VLOOKUP(G67,'Topping Sauce'!D:D,1,FALSE),"")</f>
        <v/>
      </c>
      <c r="T67" s="21" t="str">
        <f>IFERROR(VLOOKUP(G67,UFlavurs!D:D,1,FALSE),"")</f>
        <v/>
      </c>
      <c r="U67" s="21" t="str">
        <f>IFERROR(VLOOKUP(G67,Usensation!D:D,1,FALSE),"")</f>
        <v>Dark Chocolate Curls</v>
      </c>
      <c r="V67" s="21" t="str">
        <f>IFERROR(VLOOKUP(G67,Smoothies!D:D,1,FALSE),"")</f>
        <v/>
      </c>
      <c r="W67" s="21" t="str">
        <f>IFERROR(VLOOKUP(G67,'Go Green'!D:D,1,FALSE),"")</f>
        <v/>
      </c>
      <c r="X67" s="21" t="str">
        <f>IFERROR(VLOOKUP(G67,#REF!,1,FALSE),"")</f>
        <v/>
      </c>
      <c r="Y67" s="21" t="str">
        <f>IFERROR(VLOOKUP(G67,Toppings!C:C,1,FALSE),"")</f>
        <v>Dark Chocolate Curls</v>
      </c>
      <c r="Z67" s="21" t="str">
        <f>IFERROR(VLOOKUP(G67,#REF!,1,FALSE),"")</f>
        <v/>
      </c>
      <c r="AB67" s="25" t="s">
        <v>116</v>
      </c>
      <c r="AC67" s="25" t="s">
        <v>22</v>
      </c>
      <c r="AD67" s="4" t="s">
        <v>344</v>
      </c>
      <c r="AE67" s="4" t="s">
        <v>14</v>
      </c>
      <c r="AF67" s="16" t="s">
        <v>345</v>
      </c>
      <c r="AG67" s="4" t="s">
        <v>24</v>
      </c>
      <c r="AH67" s="11">
        <f>1*4*1000</f>
        <v>4000</v>
      </c>
      <c r="AI67" s="4" t="s">
        <v>2</v>
      </c>
      <c r="AJ67" s="101">
        <v>54.98</v>
      </c>
      <c r="AK67" s="97">
        <f t="shared" si="84"/>
        <v>1.3744999999999999E-2</v>
      </c>
      <c r="AL67" s="4" t="str">
        <f>IFERROR(IF(AF67="TBD","Y",_xlfn.XLOOKUP(AF67,[2]PIVOT!$D:$D,[2]PIVOT!$J:$J)),"N/A")</f>
        <v>N</v>
      </c>
      <c r="AM67" s="25"/>
      <c r="AN67" s="25" t="s">
        <v>116</v>
      </c>
      <c r="AO67" s="25" t="s">
        <v>22</v>
      </c>
      <c r="AP67" s="4" t="s">
        <v>344</v>
      </c>
      <c r="AQ67" s="4" t="s">
        <v>296</v>
      </c>
      <c r="AR67" s="4" t="s">
        <v>532</v>
      </c>
      <c r="AS67" s="4" t="s">
        <v>24</v>
      </c>
      <c r="AT67" s="11">
        <f>1*4*1000</f>
        <v>4000</v>
      </c>
      <c r="AU67" s="4" t="s">
        <v>2</v>
      </c>
      <c r="AV67" s="101">
        <v>57.33</v>
      </c>
      <c r="AW67" s="97">
        <f t="shared" si="85"/>
        <v>1.43325E-2</v>
      </c>
      <c r="AX67" s="293"/>
      <c r="AY67" s="4" t="s">
        <v>14</v>
      </c>
      <c r="AZ67" s="16" t="s">
        <v>345</v>
      </c>
      <c r="BA67" s="4" t="s">
        <v>24</v>
      </c>
      <c r="BB67" s="11">
        <f>1*4*1000</f>
        <v>4000</v>
      </c>
      <c r="BC67" s="4" t="s">
        <v>2</v>
      </c>
      <c r="BD67" s="101">
        <v>55.11</v>
      </c>
      <c r="BE67" s="97">
        <f t="shared" si="86"/>
        <v>1.37775E-2</v>
      </c>
      <c r="BF67" s="16">
        <v>80</v>
      </c>
      <c r="BG67" s="101">
        <f t="shared" si="87"/>
        <v>4408.8</v>
      </c>
      <c r="BI67" s="25" t="s">
        <v>116</v>
      </c>
      <c r="BJ67" s="25" t="s">
        <v>22</v>
      </c>
      <c r="BK67" s="4" t="s">
        <v>344</v>
      </c>
      <c r="BL67" s="4" t="s">
        <v>618</v>
      </c>
      <c r="BM67" s="4" t="s">
        <v>641</v>
      </c>
      <c r="BN67" s="4" t="s">
        <v>642</v>
      </c>
      <c r="BO67" s="11">
        <f>8*453.59</f>
        <v>3628.72</v>
      </c>
      <c r="BP67" s="4" t="s">
        <v>2</v>
      </c>
      <c r="BQ67" s="38">
        <v>68.66</v>
      </c>
      <c r="BR67" s="97">
        <f t="shared" si="88"/>
        <v>1.8921272514826164E-2</v>
      </c>
      <c r="BS67" s="25"/>
      <c r="BT67" s="4" t="s">
        <v>14</v>
      </c>
      <c r="BU67" s="16" t="s">
        <v>345</v>
      </c>
      <c r="BV67" s="4" t="s">
        <v>24</v>
      </c>
      <c r="BW67" s="11">
        <f>1*4*1000</f>
        <v>4000</v>
      </c>
      <c r="BX67" s="4" t="s">
        <v>2</v>
      </c>
      <c r="BY67" s="187">
        <v>56.29</v>
      </c>
      <c r="BZ67" s="97">
        <f t="shared" si="89"/>
        <v>1.40725E-2</v>
      </c>
      <c r="CA67" s="16">
        <v>20</v>
      </c>
      <c r="CB67" s="101">
        <f t="shared" si="90"/>
        <v>1125.8</v>
      </c>
      <c r="CD67" s="25" t="s">
        <v>116</v>
      </c>
      <c r="CE67" s="25" t="s">
        <v>22</v>
      </c>
      <c r="CF67" s="4" t="s">
        <v>344</v>
      </c>
      <c r="CG67" s="4" t="s">
        <v>724</v>
      </c>
      <c r="CH67" s="16" t="s">
        <v>760</v>
      </c>
      <c r="CI67" s="4" t="s">
        <v>25</v>
      </c>
      <c r="CJ67" s="123">
        <f>1*10*453.59</f>
        <v>4535.8999999999996</v>
      </c>
      <c r="CK67" s="4" t="s">
        <v>2</v>
      </c>
      <c r="CL67" s="101">
        <v>83.98</v>
      </c>
      <c r="CM67" s="97">
        <f t="shared" si="93"/>
        <v>1.8514517515818254E-2</v>
      </c>
      <c r="CN67" s="25"/>
      <c r="CO67" s="4"/>
      <c r="CP67" s="16"/>
      <c r="CQ67" s="4"/>
      <c r="CR67" s="11"/>
      <c r="CS67" s="4"/>
      <c r="CT67" s="187"/>
      <c r="CU67" s="97">
        <f t="shared" si="91"/>
        <v>0</v>
      </c>
      <c r="CV67" s="16"/>
      <c r="CW67" s="101">
        <f t="shared" si="92"/>
        <v>0</v>
      </c>
    </row>
    <row r="68" spans="1:101" x14ac:dyDescent="0.25">
      <c r="A68" s="126"/>
      <c r="B68" s="127"/>
      <c r="C68" s="127"/>
      <c r="D68" s="127"/>
      <c r="E68" s="127"/>
      <c r="F68" s="283" t="str">
        <f>_xlfn.XLOOKUP($G68,'[1]Product Cost'!$L:$L,'[1]Product Cost'!$K:$K)</f>
        <v>N/A</v>
      </c>
      <c r="G68" s="21" t="s">
        <v>397</v>
      </c>
      <c r="H68" s="284" t="str">
        <f>_xlfn.XLOOKUP($G68,'[1]Product Cost'!$L:$L,'[1]Product Cost'!$M:$M)</f>
        <v>DOT FOODS (T.R. TOPPERS)</v>
      </c>
      <c r="I68" s="284" t="str">
        <f>_xlfn.XLOOKUP($G68,'[1]Product Cost'!$L:$L,'[1]Product Cost'!$N:$N)</f>
        <v>GFS</v>
      </c>
      <c r="J68" s="284" t="str">
        <f>_xlfn.XLOOKUP($G68,'[1]Product Cost'!$L:$L,'[1]Product Cost'!$O:$O)</f>
        <v>1440022</v>
      </c>
      <c r="K68" s="284" t="str">
        <f>_xlfn.XLOOKUP($G68,'[1]Product Cost'!$L:$L,'[1]Product Cost'!$P:$P)</f>
        <v>4X2.5LB</v>
      </c>
      <c r="L68" s="285">
        <f>_xlfn.XLOOKUP($G68,'[1]Product Cost'!$L:$L,'[1]Product Cost'!$Q:$Q)</f>
        <v>4535.8999999999996</v>
      </c>
      <c r="M68" s="284" t="str">
        <f>_xlfn.XLOOKUP($G68,'[1]Product Cost'!$L:$L,'[1]Product Cost'!$R:$R)</f>
        <v>g</v>
      </c>
      <c r="N68" s="286">
        <f>_xlfn.XLOOKUP($G68,'[1]Product Cost'!$L:$L,'[1]Product Cost'!$S:$S)</f>
        <v>58.43</v>
      </c>
      <c r="O68" s="287">
        <f>_xlfn.XLOOKUP($G68,'[1]Product Cost'!$L:$L,'[1]Product Cost'!$T:$T)</f>
        <v>1.2881677285654447E-2</v>
      </c>
      <c r="P68" s="25"/>
      <c r="R68" s="21" t="str">
        <f t="shared" si="83"/>
        <v>X</v>
      </c>
      <c r="S68" s="21" t="str">
        <f>IFERROR(VLOOKUP(G68,'Topping Sauce'!D:D,1,FALSE),"")</f>
        <v/>
      </c>
      <c r="T68" s="21" t="str">
        <f>IFERROR(VLOOKUP(G68,UFlavurs!D:D,1,FALSE),"")</f>
        <v/>
      </c>
      <c r="U68" s="21" t="str">
        <f>IFERROR(VLOOKUP(G68,Usensation!D:D,1,FALSE),"")</f>
        <v>Graham Crumb</v>
      </c>
      <c r="V68" s="21" t="str">
        <f>IFERROR(VLOOKUP(G68,Smoothies!D:D,1,FALSE),"")</f>
        <v/>
      </c>
      <c r="W68" s="21" t="str">
        <f>IFERROR(VLOOKUP(G68,'Go Green'!D:D,1,FALSE),"")</f>
        <v/>
      </c>
      <c r="X68" s="21" t="str">
        <f>IFERROR(VLOOKUP(G68,#REF!,1,FALSE),"")</f>
        <v/>
      </c>
      <c r="Y68" s="21" t="str">
        <f>IFERROR(VLOOKUP(G68,Toppings!C:C,1,FALSE),"")</f>
        <v>Graham Crumb</v>
      </c>
      <c r="Z68" s="21" t="str">
        <f>IFERROR(VLOOKUP(G68,#REF!,1,FALSE),"")</f>
        <v/>
      </c>
      <c r="AB68" s="21" t="s">
        <v>116</v>
      </c>
      <c r="AC68" s="21" t="s">
        <v>397</v>
      </c>
      <c r="AD68" s="4" t="s">
        <v>351</v>
      </c>
      <c r="AE68" s="4" t="s">
        <v>14</v>
      </c>
      <c r="AF68" s="16" t="s">
        <v>178</v>
      </c>
      <c r="AG68" s="4" t="s">
        <v>155</v>
      </c>
      <c r="AH68" s="123">
        <f>4*2.5*453.59</f>
        <v>4535.8999999999996</v>
      </c>
      <c r="AI68" s="4" t="s">
        <v>2</v>
      </c>
      <c r="AJ68" s="121">
        <v>54.74</v>
      </c>
      <c r="AK68" s="124">
        <f t="shared" si="84"/>
        <v>1.2068167287638617E-2</v>
      </c>
      <c r="AL68" s="4" t="str">
        <f>IFERROR(IF(AF68="TBD","Y",_xlfn.XLOOKUP(AF68,[2]PIVOT!$D:$D,[2]PIVOT!$J:$J)),"N/A")</f>
        <v>N</v>
      </c>
      <c r="AM68" s="25"/>
      <c r="AN68" s="21" t="s">
        <v>116</v>
      </c>
      <c r="AO68" s="21" t="s">
        <v>397</v>
      </c>
      <c r="AP68" s="4" t="s">
        <v>609</v>
      </c>
      <c r="AQ68" s="4" t="s">
        <v>296</v>
      </c>
      <c r="AR68" s="16" t="s">
        <v>592</v>
      </c>
      <c r="AS68" s="4" t="s">
        <v>591</v>
      </c>
      <c r="AT68" s="11">
        <f>50*453.59</f>
        <v>22679.5</v>
      </c>
      <c r="AU68" s="4" t="s">
        <v>2</v>
      </c>
      <c r="AV68" s="101">
        <v>70.34</v>
      </c>
      <c r="AW68" s="124">
        <f t="shared" si="85"/>
        <v>3.101479309508587E-3</v>
      </c>
      <c r="AX68" s="25"/>
      <c r="AY68" s="4" t="s">
        <v>14</v>
      </c>
      <c r="AZ68" s="16" t="s">
        <v>178</v>
      </c>
      <c r="BA68" s="4" t="s">
        <v>155</v>
      </c>
      <c r="BB68" s="123">
        <f>4*2.5*453.59</f>
        <v>4535.8999999999996</v>
      </c>
      <c r="BC68" s="4" t="s">
        <v>2</v>
      </c>
      <c r="BD68" s="187">
        <v>54.65</v>
      </c>
      <c r="BE68" s="124">
        <f t="shared" si="86"/>
        <v>1.2048325580369938E-2</v>
      </c>
      <c r="BF68" s="16">
        <v>40</v>
      </c>
      <c r="BG68" s="187">
        <f t="shared" si="87"/>
        <v>2186</v>
      </c>
      <c r="BI68" s="21" t="s">
        <v>116</v>
      </c>
      <c r="BJ68" s="21" t="s">
        <v>397</v>
      </c>
      <c r="BK68" s="4" t="s">
        <v>685</v>
      </c>
      <c r="BL68" s="4" t="s">
        <v>618</v>
      </c>
      <c r="BM68" s="4" t="s">
        <v>662</v>
      </c>
      <c r="BN68" s="4" t="s">
        <v>643</v>
      </c>
      <c r="BO68" s="11">
        <f>20*453.59</f>
        <v>9071.7999999999993</v>
      </c>
      <c r="BP68" s="4" t="s">
        <v>2</v>
      </c>
      <c r="BQ68" s="185">
        <v>90.64</v>
      </c>
      <c r="BR68" s="124">
        <f t="shared" si="88"/>
        <v>9.9914019268502394E-3</v>
      </c>
      <c r="BS68" s="25"/>
      <c r="BT68" s="4" t="s">
        <v>14</v>
      </c>
      <c r="BU68" s="16" t="s">
        <v>178</v>
      </c>
      <c r="BV68" s="4" t="s">
        <v>155</v>
      </c>
      <c r="BW68" s="123">
        <f>4*2.5*453.59</f>
        <v>4535.8999999999996</v>
      </c>
      <c r="BX68" s="4" t="s">
        <v>2</v>
      </c>
      <c r="BY68" s="187">
        <v>54.65</v>
      </c>
      <c r="BZ68" s="124">
        <f t="shared" si="89"/>
        <v>1.2048325580369938E-2</v>
      </c>
      <c r="CA68" s="16">
        <v>10</v>
      </c>
      <c r="CB68" s="187">
        <f t="shared" si="90"/>
        <v>546.5</v>
      </c>
      <c r="CD68" s="21" t="s">
        <v>116</v>
      </c>
      <c r="CE68" s="21" t="s">
        <v>397</v>
      </c>
      <c r="CF68" s="4" t="s">
        <v>761</v>
      </c>
      <c r="CG68" s="4" t="s">
        <v>724</v>
      </c>
      <c r="CH68" s="16" t="s">
        <v>762</v>
      </c>
      <c r="CI68" s="4" t="s">
        <v>155</v>
      </c>
      <c r="CJ68" s="123">
        <f>4*2.5*453.59</f>
        <v>4535.8999999999996</v>
      </c>
      <c r="CK68" s="4" t="s">
        <v>2</v>
      </c>
      <c r="CL68" s="121">
        <v>31.82</v>
      </c>
      <c r="CM68" s="124">
        <f t="shared" si="93"/>
        <v>7.0151458365484256E-3</v>
      </c>
      <c r="CN68" s="25"/>
      <c r="CO68" s="4"/>
      <c r="CP68" s="16"/>
      <c r="CQ68" s="4"/>
      <c r="CR68" s="123"/>
      <c r="CS68" s="4"/>
      <c r="CT68" s="187"/>
      <c r="CU68" s="124">
        <f t="shared" si="91"/>
        <v>0</v>
      </c>
      <c r="CV68" s="16"/>
      <c r="CW68" s="187">
        <f t="shared" si="92"/>
        <v>0</v>
      </c>
    </row>
    <row r="69" spans="1:101" x14ac:dyDescent="0.25">
      <c r="A69" s="126"/>
      <c r="B69" s="127"/>
      <c r="C69" s="127"/>
      <c r="D69" s="127"/>
      <c r="E69" s="127"/>
      <c r="F69" s="283" t="str">
        <f>_xlfn.XLOOKUP($G69,'[1]Product Cost'!$L:$L,'[1]Product Cost'!$K:$K)</f>
        <v>N/A</v>
      </c>
      <c r="G69" s="21" t="s">
        <v>387</v>
      </c>
      <c r="H69" s="284" t="str">
        <f>_xlfn.XLOOKUP($G69,'[1]Product Cost'!$L:$L,'[1]Product Cost'!$M:$M)</f>
        <v>DAVID ROBERTS</v>
      </c>
      <c r="I69" s="284" t="str">
        <f>_xlfn.XLOOKUP($G69,'[1]Product Cost'!$L:$L,'[1]Product Cost'!$N:$N)</f>
        <v>GFS</v>
      </c>
      <c r="J69" s="284" t="str">
        <f>_xlfn.XLOOKUP($G69,'[1]Product Cost'!$L:$L,'[1]Product Cost'!$O:$O)</f>
        <v>1022152</v>
      </c>
      <c r="K69" s="284" t="str">
        <f>_xlfn.XLOOKUP($G69,'[1]Product Cost'!$L:$L,'[1]Product Cost'!$P:$P)</f>
        <v>1X2.5KG</v>
      </c>
      <c r="L69" s="285">
        <f>_xlfn.XLOOKUP($G69,'[1]Product Cost'!$L:$L,'[1]Product Cost'!$Q:$Q)</f>
        <v>2500</v>
      </c>
      <c r="M69" s="284" t="str">
        <f>_xlfn.XLOOKUP($G69,'[1]Product Cost'!$L:$L,'[1]Product Cost'!$R:$R)</f>
        <v>g</v>
      </c>
      <c r="N69" s="286">
        <f>_xlfn.XLOOKUP($G69,'[1]Product Cost'!$L:$L,'[1]Product Cost'!$S:$S)</f>
        <v>30.65</v>
      </c>
      <c r="O69" s="287">
        <f>_xlfn.XLOOKUP($G69,'[1]Product Cost'!$L:$L,'[1]Product Cost'!$T:$T)</f>
        <v>1.226E-2</v>
      </c>
      <c r="P69" s="25"/>
      <c r="R69" s="21" t="str">
        <f t="shared" si="83"/>
        <v>X</v>
      </c>
      <c r="S69" s="21" t="str">
        <f>IFERROR(VLOOKUP(G69,'Topping Sauce'!D:D,1,FALSE),"")</f>
        <v/>
      </c>
      <c r="T69" s="21" t="str">
        <f>IFERROR(VLOOKUP(G69,UFlavurs!D:D,1,FALSE),"")</f>
        <v/>
      </c>
      <c r="U69" s="21" t="str">
        <f>IFERROR(VLOOKUP(G69,Usensation!D:D,1,FALSE),"")</f>
        <v/>
      </c>
      <c r="V69" s="21" t="str">
        <f>IFERROR(VLOOKUP(G69,Smoothies!D:D,1,FALSE),"")</f>
        <v/>
      </c>
      <c r="W69" s="21" t="str">
        <f>IFERROR(VLOOKUP(G69,'Go Green'!D:D,1,FALSE),"")</f>
        <v/>
      </c>
      <c r="X69" s="21" t="str">
        <f>IFERROR(VLOOKUP(G69,#REF!,1,FALSE),"")</f>
        <v/>
      </c>
      <c r="Y69" s="21" t="str">
        <f>IFERROR(VLOOKUP(G69,Toppings!C:C,1,FALSE),"")</f>
        <v>Gummy Bear</v>
      </c>
      <c r="Z69" s="21" t="str">
        <f>IFERROR(VLOOKUP(G69,#REF!,1,FALSE),"")</f>
        <v/>
      </c>
      <c r="AB69" s="21" t="s">
        <v>116</v>
      </c>
      <c r="AC69" s="21" t="s">
        <v>387</v>
      </c>
      <c r="AD69" s="4" t="s">
        <v>358</v>
      </c>
      <c r="AE69" s="4" t="s">
        <v>14</v>
      </c>
      <c r="AF69" s="16" t="s">
        <v>501</v>
      </c>
      <c r="AG69" s="4" t="s">
        <v>251</v>
      </c>
      <c r="AH69" s="123">
        <f>1*2.5*1000</f>
        <v>2500</v>
      </c>
      <c r="AI69" s="4" t="s">
        <v>2</v>
      </c>
      <c r="AJ69" s="121">
        <v>29.3</v>
      </c>
      <c r="AK69" s="124">
        <f t="shared" si="84"/>
        <v>1.172E-2</v>
      </c>
      <c r="AL69" s="4" t="str">
        <f>IFERROR(IF(AF69="TBD","Y",_xlfn.XLOOKUP(AF69,[2]PIVOT!$D:$D,[2]PIVOT!$J:$J)),"N/A")</f>
        <v>Y</v>
      </c>
      <c r="AM69" s="25" t="s">
        <v>154</v>
      </c>
      <c r="AN69" s="21" t="s">
        <v>116</v>
      </c>
      <c r="AO69" s="21" t="s">
        <v>387</v>
      </c>
      <c r="AP69" s="4" t="s">
        <v>530</v>
      </c>
      <c r="AQ69" s="4" t="s">
        <v>392</v>
      </c>
      <c r="AR69" s="4" t="s">
        <v>116</v>
      </c>
      <c r="AS69" s="4" t="s">
        <v>531</v>
      </c>
      <c r="AT69" s="11">
        <v>525</v>
      </c>
      <c r="AU69" s="4" t="s">
        <v>2</v>
      </c>
      <c r="AV69" s="101">
        <v>3.97</v>
      </c>
      <c r="AW69" s="124">
        <f t="shared" si="85"/>
        <v>7.5619047619047619E-3</v>
      </c>
      <c r="AX69" s="25"/>
      <c r="AY69" s="4" t="s">
        <v>14</v>
      </c>
      <c r="AZ69" s="16" t="s">
        <v>501</v>
      </c>
      <c r="BA69" s="4" t="s">
        <v>251</v>
      </c>
      <c r="BB69" s="123">
        <f>1*2.5*1000</f>
        <v>2500</v>
      </c>
      <c r="BC69" s="4" t="s">
        <v>2</v>
      </c>
      <c r="BD69" s="121">
        <v>51.75</v>
      </c>
      <c r="BE69" s="202">
        <f t="shared" si="86"/>
        <v>2.07E-2</v>
      </c>
      <c r="BF69" s="16">
        <v>0</v>
      </c>
      <c r="BG69" s="121">
        <f t="shared" si="87"/>
        <v>0</v>
      </c>
      <c r="BI69" s="21" t="s">
        <v>116</v>
      </c>
      <c r="BJ69" s="21" t="s">
        <v>387</v>
      </c>
      <c r="BK69" s="4" t="s">
        <v>530</v>
      </c>
      <c r="BL69" s="4" t="s">
        <v>392</v>
      </c>
      <c r="BM69" s="4" t="s">
        <v>116</v>
      </c>
      <c r="BN69" s="4" t="s">
        <v>531</v>
      </c>
      <c r="BO69" s="11">
        <v>525</v>
      </c>
      <c r="BP69" s="4" t="s">
        <v>2</v>
      </c>
      <c r="BQ69" s="185">
        <v>3.97</v>
      </c>
      <c r="BR69" s="124">
        <f t="shared" si="88"/>
        <v>7.5619047619047619E-3</v>
      </c>
      <c r="BS69" s="25"/>
      <c r="BT69" s="4" t="s">
        <v>14</v>
      </c>
      <c r="BU69" s="16" t="s">
        <v>501</v>
      </c>
      <c r="BV69" s="4" t="s">
        <v>251</v>
      </c>
      <c r="BW69" s="123">
        <f>1*2.5*1000</f>
        <v>2500</v>
      </c>
      <c r="BX69" s="4" t="s">
        <v>2</v>
      </c>
      <c r="BY69" s="187">
        <v>29.3</v>
      </c>
      <c r="BZ69" s="124">
        <f t="shared" si="89"/>
        <v>1.172E-2</v>
      </c>
      <c r="CA69" s="16"/>
      <c r="CB69" s="121">
        <f t="shared" si="90"/>
        <v>0</v>
      </c>
      <c r="CD69" s="21" t="s">
        <v>116</v>
      </c>
      <c r="CE69" s="21" t="s">
        <v>387</v>
      </c>
      <c r="CF69" s="4" t="s">
        <v>763</v>
      </c>
      <c r="CG69" s="4" t="s">
        <v>724</v>
      </c>
      <c r="CH69" s="16" t="s">
        <v>764</v>
      </c>
      <c r="CI69" s="4" t="s">
        <v>765</v>
      </c>
      <c r="CJ69" s="123">
        <f>4*5*453.59</f>
        <v>9071.7999999999993</v>
      </c>
      <c r="CK69" s="4" t="s">
        <v>2</v>
      </c>
      <c r="CL69" s="121">
        <v>55.25</v>
      </c>
      <c r="CM69" s="124">
        <f t="shared" si="93"/>
        <v>6.0903018144138985E-3</v>
      </c>
      <c r="CN69" s="25"/>
      <c r="CO69" s="4"/>
      <c r="CP69" s="16"/>
      <c r="CQ69" s="4"/>
      <c r="CR69" s="123"/>
      <c r="CS69" s="4"/>
      <c r="CT69" s="187"/>
      <c r="CU69" s="124">
        <f t="shared" si="91"/>
        <v>0</v>
      </c>
      <c r="CV69" s="16"/>
      <c r="CW69" s="121">
        <f t="shared" si="92"/>
        <v>0</v>
      </c>
    </row>
    <row r="70" spans="1:101" x14ac:dyDescent="0.25">
      <c r="A70" s="126"/>
      <c r="B70" s="127"/>
      <c r="C70" s="127"/>
      <c r="D70" s="127"/>
      <c r="E70" s="127"/>
      <c r="F70" s="283" t="str">
        <f>_xlfn.XLOOKUP($G70,'[1]Product Cost'!$L:$L,'[1]Product Cost'!$K:$K)</f>
        <v>N/A</v>
      </c>
      <c r="G70" s="25" t="s">
        <v>286</v>
      </c>
      <c r="H70" s="284" t="str">
        <f>_xlfn.XLOOKUP($G70,'[1]Product Cost'!$L:$L,'[1]Product Cost'!$M:$M)</f>
        <v>JOY</v>
      </c>
      <c r="I70" s="284" t="str">
        <f>_xlfn.XLOOKUP($G70,'[1]Product Cost'!$L:$L,'[1]Product Cost'!$N:$N)</f>
        <v>GFS</v>
      </c>
      <c r="J70" s="284" t="str">
        <f>_xlfn.XLOOKUP($G70,'[1]Product Cost'!$L:$L,'[1]Product Cost'!$O:$O)</f>
        <v>1143771</v>
      </c>
      <c r="K70" s="284" t="str">
        <f>_xlfn.XLOOKUP($G70,'[1]Product Cost'!$L:$L,'[1]Product Cost'!$P:$P)</f>
        <v>8X132UN</v>
      </c>
      <c r="L70" s="285">
        <f>_xlfn.XLOOKUP($G70,'[1]Product Cost'!$L:$L,'[1]Product Cost'!$Q:$Q)</f>
        <v>1056</v>
      </c>
      <c r="M70" s="284" t="str">
        <f>_xlfn.XLOOKUP($G70,'[1]Product Cost'!$L:$L,'[1]Product Cost'!$R:$R)</f>
        <v>UN</v>
      </c>
      <c r="N70" s="286">
        <f>_xlfn.XLOOKUP($G70,'[1]Product Cost'!$L:$L,'[1]Product Cost'!$S:$S)</f>
        <v>106.66</v>
      </c>
      <c r="O70" s="287">
        <f>_xlfn.XLOOKUP($G70,'[1]Product Cost'!$L:$L,'[1]Product Cost'!$T:$T)</f>
        <v>0.10100378787878787</v>
      </c>
      <c r="P70" s="25"/>
      <c r="R70" s="21" t="str">
        <f t="shared" si="83"/>
        <v/>
      </c>
      <c r="S70" s="21" t="str">
        <f>IFERROR(VLOOKUP(G70,'Topping Sauce'!D:D,1,FALSE),"")</f>
        <v/>
      </c>
      <c r="T70" s="21" t="str">
        <f>IFERROR(VLOOKUP(G70,UFlavurs!D:D,1,FALSE),"")</f>
        <v/>
      </c>
      <c r="U70" s="21" t="str">
        <f>IFERROR(VLOOKUP(G70,Usensation!D:D,1,FALSE),"")</f>
        <v/>
      </c>
      <c r="V70" s="21" t="str">
        <f>IFERROR(VLOOKUP(G70,Smoothies!D:D,1,FALSE),"")</f>
        <v/>
      </c>
      <c r="W70" s="21" t="str">
        <f>IFERROR(VLOOKUP(G70,'Go Green'!D:D,1,FALSE),"")</f>
        <v/>
      </c>
      <c r="X70" s="21" t="str">
        <f>IFERROR(VLOOKUP(G70,#REF!,1,FALSE),"")</f>
        <v/>
      </c>
      <c r="Y70" s="21" t="str">
        <f>IFERROR(VLOOKUP(G70,Toppings!C:C,1,FALSE),"")</f>
        <v/>
      </c>
      <c r="Z70" s="21" t="str">
        <f>IFERROR(VLOOKUP(G70,#REF!,1,FALSE),"")</f>
        <v/>
      </c>
      <c r="AB70" s="25" t="s">
        <v>116</v>
      </c>
      <c r="AC70" s="25" t="s">
        <v>286</v>
      </c>
      <c r="AD70" s="4" t="s">
        <v>359</v>
      </c>
      <c r="AE70" s="4" t="s">
        <v>14</v>
      </c>
      <c r="AF70" s="4" t="s">
        <v>236</v>
      </c>
      <c r="AG70" s="4" t="s">
        <v>247</v>
      </c>
      <c r="AH70" s="7">
        <f>8*132</f>
        <v>1056</v>
      </c>
      <c r="AI70" s="4" t="s">
        <v>186</v>
      </c>
      <c r="AJ70" s="2">
        <v>101.37</v>
      </c>
      <c r="AK70" s="96">
        <f t="shared" si="84"/>
        <v>9.5994318181818181E-2</v>
      </c>
      <c r="AL70" s="4" t="str">
        <f>IFERROR(IF(AF70="TBD","Y",_xlfn.XLOOKUP(AF70,[2]PIVOT!$D:$D,[2]PIVOT!$J:$J)),"N/A")</f>
        <v>N</v>
      </c>
      <c r="AM70" s="25"/>
      <c r="AN70" s="25" t="s">
        <v>116</v>
      </c>
      <c r="AO70" s="25" t="s">
        <v>286</v>
      </c>
      <c r="AP70" s="4" t="s">
        <v>295</v>
      </c>
      <c r="AQ70" s="4" t="s">
        <v>296</v>
      </c>
      <c r="AR70" s="4" t="s">
        <v>116</v>
      </c>
      <c r="AS70" s="4"/>
      <c r="AT70" s="7"/>
      <c r="AU70" s="4" t="s">
        <v>186</v>
      </c>
      <c r="AV70" s="2" t="s">
        <v>116</v>
      </c>
      <c r="AW70" s="96">
        <f t="shared" si="85"/>
        <v>0</v>
      </c>
      <c r="AX70" s="25"/>
      <c r="AY70" s="4" t="s">
        <v>14</v>
      </c>
      <c r="AZ70" s="4" t="s">
        <v>236</v>
      </c>
      <c r="BA70" s="4" t="s">
        <v>247</v>
      </c>
      <c r="BB70" s="7">
        <f>8*132</f>
        <v>1056</v>
      </c>
      <c r="BC70" s="4" t="s">
        <v>186</v>
      </c>
      <c r="BD70" s="2">
        <v>127.5</v>
      </c>
      <c r="BE70" s="97">
        <f t="shared" si="86"/>
        <v>0.12073863636363637</v>
      </c>
      <c r="BF70" s="16">
        <v>0</v>
      </c>
      <c r="BG70" s="2">
        <f t="shared" si="87"/>
        <v>0</v>
      </c>
      <c r="BI70" s="25" t="s">
        <v>116</v>
      </c>
      <c r="BJ70" s="25" t="s">
        <v>286</v>
      </c>
      <c r="BK70" s="4" t="s">
        <v>295</v>
      </c>
      <c r="BL70" s="4" t="s">
        <v>618</v>
      </c>
      <c r="BM70" s="4" t="s">
        <v>116</v>
      </c>
      <c r="BN70" s="4"/>
      <c r="BO70" s="11"/>
      <c r="BP70" s="4" t="s">
        <v>186</v>
      </c>
      <c r="BQ70" s="38" t="s">
        <v>116</v>
      </c>
      <c r="BR70" s="97">
        <f t="shared" si="88"/>
        <v>0</v>
      </c>
      <c r="BS70" s="25"/>
      <c r="BT70" s="4" t="s">
        <v>14</v>
      </c>
      <c r="BU70" s="4" t="s">
        <v>236</v>
      </c>
      <c r="BV70" s="4" t="s">
        <v>247</v>
      </c>
      <c r="BW70" s="7">
        <f>8*132</f>
        <v>1056</v>
      </c>
      <c r="BX70" s="4" t="s">
        <v>186</v>
      </c>
      <c r="BY70" s="187">
        <v>124.44</v>
      </c>
      <c r="BZ70" s="97">
        <f t="shared" si="89"/>
        <v>0.11784090909090909</v>
      </c>
      <c r="CA70" s="4"/>
      <c r="CB70" s="2">
        <f t="shared" si="90"/>
        <v>0</v>
      </c>
      <c r="CD70" s="25" t="s">
        <v>116</v>
      </c>
      <c r="CE70" s="25" t="s">
        <v>286</v>
      </c>
      <c r="CF70" s="4" t="s">
        <v>359</v>
      </c>
      <c r="CG70" s="4" t="s">
        <v>392</v>
      </c>
      <c r="CH70" s="4" t="s">
        <v>116</v>
      </c>
      <c r="CI70" s="4" t="s">
        <v>766</v>
      </c>
      <c r="CJ70" s="7">
        <v>132</v>
      </c>
      <c r="CK70" s="4" t="s">
        <v>186</v>
      </c>
      <c r="CL70" s="12">
        <v>39.99</v>
      </c>
      <c r="CM70" s="96">
        <f t="shared" si="93"/>
        <v>0.30295454545454548</v>
      </c>
      <c r="CN70" s="25"/>
      <c r="CO70" s="4"/>
      <c r="CP70" s="4"/>
      <c r="CQ70" s="4"/>
      <c r="CR70" s="7"/>
      <c r="CS70" s="4"/>
      <c r="CT70" s="187"/>
      <c r="CU70" s="97">
        <f t="shared" si="91"/>
        <v>0</v>
      </c>
      <c r="CV70" s="4"/>
      <c r="CW70" s="2">
        <f t="shared" si="92"/>
        <v>0</v>
      </c>
    </row>
    <row r="71" spans="1:101" x14ac:dyDescent="0.25">
      <c r="A71" s="126"/>
      <c r="B71" s="127"/>
      <c r="C71" s="127"/>
      <c r="D71" s="127"/>
      <c r="E71" s="127"/>
      <c r="F71" s="283" t="str">
        <f>_xlfn.XLOOKUP($G71,'[1]Product Cost'!$L:$L,'[1]Product Cost'!$K:$K)</f>
        <v>N/A</v>
      </c>
      <c r="G71" s="21" t="s">
        <v>390</v>
      </c>
      <c r="H71" s="284" t="str">
        <f>_xlfn.XLOOKUP($G71,'[1]Product Cost'!$L:$L,'[1]Product Cost'!$M:$M)</f>
        <v>JOY</v>
      </c>
      <c r="I71" s="284" t="str">
        <f>_xlfn.XLOOKUP($G71,'[1]Product Cost'!$L:$L,'[1]Product Cost'!$N:$N)</f>
        <v>GFS</v>
      </c>
      <c r="J71" s="284" t="str">
        <f>_xlfn.XLOOKUP($G71,'[1]Product Cost'!$L:$L,'[1]Product Cost'!$O:$O)</f>
        <v>1225227</v>
      </c>
      <c r="K71" s="284" t="str">
        <f>_xlfn.XLOOKUP($G71,'[1]Product Cost'!$L:$L,'[1]Product Cost'!$P:$P)</f>
        <v>12X19UN</v>
      </c>
      <c r="L71" s="285">
        <f>_xlfn.XLOOKUP($G71,'[1]Product Cost'!$L:$L,'[1]Product Cost'!$Q:$Q)</f>
        <v>228</v>
      </c>
      <c r="M71" s="284" t="str">
        <f>_xlfn.XLOOKUP($G71,'[1]Product Cost'!$L:$L,'[1]Product Cost'!$R:$R)</f>
        <v>UN</v>
      </c>
      <c r="N71" s="286">
        <f>_xlfn.XLOOKUP($G71,'[1]Product Cost'!$L:$L,'[1]Product Cost'!$S:$S)</f>
        <v>82.11</v>
      </c>
      <c r="O71" s="287">
        <f>_xlfn.XLOOKUP($G71,'[1]Product Cost'!$L:$L,'[1]Product Cost'!$T:$T)</f>
        <v>0.36013157894736841</v>
      </c>
      <c r="P71" s="25"/>
      <c r="R71" s="21" t="str">
        <f t="shared" si="83"/>
        <v/>
      </c>
      <c r="S71" s="21" t="str">
        <f>IFERROR(VLOOKUP(G71,'Topping Sauce'!D:D,1,FALSE),"")</f>
        <v/>
      </c>
      <c r="T71" s="21" t="str">
        <f>IFERROR(VLOOKUP(G71,UFlavurs!D:D,1,FALSE),"")</f>
        <v/>
      </c>
      <c r="U71" s="21" t="str">
        <f>IFERROR(VLOOKUP(G71,Usensation!D:D,1,FALSE),"")</f>
        <v/>
      </c>
      <c r="V71" s="21" t="str">
        <f>IFERROR(VLOOKUP(G71,Smoothies!D:D,1,FALSE),"")</f>
        <v/>
      </c>
      <c r="W71" s="21" t="str">
        <f>IFERROR(VLOOKUP(G71,'Go Green'!D:D,1,FALSE),"")</f>
        <v/>
      </c>
      <c r="X71" s="21" t="str">
        <f>IFERROR(VLOOKUP(G71,#REF!,1,FALSE),"")</f>
        <v/>
      </c>
      <c r="Y71" s="21" t="str">
        <f>IFERROR(VLOOKUP(G71,Toppings!C:C,1,FALSE),"")</f>
        <v/>
      </c>
      <c r="Z71" s="21" t="str">
        <f>IFERROR(VLOOKUP(G71,#REF!,1,FALSE),"")</f>
        <v/>
      </c>
      <c r="AB71" s="25" t="s">
        <v>116</v>
      </c>
      <c r="AC71" s="21" t="s">
        <v>390</v>
      </c>
      <c r="AD71" s="4" t="s">
        <v>359</v>
      </c>
      <c r="AE71" s="4" t="s">
        <v>14</v>
      </c>
      <c r="AF71" s="4" t="s">
        <v>237</v>
      </c>
      <c r="AG71" s="4" t="s">
        <v>248</v>
      </c>
      <c r="AH71" s="4">
        <f>12*19</f>
        <v>228</v>
      </c>
      <c r="AI71" s="4" t="s">
        <v>186</v>
      </c>
      <c r="AJ71" s="125">
        <v>78.040000000000006</v>
      </c>
      <c r="AK71" s="124">
        <f t="shared" si="84"/>
        <v>0.34228070175438602</v>
      </c>
      <c r="AL71" s="4" t="str">
        <f>IFERROR(IF(AF71="TBD","Y",_xlfn.XLOOKUP(AF71,[2]PIVOT!$D:$D,[2]PIVOT!$J:$J)),"N/A")</f>
        <v>N</v>
      </c>
      <c r="AM71" s="25"/>
      <c r="AN71" s="25" t="s">
        <v>116</v>
      </c>
      <c r="AO71" s="21" t="s">
        <v>390</v>
      </c>
      <c r="AP71" s="4" t="s">
        <v>295</v>
      </c>
      <c r="AQ71" s="4" t="s">
        <v>296</v>
      </c>
      <c r="AR71" s="16" t="s">
        <v>533</v>
      </c>
      <c r="AS71" s="4" t="s">
        <v>534</v>
      </c>
      <c r="AT71" s="11">
        <v>192</v>
      </c>
      <c r="AU71" s="4" t="s">
        <v>186</v>
      </c>
      <c r="AV71" s="101">
        <v>128.74</v>
      </c>
      <c r="AW71" s="124">
        <f t="shared" si="85"/>
        <v>0.67052083333333334</v>
      </c>
      <c r="AX71" s="25" t="s">
        <v>154</v>
      </c>
      <c r="AY71" s="4" t="s">
        <v>14</v>
      </c>
      <c r="AZ71" s="16" t="s">
        <v>686</v>
      </c>
      <c r="BA71" s="4" t="s">
        <v>687</v>
      </c>
      <c r="BB71" s="4">
        <f>12*16</f>
        <v>192</v>
      </c>
      <c r="BC71" s="4" t="s">
        <v>186</v>
      </c>
      <c r="BD71" s="2">
        <v>91.52</v>
      </c>
      <c r="BE71" s="124">
        <f t="shared" si="86"/>
        <v>0.47666666666666663</v>
      </c>
      <c r="BF71" s="16">
        <v>0</v>
      </c>
      <c r="BG71" s="2">
        <f t="shared" si="87"/>
        <v>0</v>
      </c>
      <c r="BI71" s="25" t="s">
        <v>116</v>
      </c>
      <c r="BJ71" s="21" t="s">
        <v>390</v>
      </c>
      <c r="BK71" s="4" t="s">
        <v>530</v>
      </c>
      <c r="BL71" s="4" t="s">
        <v>392</v>
      </c>
      <c r="BM71" s="4" t="s">
        <v>116</v>
      </c>
      <c r="BN71" s="4" t="s">
        <v>644</v>
      </c>
      <c r="BO71" s="11">
        <v>18</v>
      </c>
      <c r="BP71" s="4" t="s">
        <v>186</v>
      </c>
      <c r="BQ71" s="38">
        <v>2.37</v>
      </c>
      <c r="BR71" s="124">
        <f t="shared" si="88"/>
        <v>0.13166666666666668</v>
      </c>
      <c r="BS71" s="25"/>
      <c r="BT71" s="4" t="s">
        <v>14</v>
      </c>
      <c r="BU71" s="4" t="s">
        <v>237</v>
      </c>
      <c r="BV71" s="4" t="s">
        <v>248</v>
      </c>
      <c r="BW71" s="4">
        <f>12*19</f>
        <v>228</v>
      </c>
      <c r="BX71" s="4" t="s">
        <v>186</v>
      </c>
      <c r="BY71" s="187">
        <v>116.75</v>
      </c>
      <c r="BZ71" s="124">
        <f t="shared" si="89"/>
        <v>0.51206140350877194</v>
      </c>
      <c r="CA71" s="16"/>
      <c r="CB71" s="2">
        <f t="shared" si="90"/>
        <v>0</v>
      </c>
      <c r="CD71" s="25" t="s">
        <v>116</v>
      </c>
      <c r="CE71" s="21" t="s">
        <v>390</v>
      </c>
      <c r="CF71" s="4" t="s">
        <v>359</v>
      </c>
      <c r="CG71" s="4" t="s">
        <v>392</v>
      </c>
      <c r="CH71" s="4" t="s">
        <v>116</v>
      </c>
      <c r="CI71" s="4" t="s">
        <v>767</v>
      </c>
      <c r="CJ71" s="4">
        <v>228</v>
      </c>
      <c r="CK71" s="4" t="s">
        <v>186</v>
      </c>
      <c r="CL71" s="125">
        <v>129.99</v>
      </c>
      <c r="CM71" s="124">
        <f t="shared" si="93"/>
        <v>0.57013157894736843</v>
      </c>
      <c r="CN71" s="25"/>
      <c r="CO71" s="4"/>
      <c r="CP71" s="4"/>
      <c r="CQ71" s="4"/>
      <c r="CR71" s="4"/>
      <c r="CS71" s="4"/>
      <c r="CT71" s="187"/>
      <c r="CU71" s="124">
        <f t="shared" si="91"/>
        <v>0</v>
      </c>
      <c r="CV71" s="16"/>
      <c r="CW71" s="2">
        <f t="shared" si="92"/>
        <v>0</v>
      </c>
    </row>
    <row r="72" spans="1:101" x14ac:dyDescent="0.25">
      <c r="A72" s="126"/>
      <c r="B72" s="127"/>
      <c r="C72" s="127"/>
      <c r="D72" s="127"/>
      <c r="E72" s="127"/>
      <c r="F72" s="283" t="str">
        <f>_xlfn.XLOOKUP($G72,'[1]Product Cost'!$L:$L,'[1]Product Cost'!$K:$K)</f>
        <v>130600097</v>
      </c>
      <c r="G72" s="21" t="s">
        <v>291</v>
      </c>
      <c r="H72" s="284" t="str">
        <f>_xlfn.XLOOKUP($G72,'[1]Product Cost'!$L:$L,'[1]Product Cost'!$M:$M)</f>
        <v>YOGEN FRUZ GROUP (BODUO)</v>
      </c>
      <c r="I72" s="284" t="str">
        <f>_xlfn.XLOOKUP($G72,'[1]Product Cost'!$L:$L,'[1]Product Cost'!$N:$N)</f>
        <v>BODUO</v>
      </c>
      <c r="J72" s="284" t="str">
        <f>_xlfn.XLOOKUP($G72,'[1]Product Cost'!$L:$L,'[1]Product Cost'!$O:$O)</f>
        <v>130600097</v>
      </c>
      <c r="K72" s="284" t="str">
        <f>_xlfn.XLOOKUP($G72,'[1]Product Cost'!$L:$L,'[1]Product Cost'!$P:$P)</f>
        <v>6X3KG</v>
      </c>
      <c r="L72" s="285">
        <f>_xlfn.XLOOKUP($G72,'[1]Product Cost'!$L:$L,'[1]Product Cost'!$Q:$Q)</f>
        <v>18000</v>
      </c>
      <c r="M72" s="284" t="str">
        <f>_xlfn.XLOOKUP($G72,'[1]Product Cost'!$L:$L,'[1]Product Cost'!$R:$R)</f>
        <v>g</v>
      </c>
      <c r="N72" s="286">
        <f>_xlfn.XLOOKUP($G72,'[1]Product Cost'!$L:$L,'[1]Product Cost'!$S:$S)</f>
        <v>108.5</v>
      </c>
      <c r="O72" s="287">
        <f>_xlfn.XLOOKUP($G72,'[1]Product Cost'!$L:$L,'[1]Product Cost'!$T:$T)</f>
        <v>6.0277777777777777E-3</v>
      </c>
      <c r="P72" s="25"/>
      <c r="R72" s="21" t="str">
        <f t="shared" si="83"/>
        <v>X</v>
      </c>
      <c r="S72" s="21" t="str">
        <f>IFERROR(VLOOKUP(G72,'Topping Sauce'!D:D,1,FALSE),"")</f>
        <v/>
      </c>
      <c r="T72" s="21" t="str">
        <f>IFERROR(VLOOKUP(G72,UFlavurs!D:D,1,FALSE),"")</f>
        <v/>
      </c>
      <c r="U72" s="21" t="str">
        <f>IFERROR(VLOOKUP(G72,Usensation!D:D,1,FALSE),"")</f>
        <v>Lychee Popping Boba</v>
      </c>
      <c r="V72" s="21" t="str">
        <f>IFERROR(VLOOKUP(G72,Smoothies!D:D,1,FALSE),"")</f>
        <v/>
      </c>
      <c r="W72" s="21" t="str">
        <f>IFERROR(VLOOKUP(G72,'Go Green'!D:D,1,FALSE),"")</f>
        <v/>
      </c>
      <c r="X72" s="21" t="str">
        <f>IFERROR(VLOOKUP(G72,#REF!,1,FALSE),"")</f>
        <v/>
      </c>
      <c r="Y72" s="21" t="str">
        <f>IFERROR(VLOOKUP(G72,Toppings!C:C,1,FALSE),"")</f>
        <v>Lychee Popping Boba</v>
      </c>
      <c r="Z72" s="21" t="str">
        <f>IFERROR(VLOOKUP(G72,#REF!,1,FALSE),"")</f>
        <v/>
      </c>
      <c r="AB72" s="21" t="s">
        <v>299</v>
      </c>
      <c r="AC72" s="21" t="s">
        <v>291</v>
      </c>
      <c r="AD72" s="4" t="s">
        <v>297</v>
      </c>
      <c r="AE72" s="4" t="s">
        <v>298</v>
      </c>
      <c r="AF72" s="4" t="s">
        <v>116</v>
      </c>
      <c r="AG72" s="4" t="s">
        <v>300</v>
      </c>
      <c r="AH72" s="11">
        <f>4*3.4*1000</f>
        <v>13600</v>
      </c>
      <c r="AI72" s="4" t="s">
        <v>2</v>
      </c>
      <c r="AJ72" s="101">
        <v>85</v>
      </c>
      <c r="AK72" s="98">
        <f t="shared" si="84"/>
        <v>6.2500000000000003E-3</v>
      </c>
      <c r="AL72" s="4" t="str">
        <f>IFERROR(IF(AF72="TBD","Y",_xlfn.XLOOKUP(AF72,[2]PIVOT!$D:$D,[2]PIVOT!$J:$J)),"N/A")</f>
        <v>N/A</v>
      </c>
      <c r="AM72" s="25"/>
      <c r="AN72" s="21" t="s">
        <v>299</v>
      </c>
      <c r="AO72" s="21" t="s">
        <v>291</v>
      </c>
      <c r="AP72" s="4" t="s">
        <v>297</v>
      </c>
      <c r="AQ72" s="4" t="s">
        <v>298</v>
      </c>
      <c r="AR72" s="8" t="s">
        <v>116</v>
      </c>
      <c r="AS72" s="8" t="s">
        <v>300</v>
      </c>
      <c r="AT72" s="173">
        <f>4*3.4*1000</f>
        <v>13600</v>
      </c>
      <c r="AU72" s="8" t="s">
        <v>2</v>
      </c>
      <c r="AV72" s="171">
        <v>102</v>
      </c>
      <c r="AW72" s="98">
        <f t="shared" si="85"/>
        <v>7.4999999999999997E-3</v>
      </c>
      <c r="AX72" s="21"/>
      <c r="AY72" s="4" t="s">
        <v>298</v>
      </c>
      <c r="AZ72" s="4" t="s">
        <v>116</v>
      </c>
      <c r="BA72" s="4" t="s">
        <v>300</v>
      </c>
      <c r="BB72" s="11">
        <f>4*3.4*1000</f>
        <v>13600</v>
      </c>
      <c r="BC72" s="8" t="s">
        <v>2</v>
      </c>
      <c r="BD72" s="38">
        <v>102</v>
      </c>
      <c r="BE72" s="98">
        <f t="shared" si="86"/>
        <v>7.4999999999999997E-3</v>
      </c>
      <c r="BF72" s="16">
        <v>0</v>
      </c>
      <c r="BG72" s="38">
        <f t="shared" si="87"/>
        <v>0</v>
      </c>
      <c r="BI72" s="21" t="s">
        <v>299</v>
      </c>
      <c r="BJ72" s="21" t="s">
        <v>291</v>
      </c>
      <c r="BK72" s="4" t="s">
        <v>297</v>
      </c>
      <c r="BL72" s="4" t="s">
        <v>298</v>
      </c>
      <c r="BM72" s="8" t="s">
        <v>116</v>
      </c>
      <c r="BN72" s="8" t="s">
        <v>300</v>
      </c>
      <c r="BO72" s="173">
        <f>4*3.4*1000</f>
        <v>13600</v>
      </c>
      <c r="BP72" s="8" t="s">
        <v>2</v>
      </c>
      <c r="BQ72" s="185">
        <v>102</v>
      </c>
      <c r="BR72" s="98">
        <f t="shared" si="88"/>
        <v>7.4999999999999997E-3</v>
      </c>
      <c r="BS72" s="25"/>
      <c r="BT72" s="4" t="s">
        <v>298</v>
      </c>
      <c r="BU72" s="4" t="s">
        <v>116</v>
      </c>
      <c r="BV72" s="4" t="s">
        <v>300</v>
      </c>
      <c r="BW72" s="11">
        <f>4*3.4*1000</f>
        <v>13600</v>
      </c>
      <c r="BX72" s="8" t="s">
        <v>2</v>
      </c>
      <c r="BY72" s="38">
        <v>102</v>
      </c>
      <c r="BZ72" s="98">
        <f t="shared" si="89"/>
        <v>7.4999999999999997E-3</v>
      </c>
      <c r="CA72" s="4"/>
      <c r="CB72" s="38">
        <f t="shared" si="90"/>
        <v>0</v>
      </c>
      <c r="CD72" s="25" t="s">
        <v>116</v>
      </c>
      <c r="CE72" s="21" t="s">
        <v>291</v>
      </c>
      <c r="CF72" s="4" t="s">
        <v>116</v>
      </c>
      <c r="CG72" s="4" t="s">
        <v>724</v>
      </c>
      <c r="CH72" s="16" t="s">
        <v>768</v>
      </c>
      <c r="CI72" s="4" t="s">
        <v>769</v>
      </c>
      <c r="CJ72" s="11">
        <f>4*7.27*453.59</f>
        <v>13190.397199999998</v>
      </c>
      <c r="CK72" s="4" t="s">
        <v>2</v>
      </c>
      <c r="CL72" s="12">
        <v>93.79</v>
      </c>
      <c r="CM72" s="97">
        <f t="shared" si="93"/>
        <v>7.1104757937084729E-3</v>
      </c>
      <c r="CN72" s="25"/>
      <c r="CO72" s="4"/>
      <c r="CP72" s="4"/>
      <c r="CQ72" s="4"/>
      <c r="CR72" s="11"/>
      <c r="CS72" s="8"/>
      <c r="CT72" s="38"/>
      <c r="CU72" s="98">
        <f t="shared" si="91"/>
        <v>0</v>
      </c>
      <c r="CV72" s="4"/>
      <c r="CW72" s="38">
        <f t="shared" si="92"/>
        <v>0</v>
      </c>
    </row>
    <row r="73" spans="1:101" x14ac:dyDescent="0.25">
      <c r="A73" s="126"/>
      <c r="B73" s="127"/>
      <c r="C73" s="127"/>
      <c r="D73" s="127"/>
      <c r="E73" s="127"/>
      <c r="F73" s="283" t="str">
        <f>_xlfn.XLOOKUP($G73,'[1]Product Cost'!$L:$L,'[1]Product Cost'!$K:$K)</f>
        <v>130600005</v>
      </c>
      <c r="G73" s="21" t="s">
        <v>712</v>
      </c>
      <c r="H73" s="284" t="str">
        <f>_xlfn.XLOOKUP($G73,'[1]Product Cost'!$L:$L,'[1]Product Cost'!$M:$M)</f>
        <v>YOGEN FRUZ GROUP (BODUO)</v>
      </c>
      <c r="I73" s="284" t="str">
        <f>_xlfn.XLOOKUP($G73,'[1]Product Cost'!$L:$L,'[1]Product Cost'!$N:$N)</f>
        <v>BODUO</v>
      </c>
      <c r="J73" s="284" t="str">
        <f>_xlfn.XLOOKUP($G73,'[1]Product Cost'!$L:$L,'[1]Product Cost'!$O:$O)</f>
        <v>130600005</v>
      </c>
      <c r="K73" s="284" t="str">
        <f>_xlfn.XLOOKUP($G73,'[1]Product Cost'!$L:$L,'[1]Product Cost'!$P:$P)</f>
        <v>6X3KG</v>
      </c>
      <c r="L73" s="285">
        <f>_xlfn.XLOOKUP($G73,'[1]Product Cost'!$L:$L,'[1]Product Cost'!$Q:$Q)</f>
        <v>18000</v>
      </c>
      <c r="M73" s="284" t="str">
        <f>_xlfn.XLOOKUP($G73,'[1]Product Cost'!$L:$L,'[1]Product Cost'!$R:$R)</f>
        <v>g</v>
      </c>
      <c r="N73" s="286">
        <f>_xlfn.XLOOKUP($G73,'[1]Product Cost'!$L:$L,'[1]Product Cost'!$S:$S)</f>
        <v>108.5</v>
      </c>
      <c r="O73" s="287">
        <f>_xlfn.XLOOKUP($G73,'[1]Product Cost'!$L:$L,'[1]Product Cost'!$T:$T)</f>
        <v>6.0277777777777777E-3</v>
      </c>
      <c r="P73" s="25"/>
      <c r="R73" s="21" t="str">
        <f t="shared" si="83"/>
        <v>X</v>
      </c>
      <c r="S73" s="21" t="str">
        <f>IFERROR(VLOOKUP(G73,'Topping Sauce'!D:D,1,FALSE),"")</f>
        <v/>
      </c>
      <c r="T73" s="21" t="str">
        <f>IFERROR(VLOOKUP(G73,UFlavurs!D:D,1,FALSE),"")</f>
        <v/>
      </c>
      <c r="U73" s="21" t="str">
        <f>IFERROR(VLOOKUP(G73,Usensation!D:D,1,FALSE),"")</f>
        <v/>
      </c>
      <c r="V73" s="21" t="str">
        <f>IFERROR(VLOOKUP(G73,Smoothies!D:D,1,FALSE),"")</f>
        <v/>
      </c>
      <c r="W73" s="21" t="str">
        <f>IFERROR(VLOOKUP(G73,'Go Green'!D:D,1,FALSE),"")</f>
        <v/>
      </c>
      <c r="X73" s="21" t="str">
        <f>IFERROR(VLOOKUP(G73,#REF!,1,FALSE),"")</f>
        <v/>
      </c>
      <c r="Y73" s="21" t="str">
        <f>IFERROR(VLOOKUP(G73,Toppings!C:C,1,FALSE),"")</f>
        <v>mango popping Boba</v>
      </c>
      <c r="Z73" s="21" t="str">
        <f>IFERROR(VLOOKUP(G73,#REF!,1,FALSE),"")</f>
        <v/>
      </c>
      <c r="AB73" s="21" t="s">
        <v>721</v>
      </c>
      <c r="AC73" s="21" t="s">
        <v>712</v>
      </c>
      <c r="AD73" s="4" t="s">
        <v>297</v>
      </c>
      <c r="AE73" s="4" t="s">
        <v>298</v>
      </c>
      <c r="AF73" s="4" t="s">
        <v>116</v>
      </c>
      <c r="AG73" s="4" t="s">
        <v>300</v>
      </c>
      <c r="AH73" s="11">
        <f>4*3.4*1000</f>
        <v>13600</v>
      </c>
      <c r="AI73" s="4" t="s">
        <v>2</v>
      </c>
      <c r="AJ73" s="101">
        <v>85</v>
      </c>
      <c r="AK73" s="98">
        <f t="shared" si="84"/>
        <v>6.2500000000000003E-3</v>
      </c>
      <c r="AL73" s="4" t="str">
        <f>IFERROR(IF(AF73="TBD","Y",_xlfn.XLOOKUP(AF73,[2]PIVOT!$D:$D,[2]PIVOT!$J:$J)),"N/A")</f>
        <v>N/A</v>
      </c>
      <c r="AM73" s="25"/>
      <c r="AN73" s="21" t="s">
        <v>721</v>
      </c>
      <c r="AO73" s="21" t="s">
        <v>712</v>
      </c>
      <c r="AP73" s="4" t="s">
        <v>297</v>
      </c>
      <c r="AQ73" s="4" t="s">
        <v>298</v>
      </c>
      <c r="AR73" s="8" t="s">
        <v>116</v>
      </c>
      <c r="AS73" s="8" t="s">
        <v>300</v>
      </c>
      <c r="AT73" s="173">
        <f>4*3.4*1000</f>
        <v>13600</v>
      </c>
      <c r="AU73" s="8" t="s">
        <v>2</v>
      </c>
      <c r="AV73" s="171">
        <v>102</v>
      </c>
      <c r="AW73" s="98">
        <f t="shared" si="85"/>
        <v>7.4999999999999997E-3</v>
      </c>
      <c r="AX73" s="21"/>
      <c r="AY73" s="4" t="s">
        <v>298</v>
      </c>
      <c r="AZ73" s="4" t="s">
        <v>116</v>
      </c>
      <c r="BA73" s="4" t="s">
        <v>300</v>
      </c>
      <c r="BB73" s="11">
        <f>4*3.4*1000</f>
        <v>13600</v>
      </c>
      <c r="BC73" s="4" t="s">
        <v>2</v>
      </c>
      <c r="BD73" s="38">
        <v>102</v>
      </c>
      <c r="BE73" s="98">
        <f t="shared" si="86"/>
        <v>7.4999999999999997E-3</v>
      </c>
      <c r="BF73" s="16">
        <v>0</v>
      </c>
      <c r="BG73" s="38">
        <f t="shared" si="87"/>
        <v>0</v>
      </c>
      <c r="BI73" s="21" t="s">
        <v>721</v>
      </c>
      <c r="BJ73" s="21" t="s">
        <v>712</v>
      </c>
      <c r="BK73" s="4" t="s">
        <v>297</v>
      </c>
      <c r="BL73" s="4" t="s">
        <v>298</v>
      </c>
      <c r="BM73" s="4" t="s">
        <v>116</v>
      </c>
      <c r="BN73" s="4" t="s">
        <v>300</v>
      </c>
      <c r="BO73" s="11">
        <f>4*3.4*1000</f>
        <v>13600</v>
      </c>
      <c r="BP73" s="4" t="s">
        <v>2</v>
      </c>
      <c r="BQ73" s="38">
        <v>102</v>
      </c>
      <c r="BR73" s="98">
        <f t="shared" si="88"/>
        <v>7.4999999999999997E-3</v>
      </c>
      <c r="BS73" s="25"/>
      <c r="BT73" s="4" t="s">
        <v>298</v>
      </c>
      <c r="BU73" s="4" t="s">
        <v>116</v>
      </c>
      <c r="BV73" s="4" t="s">
        <v>300</v>
      </c>
      <c r="BW73" s="11">
        <f>4*3.4*1000</f>
        <v>13600</v>
      </c>
      <c r="BX73" s="4" t="s">
        <v>2</v>
      </c>
      <c r="BY73" s="38">
        <v>102</v>
      </c>
      <c r="BZ73" s="98">
        <f t="shared" si="89"/>
        <v>7.4999999999999997E-3</v>
      </c>
      <c r="CA73" s="4"/>
      <c r="CB73" s="38">
        <f t="shared" si="90"/>
        <v>0</v>
      </c>
      <c r="CD73" s="25" t="s">
        <v>116</v>
      </c>
      <c r="CE73" s="21" t="s">
        <v>712</v>
      </c>
      <c r="CF73" s="4" t="s">
        <v>116</v>
      </c>
      <c r="CG73" s="4" t="s">
        <v>724</v>
      </c>
      <c r="CH73" s="16" t="s">
        <v>770</v>
      </c>
      <c r="CI73" s="4" t="s">
        <v>769</v>
      </c>
      <c r="CJ73" s="11">
        <f>4*7.27*453.59</f>
        <v>13190.397199999998</v>
      </c>
      <c r="CK73" s="4" t="s">
        <v>2</v>
      </c>
      <c r="CL73" s="12">
        <v>93.79</v>
      </c>
      <c r="CM73" s="97">
        <f t="shared" si="93"/>
        <v>7.1104757937084729E-3</v>
      </c>
      <c r="CN73" s="25"/>
      <c r="CO73" s="4"/>
      <c r="CP73" s="4"/>
      <c r="CQ73" s="4"/>
      <c r="CR73" s="11"/>
      <c r="CS73" s="4"/>
      <c r="CT73" s="38"/>
      <c r="CU73" s="98">
        <f t="shared" si="91"/>
        <v>0</v>
      </c>
      <c r="CV73" s="4"/>
      <c r="CW73" s="38">
        <f t="shared" si="92"/>
        <v>0</v>
      </c>
    </row>
    <row r="74" spans="1:101" x14ac:dyDescent="0.25">
      <c r="A74" s="126"/>
      <c r="B74" s="127"/>
      <c r="C74" s="127"/>
      <c r="D74" s="127"/>
      <c r="E74" s="127"/>
      <c r="F74" s="283" t="str">
        <f>_xlfn.XLOOKUP($G74,'[1]Product Cost'!$L:$L,'[1]Product Cost'!$K:$K)</f>
        <v>N/A</v>
      </c>
      <c r="G74" s="25" t="s">
        <v>811</v>
      </c>
      <c r="H74" s="284" t="str">
        <f>_xlfn.XLOOKUP($G74,'[1]Product Cost'!$L:$L,'[1]Product Cost'!$M:$M)</f>
        <v>DOT FOODS (T.R. TOPPERS)</v>
      </c>
      <c r="I74" s="284" t="str">
        <f>_xlfn.XLOOKUP($G74,'[1]Product Cost'!$L:$L,'[1]Product Cost'!$N:$N)</f>
        <v>GFS</v>
      </c>
      <c r="J74" s="284" t="str">
        <f>_xlfn.XLOOKUP($G74,'[1]Product Cost'!$L:$L,'[1]Product Cost'!$O:$O)</f>
        <v>1229157</v>
      </c>
      <c r="K74" s="284" t="str">
        <f>_xlfn.XLOOKUP($G74,'[1]Product Cost'!$L:$L,'[1]Product Cost'!$P:$P)</f>
        <v>2X4LB</v>
      </c>
      <c r="L74" s="285">
        <f>_xlfn.XLOOKUP($G74,'[1]Product Cost'!$L:$L,'[1]Product Cost'!$Q:$Q)</f>
        <v>3628.72</v>
      </c>
      <c r="M74" s="284" t="str">
        <f>_xlfn.XLOOKUP($G74,'[1]Product Cost'!$L:$L,'[1]Product Cost'!$R:$R)</f>
        <v>g</v>
      </c>
      <c r="N74" s="286">
        <f>_xlfn.XLOOKUP($G74,'[1]Product Cost'!$L:$L,'[1]Product Cost'!$S:$S)</f>
        <v>73.25</v>
      </c>
      <c r="O74" s="287">
        <f>_xlfn.XLOOKUP($G74,'[1]Product Cost'!$L:$L,'[1]Product Cost'!$T:$T)</f>
        <v>2.0186181353204435E-2</v>
      </c>
      <c r="P74" s="25"/>
      <c r="R74" s="21" t="str">
        <f t="shared" si="83"/>
        <v>X</v>
      </c>
      <c r="S74" s="21" t="str">
        <f>IFERROR(VLOOKUP(G74,'Topping Sauce'!D:D,1,FALSE),"")</f>
        <v/>
      </c>
      <c r="T74" s="21" t="str">
        <f>IFERROR(VLOOKUP(G74,UFlavurs!D:D,1,FALSE),"")</f>
        <v/>
      </c>
      <c r="U74" s="21" t="str">
        <f>IFERROR(VLOOKUP(G74,Usensation!D:D,1,FALSE),"")</f>
        <v/>
      </c>
      <c r="V74" s="21" t="str">
        <f>IFERROR(VLOOKUP(G74,Smoothies!D:D,1,FALSE),"")</f>
        <v/>
      </c>
      <c r="W74" s="21" t="str">
        <f>IFERROR(VLOOKUP(G74,'Go Green'!D:D,1,FALSE),"")</f>
        <v/>
      </c>
      <c r="X74" s="21" t="str">
        <f>IFERROR(VLOOKUP(G74,#REF!,1,FALSE),"")</f>
        <v/>
      </c>
      <c r="Y74" s="21" t="str">
        <f>IFERROR(VLOOKUP(G74,Toppings!C:C,1,FALSE),"")</f>
        <v>Mini Milk Chocolate M&amp;M Baking Bits</v>
      </c>
      <c r="Z74" s="21" t="str">
        <f>IFERROR(VLOOKUP(G74,#REF!,1,FALSE),"")</f>
        <v/>
      </c>
      <c r="AB74" s="25" t="s">
        <v>116</v>
      </c>
      <c r="AC74" s="25" t="s">
        <v>811</v>
      </c>
      <c r="AD74" s="4" t="s">
        <v>351</v>
      </c>
      <c r="AE74" s="4" t="s">
        <v>14</v>
      </c>
      <c r="AF74" s="4" t="s">
        <v>240</v>
      </c>
      <c r="AG74" s="4" t="s">
        <v>249</v>
      </c>
      <c r="AH74" s="11">
        <f>2*4*453.59</f>
        <v>3628.72</v>
      </c>
      <c r="AI74" s="4" t="s">
        <v>2</v>
      </c>
      <c r="AJ74" s="101">
        <v>68.62</v>
      </c>
      <c r="AK74" s="96">
        <f t="shared" si="84"/>
        <v>1.8910249344121347E-2</v>
      </c>
      <c r="AL74" s="4" t="str">
        <f>IFERROR(IF(AF74="TBD","Y",_xlfn.XLOOKUP(AF74,[2]PIVOT!$D:$D,[2]PIVOT!$J:$J)),"N/A")</f>
        <v>N</v>
      </c>
      <c r="AM74" s="25"/>
      <c r="AN74" s="25" t="s">
        <v>116</v>
      </c>
      <c r="AO74" s="25" t="s">
        <v>811</v>
      </c>
      <c r="AP74" s="4" t="s">
        <v>351</v>
      </c>
      <c r="AQ74" s="4" t="s">
        <v>296</v>
      </c>
      <c r="AR74" s="16" t="s">
        <v>550</v>
      </c>
      <c r="AS74" s="4" t="s">
        <v>249</v>
      </c>
      <c r="AT74" s="11">
        <f>2*4*453.59</f>
        <v>3628.72</v>
      </c>
      <c r="AU74" s="4" t="s">
        <v>2</v>
      </c>
      <c r="AV74" s="101">
        <v>83.99</v>
      </c>
      <c r="AW74" s="96">
        <f t="shared" si="85"/>
        <v>2.3145902687449017E-2</v>
      </c>
      <c r="AX74" s="25"/>
      <c r="AY74" s="4" t="s">
        <v>14</v>
      </c>
      <c r="AZ74" s="4" t="s">
        <v>240</v>
      </c>
      <c r="BA74" s="4" t="s">
        <v>249</v>
      </c>
      <c r="BB74" s="11">
        <f>2*4*453.59</f>
        <v>3628.72</v>
      </c>
      <c r="BC74" s="4" t="s">
        <v>2</v>
      </c>
      <c r="BD74" s="187">
        <v>68.92</v>
      </c>
      <c r="BE74" s="97">
        <f t="shared" si="86"/>
        <v>1.8992923124407507E-2</v>
      </c>
      <c r="BF74" s="4">
        <v>20</v>
      </c>
      <c r="BG74" s="187">
        <f t="shared" si="87"/>
        <v>1378.4</v>
      </c>
      <c r="BI74" s="25" t="s">
        <v>116</v>
      </c>
      <c r="BJ74" s="25" t="s">
        <v>811</v>
      </c>
      <c r="BK74" s="4" t="s">
        <v>351</v>
      </c>
      <c r="BL74" s="4" t="s">
        <v>618</v>
      </c>
      <c r="BM74" s="16" t="s">
        <v>295</v>
      </c>
      <c r="BN74" s="4" t="s">
        <v>249</v>
      </c>
      <c r="BO74" s="11">
        <f>2*4*453.59</f>
        <v>3628.72</v>
      </c>
      <c r="BP74" s="4" t="s">
        <v>2</v>
      </c>
      <c r="BQ74" s="38" t="s">
        <v>116</v>
      </c>
      <c r="BR74" s="97">
        <f t="shared" si="88"/>
        <v>0</v>
      </c>
      <c r="BS74" s="25"/>
      <c r="BT74" s="4" t="s">
        <v>14</v>
      </c>
      <c r="BU74" s="4" t="s">
        <v>240</v>
      </c>
      <c r="BV74" s="4" t="s">
        <v>249</v>
      </c>
      <c r="BW74" s="11">
        <f>2*4*453.59</f>
        <v>3628.72</v>
      </c>
      <c r="BX74" s="4" t="s">
        <v>2</v>
      </c>
      <c r="BY74" s="187">
        <v>68.92</v>
      </c>
      <c r="BZ74" s="97">
        <f t="shared" si="89"/>
        <v>1.8992923124407507E-2</v>
      </c>
      <c r="CA74" s="4"/>
      <c r="CB74" s="187">
        <f t="shared" si="90"/>
        <v>0</v>
      </c>
      <c r="CD74" s="25" t="s">
        <v>116</v>
      </c>
      <c r="CE74" s="25" t="s">
        <v>811</v>
      </c>
      <c r="CF74" s="4" t="s">
        <v>351</v>
      </c>
      <c r="CG74" s="4" t="s">
        <v>724</v>
      </c>
      <c r="CH74" s="16" t="s">
        <v>786</v>
      </c>
      <c r="CI74" s="4" t="s">
        <v>787</v>
      </c>
      <c r="CJ74" s="123">
        <f>1*25*453.59</f>
        <v>11339.75</v>
      </c>
      <c r="CK74" s="4" t="s">
        <v>2</v>
      </c>
      <c r="CL74" s="101">
        <v>130.52000000000001</v>
      </c>
      <c r="CM74" s="97">
        <f t="shared" si="93"/>
        <v>1.1509953923146455E-2</v>
      </c>
      <c r="CN74" s="25"/>
      <c r="CO74" s="4"/>
      <c r="CP74" s="4"/>
      <c r="CQ74" s="4"/>
      <c r="CR74" s="11"/>
      <c r="CS74" s="4"/>
      <c r="CT74" s="187"/>
      <c r="CU74" s="97">
        <f t="shared" si="91"/>
        <v>0</v>
      </c>
      <c r="CV74" s="4"/>
      <c r="CW74" s="187">
        <f t="shared" si="92"/>
        <v>0</v>
      </c>
    </row>
    <row r="75" spans="1:101" x14ac:dyDescent="0.25">
      <c r="A75" s="126"/>
      <c r="B75" s="127"/>
      <c r="C75" s="127"/>
      <c r="D75" s="127"/>
      <c r="E75" s="127"/>
      <c r="F75" s="283" t="str">
        <f>_xlfn.XLOOKUP($G75,'[1]Product Cost'!$L:$L,'[1]Product Cost'!$K:$K)</f>
        <v>N/A</v>
      </c>
      <c r="G75" s="21" t="s">
        <v>398</v>
      </c>
      <c r="H75" s="284" t="str">
        <f>_xlfn.XLOOKUP($G75,'[1]Product Cost'!$L:$L,'[1]Product Cost'!$M:$M)</f>
        <v>DOT FOODS (T.R. TOPPERS)</v>
      </c>
      <c r="I75" s="284" t="str">
        <f>_xlfn.XLOOKUP($G75,'[1]Product Cost'!$L:$L,'[1]Product Cost'!$N:$N)</f>
        <v>GFS</v>
      </c>
      <c r="J75" s="284" t="str">
        <f>_xlfn.XLOOKUP($G75,'[1]Product Cost'!$L:$L,'[1]Product Cost'!$O:$O)</f>
        <v>1347725</v>
      </c>
      <c r="K75" s="284" t="str">
        <f>_xlfn.XLOOKUP($G75,'[1]Product Cost'!$L:$L,'[1]Product Cost'!$P:$P)</f>
        <v>24X300G</v>
      </c>
      <c r="L75" s="285">
        <f>_xlfn.XLOOKUP($G75,'[1]Product Cost'!$L:$L,'[1]Product Cost'!$Q:$Q)</f>
        <v>7200</v>
      </c>
      <c r="M75" s="284" t="str">
        <f>_xlfn.XLOOKUP($G75,'[1]Product Cost'!$L:$L,'[1]Product Cost'!$R:$R)</f>
        <v>g</v>
      </c>
      <c r="N75" s="286">
        <f>_xlfn.XLOOKUP($G75,'[1]Product Cost'!$L:$L,'[1]Product Cost'!$S:$S)</f>
        <v>142.25</v>
      </c>
      <c r="O75" s="287">
        <f>_xlfn.XLOOKUP($G75,'[1]Product Cost'!$L:$L,'[1]Product Cost'!$T:$T)</f>
        <v>1.9756944444444445E-2</v>
      </c>
      <c r="P75" s="25"/>
      <c r="R75" s="21" t="str">
        <f t="shared" si="83"/>
        <v>X</v>
      </c>
      <c r="S75" s="21" t="str">
        <f>IFERROR(VLOOKUP(G75,'Topping Sauce'!D:D,1,FALSE),"")</f>
        <v/>
      </c>
      <c r="T75" s="21" t="str">
        <f>IFERROR(VLOOKUP(G75,UFlavurs!D:D,1,FALSE),"")</f>
        <v/>
      </c>
      <c r="U75" s="21" t="str">
        <f>IFERROR(VLOOKUP(G75,Usensation!D:D,1,FALSE),"")</f>
        <v>Mini Mochi Rice Cake</v>
      </c>
      <c r="V75" s="21" t="str">
        <f>IFERROR(VLOOKUP(G75,Smoothies!D:D,1,FALSE),"")</f>
        <v/>
      </c>
      <c r="W75" s="21" t="str">
        <f>IFERROR(VLOOKUP(G75,'Go Green'!D:D,1,FALSE),"")</f>
        <v/>
      </c>
      <c r="X75" s="21" t="str">
        <f>IFERROR(VLOOKUP(G75,#REF!,1,FALSE),"")</f>
        <v/>
      </c>
      <c r="Y75" s="21" t="str">
        <f>IFERROR(VLOOKUP(G75,Toppings!C:C,1,FALSE),"")</f>
        <v>Mini Mochi Rice Cake</v>
      </c>
      <c r="Z75" s="21" t="str">
        <f>IFERROR(VLOOKUP(G75,#REF!,1,FALSE),"")</f>
        <v/>
      </c>
      <c r="AB75" s="21" t="s">
        <v>116</v>
      </c>
      <c r="AC75" s="21" t="s">
        <v>398</v>
      </c>
      <c r="AD75" s="4" t="s">
        <v>351</v>
      </c>
      <c r="AE75" s="4" t="s">
        <v>14</v>
      </c>
      <c r="AF75" s="4" t="s">
        <v>179</v>
      </c>
      <c r="AG75" s="4" t="s">
        <v>399</v>
      </c>
      <c r="AH75" s="22">
        <f>24*300</f>
        <v>7200</v>
      </c>
      <c r="AI75" s="4" t="s">
        <v>2</v>
      </c>
      <c r="AJ75" s="103">
        <v>133.26</v>
      </c>
      <c r="AK75" s="98">
        <f t="shared" si="84"/>
        <v>1.8508333333333331E-2</v>
      </c>
      <c r="AL75" s="4" t="str">
        <f>IFERROR(IF(AF75="TBD","Y",_xlfn.XLOOKUP(AF75,[2]PIVOT!$D:$D,[2]PIVOT!$J:$J)),"N/A")</f>
        <v>N</v>
      </c>
      <c r="AM75" s="25"/>
      <c r="AN75" s="21" t="s">
        <v>116</v>
      </c>
      <c r="AO75" s="21" t="s">
        <v>398</v>
      </c>
      <c r="AP75" s="4" t="s">
        <v>351</v>
      </c>
      <c r="AQ75" s="4" t="s">
        <v>296</v>
      </c>
      <c r="AR75" s="4" t="s">
        <v>537</v>
      </c>
      <c r="AS75" s="4" t="s">
        <v>538</v>
      </c>
      <c r="AT75" s="22">
        <f>24*300</f>
        <v>7200</v>
      </c>
      <c r="AU75" s="4" t="s">
        <v>2</v>
      </c>
      <c r="AV75" s="101">
        <v>151.35</v>
      </c>
      <c r="AW75" s="98">
        <f t="shared" si="85"/>
        <v>2.1020833333333332E-2</v>
      </c>
      <c r="AX75" s="25"/>
      <c r="AY75" s="4" t="s">
        <v>14</v>
      </c>
      <c r="AZ75" s="4" t="s">
        <v>179</v>
      </c>
      <c r="BA75" s="4" t="s">
        <v>399</v>
      </c>
      <c r="BB75" s="22">
        <f>24*300</f>
        <v>7200</v>
      </c>
      <c r="BC75" s="4" t="s">
        <v>2</v>
      </c>
      <c r="BD75" s="101">
        <f>19.05*7.2</f>
        <v>137.16</v>
      </c>
      <c r="BE75" s="97">
        <f t="shared" si="86"/>
        <v>1.9050000000000001E-2</v>
      </c>
      <c r="BF75" s="4">
        <v>10</v>
      </c>
      <c r="BG75" s="101">
        <f t="shared" si="87"/>
        <v>1371.6</v>
      </c>
      <c r="BI75" s="21" t="s">
        <v>116</v>
      </c>
      <c r="BJ75" s="21" t="s">
        <v>398</v>
      </c>
      <c r="BK75" s="4" t="s">
        <v>351</v>
      </c>
      <c r="BL75" s="4" t="s">
        <v>618</v>
      </c>
      <c r="BM75" s="4" t="s">
        <v>295</v>
      </c>
      <c r="BN75" s="4" t="s">
        <v>538</v>
      </c>
      <c r="BO75" s="22">
        <f>24*300</f>
        <v>7200</v>
      </c>
      <c r="BP75" s="4" t="s">
        <v>2</v>
      </c>
      <c r="BQ75" s="90">
        <f>AV75</f>
        <v>151.35</v>
      </c>
      <c r="BR75" s="97">
        <f t="shared" si="88"/>
        <v>2.1020833333333332E-2</v>
      </c>
      <c r="BS75" s="25"/>
      <c r="BT75" s="4" t="s">
        <v>14</v>
      </c>
      <c r="BU75" s="4" t="s">
        <v>179</v>
      </c>
      <c r="BV75" s="4" t="s">
        <v>399</v>
      </c>
      <c r="BW75" s="22">
        <f>24*300</f>
        <v>7200</v>
      </c>
      <c r="BX75" s="4" t="s">
        <v>2</v>
      </c>
      <c r="BY75" s="187">
        <v>133.66</v>
      </c>
      <c r="BZ75" s="97">
        <f t="shared" si="89"/>
        <v>1.8563888888888887E-2</v>
      </c>
      <c r="CA75" s="4">
        <v>8</v>
      </c>
      <c r="CB75" s="101">
        <f t="shared" si="90"/>
        <v>1069.28</v>
      </c>
      <c r="CD75" s="21" t="s">
        <v>116</v>
      </c>
      <c r="CE75" s="21" t="s">
        <v>398</v>
      </c>
      <c r="CF75" s="4" t="s">
        <v>351</v>
      </c>
      <c r="CG75" s="4" t="s">
        <v>724</v>
      </c>
      <c r="CH75" s="16" t="s">
        <v>771</v>
      </c>
      <c r="CI75" s="4" t="s">
        <v>538</v>
      </c>
      <c r="CJ75" s="22">
        <f>24*300</f>
        <v>7200</v>
      </c>
      <c r="CK75" s="4" t="s">
        <v>2</v>
      </c>
      <c r="CL75" s="103">
        <v>87.99</v>
      </c>
      <c r="CM75" s="98">
        <f t="shared" si="93"/>
        <v>1.2220833333333332E-2</v>
      </c>
      <c r="CN75" s="25"/>
      <c r="CO75" s="4"/>
      <c r="CP75" s="4"/>
      <c r="CQ75" s="4"/>
      <c r="CR75" s="22"/>
      <c r="CS75" s="4"/>
      <c r="CT75" s="187"/>
      <c r="CU75" s="97">
        <f t="shared" si="91"/>
        <v>0</v>
      </c>
      <c r="CV75" s="4"/>
      <c r="CW75" s="101">
        <f t="shared" si="92"/>
        <v>0</v>
      </c>
    </row>
    <row r="76" spans="1:101" x14ac:dyDescent="0.25">
      <c r="A76" s="126"/>
      <c r="B76" s="127"/>
      <c r="C76" s="127"/>
      <c r="D76" s="127"/>
      <c r="E76" s="127"/>
      <c r="F76" s="283" t="str">
        <f>_xlfn.XLOOKUP($G76,'[1]Product Cost'!$L:$L,'[1]Product Cost'!$K:$K)</f>
        <v>N/A</v>
      </c>
      <c r="G76" s="21" t="s">
        <v>395</v>
      </c>
      <c r="H76" s="284" t="str">
        <f>_xlfn.XLOOKUP($G76,'[1]Product Cost'!$L:$L,'[1]Product Cost'!$M:$M)</f>
        <v>NUTS.COM</v>
      </c>
      <c r="I76" s="284" t="str">
        <f>_xlfn.XLOOKUP($G76,'[1]Product Cost'!$L:$L,'[1]Product Cost'!$N:$N)</f>
        <v>GFS</v>
      </c>
      <c r="J76" s="284" t="str">
        <f>_xlfn.XLOOKUP($G76,'[1]Product Cost'!$L:$L,'[1]Product Cost'!$O:$O)</f>
        <v>1387279</v>
      </c>
      <c r="K76" s="284" t="str">
        <f>_xlfn.XLOOKUP($G76,'[1]Product Cost'!$L:$L,'[1]Product Cost'!$P:$P)</f>
        <v>1X5LB</v>
      </c>
      <c r="L76" s="285">
        <f>_xlfn.XLOOKUP($G76,'[1]Product Cost'!$L:$L,'[1]Product Cost'!$Q:$Q)</f>
        <v>2267.9499999999998</v>
      </c>
      <c r="M76" s="284" t="str">
        <f>_xlfn.XLOOKUP($G76,'[1]Product Cost'!$L:$L,'[1]Product Cost'!$R:$R)</f>
        <v>g</v>
      </c>
      <c r="N76" s="286">
        <f>_xlfn.XLOOKUP($G76,'[1]Product Cost'!$L:$L,'[1]Product Cost'!$S:$S)</f>
        <v>64.39</v>
      </c>
      <c r="O76" s="287">
        <f>_xlfn.XLOOKUP($G76,'[1]Product Cost'!$L:$L,'[1]Product Cost'!$T:$T)</f>
        <v>2.8391278467338348E-2</v>
      </c>
      <c r="P76" s="25"/>
      <c r="R76" s="21" t="str">
        <f t="shared" si="83"/>
        <v>X</v>
      </c>
      <c r="S76" s="21" t="str">
        <f>IFERROR(VLOOKUP(G76,'Topping Sauce'!D:D,1,FALSE),"")</f>
        <v/>
      </c>
      <c r="T76" s="21" t="str">
        <f>IFERROR(VLOOKUP(G76,UFlavurs!D:D,1,FALSE),"")</f>
        <v/>
      </c>
      <c r="U76" s="21" t="str">
        <f>IFERROR(VLOOKUP(G76,Usensation!D:D,1,FALSE),"")</f>
        <v/>
      </c>
      <c r="V76" s="21" t="str">
        <f>IFERROR(VLOOKUP(G76,Smoothies!D:D,1,FALSE),"")</f>
        <v/>
      </c>
      <c r="W76" s="21" t="str">
        <f>IFERROR(VLOOKUP(G76,'Go Green'!D:D,1,FALSE),"")</f>
        <v/>
      </c>
      <c r="X76" s="21" t="str">
        <f>IFERROR(VLOOKUP(G76,#REF!,1,FALSE),"")</f>
        <v/>
      </c>
      <c r="Y76" s="21" t="str">
        <f>IFERROR(VLOOKUP(G76,Toppings!C:C,1,FALSE),"")</f>
        <v>Mini Sour Neon Gummy Worm</v>
      </c>
      <c r="Z76" s="21" t="str">
        <f>IFERROR(VLOOKUP(G76,#REF!,1,FALSE),"")</f>
        <v/>
      </c>
      <c r="AB76" s="21" t="s">
        <v>116</v>
      </c>
      <c r="AC76" s="21" t="s">
        <v>395</v>
      </c>
      <c r="AD76" s="4" t="s">
        <v>349</v>
      </c>
      <c r="AE76" s="4" t="s">
        <v>14</v>
      </c>
      <c r="AF76" s="4" t="s">
        <v>246</v>
      </c>
      <c r="AG76" s="4" t="s">
        <v>252</v>
      </c>
      <c r="AH76" s="123">
        <f>1*5*453.59</f>
        <v>2267.9499999999998</v>
      </c>
      <c r="AI76" s="4" t="s">
        <v>2</v>
      </c>
      <c r="AJ76" s="121">
        <v>62.06</v>
      </c>
      <c r="AK76" s="124">
        <f t="shared" si="84"/>
        <v>2.7363918957648982E-2</v>
      </c>
      <c r="AL76" s="4" t="str">
        <f>IFERROR(IF(AF76="TBD","Y",_xlfn.XLOOKUP(AF76,[2]PIVOT!$D:$D,[2]PIVOT!$J:$J)),"N/A")</f>
        <v>N</v>
      </c>
      <c r="AM76" s="25"/>
      <c r="AN76" s="21" t="s">
        <v>116</v>
      </c>
      <c r="AO76" s="21" t="s">
        <v>395</v>
      </c>
      <c r="AP76" s="4" t="s">
        <v>530</v>
      </c>
      <c r="AQ76" s="4" t="s">
        <v>392</v>
      </c>
      <c r="AR76" s="4" t="s">
        <v>116</v>
      </c>
      <c r="AS76" s="4" t="s">
        <v>605</v>
      </c>
      <c r="AT76" s="123">
        <v>450</v>
      </c>
      <c r="AU76" s="4" t="s">
        <v>2</v>
      </c>
      <c r="AV76" s="121">
        <v>4.9800000000000004</v>
      </c>
      <c r="AW76" s="124">
        <f t="shared" si="85"/>
        <v>1.1066666666666667E-2</v>
      </c>
      <c r="AX76" s="25"/>
      <c r="AY76" s="4" t="s">
        <v>14</v>
      </c>
      <c r="AZ76" s="4" t="s">
        <v>246</v>
      </c>
      <c r="BA76" s="4" t="s">
        <v>252</v>
      </c>
      <c r="BB76" s="123">
        <f>1*5*453.59</f>
        <v>2267.9499999999998</v>
      </c>
      <c r="BC76" s="4" t="s">
        <v>2</v>
      </c>
      <c r="BD76" s="121">
        <v>60.33</v>
      </c>
      <c r="BE76" s="202">
        <f t="shared" si="86"/>
        <v>2.660111554487533E-2</v>
      </c>
      <c r="BF76" s="16">
        <v>0</v>
      </c>
      <c r="BG76" s="121">
        <f t="shared" si="87"/>
        <v>0</v>
      </c>
      <c r="BI76" s="21" t="s">
        <v>116</v>
      </c>
      <c r="BJ76" s="21" t="s">
        <v>395</v>
      </c>
      <c r="BK76" s="4" t="s">
        <v>530</v>
      </c>
      <c r="BL76" s="4" t="s">
        <v>392</v>
      </c>
      <c r="BM76" s="4" t="s">
        <v>116</v>
      </c>
      <c r="BN76" s="4" t="s">
        <v>605</v>
      </c>
      <c r="BO76" s="123">
        <v>450</v>
      </c>
      <c r="BP76" s="4" t="s">
        <v>2</v>
      </c>
      <c r="BQ76" s="188">
        <v>4.9800000000000004</v>
      </c>
      <c r="BR76" s="124">
        <f t="shared" si="88"/>
        <v>1.1066666666666667E-2</v>
      </c>
      <c r="BS76" s="25"/>
      <c r="BT76" s="4" t="s">
        <v>14</v>
      </c>
      <c r="BU76" s="4" t="s">
        <v>246</v>
      </c>
      <c r="BV76" s="4" t="s">
        <v>252</v>
      </c>
      <c r="BW76" s="123">
        <f>1*5*453.59</f>
        <v>2267.9499999999998</v>
      </c>
      <c r="BX76" s="4" t="s">
        <v>2</v>
      </c>
      <c r="BY76" s="187">
        <v>60.33</v>
      </c>
      <c r="BZ76" s="124">
        <f t="shared" si="89"/>
        <v>2.660111554487533E-2</v>
      </c>
      <c r="CA76" s="4"/>
      <c r="CB76" s="121">
        <f t="shared" si="90"/>
        <v>0</v>
      </c>
      <c r="CD76" s="21" t="s">
        <v>116</v>
      </c>
      <c r="CE76" s="21" t="s">
        <v>395</v>
      </c>
      <c r="CF76" s="4" t="s">
        <v>763</v>
      </c>
      <c r="CG76" s="4" t="s">
        <v>724</v>
      </c>
      <c r="CH76" s="16" t="s">
        <v>772</v>
      </c>
      <c r="CI76" s="4" t="s">
        <v>773</v>
      </c>
      <c r="CJ76" s="123">
        <f>4*4.5*453.59</f>
        <v>8164.62</v>
      </c>
      <c r="CK76" s="4" t="s">
        <v>2</v>
      </c>
      <c r="CL76" s="121">
        <v>59.22</v>
      </c>
      <c r="CM76" s="124">
        <f t="shared" si="93"/>
        <v>7.25324632377257E-3</v>
      </c>
      <c r="CN76" s="25"/>
      <c r="CO76" s="4"/>
      <c r="CP76" s="4"/>
      <c r="CQ76" s="4"/>
      <c r="CR76" s="123"/>
      <c r="CS76" s="4"/>
      <c r="CT76" s="187"/>
      <c r="CU76" s="124">
        <f t="shared" si="91"/>
        <v>0</v>
      </c>
      <c r="CV76" s="4"/>
      <c r="CW76" s="121">
        <f t="shared" si="92"/>
        <v>0</v>
      </c>
    </row>
    <row r="77" spans="1:101" x14ac:dyDescent="0.25">
      <c r="A77" s="126"/>
      <c r="B77" s="127"/>
      <c r="C77" s="127"/>
      <c r="D77" s="127"/>
      <c r="E77" s="127"/>
      <c r="F77" s="283" t="str">
        <f>_xlfn.XLOOKUP($G77,'[1]Product Cost'!$L:$L,'[1]Product Cost'!$K:$K)</f>
        <v>N/A</v>
      </c>
      <c r="G77" s="25" t="s">
        <v>824</v>
      </c>
      <c r="H77" s="284" t="str">
        <f>_xlfn.XLOOKUP($G77,'[1]Product Cost'!$L:$L,'[1]Product Cost'!$M:$M)</f>
        <v>CHRISTIE (OREO)</v>
      </c>
      <c r="I77" s="284" t="str">
        <f>_xlfn.XLOOKUP($G77,'[1]Product Cost'!$L:$L,'[1]Product Cost'!$N:$N)</f>
        <v>GFS</v>
      </c>
      <c r="J77" s="284" t="str">
        <f>_xlfn.XLOOKUP($G77,'[1]Product Cost'!$L:$L,'[1]Product Cost'!$O:$O)</f>
        <v>9619205</v>
      </c>
      <c r="K77" s="284" t="str">
        <f>_xlfn.XLOOKUP($G77,'[1]Product Cost'!$L:$L,'[1]Product Cost'!$P:$P)</f>
        <v>12x454G</v>
      </c>
      <c r="L77" s="285">
        <f>_xlfn.XLOOKUP($G77,'[1]Product Cost'!$L:$L,'[1]Product Cost'!$Q:$Q)</f>
        <v>5448</v>
      </c>
      <c r="M77" s="284" t="str">
        <f>_xlfn.XLOOKUP($G77,'[1]Product Cost'!$L:$L,'[1]Product Cost'!$R:$R)</f>
        <v>g</v>
      </c>
      <c r="N77" s="286">
        <f>_xlfn.XLOOKUP($G77,'[1]Product Cost'!$L:$L,'[1]Product Cost'!$S:$S)</f>
        <v>70.86</v>
      </c>
      <c r="O77" s="287">
        <f>_xlfn.XLOOKUP($G77,'[1]Product Cost'!$L:$L,'[1]Product Cost'!$T:$T)</f>
        <v>1.3006607929515418E-2</v>
      </c>
      <c r="P77" s="25" t="s">
        <v>278</v>
      </c>
      <c r="R77" s="21" t="str">
        <f t="shared" si="83"/>
        <v>X</v>
      </c>
      <c r="S77" s="21" t="str">
        <f>IFERROR(VLOOKUP(G77,'Topping Sauce'!D:D,1,FALSE),"")</f>
        <v/>
      </c>
      <c r="T77" s="21" t="str">
        <f>IFERROR(VLOOKUP(G77,UFlavurs!D:D,1,FALSE),"")</f>
        <v/>
      </c>
      <c r="U77" s="21" t="str">
        <f>IFERROR(VLOOKUP(G77,Usensation!D:D,1,FALSE),"")</f>
        <v>Oreo Cookie &amp; Cream Med Pieces</v>
      </c>
      <c r="V77" s="21" t="str">
        <f>IFERROR(VLOOKUP(G77,Smoothies!D:D,1,FALSE),"")</f>
        <v/>
      </c>
      <c r="W77" s="21" t="str">
        <f>IFERROR(VLOOKUP(G77,'Go Green'!D:D,1,FALSE),"")</f>
        <v/>
      </c>
      <c r="X77" s="21" t="str">
        <f>IFERROR(VLOOKUP(G77,#REF!,1,FALSE),"")</f>
        <v/>
      </c>
      <c r="Y77" s="21" t="str">
        <f>IFERROR(VLOOKUP(G77,Toppings!C:C,1,FALSE),"")</f>
        <v>Oreo Cookie &amp; Cream Med Pieces</v>
      </c>
      <c r="Z77" s="21" t="str">
        <f>IFERROR(VLOOKUP(G77,#REF!,1,FALSE),"")</f>
        <v/>
      </c>
      <c r="AB77" s="21" t="s">
        <v>116</v>
      </c>
      <c r="AC77" s="25" t="s">
        <v>824</v>
      </c>
      <c r="AD77" s="4" t="s">
        <v>357</v>
      </c>
      <c r="AE77" s="4" t="s">
        <v>14</v>
      </c>
      <c r="AF77" s="16" t="s">
        <v>221</v>
      </c>
      <c r="AG77" s="4" t="s">
        <v>222</v>
      </c>
      <c r="AH77" s="11">
        <f>12*454</f>
        <v>5448</v>
      </c>
      <c r="AI77" s="4" t="s">
        <v>2</v>
      </c>
      <c r="AJ77" s="125">
        <v>67.34</v>
      </c>
      <c r="AK77" s="98">
        <f t="shared" si="84"/>
        <v>1.2360499265785609E-2</v>
      </c>
      <c r="AL77" s="4" t="str">
        <f>IFERROR(IF(AF77="TBD","Y",_xlfn.XLOOKUP(AF77,[2]PIVOT!$D:$D,[2]PIVOT!$J:$J)),"N/A")</f>
        <v>N</v>
      </c>
      <c r="AM77" s="25" t="s">
        <v>278</v>
      </c>
      <c r="AN77" s="21" t="s">
        <v>116</v>
      </c>
      <c r="AO77" s="25" t="s">
        <v>279</v>
      </c>
      <c r="AP77" s="4" t="s">
        <v>357</v>
      </c>
      <c r="AQ77" s="4" t="s">
        <v>296</v>
      </c>
      <c r="AR77" s="16" t="s">
        <v>547</v>
      </c>
      <c r="AS77" s="4" t="s">
        <v>578</v>
      </c>
      <c r="AT77" s="11">
        <f>12*454</f>
        <v>5448</v>
      </c>
      <c r="AU77" s="4" t="s">
        <v>2</v>
      </c>
      <c r="AV77" s="101">
        <v>70.180000000000007</v>
      </c>
      <c r="AW77" s="98">
        <f t="shared" si="85"/>
        <v>1.288179148311307E-2</v>
      </c>
      <c r="AX77" s="25" t="s">
        <v>278</v>
      </c>
      <c r="AY77" s="4" t="s">
        <v>14</v>
      </c>
      <c r="AZ77" s="16" t="s">
        <v>221</v>
      </c>
      <c r="BA77" s="4" t="s">
        <v>222</v>
      </c>
      <c r="BB77" s="11">
        <f>12*454</f>
        <v>5448</v>
      </c>
      <c r="BC77" s="4" t="s">
        <v>2</v>
      </c>
      <c r="BD77" s="187">
        <v>67.34</v>
      </c>
      <c r="BE77" s="98">
        <f t="shared" si="86"/>
        <v>1.2360499265785609E-2</v>
      </c>
      <c r="BF77" s="16">
        <v>50</v>
      </c>
      <c r="BG77" s="187">
        <f t="shared" si="87"/>
        <v>3367</v>
      </c>
      <c r="BI77" s="21" t="s">
        <v>116</v>
      </c>
      <c r="BJ77" s="25" t="s">
        <v>279</v>
      </c>
      <c r="BK77" s="4" t="s">
        <v>357</v>
      </c>
      <c r="BL77" s="4" t="s">
        <v>618</v>
      </c>
      <c r="BM77" s="4" t="s">
        <v>295</v>
      </c>
      <c r="BN77" s="4" t="s">
        <v>578</v>
      </c>
      <c r="BO77" s="11">
        <f>12*454</f>
        <v>5448</v>
      </c>
      <c r="BP77" s="4" t="s">
        <v>2</v>
      </c>
      <c r="BQ77" s="90">
        <f>AV77</f>
        <v>70.180000000000007</v>
      </c>
      <c r="BR77" s="98">
        <f t="shared" si="88"/>
        <v>1.288179148311307E-2</v>
      </c>
      <c r="BS77" s="25" t="s">
        <v>278</v>
      </c>
      <c r="BT77" s="4" t="s">
        <v>14</v>
      </c>
      <c r="BU77" s="16" t="s">
        <v>221</v>
      </c>
      <c r="BV77" s="4" t="s">
        <v>222</v>
      </c>
      <c r="BW77" s="11">
        <f>12*454</f>
        <v>5448</v>
      </c>
      <c r="BX77" s="4" t="s">
        <v>2</v>
      </c>
      <c r="BY77" s="187">
        <v>67.34</v>
      </c>
      <c r="BZ77" s="98">
        <f t="shared" si="89"/>
        <v>1.2360499265785609E-2</v>
      </c>
      <c r="CA77" s="16"/>
      <c r="CB77" s="187">
        <f t="shared" si="90"/>
        <v>0</v>
      </c>
      <c r="CD77" s="21" t="s">
        <v>116</v>
      </c>
      <c r="CE77" s="25" t="s">
        <v>279</v>
      </c>
      <c r="CF77" s="4" t="s">
        <v>357</v>
      </c>
      <c r="CG77" s="4" t="s">
        <v>724</v>
      </c>
      <c r="CH77" s="16" t="s">
        <v>774</v>
      </c>
      <c r="CI77" s="16" t="s">
        <v>775</v>
      </c>
      <c r="CJ77" s="123">
        <f>12*1*453.59</f>
        <v>5443.08</v>
      </c>
      <c r="CK77" s="4" t="s">
        <v>2</v>
      </c>
      <c r="CL77" s="125">
        <v>60.78</v>
      </c>
      <c r="CM77" s="98">
        <f t="shared" si="93"/>
        <v>1.1166471923984215E-2</v>
      </c>
      <c r="CN77" s="25" t="s">
        <v>278</v>
      </c>
      <c r="CO77" s="4"/>
      <c r="CP77" s="16"/>
      <c r="CQ77" s="4"/>
      <c r="CR77" s="11"/>
      <c r="CS77" s="4"/>
      <c r="CT77" s="187"/>
      <c r="CU77" s="98">
        <f t="shared" si="91"/>
        <v>0</v>
      </c>
      <c r="CV77" s="16"/>
      <c r="CW77" s="187">
        <f t="shared" si="92"/>
        <v>0</v>
      </c>
    </row>
    <row r="78" spans="1:101" x14ac:dyDescent="0.25">
      <c r="A78" s="126"/>
      <c r="B78" s="127"/>
      <c r="C78" s="127"/>
      <c r="D78" s="127"/>
      <c r="E78" s="127"/>
      <c r="F78" s="283" t="str">
        <f>_xlfn.XLOOKUP($G78,'[1]Product Cost'!$L:$L,'[1]Product Cost'!$K:$K)</f>
        <v>N/A</v>
      </c>
      <c r="G78" s="21" t="s">
        <v>404</v>
      </c>
      <c r="H78" s="284" t="str">
        <f>_xlfn.XLOOKUP($G78,'[1]Product Cost'!$L:$L,'[1]Product Cost'!$M:$M)</f>
        <v>WONKA</v>
      </c>
      <c r="I78" s="284" t="str">
        <f>_xlfn.XLOOKUP($G78,'[1]Product Cost'!$L:$L,'[1]Product Cost'!$N:$N)</f>
        <v>GFS</v>
      </c>
      <c r="J78" s="284" t="str">
        <f>_xlfn.XLOOKUP($G78,'[1]Product Cost'!$L:$L,'[1]Product Cost'!$O:$O)</f>
        <v>1228917</v>
      </c>
      <c r="K78" s="284" t="str">
        <f>_xlfn.XLOOKUP($G78,'[1]Product Cost'!$L:$L,'[1]Product Cost'!$P:$P)</f>
        <v>1X3KG</v>
      </c>
      <c r="L78" s="285">
        <f>_xlfn.XLOOKUP($G78,'[1]Product Cost'!$L:$L,'[1]Product Cost'!$Q:$Q)</f>
        <v>3000</v>
      </c>
      <c r="M78" s="284" t="str">
        <f>_xlfn.XLOOKUP($G78,'[1]Product Cost'!$L:$L,'[1]Product Cost'!$R:$R)</f>
        <v>g</v>
      </c>
      <c r="N78" s="286">
        <f>_xlfn.XLOOKUP($G78,'[1]Product Cost'!$L:$L,'[1]Product Cost'!$S:$S)</f>
        <v>73.55</v>
      </c>
      <c r="O78" s="287">
        <f>_xlfn.XLOOKUP($G78,'[1]Product Cost'!$L:$L,'[1]Product Cost'!$T:$T)</f>
        <v>2.4516666666666666E-2</v>
      </c>
      <c r="P78" s="25"/>
      <c r="R78" s="21" t="str">
        <f t="shared" si="83"/>
        <v>X</v>
      </c>
      <c r="S78" s="21" t="str">
        <f>IFERROR(VLOOKUP(G78,'Topping Sauce'!D:D,1,FALSE),"")</f>
        <v/>
      </c>
      <c r="T78" s="21" t="str">
        <f>IFERROR(VLOOKUP(G78,UFlavurs!D:D,1,FALSE),"")</f>
        <v/>
      </c>
      <c r="U78" s="21" t="str">
        <f>IFERROR(VLOOKUP(G78,Usensation!D:D,1,FALSE),"")</f>
        <v/>
      </c>
      <c r="V78" s="21" t="str">
        <f>IFERROR(VLOOKUP(G78,Smoothies!D:D,1,FALSE),"")</f>
        <v/>
      </c>
      <c r="W78" s="21" t="str">
        <f>IFERROR(VLOOKUP(G78,'Go Green'!D:D,1,FALSE),"")</f>
        <v/>
      </c>
      <c r="X78" s="21" t="str">
        <f>IFERROR(VLOOKUP(G78,#REF!,1,FALSE),"")</f>
        <v/>
      </c>
      <c r="Y78" s="21" t="str">
        <f>IFERROR(VLOOKUP(G78,Toppings!C:C,1,FALSE),"")</f>
        <v>Rainbow Nerds</v>
      </c>
      <c r="Z78" s="21" t="str">
        <f>IFERROR(VLOOKUP(G78,#REF!,1,FALSE),"")</f>
        <v/>
      </c>
      <c r="AB78" s="21" t="s">
        <v>116</v>
      </c>
      <c r="AC78" s="21" t="s">
        <v>404</v>
      </c>
      <c r="AD78" s="4" t="s">
        <v>353</v>
      </c>
      <c r="AE78" s="4" t="s">
        <v>14</v>
      </c>
      <c r="AF78" s="16" t="s">
        <v>241</v>
      </c>
      <c r="AG78" s="4" t="s">
        <v>23</v>
      </c>
      <c r="AH78" s="123">
        <f>3*1000</f>
        <v>3000</v>
      </c>
      <c r="AI78" s="4" t="s">
        <v>2</v>
      </c>
      <c r="AJ78" s="121">
        <v>58.93</v>
      </c>
      <c r="AK78" s="124">
        <f t="shared" si="84"/>
        <v>1.9643333333333332E-2</v>
      </c>
      <c r="AL78" s="4" t="str">
        <f>IFERROR(IF(AF78="TBD","Y",_xlfn.XLOOKUP(AF78,[2]PIVOT!$D:$D,[2]PIVOT!$J:$J)),"N/A")</f>
        <v>Y</v>
      </c>
      <c r="AM78" s="25" t="s">
        <v>154</v>
      </c>
      <c r="AN78" s="21" t="s">
        <v>116</v>
      </c>
      <c r="AO78" s="21" t="s">
        <v>404</v>
      </c>
      <c r="AP78" s="4" t="s">
        <v>549</v>
      </c>
      <c r="AQ78" s="4" t="s">
        <v>392</v>
      </c>
      <c r="AR78" s="8" t="s">
        <v>116</v>
      </c>
      <c r="AS78" s="8" t="s">
        <v>606</v>
      </c>
      <c r="AT78" s="173">
        <v>142</v>
      </c>
      <c r="AU78" s="8" t="s">
        <v>2</v>
      </c>
      <c r="AV78" s="171">
        <v>2.2799999999999998</v>
      </c>
      <c r="AW78" s="124">
        <f t="shared" si="85"/>
        <v>1.6056338028169012E-2</v>
      </c>
      <c r="AX78" s="25"/>
      <c r="AY78" s="4" t="s">
        <v>14</v>
      </c>
      <c r="AZ78" s="16" t="s">
        <v>241</v>
      </c>
      <c r="BA78" s="4" t="s">
        <v>23</v>
      </c>
      <c r="BB78" s="123">
        <f>3*1000</f>
        <v>3000</v>
      </c>
      <c r="BC78" s="4" t="s">
        <v>2</v>
      </c>
      <c r="BD78" s="121">
        <v>80.849999999999994</v>
      </c>
      <c r="BE78" s="202">
        <f t="shared" si="86"/>
        <v>2.6949999999999998E-2</v>
      </c>
      <c r="BF78" s="16">
        <v>0</v>
      </c>
      <c r="BG78" s="121">
        <f t="shared" si="87"/>
        <v>0</v>
      </c>
      <c r="BI78" s="21" t="s">
        <v>116</v>
      </c>
      <c r="BJ78" s="21" t="s">
        <v>404</v>
      </c>
      <c r="BK78" s="4" t="s">
        <v>549</v>
      </c>
      <c r="BL78" s="4" t="s">
        <v>392</v>
      </c>
      <c r="BM78" s="8" t="s">
        <v>116</v>
      </c>
      <c r="BN78" s="8" t="s">
        <v>606</v>
      </c>
      <c r="BO78" s="173">
        <v>142</v>
      </c>
      <c r="BP78" s="8" t="s">
        <v>2</v>
      </c>
      <c r="BQ78" s="185">
        <v>2.2799999999999998</v>
      </c>
      <c r="BR78" s="124">
        <f t="shared" si="88"/>
        <v>1.6056338028169012E-2</v>
      </c>
      <c r="BS78" s="25"/>
      <c r="BT78" s="4" t="s">
        <v>14</v>
      </c>
      <c r="BU78" s="16" t="s">
        <v>241</v>
      </c>
      <c r="BV78" s="4" t="s">
        <v>23</v>
      </c>
      <c r="BW78" s="123">
        <f>3*1000</f>
        <v>3000</v>
      </c>
      <c r="BX78" s="8" t="s">
        <v>2</v>
      </c>
      <c r="BY78" s="187">
        <v>80.849999999999994</v>
      </c>
      <c r="BZ78" s="124">
        <f t="shared" si="89"/>
        <v>2.6949999999999998E-2</v>
      </c>
      <c r="CA78" s="16">
        <v>20</v>
      </c>
      <c r="CB78" s="121">
        <f t="shared" si="90"/>
        <v>1617</v>
      </c>
      <c r="CD78" s="21" t="s">
        <v>116</v>
      </c>
      <c r="CE78" s="21" t="s">
        <v>404</v>
      </c>
      <c r="CF78" s="4" t="s">
        <v>351</v>
      </c>
      <c r="CG78" s="4" t="s">
        <v>724</v>
      </c>
      <c r="CH78" s="16" t="s">
        <v>776</v>
      </c>
      <c r="CI78" s="4" t="s">
        <v>732</v>
      </c>
      <c r="CJ78" s="173">
        <f>2*5*453.59</f>
        <v>4535.8999999999996</v>
      </c>
      <c r="CK78" s="4" t="s">
        <v>2</v>
      </c>
      <c r="CL78" s="121">
        <v>59.8</v>
      </c>
      <c r="CM78" s="124">
        <f t="shared" si="93"/>
        <v>1.3183712162966555E-2</v>
      </c>
      <c r="CN78" s="25"/>
      <c r="CO78" s="4"/>
      <c r="CP78" s="16"/>
      <c r="CQ78" s="4"/>
      <c r="CR78" s="123"/>
      <c r="CS78" s="8"/>
      <c r="CT78" s="187"/>
      <c r="CU78" s="124">
        <f t="shared" si="91"/>
        <v>0</v>
      </c>
      <c r="CV78" s="16"/>
      <c r="CW78" s="121">
        <f t="shared" si="92"/>
        <v>0</v>
      </c>
    </row>
    <row r="79" spans="1:101" x14ac:dyDescent="0.25">
      <c r="A79" s="126"/>
      <c r="B79" s="127"/>
      <c r="C79" s="127"/>
      <c r="D79" s="127"/>
      <c r="E79" s="127"/>
      <c r="F79" s="283" t="str">
        <f>_xlfn.XLOOKUP($G79,'[1]Product Cost'!$L:$L,'[1]Product Cost'!$K:$K)</f>
        <v>N/A</v>
      </c>
      <c r="G79" s="21" t="s">
        <v>383</v>
      </c>
      <c r="H79" s="284" t="str">
        <f>_xlfn.XLOOKUP($G79,'[1]Product Cost'!$L:$L,'[1]Product Cost'!$M:$M)</f>
        <v>BAKERY ESSENTIA (DAWN FOOD)</v>
      </c>
      <c r="I79" s="284" t="str">
        <f>_xlfn.XLOOKUP($G79,'[1]Product Cost'!$L:$L,'[1]Product Cost'!$N:$N)</f>
        <v>GFS</v>
      </c>
      <c r="J79" s="284" t="str">
        <f>_xlfn.XLOOKUP($G79,'[1]Product Cost'!$L:$L,'[1]Product Cost'!$O:$O)</f>
        <v>1413507</v>
      </c>
      <c r="K79" s="284" t="str">
        <f>_xlfn.XLOOKUP($G79,'[1]Product Cost'!$L:$L,'[1]Product Cost'!$P:$P)</f>
        <v>1X3KG</v>
      </c>
      <c r="L79" s="285">
        <f>_xlfn.XLOOKUP($G79,'[1]Product Cost'!$L:$L,'[1]Product Cost'!$Q:$Q)</f>
        <v>3000</v>
      </c>
      <c r="M79" s="284" t="str">
        <f>_xlfn.XLOOKUP($G79,'[1]Product Cost'!$L:$L,'[1]Product Cost'!$R:$R)</f>
        <v>g</v>
      </c>
      <c r="N79" s="286">
        <f>_xlfn.XLOOKUP($G79,'[1]Product Cost'!$L:$L,'[1]Product Cost'!$S:$S)</f>
        <v>24.93</v>
      </c>
      <c r="O79" s="287">
        <f>_xlfn.XLOOKUP($G79,'[1]Product Cost'!$L:$L,'[1]Product Cost'!$T:$T)</f>
        <v>8.3099999999999997E-3</v>
      </c>
      <c r="P79" s="25"/>
      <c r="R79" s="21" t="str">
        <f t="shared" si="83"/>
        <v>X</v>
      </c>
      <c r="S79" s="21" t="str">
        <f>IFERROR(VLOOKUP(G79,'Topping Sauce'!D:D,1,FALSE),"")</f>
        <v/>
      </c>
      <c r="T79" s="21" t="str">
        <f>IFERROR(VLOOKUP(G79,UFlavurs!D:D,1,FALSE),"")</f>
        <v/>
      </c>
      <c r="U79" s="21" t="str">
        <f>IFERROR(VLOOKUP(G79,Usensation!D:D,1,FALSE),"")</f>
        <v>Rainbow Sprinkles</v>
      </c>
      <c r="V79" s="21" t="str">
        <f>IFERROR(VLOOKUP(G79,Smoothies!D:D,1,FALSE),"")</f>
        <v/>
      </c>
      <c r="W79" s="21" t="str">
        <f>IFERROR(VLOOKUP(G79,'Go Green'!D:D,1,FALSE),"")</f>
        <v/>
      </c>
      <c r="X79" s="21" t="str">
        <f>IFERROR(VLOOKUP(G79,#REF!,1,FALSE),"")</f>
        <v/>
      </c>
      <c r="Y79" s="21" t="str">
        <f>IFERROR(VLOOKUP(G79,Toppings!C:C,1,FALSE),"")</f>
        <v>Rainbow sprinkles</v>
      </c>
      <c r="Z79" s="21" t="str">
        <f>IFERROR(VLOOKUP(G79,#REF!,1,FALSE),"")</f>
        <v/>
      </c>
      <c r="AB79" s="25" t="s">
        <v>116</v>
      </c>
      <c r="AC79" s="21" t="s">
        <v>383</v>
      </c>
      <c r="AD79" s="4" t="s">
        <v>612</v>
      </c>
      <c r="AE79" s="4" t="s">
        <v>14</v>
      </c>
      <c r="AF79" s="4" t="s">
        <v>238</v>
      </c>
      <c r="AG79" s="4" t="s">
        <v>23</v>
      </c>
      <c r="AH79" s="4">
        <f>1*3*1000</f>
        <v>3000</v>
      </c>
      <c r="AI79" s="4" t="s">
        <v>2</v>
      </c>
      <c r="AJ79" s="125">
        <v>23.69</v>
      </c>
      <c r="AK79" s="98">
        <f t="shared" si="84"/>
        <v>7.8966666666666664E-3</v>
      </c>
      <c r="AL79" s="4" t="str">
        <f>IFERROR(IF(AF79="TBD","Y",_xlfn.XLOOKUP(AF79,[2]PIVOT!$D:$D,[2]PIVOT!$J:$J)),"N/A")</f>
        <v>N</v>
      </c>
      <c r="AM79" s="25"/>
      <c r="AN79" s="25" t="s">
        <v>116</v>
      </c>
      <c r="AO79" s="21" t="s">
        <v>383</v>
      </c>
      <c r="AP79" s="4" t="s">
        <v>613</v>
      </c>
      <c r="AQ79" s="4" t="s">
        <v>296</v>
      </c>
      <c r="AR79" s="4" t="s">
        <v>542</v>
      </c>
      <c r="AS79" s="4" t="s">
        <v>543</v>
      </c>
      <c r="AT79" s="11">
        <f>3*1000</f>
        <v>3000</v>
      </c>
      <c r="AU79" s="4" t="s">
        <v>2</v>
      </c>
      <c r="AV79" s="101">
        <v>20.51</v>
      </c>
      <c r="AW79" s="98">
        <f t="shared" si="85"/>
        <v>6.8366666666666671E-3</v>
      </c>
      <c r="AX79" s="25"/>
      <c r="AY79" s="4" t="s">
        <v>14</v>
      </c>
      <c r="AZ79" s="4" t="s">
        <v>238</v>
      </c>
      <c r="BA79" s="4" t="s">
        <v>23</v>
      </c>
      <c r="BB79" s="4">
        <f>1*3*1000</f>
        <v>3000</v>
      </c>
      <c r="BC79" s="4" t="s">
        <v>2</v>
      </c>
      <c r="BD79" s="125">
        <v>23</v>
      </c>
      <c r="BE79" s="98">
        <f t="shared" si="86"/>
        <v>7.6666666666666662E-3</v>
      </c>
      <c r="BF79" s="4">
        <v>30</v>
      </c>
      <c r="BG79" s="125">
        <f t="shared" si="87"/>
        <v>690</v>
      </c>
      <c r="BI79" s="25" t="s">
        <v>116</v>
      </c>
      <c r="BJ79" s="21" t="s">
        <v>383</v>
      </c>
      <c r="BK79" s="4" t="s">
        <v>647</v>
      </c>
      <c r="BL79" s="4" t="s">
        <v>392</v>
      </c>
      <c r="BM79" s="4" t="s">
        <v>116</v>
      </c>
      <c r="BN79" s="4" t="s">
        <v>648</v>
      </c>
      <c r="BO79" s="11">
        <v>130</v>
      </c>
      <c r="BP79" s="4" t="s">
        <v>2</v>
      </c>
      <c r="BQ79" s="38">
        <v>3.97</v>
      </c>
      <c r="BR79" s="98">
        <f t="shared" si="88"/>
        <v>3.0538461538461539E-2</v>
      </c>
      <c r="BS79" s="25"/>
      <c r="BT79" s="4" t="s">
        <v>14</v>
      </c>
      <c r="BU79" s="4" t="s">
        <v>238</v>
      </c>
      <c r="BV79" s="4" t="s">
        <v>23</v>
      </c>
      <c r="BW79" s="4">
        <f>1*3*1000</f>
        <v>3000</v>
      </c>
      <c r="BX79" s="4" t="s">
        <v>2</v>
      </c>
      <c r="BY79" s="187">
        <v>25.3</v>
      </c>
      <c r="BZ79" s="98">
        <f t="shared" si="89"/>
        <v>8.4333333333333343E-3</v>
      </c>
      <c r="CA79" s="4">
        <v>4</v>
      </c>
      <c r="CB79" s="125">
        <f t="shared" si="90"/>
        <v>101.2</v>
      </c>
      <c r="CD79" s="25" t="s">
        <v>116</v>
      </c>
      <c r="CE79" s="21" t="s">
        <v>383</v>
      </c>
      <c r="CF79" s="4" t="s">
        <v>116</v>
      </c>
      <c r="CG79" s="4" t="s">
        <v>724</v>
      </c>
      <c r="CH79" s="16" t="s">
        <v>777</v>
      </c>
      <c r="CI79" s="4" t="s">
        <v>25</v>
      </c>
      <c r="CJ79" s="11">
        <f>10*453.59</f>
        <v>4535.8999999999996</v>
      </c>
      <c r="CK79" s="4" t="s">
        <v>2</v>
      </c>
      <c r="CL79" s="125">
        <v>23.43</v>
      </c>
      <c r="CM79" s="98">
        <f t="shared" si="93"/>
        <v>5.1654577922793715E-3</v>
      </c>
      <c r="CN79" s="25"/>
      <c r="CO79" s="4"/>
      <c r="CP79" s="4"/>
      <c r="CQ79" s="4"/>
      <c r="CR79" s="4"/>
      <c r="CS79" s="4"/>
      <c r="CT79" s="187"/>
      <c r="CU79" s="98">
        <f t="shared" si="91"/>
        <v>0</v>
      </c>
      <c r="CV79" s="4"/>
      <c r="CW79" s="125">
        <f t="shared" si="92"/>
        <v>0</v>
      </c>
    </row>
    <row r="80" spans="1:101" x14ac:dyDescent="0.25">
      <c r="A80" s="126"/>
      <c r="B80" s="127"/>
      <c r="C80" s="127"/>
      <c r="D80" s="127"/>
      <c r="E80" s="127"/>
      <c r="F80" s="283" t="str">
        <f>_xlfn.XLOOKUP($G80,'[1]Product Cost'!$L:$L,'[1]Product Cost'!$K:$K)</f>
        <v>01-255</v>
      </c>
      <c r="G80" s="21" t="s">
        <v>107</v>
      </c>
      <c r="H80" s="284" t="str">
        <f>_xlfn.XLOOKUP($G80,'[1]Product Cost'!$L:$L,'[1]Product Cost'!$M:$M)</f>
        <v>YOGEN FRUZ GROUP (CAROLE'S CHESSECAKE)</v>
      </c>
      <c r="I80" s="284" t="str">
        <f>_xlfn.XLOOKUP($G80,'[1]Product Cost'!$L:$L,'[1]Product Cost'!$N:$N)</f>
        <v>GFS</v>
      </c>
      <c r="J80" s="284" t="str">
        <f>_xlfn.XLOOKUP($G80,'[1]Product Cost'!$L:$L,'[1]Product Cost'!$O:$O)</f>
        <v>1429585</v>
      </c>
      <c r="K80" s="284" t="str">
        <f>_xlfn.XLOOKUP($G80,'[1]Product Cost'!$L:$L,'[1]Product Cost'!$P:$P)</f>
        <v>1X10LB</v>
      </c>
      <c r="L80" s="285">
        <f>_xlfn.XLOOKUP($G80,'[1]Product Cost'!$L:$L,'[1]Product Cost'!$Q:$Q)</f>
        <v>4535.8999999999996</v>
      </c>
      <c r="M80" s="284" t="str">
        <f>_xlfn.XLOOKUP($G80,'[1]Product Cost'!$L:$L,'[1]Product Cost'!$R:$R)</f>
        <v>g</v>
      </c>
      <c r="N80" s="286">
        <f>_xlfn.XLOOKUP($G80,'[1]Product Cost'!$L:$L,'[1]Product Cost'!$S:$S)</f>
        <v>59.61</v>
      </c>
      <c r="O80" s="287">
        <f>_xlfn.XLOOKUP($G80,'[1]Product Cost'!$L:$L,'[1]Product Cost'!$T:$T)</f>
        <v>1.3141824114288235E-2</v>
      </c>
      <c r="P80" s="25"/>
      <c r="R80" s="21" t="str">
        <f t="shared" si="83"/>
        <v>X</v>
      </c>
      <c r="S80" s="21" t="str">
        <f>IFERROR(VLOOKUP(G80,'Topping Sauce'!D:D,1,FALSE),"")</f>
        <v/>
      </c>
      <c r="T80" s="21" t="str">
        <f>IFERROR(VLOOKUP(G80,UFlavurs!D:D,1,FALSE),"")</f>
        <v/>
      </c>
      <c r="U80" s="21" t="str">
        <f>IFERROR(VLOOKUP(G80,Usensation!D:D,1,FALSE),"")</f>
        <v>Red Velvet Bites</v>
      </c>
      <c r="V80" s="21" t="str">
        <f>IFERROR(VLOOKUP(G80,Smoothies!D:D,1,FALSE),"")</f>
        <v/>
      </c>
      <c r="W80" s="21" t="str">
        <f>IFERROR(VLOOKUP(G80,'Go Green'!D:D,1,FALSE),"")</f>
        <v/>
      </c>
      <c r="X80" s="21" t="str">
        <f>IFERROR(VLOOKUP(G80,#REF!,1,FALSE),"")</f>
        <v/>
      </c>
      <c r="Y80" s="21" t="str">
        <f>IFERROR(VLOOKUP(G80,Toppings!C:C,1,FALSE),"")</f>
        <v>Red Velvet Bites</v>
      </c>
      <c r="Z80" s="21" t="str">
        <f>IFERROR(VLOOKUP(G80,#REF!,1,FALSE),"")</f>
        <v/>
      </c>
      <c r="AB80" s="21" t="s">
        <v>385</v>
      </c>
      <c r="AC80" s="21" t="s">
        <v>107</v>
      </c>
      <c r="AD80" s="4" t="s">
        <v>384</v>
      </c>
      <c r="AE80" s="4" t="s">
        <v>14</v>
      </c>
      <c r="AF80" s="4" t="s">
        <v>177</v>
      </c>
      <c r="AG80" s="4" t="s">
        <v>25</v>
      </c>
      <c r="AH80" s="11">
        <f>10*453.59</f>
        <v>4535.8999999999996</v>
      </c>
      <c r="AI80" s="4" t="s">
        <v>2</v>
      </c>
      <c r="AJ80" s="121">
        <v>53.55</v>
      </c>
      <c r="AK80" s="98">
        <f t="shared" si="84"/>
        <v>1.1805815824863864E-2</v>
      </c>
      <c r="AL80" s="4" t="str">
        <f>IFERROR(IF(AF80="TBD","Y",_xlfn.XLOOKUP(AF80,[2]PIVOT!$D:$D,[2]PIVOT!$J:$J)),"N/A")</f>
        <v>N</v>
      </c>
      <c r="AM80" s="25"/>
      <c r="AN80" s="21" t="s">
        <v>385</v>
      </c>
      <c r="AO80" s="21" t="s">
        <v>107</v>
      </c>
      <c r="AP80" s="4" t="s">
        <v>384</v>
      </c>
      <c r="AQ80" s="4" t="s">
        <v>296</v>
      </c>
      <c r="AR80" s="4" t="s">
        <v>539</v>
      </c>
      <c r="AS80" s="4" t="s">
        <v>25</v>
      </c>
      <c r="AT80" s="11">
        <f>10*453.59</f>
        <v>4535.8999999999996</v>
      </c>
      <c r="AU80" s="4" t="s">
        <v>2</v>
      </c>
      <c r="AV80" s="101">
        <v>49.36</v>
      </c>
      <c r="AW80" s="98">
        <f t="shared" si="85"/>
        <v>1.088207411979982E-2</v>
      </c>
      <c r="AX80" s="25"/>
      <c r="AY80" s="4" t="s">
        <v>14</v>
      </c>
      <c r="AZ80" s="4" t="s">
        <v>177</v>
      </c>
      <c r="BA80" s="4" t="s">
        <v>25</v>
      </c>
      <c r="BB80" s="11">
        <f>10*453.59</f>
        <v>4535.8999999999996</v>
      </c>
      <c r="BC80" s="4" t="s">
        <v>2</v>
      </c>
      <c r="BD80" s="38">
        <v>58.77</v>
      </c>
      <c r="BE80" s="201">
        <f t="shared" si="86"/>
        <v>1.2956634846447233E-2</v>
      </c>
      <c r="BF80" s="4">
        <v>40</v>
      </c>
      <c r="BG80" s="187">
        <f t="shared" si="87"/>
        <v>2350.8000000000002</v>
      </c>
      <c r="BI80" s="21" t="s">
        <v>385</v>
      </c>
      <c r="BJ80" s="21" t="s">
        <v>107</v>
      </c>
      <c r="BK80" s="4" t="s">
        <v>384</v>
      </c>
      <c r="BL80" s="4" t="s">
        <v>618</v>
      </c>
      <c r="BM80" s="4" t="s">
        <v>295</v>
      </c>
      <c r="BN80" s="4" t="s">
        <v>25</v>
      </c>
      <c r="BO80" s="11">
        <f>10*453.59</f>
        <v>4535.8999999999996</v>
      </c>
      <c r="BP80" s="4" t="s">
        <v>2</v>
      </c>
      <c r="BQ80" s="38">
        <v>72.989999999999995</v>
      </c>
      <c r="BR80" s="98">
        <f t="shared" si="88"/>
        <v>1.6091624594898477E-2</v>
      </c>
      <c r="BS80" s="25"/>
      <c r="BT80" s="4" t="s">
        <v>14</v>
      </c>
      <c r="BU80" s="4" t="s">
        <v>177</v>
      </c>
      <c r="BV80" s="4" t="s">
        <v>25</v>
      </c>
      <c r="BW80" s="11">
        <f>10*453.59</f>
        <v>4535.8999999999996</v>
      </c>
      <c r="BX80" s="4" t="s">
        <v>2</v>
      </c>
      <c r="BY80" s="187">
        <v>60.12</v>
      </c>
      <c r="BZ80" s="98">
        <f t="shared" si="89"/>
        <v>1.3254260455477415E-2</v>
      </c>
      <c r="CA80" s="4">
        <v>10</v>
      </c>
      <c r="CB80" s="187">
        <f t="shared" si="90"/>
        <v>601.19999999999993</v>
      </c>
      <c r="CD80" s="21" t="s">
        <v>116</v>
      </c>
      <c r="CE80" s="21" t="s">
        <v>107</v>
      </c>
      <c r="CF80" s="4" t="s">
        <v>778</v>
      </c>
      <c r="CG80" s="4" t="s">
        <v>724</v>
      </c>
      <c r="CH80" s="16" t="s">
        <v>779</v>
      </c>
      <c r="CI80" s="4" t="s">
        <v>25</v>
      </c>
      <c r="CJ80" s="11">
        <f>10*453.59</f>
        <v>4535.8999999999996</v>
      </c>
      <c r="CK80" s="4" t="s">
        <v>2</v>
      </c>
      <c r="CL80" s="121">
        <v>55.09</v>
      </c>
      <c r="CM80" s="98">
        <f t="shared" si="93"/>
        <v>1.2145329482572369E-2</v>
      </c>
      <c r="CN80" s="25"/>
      <c r="CO80" s="4"/>
      <c r="CP80" s="4"/>
      <c r="CQ80" s="4"/>
      <c r="CR80" s="11"/>
      <c r="CS80" s="4"/>
      <c r="CT80" s="187"/>
      <c r="CU80" s="98">
        <f t="shared" si="91"/>
        <v>0</v>
      </c>
      <c r="CV80" s="4"/>
      <c r="CW80" s="187">
        <f t="shared" si="92"/>
        <v>0</v>
      </c>
    </row>
    <row r="81" spans="1:101" x14ac:dyDescent="0.25">
      <c r="A81" s="126"/>
      <c r="B81" s="127"/>
      <c r="C81" s="127"/>
      <c r="D81" s="127"/>
      <c r="E81" s="127"/>
      <c r="F81" s="283" t="str">
        <f>_xlfn.XLOOKUP($G81,'[1]Product Cost'!$L:$L,'[1]Product Cost'!$K:$K)</f>
        <v>N/A</v>
      </c>
      <c r="G81" s="21" t="s">
        <v>19</v>
      </c>
      <c r="H81" s="284" t="str">
        <f>_xlfn.XLOOKUP($G81,'[1]Product Cost'!$L:$L,'[1]Product Cost'!$M:$M)</f>
        <v>GORDON CHOICE (TROPHY FOODS)</v>
      </c>
      <c r="I81" s="284" t="str">
        <f>_xlfn.XLOOKUP($G81,'[1]Product Cost'!$L:$L,'[1]Product Cost'!$N:$N)</f>
        <v>GFS</v>
      </c>
      <c r="J81" s="284" t="str">
        <f>_xlfn.XLOOKUP($G81,'[1]Product Cost'!$L:$L,'[1]Product Cost'!$O:$O)</f>
        <v>6366405</v>
      </c>
      <c r="K81" s="284" t="str">
        <f>_xlfn.XLOOKUP($G81,'[1]Product Cost'!$L:$L,'[1]Product Cost'!$P:$P)</f>
        <v>1X3KG</v>
      </c>
      <c r="L81" s="285">
        <f>_xlfn.XLOOKUP($G81,'[1]Product Cost'!$L:$L,'[1]Product Cost'!$Q:$Q)</f>
        <v>3000</v>
      </c>
      <c r="M81" s="284" t="str">
        <f>_xlfn.XLOOKUP($G81,'[1]Product Cost'!$L:$L,'[1]Product Cost'!$R:$R)</f>
        <v>g</v>
      </c>
      <c r="N81" s="286">
        <f>_xlfn.XLOOKUP($G81,'[1]Product Cost'!$L:$L,'[1]Product Cost'!$S:$S)</f>
        <v>24.36</v>
      </c>
      <c r="O81" s="287">
        <f>_xlfn.XLOOKUP($G81,'[1]Product Cost'!$L:$L,'[1]Product Cost'!$T:$T)</f>
        <v>8.1200000000000005E-3</v>
      </c>
      <c r="P81" s="25"/>
      <c r="R81" s="21" t="str">
        <f t="shared" si="83"/>
        <v>X</v>
      </c>
      <c r="S81" s="21" t="str">
        <f>IFERROR(VLOOKUP(G81,'Topping Sauce'!D:D,1,FALSE),"")</f>
        <v/>
      </c>
      <c r="T81" s="21" t="str">
        <f>IFERROR(VLOOKUP(G81,UFlavurs!D:D,1,FALSE),"")</f>
        <v/>
      </c>
      <c r="U81" s="21" t="str">
        <f>IFERROR(VLOOKUP(G81,Usensation!D:D,1,FALSE),"")</f>
        <v>Shredded Coconut</v>
      </c>
      <c r="V81" s="21" t="str">
        <f>IFERROR(VLOOKUP(G81,Smoothies!D:D,1,FALSE),"")</f>
        <v/>
      </c>
      <c r="W81" s="21" t="str">
        <f>IFERROR(VLOOKUP(G81,'Go Green'!D:D,1,FALSE),"")</f>
        <v/>
      </c>
      <c r="X81" s="21" t="str">
        <f>IFERROR(VLOOKUP(G81,#REF!,1,FALSE),"")</f>
        <v/>
      </c>
      <c r="Y81" s="21" t="str">
        <f>IFERROR(VLOOKUP(G81,Toppings!C:C,1,FALSE),"")</f>
        <v>Shredded Coconut</v>
      </c>
      <c r="Z81" s="21" t="str">
        <f>IFERROR(VLOOKUP(G81,#REF!,1,FALSE),"")</f>
        <v/>
      </c>
      <c r="AB81" s="21" t="s">
        <v>116</v>
      </c>
      <c r="AC81" s="21" t="s">
        <v>19</v>
      </c>
      <c r="AD81" s="4" t="s">
        <v>508</v>
      </c>
      <c r="AE81" s="4" t="s">
        <v>14</v>
      </c>
      <c r="AF81" s="4" t="s">
        <v>180</v>
      </c>
      <c r="AG81" s="4" t="s">
        <v>23</v>
      </c>
      <c r="AH81" s="11">
        <f>1*3*1000</f>
        <v>3000</v>
      </c>
      <c r="AI81" s="4" t="s">
        <v>2</v>
      </c>
      <c r="AJ81" s="121">
        <v>23.15</v>
      </c>
      <c r="AK81" s="98">
        <f t="shared" si="84"/>
        <v>7.7166666666666659E-3</v>
      </c>
      <c r="AL81" s="4" t="str">
        <f>IFERROR(IF(AF81="TBD","Y",_xlfn.XLOOKUP(AF81,[2]PIVOT!$D:$D,[2]PIVOT!$J:$J)),"N/A")</f>
        <v>N</v>
      </c>
      <c r="AM81" s="25"/>
      <c r="AN81" s="21" t="s">
        <v>116</v>
      </c>
      <c r="AO81" s="21" t="s">
        <v>19</v>
      </c>
      <c r="AP81" s="4" t="s">
        <v>610</v>
      </c>
      <c r="AQ81" s="4" t="s">
        <v>296</v>
      </c>
      <c r="AR81" s="4" t="s">
        <v>540</v>
      </c>
      <c r="AS81" s="4" t="s">
        <v>541</v>
      </c>
      <c r="AT81" s="11">
        <v>5000</v>
      </c>
      <c r="AU81" s="4" t="s">
        <v>2</v>
      </c>
      <c r="AV81" s="101">
        <v>37.03</v>
      </c>
      <c r="AW81" s="98">
        <f t="shared" si="85"/>
        <v>7.4060000000000003E-3</v>
      </c>
      <c r="AX81" s="25"/>
      <c r="AY81" s="4" t="s">
        <v>14</v>
      </c>
      <c r="AZ81" s="4" t="s">
        <v>180</v>
      </c>
      <c r="BA81" s="4" t="s">
        <v>23</v>
      </c>
      <c r="BB81" s="11">
        <f>1*3*1000</f>
        <v>3000</v>
      </c>
      <c r="BC81" s="4" t="s">
        <v>2</v>
      </c>
      <c r="BD81" s="121">
        <v>23.15</v>
      </c>
      <c r="BE81" s="98">
        <f t="shared" si="86"/>
        <v>7.7166666666666659E-3</v>
      </c>
      <c r="BF81" s="4">
        <v>10</v>
      </c>
      <c r="BG81" s="121">
        <f t="shared" si="87"/>
        <v>231.5</v>
      </c>
      <c r="BI81" s="21" t="s">
        <v>116</v>
      </c>
      <c r="BJ81" s="21" t="s">
        <v>19</v>
      </c>
      <c r="BK81" s="4" t="s">
        <v>295</v>
      </c>
      <c r="BL81" s="4" t="s">
        <v>618</v>
      </c>
      <c r="BM81" s="4" t="s">
        <v>649</v>
      </c>
      <c r="BN81" s="4" t="s">
        <v>651</v>
      </c>
      <c r="BO81" s="11">
        <f>5*1000</f>
        <v>5000</v>
      </c>
      <c r="BP81" s="4" t="s">
        <v>2</v>
      </c>
      <c r="BQ81" s="38">
        <v>33.57</v>
      </c>
      <c r="BR81" s="98">
        <f t="shared" si="88"/>
        <v>6.7140000000000003E-3</v>
      </c>
      <c r="BS81" s="25"/>
      <c r="BT81" s="4" t="s">
        <v>14</v>
      </c>
      <c r="BU81" s="4" t="s">
        <v>180</v>
      </c>
      <c r="BV81" s="4" t="s">
        <v>23</v>
      </c>
      <c r="BW81" s="11">
        <f>1*3*1000</f>
        <v>3000</v>
      </c>
      <c r="BX81" s="4" t="s">
        <v>2</v>
      </c>
      <c r="BY81" s="187">
        <v>23.15</v>
      </c>
      <c r="BZ81" s="98">
        <f t="shared" si="89"/>
        <v>7.7166666666666659E-3</v>
      </c>
      <c r="CA81" s="4">
        <v>10</v>
      </c>
      <c r="CB81" s="121">
        <f t="shared" si="90"/>
        <v>231.5</v>
      </c>
      <c r="CD81" s="21" t="s">
        <v>116</v>
      </c>
      <c r="CE81" s="21" t="s">
        <v>19</v>
      </c>
      <c r="CF81" s="4" t="s">
        <v>351</v>
      </c>
      <c r="CG81" s="4" t="s">
        <v>724</v>
      </c>
      <c r="CH81" s="16" t="s">
        <v>780</v>
      </c>
      <c r="CI81" s="4" t="s">
        <v>781</v>
      </c>
      <c r="CJ81" s="11">
        <f>5*2*453.59</f>
        <v>4535.8999999999996</v>
      </c>
      <c r="CK81" s="4" t="s">
        <v>2</v>
      </c>
      <c r="CL81" s="121">
        <v>36.299999999999997</v>
      </c>
      <c r="CM81" s="98">
        <f t="shared" si="93"/>
        <v>8.0028219317004341E-3</v>
      </c>
      <c r="CN81" s="25"/>
      <c r="CO81" s="4"/>
      <c r="CP81" s="4"/>
      <c r="CQ81" s="4"/>
      <c r="CR81" s="11"/>
      <c r="CS81" s="4"/>
      <c r="CT81" s="187"/>
      <c r="CU81" s="98">
        <f t="shared" si="91"/>
        <v>0</v>
      </c>
      <c r="CV81" s="4"/>
      <c r="CW81" s="121">
        <f t="shared" si="92"/>
        <v>0</v>
      </c>
    </row>
    <row r="82" spans="1:101" x14ac:dyDescent="0.25">
      <c r="A82" s="126"/>
      <c r="B82" s="127"/>
      <c r="C82" s="127"/>
      <c r="D82" s="127"/>
      <c r="E82" s="127"/>
      <c r="F82" s="283" t="str">
        <f>_xlfn.XLOOKUP($G82,'[1]Product Cost'!$L:$L,'[1]Product Cost'!$K:$K)</f>
        <v>130600002</v>
      </c>
      <c r="G82" s="21" t="s">
        <v>713</v>
      </c>
      <c r="H82" s="284" t="str">
        <f>_xlfn.XLOOKUP($G82,'[1]Product Cost'!$L:$L,'[1]Product Cost'!$M:$M)</f>
        <v>YOGEN FRUZ GROUP (BODUO)</v>
      </c>
      <c r="I82" s="284" t="str">
        <f>_xlfn.XLOOKUP($G82,'[1]Product Cost'!$L:$L,'[1]Product Cost'!$N:$N)</f>
        <v>BODUO</v>
      </c>
      <c r="J82" s="284" t="str">
        <f>_xlfn.XLOOKUP($G82,'[1]Product Cost'!$L:$L,'[1]Product Cost'!$O:$O)</f>
        <v>130600002</v>
      </c>
      <c r="K82" s="284" t="str">
        <f>_xlfn.XLOOKUP($G82,'[1]Product Cost'!$L:$L,'[1]Product Cost'!$P:$P)</f>
        <v>6X3KG</v>
      </c>
      <c r="L82" s="285">
        <f>_xlfn.XLOOKUP($G82,'[1]Product Cost'!$L:$L,'[1]Product Cost'!$Q:$Q)</f>
        <v>18000</v>
      </c>
      <c r="M82" s="284" t="str">
        <f>_xlfn.XLOOKUP($G82,'[1]Product Cost'!$L:$L,'[1]Product Cost'!$R:$R)</f>
        <v>g</v>
      </c>
      <c r="N82" s="286">
        <f>_xlfn.XLOOKUP($G82,'[1]Product Cost'!$L:$L,'[1]Product Cost'!$S:$S)</f>
        <v>108.5</v>
      </c>
      <c r="O82" s="287">
        <f>_xlfn.XLOOKUP($G82,'[1]Product Cost'!$L:$L,'[1]Product Cost'!$T:$T)</f>
        <v>6.0277777777777777E-3</v>
      </c>
      <c r="P82" s="25"/>
      <c r="R82" s="21" t="str">
        <f t="shared" si="83"/>
        <v>X</v>
      </c>
      <c r="S82" s="21" t="str">
        <f>IFERROR(VLOOKUP(G82,'Topping Sauce'!D:D,1,FALSE),"")</f>
        <v/>
      </c>
      <c r="T82" s="21" t="str">
        <f>IFERROR(VLOOKUP(G82,UFlavurs!D:D,1,FALSE),"")</f>
        <v/>
      </c>
      <c r="U82" s="21" t="str">
        <f>IFERROR(VLOOKUP(G82,Usensation!D:D,1,FALSE),"")</f>
        <v/>
      </c>
      <c r="V82" s="21" t="str">
        <f>IFERROR(VLOOKUP(G82,Smoothies!D:D,1,FALSE),"")</f>
        <v/>
      </c>
      <c r="W82" s="21" t="str">
        <f>IFERROR(VLOOKUP(G82,'Go Green'!D:D,1,FALSE),"")</f>
        <v/>
      </c>
      <c r="X82" s="21" t="str">
        <f>IFERROR(VLOOKUP(G82,#REF!,1,FALSE),"")</f>
        <v/>
      </c>
      <c r="Y82" s="21" t="str">
        <f>IFERROR(VLOOKUP(G82,Toppings!C:C,1,FALSE),"")</f>
        <v>Strawberry popping Boba</v>
      </c>
      <c r="Z82" s="21" t="str">
        <f>IFERROR(VLOOKUP(G82,#REF!,1,FALSE),"")</f>
        <v/>
      </c>
      <c r="AB82" s="21" t="s">
        <v>722</v>
      </c>
      <c r="AC82" s="21" t="s">
        <v>713</v>
      </c>
      <c r="AD82" s="4" t="s">
        <v>297</v>
      </c>
      <c r="AE82" s="4" t="s">
        <v>298</v>
      </c>
      <c r="AF82" s="4" t="s">
        <v>116</v>
      </c>
      <c r="AG82" s="4" t="s">
        <v>300</v>
      </c>
      <c r="AH82" s="11">
        <f>4*3.4*1000</f>
        <v>13600</v>
      </c>
      <c r="AI82" s="4" t="s">
        <v>2</v>
      </c>
      <c r="AJ82" s="101">
        <v>85</v>
      </c>
      <c r="AK82" s="98">
        <f t="shared" si="84"/>
        <v>6.2500000000000003E-3</v>
      </c>
      <c r="AL82" s="4" t="str">
        <f>IFERROR(IF(AF82="TBD","Y",_xlfn.XLOOKUP(AF82,[2]PIVOT!$D:$D,[2]PIVOT!$J:$J)),"N/A")</f>
        <v>N/A</v>
      </c>
      <c r="AM82" s="25"/>
      <c r="AN82" s="21" t="s">
        <v>722</v>
      </c>
      <c r="AO82" s="21" t="s">
        <v>713</v>
      </c>
      <c r="AP82" s="4" t="s">
        <v>297</v>
      </c>
      <c r="AQ82" s="4" t="s">
        <v>298</v>
      </c>
      <c r="AR82" s="4" t="s">
        <v>116</v>
      </c>
      <c r="AS82" s="4" t="s">
        <v>300</v>
      </c>
      <c r="AT82" s="11">
        <f>4*3.4*1000</f>
        <v>13600</v>
      </c>
      <c r="AU82" s="4" t="s">
        <v>2</v>
      </c>
      <c r="AV82" s="101">
        <v>102</v>
      </c>
      <c r="AW82" s="98">
        <f t="shared" si="85"/>
        <v>7.4999999999999997E-3</v>
      </c>
      <c r="AX82" s="21"/>
      <c r="AY82" s="4" t="s">
        <v>298</v>
      </c>
      <c r="AZ82" s="4" t="s">
        <v>116</v>
      </c>
      <c r="BA82" s="4" t="s">
        <v>300</v>
      </c>
      <c r="BB82" s="11">
        <f>4*3.4*1000</f>
        <v>13600</v>
      </c>
      <c r="BC82" s="4" t="s">
        <v>2</v>
      </c>
      <c r="BD82" s="38">
        <v>102</v>
      </c>
      <c r="BE82" s="98">
        <f t="shared" si="86"/>
        <v>7.4999999999999997E-3</v>
      </c>
      <c r="BF82" s="16">
        <v>0</v>
      </c>
      <c r="BG82" s="38">
        <f t="shared" si="87"/>
        <v>0</v>
      </c>
      <c r="BI82" s="21" t="s">
        <v>722</v>
      </c>
      <c r="BJ82" s="21" t="s">
        <v>713</v>
      </c>
      <c r="BK82" s="4" t="s">
        <v>297</v>
      </c>
      <c r="BL82" s="4" t="s">
        <v>298</v>
      </c>
      <c r="BM82" s="4" t="s">
        <v>116</v>
      </c>
      <c r="BN82" s="4" t="s">
        <v>300</v>
      </c>
      <c r="BO82" s="11">
        <f>4*3.4*1000</f>
        <v>13600</v>
      </c>
      <c r="BP82" s="4" t="s">
        <v>2</v>
      </c>
      <c r="BQ82" s="38">
        <v>102</v>
      </c>
      <c r="BR82" s="98">
        <f t="shared" si="88"/>
        <v>7.4999999999999997E-3</v>
      </c>
      <c r="BS82" s="25"/>
      <c r="BT82" s="4" t="s">
        <v>298</v>
      </c>
      <c r="BU82" s="4" t="s">
        <v>116</v>
      </c>
      <c r="BV82" s="4" t="s">
        <v>300</v>
      </c>
      <c r="BW82" s="11">
        <f>4*3.4*1000</f>
        <v>13600</v>
      </c>
      <c r="BX82" s="4" t="s">
        <v>2</v>
      </c>
      <c r="BY82" s="38">
        <v>102</v>
      </c>
      <c r="BZ82" s="98">
        <f t="shared" si="89"/>
        <v>7.4999999999999997E-3</v>
      </c>
      <c r="CA82" s="4"/>
      <c r="CB82" s="38">
        <f t="shared" si="90"/>
        <v>0</v>
      </c>
      <c r="CD82" s="25" t="s">
        <v>116</v>
      </c>
      <c r="CE82" s="21" t="s">
        <v>713</v>
      </c>
      <c r="CF82" s="4" t="s">
        <v>116</v>
      </c>
      <c r="CG82" s="4" t="s">
        <v>724</v>
      </c>
      <c r="CH82" s="16" t="s">
        <v>782</v>
      </c>
      <c r="CI82" s="4" t="s">
        <v>769</v>
      </c>
      <c r="CJ82" s="173">
        <f>4*7.27*453.59</f>
        <v>13190.397199999998</v>
      </c>
      <c r="CK82" s="4" t="s">
        <v>2</v>
      </c>
      <c r="CL82" s="12">
        <v>93.79</v>
      </c>
      <c r="CM82" s="97">
        <f t="shared" si="93"/>
        <v>7.1104757937084729E-3</v>
      </c>
      <c r="CN82" s="25"/>
      <c r="CO82" s="4"/>
      <c r="CP82" s="4"/>
      <c r="CQ82" s="4"/>
      <c r="CR82" s="11"/>
      <c r="CS82" s="4"/>
      <c r="CT82" s="38"/>
      <c r="CU82" s="98">
        <f t="shared" si="91"/>
        <v>0</v>
      </c>
      <c r="CV82" s="4"/>
      <c r="CW82" s="38">
        <f t="shared" si="92"/>
        <v>0</v>
      </c>
    </row>
    <row r="83" spans="1:101" x14ac:dyDescent="0.25">
      <c r="A83" s="126"/>
      <c r="B83" s="127"/>
      <c r="C83" s="127"/>
      <c r="D83" s="127"/>
      <c r="E83" s="127"/>
      <c r="F83" s="283" t="str">
        <f>_xlfn.XLOOKUP($G83,'[1]Product Cost'!$L:$L,'[1]Product Cost'!$K:$K)</f>
        <v>N/A</v>
      </c>
      <c r="G83" s="21" t="s">
        <v>287</v>
      </c>
      <c r="H83" s="284" t="str">
        <f>_xlfn.XLOOKUP($G83,'[1]Product Cost'!$L:$L,'[1]Product Cost'!$M:$M)</f>
        <v>REDPATH</v>
      </c>
      <c r="I83" s="284" t="str">
        <f>_xlfn.XLOOKUP($G83,'[1]Product Cost'!$L:$L,'[1]Product Cost'!$N:$N)</f>
        <v>GFS</v>
      </c>
      <c r="J83" s="284" t="str">
        <f>_xlfn.XLOOKUP($G83,'[1]Product Cost'!$L:$L,'[1]Product Cost'!$O:$O)</f>
        <v>6959986</v>
      </c>
      <c r="K83" s="284" t="str">
        <f>_xlfn.XLOOKUP($G83,'[1]Product Cost'!$L:$L,'[1]Product Cost'!$P:$P)</f>
        <v>10X2KG</v>
      </c>
      <c r="L83" s="285">
        <f>_xlfn.XLOOKUP($G83,'[1]Product Cost'!$L:$L,'[1]Product Cost'!$Q:$Q)</f>
        <v>20000</v>
      </c>
      <c r="M83" s="284" t="str">
        <f>_xlfn.XLOOKUP($G83,'[1]Product Cost'!$L:$L,'[1]Product Cost'!$R:$R)</f>
        <v>g</v>
      </c>
      <c r="N83" s="286">
        <f>_xlfn.XLOOKUP($G83,'[1]Product Cost'!$L:$L,'[1]Product Cost'!$S:$S)</f>
        <v>62.16</v>
      </c>
      <c r="O83" s="287">
        <f>_xlfn.XLOOKUP($G83,'[1]Product Cost'!$L:$L,'[1]Product Cost'!$T:$T)</f>
        <v>3.1079999999999997E-3</v>
      </c>
      <c r="P83" s="25"/>
      <c r="R83" s="21" t="str">
        <f t="shared" si="83"/>
        <v>X</v>
      </c>
      <c r="S83" s="21" t="str">
        <f>IFERROR(VLOOKUP(G83,'Topping Sauce'!D:D,1,FALSE),"")</f>
        <v>Sugar, White</v>
      </c>
      <c r="T83" s="21" t="str">
        <f>IFERROR(VLOOKUP(G83,UFlavurs!D:D,1,FALSE),"")</f>
        <v/>
      </c>
      <c r="U83" s="21" t="str">
        <f>IFERROR(VLOOKUP(G83,Usensation!D:D,1,FALSE),"")</f>
        <v/>
      </c>
      <c r="V83" s="21" t="str">
        <f>IFERROR(VLOOKUP(G83,Smoothies!D:D,1,FALSE),"")</f>
        <v/>
      </c>
      <c r="W83" s="21" t="str">
        <f>IFERROR(VLOOKUP(G83,'Go Green'!D:D,1,FALSE),"")</f>
        <v/>
      </c>
      <c r="X83" s="21" t="str">
        <f>IFERROR(VLOOKUP(G83,#REF!,1,FALSE),"")</f>
        <v/>
      </c>
      <c r="Y83" s="21" t="str">
        <f>IFERROR(VLOOKUP(G83,Toppings!C:C,1,FALSE),"")</f>
        <v/>
      </c>
      <c r="Z83" s="21" t="str">
        <f>IFERROR(VLOOKUP(G83,#REF!,1,FALSE),"")</f>
        <v/>
      </c>
      <c r="AB83" s="21" t="s">
        <v>116</v>
      </c>
      <c r="AC83" s="21" t="s">
        <v>287</v>
      </c>
      <c r="AD83" s="4" t="s">
        <v>350</v>
      </c>
      <c r="AE83" s="4" t="s">
        <v>14</v>
      </c>
      <c r="AF83" s="16" t="s">
        <v>434</v>
      </c>
      <c r="AG83" s="4" t="s">
        <v>253</v>
      </c>
      <c r="AH83" s="123">
        <f>10*2*1000</f>
        <v>20000</v>
      </c>
      <c r="AI83" s="4" t="s">
        <v>2</v>
      </c>
      <c r="AJ83" s="121">
        <v>57.91</v>
      </c>
      <c r="AK83" s="124">
        <f t="shared" si="84"/>
        <v>2.8954999999999996E-3</v>
      </c>
      <c r="AL83" s="4" t="str">
        <f>IFERROR(IF(AF83="TBD","Y",_xlfn.XLOOKUP(AF83,[2]PIVOT!$D:$D,[2]PIVOT!$J:$J)),"N/A")</f>
        <v>N</v>
      </c>
      <c r="AM83" s="25"/>
      <c r="AN83" s="21" t="s">
        <v>116</v>
      </c>
      <c r="AO83" s="21" t="s">
        <v>287</v>
      </c>
      <c r="AP83" s="4" t="s">
        <v>350</v>
      </c>
      <c r="AQ83" s="4" t="s">
        <v>392</v>
      </c>
      <c r="AR83" s="16" t="s">
        <v>116</v>
      </c>
      <c r="AS83" s="4" t="s">
        <v>544</v>
      </c>
      <c r="AT83" s="11">
        <f>4*1000</f>
        <v>4000</v>
      </c>
      <c r="AU83" s="4" t="s">
        <v>2</v>
      </c>
      <c r="AV83" s="101">
        <v>4.97</v>
      </c>
      <c r="AW83" s="124">
        <f t="shared" si="85"/>
        <v>1.2424999999999999E-3</v>
      </c>
      <c r="AX83" s="25"/>
      <c r="AY83" s="4" t="s">
        <v>14</v>
      </c>
      <c r="AZ83" s="16" t="s">
        <v>434</v>
      </c>
      <c r="BA83" s="4" t="s">
        <v>253</v>
      </c>
      <c r="BB83" s="123">
        <f>10*2*1000</f>
        <v>20000</v>
      </c>
      <c r="BC83" s="4" t="s">
        <v>2</v>
      </c>
      <c r="BD83" s="187">
        <v>52.5</v>
      </c>
      <c r="BE83" s="202">
        <f t="shared" si="86"/>
        <v>2.6250000000000002E-3</v>
      </c>
      <c r="BF83" s="16">
        <v>0</v>
      </c>
      <c r="BG83" s="187">
        <f t="shared" si="87"/>
        <v>0</v>
      </c>
      <c r="BI83" s="21" t="s">
        <v>116</v>
      </c>
      <c r="BJ83" s="21" t="s">
        <v>287</v>
      </c>
      <c r="BK83" s="4" t="s">
        <v>350</v>
      </c>
      <c r="BL83" s="4" t="s">
        <v>392</v>
      </c>
      <c r="BM83" s="16" t="s">
        <v>116</v>
      </c>
      <c r="BN83" s="4" t="s">
        <v>544</v>
      </c>
      <c r="BO83" s="11">
        <f>4*1000</f>
        <v>4000</v>
      </c>
      <c r="BP83" s="4" t="s">
        <v>2</v>
      </c>
      <c r="BQ83" s="38">
        <v>4.97</v>
      </c>
      <c r="BR83" s="124">
        <f t="shared" si="88"/>
        <v>1.2424999999999999E-3</v>
      </c>
      <c r="BS83" s="25"/>
      <c r="BT83" s="4" t="s">
        <v>14</v>
      </c>
      <c r="BU83" s="16" t="s">
        <v>434</v>
      </c>
      <c r="BV83" s="4" t="s">
        <v>253</v>
      </c>
      <c r="BW83" s="123">
        <f>10*2*1000</f>
        <v>20000</v>
      </c>
      <c r="BX83" s="4" t="s">
        <v>2</v>
      </c>
      <c r="BY83" s="187">
        <v>52.54</v>
      </c>
      <c r="BZ83" s="124">
        <f t="shared" si="89"/>
        <v>2.627E-3</v>
      </c>
      <c r="CA83" s="16"/>
      <c r="CB83" s="187">
        <f t="shared" si="90"/>
        <v>0</v>
      </c>
      <c r="CD83" s="21" t="s">
        <v>116</v>
      </c>
      <c r="CE83" s="21" t="s">
        <v>287</v>
      </c>
      <c r="CF83" s="4" t="s">
        <v>350</v>
      </c>
      <c r="CG83" s="4" t="s">
        <v>392</v>
      </c>
      <c r="CH83" s="16" t="s">
        <v>116</v>
      </c>
      <c r="CI83" s="4" t="s">
        <v>783</v>
      </c>
      <c r="CJ83" s="235">
        <f>3*2*1000</f>
        <v>6000</v>
      </c>
      <c r="CK83" s="4" t="s">
        <v>2</v>
      </c>
      <c r="CL83" s="121">
        <v>39.49</v>
      </c>
      <c r="CM83" s="124">
        <f t="shared" si="93"/>
        <v>6.5816666666666671E-3</v>
      </c>
      <c r="CN83" s="25"/>
      <c r="CO83" s="4"/>
      <c r="CP83" s="16"/>
      <c r="CQ83" s="4"/>
      <c r="CR83" s="123"/>
      <c r="CS83" s="4"/>
      <c r="CT83" s="187"/>
      <c r="CU83" s="124">
        <f t="shared" si="91"/>
        <v>0</v>
      </c>
      <c r="CV83" s="16"/>
      <c r="CW83" s="187">
        <f t="shared" si="92"/>
        <v>0</v>
      </c>
    </row>
    <row r="84" spans="1:101" x14ac:dyDescent="0.25">
      <c r="A84" s="126"/>
      <c r="B84" s="127"/>
      <c r="C84" s="127"/>
      <c r="D84" s="127"/>
      <c r="E84" s="127"/>
      <c r="F84" s="283" t="str">
        <f>_xlfn.XLOOKUP($G84,'[1]Product Cost'!$L:$L,'[1]Product Cost'!$K:$K)</f>
        <v>N/A</v>
      </c>
      <c r="G84" s="21" t="s">
        <v>403</v>
      </c>
      <c r="H84" s="284" t="str">
        <f>_xlfn.XLOOKUP($G84,'[1]Product Cost'!$L:$L,'[1]Product Cost'!$M:$M)</f>
        <v>GORDON CHOICE (TROPHY FOODS)</v>
      </c>
      <c r="I84" s="284" t="str">
        <f>_xlfn.XLOOKUP($G84,'[1]Product Cost'!$L:$L,'[1]Product Cost'!$N:$N)</f>
        <v>GFS</v>
      </c>
      <c r="J84" s="284" t="str">
        <f>_xlfn.XLOOKUP($G84,'[1]Product Cost'!$L:$L,'[1]Product Cost'!$O:$O)</f>
        <v>1022681</v>
      </c>
      <c r="K84" s="284" t="str">
        <f>_xlfn.XLOOKUP($G84,'[1]Product Cost'!$L:$L,'[1]Product Cost'!$P:$P)</f>
        <v>1X3KG</v>
      </c>
      <c r="L84" s="285">
        <f>_xlfn.XLOOKUP($G84,'[1]Product Cost'!$L:$L,'[1]Product Cost'!$Q:$Q)</f>
        <v>3000</v>
      </c>
      <c r="M84" s="284" t="str">
        <f>_xlfn.XLOOKUP($G84,'[1]Product Cost'!$L:$L,'[1]Product Cost'!$R:$R)</f>
        <v>g</v>
      </c>
      <c r="N84" s="286">
        <f>_xlfn.XLOOKUP($G84,'[1]Product Cost'!$L:$L,'[1]Product Cost'!$S:$S)</f>
        <v>104.41</v>
      </c>
      <c r="O84" s="287">
        <f>_xlfn.XLOOKUP($G84,'[1]Product Cost'!$L:$L,'[1]Product Cost'!$T:$T)</f>
        <v>3.4803333333333332E-2</v>
      </c>
      <c r="P84" s="25"/>
      <c r="R84" s="21" t="str">
        <f t="shared" si="83"/>
        <v>X</v>
      </c>
      <c r="S84" s="21" t="str">
        <f>IFERROR(VLOOKUP(G84,'Topping Sauce'!D:D,1,FALSE),"")</f>
        <v/>
      </c>
      <c r="T84" s="21" t="str">
        <f>IFERROR(VLOOKUP(G84,UFlavurs!D:D,1,FALSE),"")</f>
        <v/>
      </c>
      <c r="U84" s="21" t="str">
        <f>IFERROR(VLOOKUP(G84,Usensation!D:D,1,FALSE),"")</f>
        <v>Toasted Almonds, Sliced</v>
      </c>
      <c r="V84" s="21" t="str">
        <f>IFERROR(VLOOKUP(G84,Smoothies!D:D,1,FALSE),"")</f>
        <v/>
      </c>
      <c r="W84" s="21" t="str">
        <f>IFERROR(VLOOKUP(G84,'Go Green'!D:D,1,FALSE),"")</f>
        <v>Toasted Almonds, Sliced</v>
      </c>
      <c r="X84" s="21" t="str">
        <f>IFERROR(VLOOKUP(G84,#REF!,1,FALSE),"")</f>
        <v/>
      </c>
      <c r="Y84" s="21" t="str">
        <f>IFERROR(VLOOKUP(G84,Toppings!C:C,1,FALSE),"")</f>
        <v>Toasted Almonds, Sliced</v>
      </c>
      <c r="Z84" s="21" t="str">
        <f>IFERROR(VLOOKUP(G84,#REF!,1,FALSE),"")</f>
        <v/>
      </c>
      <c r="AB84" s="21" t="s">
        <v>116</v>
      </c>
      <c r="AC84" s="21" t="s">
        <v>403</v>
      </c>
      <c r="AD84" s="4" t="s">
        <v>507</v>
      </c>
      <c r="AE84" s="4" t="s">
        <v>14</v>
      </c>
      <c r="AF84" s="4" t="s">
        <v>207</v>
      </c>
      <c r="AG84" s="4" t="s">
        <v>23</v>
      </c>
      <c r="AH84" s="22">
        <f>1*3*1000</f>
        <v>3000</v>
      </c>
      <c r="AI84" s="4" t="s">
        <v>2</v>
      </c>
      <c r="AJ84" s="121">
        <v>99.23</v>
      </c>
      <c r="AK84" s="98">
        <f t="shared" si="84"/>
        <v>3.3076666666666671E-2</v>
      </c>
      <c r="AL84" s="4" t="str">
        <f>IFERROR(IF(AF84="TBD","Y",_xlfn.XLOOKUP(AF84,[2]PIVOT!$D:$D,[2]PIVOT!$J:$J)),"N/A")</f>
        <v>N</v>
      </c>
      <c r="AM84" s="25"/>
      <c r="AN84" s="21" t="s">
        <v>116</v>
      </c>
      <c r="AO84" s="21" t="s">
        <v>403</v>
      </c>
      <c r="AP84" s="4" t="s">
        <v>530</v>
      </c>
      <c r="AQ84" s="4" t="s">
        <v>392</v>
      </c>
      <c r="AR84" s="4" t="s">
        <v>116</v>
      </c>
      <c r="AS84" s="4" t="s">
        <v>611</v>
      </c>
      <c r="AT84" s="22">
        <v>300</v>
      </c>
      <c r="AU84" s="4" t="s">
        <v>2</v>
      </c>
      <c r="AV84" s="101">
        <v>5.94</v>
      </c>
      <c r="AW84" s="98">
        <f t="shared" si="85"/>
        <v>1.9800000000000002E-2</v>
      </c>
      <c r="AX84" s="25"/>
      <c r="AY84" s="4" t="s">
        <v>14</v>
      </c>
      <c r="AZ84" s="4" t="s">
        <v>207</v>
      </c>
      <c r="BA84" s="4" t="s">
        <v>23</v>
      </c>
      <c r="BB84" s="22">
        <f>1*3*1000</f>
        <v>3000</v>
      </c>
      <c r="BC84" s="4" t="s">
        <v>2</v>
      </c>
      <c r="BD84" s="101">
        <f>33.94*3</f>
        <v>101.82</v>
      </c>
      <c r="BE84" s="201">
        <f t="shared" si="86"/>
        <v>3.3939999999999998E-2</v>
      </c>
      <c r="BF84" s="4">
        <v>30</v>
      </c>
      <c r="BG84" s="101">
        <f t="shared" si="87"/>
        <v>3054.6</v>
      </c>
      <c r="BI84" s="21" t="s">
        <v>116</v>
      </c>
      <c r="BJ84" s="21" t="s">
        <v>403</v>
      </c>
      <c r="BK84" s="4" t="s">
        <v>684</v>
      </c>
      <c r="BL84" s="4" t="s">
        <v>618</v>
      </c>
      <c r="BM84" s="4" t="s">
        <v>650</v>
      </c>
      <c r="BN84" s="4" t="s">
        <v>651</v>
      </c>
      <c r="BO84" s="22">
        <f>1*5*1000</f>
        <v>5000</v>
      </c>
      <c r="BP84" s="4" t="s">
        <v>2</v>
      </c>
      <c r="BQ84" s="38">
        <v>52.08</v>
      </c>
      <c r="BR84" s="98">
        <f t="shared" si="88"/>
        <v>1.0416E-2</v>
      </c>
      <c r="BS84" s="25"/>
      <c r="BT84" s="4" t="s">
        <v>14</v>
      </c>
      <c r="BU84" s="4" t="s">
        <v>207</v>
      </c>
      <c r="BV84" s="4" t="s">
        <v>23</v>
      </c>
      <c r="BW84" s="22">
        <f>1*3*1000</f>
        <v>3000</v>
      </c>
      <c r="BX84" s="4" t="s">
        <v>2</v>
      </c>
      <c r="BY84" s="38">
        <v>99.23</v>
      </c>
      <c r="BZ84" s="98">
        <f t="shared" si="89"/>
        <v>3.3076666666666671E-2</v>
      </c>
      <c r="CA84" s="4">
        <v>5</v>
      </c>
      <c r="CB84" s="101">
        <f t="shared" si="90"/>
        <v>496.15000000000003</v>
      </c>
      <c r="CD84" s="21" t="s">
        <v>116</v>
      </c>
      <c r="CE84" s="21" t="s">
        <v>403</v>
      </c>
      <c r="CF84" s="4" t="s">
        <v>530</v>
      </c>
      <c r="CG84" s="4" t="s">
        <v>392</v>
      </c>
      <c r="CH84" s="16" t="s">
        <v>116</v>
      </c>
      <c r="CI84" s="4" t="s">
        <v>785</v>
      </c>
      <c r="CJ84" s="22">
        <v>453</v>
      </c>
      <c r="CK84" s="4" t="s">
        <v>2</v>
      </c>
      <c r="CL84" s="121">
        <v>8.1199999999999992</v>
      </c>
      <c r="CM84" s="98">
        <f t="shared" si="93"/>
        <v>1.792494481236203E-2</v>
      </c>
      <c r="CN84" s="25"/>
      <c r="CO84" s="4"/>
      <c r="CP84" s="4"/>
      <c r="CQ84" s="4"/>
      <c r="CR84" s="22"/>
      <c r="CS84" s="4"/>
      <c r="CT84" s="38"/>
      <c r="CU84" s="98">
        <f t="shared" si="91"/>
        <v>0</v>
      </c>
      <c r="CV84" s="4"/>
      <c r="CW84" s="101">
        <f t="shared" si="92"/>
        <v>0</v>
      </c>
    </row>
    <row r="85" spans="1:101" x14ac:dyDescent="0.25">
      <c r="A85" s="126"/>
      <c r="B85" s="127"/>
      <c r="C85" s="127"/>
      <c r="D85" s="127"/>
      <c r="E85" s="127"/>
      <c r="F85" s="283" t="str">
        <f>_xlfn.XLOOKUP($G85,'[1]Product Cost'!$L:$L,'[1]Product Cost'!$K:$K)</f>
        <v>N/A</v>
      </c>
      <c r="G85" s="21" t="s">
        <v>835</v>
      </c>
      <c r="H85" s="284" t="str">
        <f>_xlfn.XLOOKUP($G85,'[1]Product Cost'!$L:$L,'[1]Product Cost'!$M:$M)</f>
        <v>BOB'S RED MILL</v>
      </c>
      <c r="I85" s="284" t="str">
        <f>_xlfn.XLOOKUP($G85,'[1]Product Cost'!$L:$L,'[1]Product Cost'!$N:$N)</f>
        <v>GFS</v>
      </c>
      <c r="J85" s="284" t="str">
        <f>_xlfn.XLOOKUP($G85,'[1]Product Cost'!$L:$L,'[1]Product Cost'!$O:$O)</f>
        <v>1416670</v>
      </c>
      <c r="K85" s="284" t="str">
        <f>_xlfn.XLOOKUP($G85,'[1]Product Cost'!$L:$L,'[1]Product Cost'!$P:$P)</f>
        <v>5X227G</v>
      </c>
      <c r="L85" s="285">
        <f>_xlfn.XLOOKUP($G85,'[1]Product Cost'!$L:$L,'[1]Product Cost'!$Q:$Q)</f>
        <v>1135</v>
      </c>
      <c r="M85" s="284" t="str">
        <f>_xlfn.XLOOKUP($G85,'[1]Product Cost'!$L:$L,'[1]Product Cost'!$R:$R)</f>
        <v>g</v>
      </c>
      <c r="N85" s="286">
        <f>_xlfn.XLOOKUP($G85,'[1]Product Cost'!$L:$L,'[1]Product Cost'!$S:$S)</f>
        <v>101.46</v>
      </c>
      <c r="O85" s="287">
        <f>_xlfn.XLOOKUP($G85,'[1]Product Cost'!$L:$L,'[1]Product Cost'!$T:$T)</f>
        <v>8.939207048458149E-2</v>
      </c>
      <c r="P85" s="21" t="s">
        <v>930</v>
      </c>
      <c r="R85" s="21" t="str">
        <f t="shared" si="83"/>
        <v>X</v>
      </c>
      <c r="S85" s="21" t="str">
        <f>IFERROR(VLOOKUP(G85,'Topping Sauce'!D:D,1,FALSE),"")</f>
        <v>Xanthan Gum</v>
      </c>
      <c r="T85" s="21" t="str">
        <f>IFERROR(VLOOKUP(G85,UFlavurs!D:D,1,FALSE),"")</f>
        <v/>
      </c>
      <c r="U85" s="21" t="str">
        <f>IFERROR(VLOOKUP(G85,Usensation!D:D,1,FALSE),"")</f>
        <v/>
      </c>
      <c r="V85" s="21" t="str">
        <f>IFERROR(VLOOKUP(G85,Smoothies!D:D,1,FALSE),"")</f>
        <v/>
      </c>
      <c r="W85" s="21" t="str">
        <f>IFERROR(VLOOKUP(G85,'Go Green'!D:D,1,FALSE),"")</f>
        <v/>
      </c>
      <c r="X85" s="21" t="str">
        <f>IFERROR(VLOOKUP(G85,#REF!,1,FALSE),"")</f>
        <v/>
      </c>
      <c r="Y85" s="21" t="str">
        <f>IFERROR(VLOOKUP(G85,Toppings!C:C,1,FALSE),"")</f>
        <v/>
      </c>
      <c r="Z85" s="21" t="str">
        <f>IFERROR(VLOOKUP(G85,#REF!,1,FALSE),"")</f>
        <v/>
      </c>
      <c r="AB85" s="134" t="s">
        <v>116</v>
      </c>
      <c r="AC85" s="134" t="s">
        <v>835</v>
      </c>
      <c r="AD85" s="135" t="s">
        <v>836</v>
      </c>
      <c r="AE85" s="135" t="s">
        <v>14</v>
      </c>
      <c r="AF85" s="135" t="s">
        <v>837</v>
      </c>
      <c r="AG85" s="135" t="s">
        <v>838</v>
      </c>
      <c r="AH85" s="135">
        <f>5*227</f>
        <v>1135</v>
      </c>
      <c r="AI85" s="135" t="s">
        <v>2</v>
      </c>
      <c r="AJ85" s="141">
        <v>98.94</v>
      </c>
      <c r="AK85" s="142">
        <f t="shared" si="84"/>
        <v>8.7171806167400875E-2</v>
      </c>
      <c r="AL85" s="135" t="str">
        <f>IFERROR(IF(AF85="TBD","Y",_xlfn.XLOOKUP(AF85,[2]PIVOT!$D:$D,[2]PIVOT!$J:$J)),"N/A")</f>
        <v>Y</v>
      </c>
      <c r="AM85" s="134" t="s">
        <v>839</v>
      </c>
      <c r="AN85" s="218" t="s">
        <v>116</v>
      </c>
      <c r="AO85" s="218" t="s">
        <v>835</v>
      </c>
      <c r="AP85" s="30"/>
      <c r="AQ85" s="30"/>
      <c r="AR85" s="30"/>
      <c r="AS85" s="30"/>
      <c r="AT85" s="237"/>
      <c r="AU85" s="30" t="s">
        <v>2</v>
      </c>
      <c r="AV85" s="236"/>
      <c r="AW85" s="238">
        <f t="shared" si="85"/>
        <v>0</v>
      </c>
      <c r="AX85" s="209" t="s">
        <v>851</v>
      </c>
      <c r="AY85" s="30"/>
      <c r="AZ85" s="30"/>
      <c r="BA85" s="30"/>
      <c r="BB85" s="210"/>
      <c r="BC85" s="30" t="s">
        <v>2</v>
      </c>
      <c r="BD85" s="33"/>
      <c r="BE85" s="221">
        <f t="shared" si="86"/>
        <v>0</v>
      </c>
      <c r="BF85" s="30"/>
      <c r="BG85" s="33">
        <f t="shared" si="87"/>
        <v>0</v>
      </c>
      <c r="BI85" s="218" t="s">
        <v>116</v>
      </c>
      <c r="BJ85" s="218" t="s">
        <v>835</v>
      </c>
      <c r="BK85" s="30"/>
      <c r="BL85" s="30"/>
      <c r="BM85" s="30"/>
      <c r="BN85" s="30"/>
      <c r="BO85" s="237"/>
      <c r="BP85" s="30" t="s">
        <v>2</v>
      </c>
      <c r="BQ85" s="236"/>
      <c r="BR85" s="238">
        <f t="shared" si="88"/>
        <v>0</v>
      </c>
      <c r="BS85" s="209" t="s">
        <v>852</v>
      </c>
      <c r="BT85" s="30"/>
      <c r="BU85" s="30"/>
      <c r="BV85" s="30"/>
      <c r="BW85" s="210"/>
      <c r="BX85" s="30" t="s">
        <v>2</v>
      </c>
      <c r="BY85" s="33"/>
      <c r="BZ85" s="221">
        <f t="shared" si="89"/>
        <v>0</v>
      </c>
      <c r="CA85" s="30"/>
      <c r="CB85" s="33">
        <f t="shared" si="90"/>
        <v>0</v>
      </c>
      <c r="CD85" s="209" t="s">
        <v>116</v>
      </c>
      <c r="CE85" s="218" t="s">
        <v>835</v>
      </c>
      <c r="CF85" s="30"/>
      <c r="CG85" s="30"/>
      <c r="CH85" s="30"/>
      <c r="CI85" s="30"/>
      <c r="CJ85" s="210"/>
      <c r="CK85" s="30" t="s">
        <v>2</v>
      </c>
      <c r="CL85" s="222"/>
      <c r="CM85" s="248">
        <f t="shared" si="93"/>
        <v>0</v>
      </c>
      <c r="CN85" s="209" t="s">
        <v>852</v>
      </c>
      <c r="CO85" s="30"/>
      <c r="CP85" s="30"/>
      <c r="CQ85" s="30"/>
      <c r="CR85" s="210"/>
      <c r="CS85" s="30"/>
      <c r="CT85" s="33"/>
      <c r="CU85" s="248">
        <f t="shared" si="91"/>
        <v>0</v>
      </c>
      <c r="CV85" s="30"/>
      <c r="CW85" s="33">
        <f t="shared" si="92"/>
        <v>0</v>
      </c>
    </row>
    <row r="86" spans="1:101" x14ac:dyDescent="0.25">
      <c r="A86" s="126"/>
      <c r="B86" s="127"/>
      <c r="C86" s="127"/>
      <c r="D86" s="127"/>
      <c r="E86" s="127"/>
      <c r="F86" s="283" t="str">
        <f>_xlfn.XLOOKUP($G86,'[1]Product Cost'!$L:$L,'[1]Product Cost'!$K:$K)</f>
        <v>N/A</v>
      </c>
      <c r="G86" s="21" t="s">
        <v>401</v>
      </c>
      <c r="H86" s="284" t="str">
        <f>_xlfn.XLOOKUP($G86,'[1]Product Cost'!$L:$L,'[1]Product Cost'!$M:$M)</f>
        <v>DOT FOODS (T.R. TOPPERS)</v>
      </c>
      <c r="I86" s="284" t="str">
        <f>_xlfn.XLOOKUP($G86,'[1]Product Cost'!$L:$L,'[1]Product Cost'!$N:$N)</f>
        <v>GFS</v>
      </c>
      <c r="J86" s="284" t="str">
        <f>_xlfn.XLOOKUP($G86,'[1]Product Cost'!$L:$L,'[1]Product Cost'!$O:$O)</f>
        <v>1256386</v>
      </c>
      <c r="K86" s="284" t="str">
        <f>_xlfn.XLOOKUP($G86,'[1]Product Cost'!$L:$L,'[1]Product Cost'!$P:$P)</f>
        <v>1X10LB</v>
      </c>
      <c r="L86" s="285">
        <f>_xlfn.XLOOKUP($G86,'[1]Product Cost'!$L:$L,'[1]Product Cost'!$Q:$Q)</f>
        <v>4535.8999999999996</v>
      </c>
      <c r="M86" s="284" t="str">
        <f>_xlfn.XLOOKUP($G86,'[1]Product Cost'!$L:$L,'[1]Product Cost'!$R:$R)</f>
        <v>g</v>
      </c>
      <c r="N86" s="286">
        <f>_xlfn.XLOOKUP($G86,'[1]Product Cost'!$L:$L,'[1]Product Cost'!$S:$S)</f>
        <v>69.61</v>
      </c>
      <c r="O86" s="287">
        <f>_xlfn.XLOOKUP($G86,'[1]Product Cost'!$L:$L,'[1]Product Cost'!$T:$T)</f>
        <v>1.5346458255252542E-2</v>
      </c>
      <c r="P86" s="25"/>
      <c r="R86" s="21" t="str">
        <f t="shared" si="83"/>
        <v>X</v>
      </c>
      <c r="S86" s="21" t="str">
        <f>IFERROR(VLOOKUP(G86,'Topping Sauce'!D:D,1,FALSE),"")</f>
        <v/>
      </c>
      <c r="T86" s="21" t="str">
        <f>IFERROR(VLOOKUP(G86,UFlavurs!D:D,1,FALSE),"")</f>
        <v/>
      </c>
      <c r="U86" s="21" t="str">
        <f>IFERROR(VLOOKUP(G86,Usensation!D:D,1,FALSE),"")</f>
        <v/>
      </c>
      <c r="V86" s="21" t="str">
        <f>IFERROR(VLOOKUP(G86,Smoothies!D:D,1,FALSE),"")</f>
        <v/>
      </c>
      <c r="W86" s="21" t="str">
        <f>IFERROR(VLOOKUP(G86,'Go Green'!D:D,1,FALSE),"")</f>
        <v/>
      </c>
      <c r="X86" s="21" t="str">
        <f>IFERROR(VLOOKUP(G86,#REF!,1,FALSE),"")</f>
        <v/>
      </c>
      <c r="Y86" s="21" t="str">
        <f>IFERROR(VLOOKUP(G86,Toppings!C:C,1,FALSE),"")</f>
        <v>Yogurt Chips</v>
      </c>
      <c r="Z86" s="21" t="str">
        <f>IFERROR(VLOOKUP(G86,#REF!,1,FALSE),"")</f>
        <v/>
      </c>
      <c r="AB86" s="21" t="s">
        <v>116</v>
      </c>
      <c r="AC86" s="21" t="s">
        <v>401</v>
      </c>
      <c r="AD86" s="4" t="s">
        <v>351</v>
      </c>
      <c r="AE86" s="4" t="s">
        <v>14</v>
      </c>
      <c r="AF86" s="4" t="s">
        <v>243</v>
      </c>
      <c r="AG86" s="4" t="s">
        <v>25</v>
      </c>
      <c r="AH86" s="123">
        <f>1*10*453.59</f>
        <v>4535.8999999999996</v>
      </c>
      <c r="AI86" s="4" t="s">
        <v>2</v>
      </c>
      <c r="AJ86" s="121">
        <v>66.91</v>
      </c>
      <c r="AK86" s="124">
        <f t="shared" si="84"/>
        <v>1.4751207037192179E-2</v>
      </c>
      <c r="AL86" s="4" t="str">
        <f>IFERROR(IF(AF86="TBD","Y",_xlfn.XLOOKUP(AF86,[2]PIVOT!$D:$D,[2]PIVOT!$J:$J)),"N/A")</f>
        <v>Y</v>
      </c>
      <c r="AM86" s="25" t="s">
        <v>154</v>
      </c>
      <c r="AN86" s="21" t="s">
        <v>116</v>
      </c>
      <c r="AO86" s="21" t="s">
        <v>401</v>
      </c>
      <c r="AP86" s="4" t="s">
        <v>351</v>
      </c>
      <c r="AQ86" s="4" t="s">
        <v>296</v>
      </c>
      <c r="AR86" s="16" t="s">
        <v>545</v>
      </c>
      <c r="AS86" s="4" t="s">
        <v>25</v>
      </c>
      <c r="AT86" s="11">
        <f>1*10*453.59</f>
        <v>4535.8999999999996</v>
      </c>
      <c r="AU86" s="4" t="s">
        <v>2</v>
      </c>
      <c r="AV86" s="101">
        <v>72.92</v>
      </c>
      <c r="AW86" s="124">
        <f t="shared" si="85"/>
        <v>1.6076192155911728E-2</v>
      </c>
      <c r="AX86" s="25"/>
      <c r="AY86" s="4" t="s">
        <v>14</v>
      </c>
      <c r="AZ86" s="4" t="s">
        <v>243</v>
      </c>
      <c r="BA86" s="4" t="s">
        <v>25</v>
      </c>
      <c r="BB86" s="123">
        <f>1*10*453.59</f>
        <v>4535.8999999999996</v>
      </c>
      <c r="BC86" s="4" t="s">
        <v>2</v>
      </c>
      <c r="BD86" s="101">
        <f>14.43*4.536</f>
        <v>65.45447999999999</v>
      </c>
      <c r="BE86" s="124">
        <f t="shared" si="86"/>
        <v>1.4430318128706539E-2</v>
      </c>
      <c r="BF86" s="4">
        <v>30</v>
      </c>
      <c r="BG86" s="101">
        <f t="shared" si="87"/>
        <v>1963.6343999999997</v>
      </c>
      <c r="BI86" s="21" t="s">
        <v>116</v>
      </c>
      <c r="BJ86" s="21" t="s">
        <v>401</v>
      </c>
      <c r="BK86" s="4" t="s">
        <v>351</v>
      </c>
      <c r="BL86" s="4" t="s">
        <v>618</v>
      </c>
      <c r="BM86" s="16" t="s">
        <v>295</v>
      </c>
      <c r="BN86" s="4" t="s">
        <v>25</v>
      </c>
      <c r="BO86" s="11">
        <f>1*10*453.59</f>
        <v>4535.8999999999996</v>
      </c>
      <c r="BP86" s="4" t="s">
        <v>2</v>
      </c>
      <c r="BQ86" s="38" t="s">
        <v>116</v>
      </c>
      <c r="BR86" s="124">
        <f t="shared" si="88"/>
        <v>0</v>
      </c>
      <c r="BS86" s="25"/>
      <c r="BT86" s="4" t="s">
        <v>14</v>
      </c>
      <c r="BU86" s="4" t="s">
        <v>243</v>
      </c>
      <c r="BV86" s="4" t="s">
        <v>25</v>
      </c>
      <c r="BW86" s="11">
        <f>1*10*453.59</f>
        <v>4535.8999999999996</v>
      </c>
      <c r="BX86" s="4" t="s">
        <v>2</v>
      </c>
      <c r="BY86" s="187">
        <v>65.489999999999995</v>
      </c>
      <c r="BZ86" s="124">
        <f t="shared" si="89"/>
        <v>1.4438148989175247E-2</v>
      </c>
      <c r="CA86" s="4">
        <v>2</v>
      </c>
      <c r="CB86" s="101">
        <f t="shared" si="90"/>
        <v>130.97999999999999</v>
      </c>
      <c r="CD86" s="21" t="s">
        <v>116</v>
      </c>
      <c r="CE86" s="21" t="s">
        <v>401</v>
      </c>
      <c r="CF86" s="4" t="s">
        <v>351</v>
      </c>
      <c r="CG86" s="4" t="s">
        <v>724</v>
      </c>
      <c r="CH86" s="16" t="s">
        <v>788</v>
      </c>
      <c r="CI86" s="4" t="s">
        <v>25</v>
      </c>
      <c r="CJ86" s="123">
        <f>1*10*453.59</f>
        <v>4535.8999999999996</v>
      </c>
      <c r="CK86" s="4" t="s">
        <v>2</v>
      </c>
      <c r="CL86" s="121">
        <v>42.08</v>
      </c>
      <c r="CM86" s="124">
        <v>9.2999999999999992E-3</v>
      </c>
      <c r="CN86" s="25" t="s">
        <v>731</v>
      </c>
      <c r="CO86" s="4"/>
      <c r="CP86" s="4"/>
      <c r="CQ86" s="4"/>
      <c r="CR86" s="11"/>
      <c r="CS86" s="4"/>
      <c r="CT86" s="187"/>
      <c r="CU86" s="124">
        <f t="shared" si="91"/>
        <v>0</v>
      </c>
      <c r="CV86" s="4"/>
      <c r="CW86" s="101">
        <f t="shared" si="92"/>
        <v>0</v>
      </c>
    </row>
    <row r="87" spans="1:101" x14ac:dyDescent="0.25">
      <c r="A87" s="126"/>
      <c r="B87" s="127"/>
      <c r="C87" s="127"/>
      <c r="D87" s="127"/>
      <c r="E87" s="127"/>
      <c r="F87" s="283" t="str">
        <f>_xlfn.XLOOKUP($G87,'[1]Product Cost'!$L:$L,'[1]Product Cost'!$K:$K)</f>
        <v>N/A</v>
      </c>
      <c r="G87" s="111" t="s">
        <v>907</v>
      </c>
      <c r="H87" s="284" t="str">
        <f>_xlfn.XLOOKUP($G87,'[1]Product Cost'!$L:$L,'[1]Product Cost'!$M:$M)</f>
        <v>KELLOGG'S/DOT FOODS</v>
      </c>
      <c r="I87" s="284" t="str">
        <f>_xlfn.XLOOKUP($G87,'[1]Product Cost'!$L:$L,'[1]Product Cost'!$N:$N)</f>
        <v>GFS</v>
      </c>
      <c r="J87" s="284" t="str">
        <f>_xlfn.XLOOKUP($G87,'[1]Product Cost'!$L:$L,'[1]Product Cost'!$O:$O)</f>
        <v>1286812</v>
      </c>
      <c r="K87" s="284" t="str">
        <f>_xlfn.XLOOKUP($G87,'[1]Product Cost'!$L:$L,'[1]Product Cost'!$P:$P)</f>
        <v>4X1.4KG</v>
      </c>
      <c r="L87" s="285">
        <f>_xlfn.XLOOKUP($G87,'[1]Product Cost'!$L:$L,'[1]Product Cost'!$Q:$Q)</f>
        <v>5600</v>
      </c>
      <c r="M87" s="284" t="str">
        <f>_xlfn.XLOOKUP($G87,'[1]Product Cost'!$L:$L,'[1]Product Cost'!$R:$R)</f>
        <v>g</v>
      </c>
      <c r="N87" s="286">
        <f>_xlfn.XLOOKUP($G87,'[1]Product Cost'!$L:$L,'[1]Product Cost'!$S:$S)</f>
        <v>60.79</v>
      </c>
      <c r="O87" s="287">
        <f>_xlfn.XLOOKUP($G87,'[1]Product Cost'!$L:$L,'[1]Product Cost'!$T:$T)</f>
        <v>1.0855357142857142E-2</v>
      </c>
      <c r="P87" s="104" t="s">
        <v>926</v>
      </c>
      <c r="R87" s="21" t="str">
        <f t="shared" si="83"/>
        <v>X</v>
      </c>
      <c r="S87" s="21" t="str">
        <f>IFERROR(VLOOKUP(G87,'Topping Sauce'!D:D,1,FALSE),"")</f>
        <v/>
      </c>
      <c r="T87" s="21" t="str">
        <f>IFERROR(VLOOKUP(G87,UFlavurs!D:D,1,FALSE),"")</f>
        <v/>
      </c>
      <c r="U87" s="21" t="str">
        <f>IFERROR(VLOOKUP(G87,Usensation!D:D,1,FALSE),"")</f>
        <v>Granola</v>
      </c>
      <c r="V87" s="21" t="str">
        <f>IFERROR(VLOOKUP(G87,Smoothies!D:D,1,FALSE),"")</f>
        <v/>
      </c>
      <c r="W87" s="21" t="str">
        <f>IFERROR(VLOOKUP(G87,'Go Green'!D:D,1,FALSE),"")</f>
        <v/>
      </c>
      <c r="X87" s="21" t="str">
        <f>IFERROR(VLOOKUP(G87,#REF!,1,FALSE),"")</f>
        <v/>
      </c>
      <c r="Y87" s="21" t="str">
        <f>IFERROR(VLOOKUP(G87,Toppings!C:C,1,FALSE),"")</f>
        <v/>
      </c>
      <c r="Z87" s="21" t="str">
        <f>IFERROR(VLOOKUP(G87,#REF!,1,FALSE),"")</f>
        <v/>
      </c>
      <c r="AB87" s="111" t="s">
        <v>116</v>
      </c>
      <c r="AC87" s="111" t="s">
        <v>907</v>
      </c>
      <c r="AD87" s="105" t="s">
        <v>913</v>
      </c>
      <c r="AE87" s="105" t="s">
        <v>14</v>
      </c>
      <c r="AF87" s="106" t="s">
        <v>914</v>
      </c>
      <c r="AG87" s="105" t="s">
        <v>915</v>
      </c>
      <c r="AH87" s="116">
        <f>4*1.4*1000</f>
        <v>5600</v>
      </c>
      <c r="AI87" s="105" t="s">
        <v>2</v>
      </c>
      <c r="AJ87" s="112">
        <v>61.69</v>
      </c>
      <c r="AK87" s="113">
        <f t="shared" si="84"/>
        <v>1.1016071428571429E-2</v>
      </c>
      <c r="AL87" s="105" t="str">
        <f>IFERROR(IF(AF87="TBD","Y",_xlfn.XLOOKUP(AF87,[2]PIVOT!$D:$D,[2]PIVOT!$J:$J)),"N/A")</f>
        <v>N/A</v>
      </c>
      <c r="AM87" s="104" t="s">
        <v>906</v>
      </c>
      <c r="AN87" s="111" t="s">
        <v>116</v>
      </c>
      <c r="AO87" s="111" t="s">
        <v>907</v>
      </c>
      <c r="AP87" s="105" t="s">
        <v>913</v>
      </c>
      <c r="AQ87" s="105" t="s">
        <v>295</v>
      </c>
      <c r="AR87" s="106" t="s">
        <v>295</v>
      </c>
      <c r="AS87" s="105" t="s">
        <v>915</v>
      </c>
      <c r="AT87" s="116">
        <f>4*1.4*1000</f>
        <v>5600</v>
      </c>
      <c r="AU87" s="105" t="s">
        <v>2</v>
      </c>
      <c r="AV87" s="112"/>
      <c r="AW87" s="113">
        <f t="shared" si="85"/>
        <v>0</v>
      </c>
      <c r="AX87" s="104" t="s">
        <v>906</v>
      </c>
      <c r="AY87" s="105"/>
      <c r="AZ87" s="106"/>
      <c r="BA87" s="105"/>
      <c r="BB87" s="116"/>
      <c r="BC87" s="105" t="s">
        <v>2</v>
      </c>
      <c r="BD87" s="195"/>
      <c r="BE87" s="113">
        <f t="shared" si="86"/>
        <v>0</v>
      </c>
      <c r="BF87" s="106"/>
      <c r="BG87" s="195">
        <f t="shared" si="87"/>
        <v>0</v>
      </c>
      <c r="BI87" s="111" t="s">
        <v>116</v>
      </c>
      <c r="BJ87" s="111" t="s">
        <v>907</v>
      </c>
      <c r="BK87" s="105" t="s">
        <v>913</v>
      </c>
      <c r="BL87" s="105"/>
      <c r="BM87" s="106"/>
      <c r="BN87" s="105"/>
      <c r="BO87" s="116"/>
      <c r="BP87" s="105" t="s">
        <v>2</v>
      </c>
      <c r="BQ87" s="186"/>
      <c r="BR87" s="113">
        <f t="shared" si="88"/>
        <v>0</v>
      </c>
      <c r="BS87" s="104" t="s">
        <v>906</v>
      </c>
      <c r="BT87" s="105"/>
      <c r="BU87" s="106"/>
      <c r="BV87" s="105"/>
      <c r="BW87" s="116"/>
      <c r="BX87" s="105" t="s">
        <v>2</v>
      </c>
      <c r="BY87" s="195"/>
      <c r="BZ87" s="113">
        <f t="shared" si="89"/>
        <v>0</v>
      </c>
      <c r="CA87" s="106"/>
      <c r="CB87" s="195">
        <f t="shared" si="90"/>
        <v>0</v>
      </c>
      <c r="CD87" s="218" t="s">
        <v>116</v>
      </c>
      <c r="CE87" s="218" t="s">
        <v>907</v>
      </c>
      <c r="CF87" s="30"/>
      <c r="CG87" s="30"/>
      <c r="CH87" s="212"/>
      <c r="CI87" s="30"/>
      <c r="CJ87" s="237"/>
      <c r="CK87" s="30" t="s">
        <v>2</v>
      </c>
      <c r="CL87" s="222"/>
      <c r="CM87" s="238">
        <f t="shared" ref="CM87:CM93" si="94">IFERROR(CL87/CJ87,0)</f>
        <v>0</v>
      </c>
      <c r="CN87" s="209" t="s">
        <v>906</v>
      </c>
      <c r="CO87" s="30"/>
      <c r="CP87" s="212"/>
      <c r="CQ87" s="30"/>
      <c r="CR87" s="237"/>
      <c r="CS87" s="30"/>
      <c r="CT87" s="213"/>
      <c r="CU87" s="238">
        <f t="shared" si="91"/>
        <v>0</v>
      </c>
      <c r="CV87" s="212"/>
      <c r="CW87" s="213">
        <f t="shared" si="92"/>
        <v>0</v>
      </c>
    </row>
    <row r="88" spans="1:101" x14ac:dyDescent="0.25">
      <c r="A88" s="126"/>
      <c r="B88" s="127"/>
      <c r="C88" s="127"/>
      <c r="D88" s="127"/>
      <c r="E88" s="127"/>
      <c r="F88" s="283" t="str">
        <f>_xlfn.XLOOKUP($G88,'[1]Product Cost'!$L:$L,'[1]Product Cost'!$K:$K)</f>
        <v>N/A</v>
      </c>
      <c r="G88" s="111" t="s">
        <v>490</v>
      </c>
      <c r="H88" s="284" t="str">
        <f>_xlfn.XLOOKUP($G88,'[1]Product Cost'!$L:$L,'[1]Product Cost'!$M:$M)</f>
        <v>BILLY BEE</v>
      </c>
      <c r="I88" s="284" t="str">
        <f>_xlfn.XLOOKUP($G88,'[1]Product Cost'!$L:$L,'[1]Product Cost'!$N:$N)</f>
        <v>GFS</v>
      </c>
      <c r="J88" s="284" t="str">
        <f>_xlfn.XLOOKUP($G88,'[1]Product Cost'!$L:$L,'[1]Product Cost'!$O:$O)</f>
        <v>7469596</v>
      </c>
      <c r="K88" s="284" t="str">
        <f>_xlfn.XLOOKUP($G88,'[1]Product Cost'!$L:$L,'[1]Product Cost'!$P:$P)</f>
        <v>12X1KG</v>
      </c>
      <c r="L88" s="285">
        <f>_xlfn.XLOOKUP($G88,'[1]Product Cost'!$L:$L,'[1]Product Cost'!$Q:$Q)</f>
        <v>12000</v>
      </c>
      <c r="M88" s="284" t="str">
        <f>_xlfn.XLOOKUP($G88,'[1]Product Cost'!$L:$L,'[1]Product Cost'!$R:$R)</f>
        <v>g</v>
      </c>
      <c r="N88" s="286">
        <f>_xlfn.XLOOKUP($G88,'[1]Product Cost'!$L:$L,'[1]Product Cost'!$S:$S)</f>
        <v>208.8</v>
      </c>
      <c r="O88" s="287">
        <f>_xlfn.XLOOKUP($G88,'[1]Product Cost'!$L:$L,'[1]Product Cost'!$T:$T)</f>
        <v>1.7400000000000002E-2</v>
      </c>
      <c r="P88" s="104" t="s">
        <v>954</v>
      </c>
      <c r="R88" s="21" t="str">
        <f>IF(AND(T88="",U88="",S88="",V88="",W88="",X88="",Z88="",Y88=""),"","X")</f>
        <v>X</v>
      </c>
      <c r="S88" s="21" t="str">
        <f>IFERROR(VLOOKUP(G88,'Topping Sauce'!D:D,1,FALSE),"")</f>
        <v/>
      </c>
      <c r="T88" s="21" t="str">
        <f>IFERROR(VLOOKUP(G88,UFlavurs!D:D,1,FALSE),"")</f>
        <v/>
      </c>
      <c r="U88" s="21" t="str">
        <f>IFERROR(VLOOKUP(G88,Usensation!D:D,1,FALSE),"")</f>
        <v>Honey</v>
      </c>
      <c r="V88" s="21" t="str">
        <f>IFERROR(VLOOKUP(G88,Smoothies!D:D,1,FALSE),"")</f>
        <v/>
      </c>
      <c r="W88" s="21" t="str">
        <f>IFERROR(VLOOKUP(G88,'Go Green'!D:D,1,FALSE),"")</f>
        <v/>
      </c>
      <c r="X88" s="21" t="str">
        <f>IFERROR(VLOOKUP(G88,#REF!,1,FALSE),"")</f>
        <v/>
      </c>
      <c r="Y88" s="21" t="str">
        <f>IFERROR(VLOOKUP(G88,Toppings!C:C,1,FALSE),"")</f>
        <v/>
      </c>
      <c r="Z88" s="21" t="str">
        <f>IFERROR(VLOOKUP(G88,#REF!,1,FALSE),"")</f>
        <v/>
      </c>
      <c r="AB88" s="156" t="s">
        <v>116</v>
      </c>
      <c r="AC88" s="156" t="s">
        <v>490</v>
      </c>
      <c r="AD88" s="157" t="s">
        <v>681</v>
      </c>
      <c r="AE88" s="157" t="s">
        <v>14</v>
      </c>
      <c r="AF88" s="158" t="s">
        <v>633</v>
      </c>
      <c r="AG88" s="157" t="s">
        <v>548</v>
      </c>
      <c r="AH88" s="180">
        <f>12*1*1000</f>
        <v>12000</v>
      </c>
      <c r="AI88" s="157" t="s">
        <v>2</v>
      </c>
      <c r="AJ88" s="178">
        <v>177.32</v>
      </c>
      <c r="AK88" s="181">
        <f>IFERROR(AJ88/AH88,0)</f>
        <v>1.4776666666666665E-2</v>
      </c>
      <c r="AL88" s="157" t="str">
        <f>IFERROR(IF(AF88="TBD","Y",_xlfn.XLOOKUP(AF88,[2]PIVOT!$D:$D,[2]PIVOT!$J:$J)),"N/A")</f>
        <v>N</v>
      </c>
      <c r="AM88" s="162" t="s">
        <v>631</v>
      </c>
      <c r="AN88" s="179" t="s">
        <v>116</v>
      </c>
      <c r="AO88" s="156" t="s">
        <v>490</v>
      </c>
      <c r="AP88" s="157" t="s">
        <v>295</v>
      </c>
      <c r="AQ88" s="157" t="s">
        <v>296</v>
      </c>
      <c r="AR88" s="158" t="s">
        <v>593</v>
      </c>
      <c r="AS88" s="157" t="s">
        <v>548</v>
      </c>
      <c r="AT88" s="180">
        <f>12*1*1000</f>
        <v>12000</v>
      </c>
      <c r="AU88" s="157" t="s">
        <v>2</v>
      </c>
      <c r="AV88" s="178">
        <v>139.35</v>
      </c>
      <c r="AW88" s="181">
        <f>IFERROR(AV88/AT88,0)</f>
        <v>1.16125E-2</v>
      </c>
      <c r="AX88" s="162" t="s">
        <v>631</v>
      </c>
      <c r="AY88" s="157" t="s">
        <v>418</v>
      </c>
      <c r="AZ88" s="158"/>
      <c r="BA88" s="157" t="s">
        <v>418</v>
      </c>
      <c r="BB88" s="180"/>
      <c r="BC88" s="157" t="s">
        <v>418</v>
      </c>
      <c r="BD88" s="194"/>
      <c r="BE88" s="181">
        <f>IFERROR(BD88/BB88,0)</f>
        <v>0</v>
      </c>
      <c r="BF88" s="158"/>
      <c r="BG88" s="194">
        <f>BF88*BD88</f>
        <v>0</v>
      </c>
      <c r="BI88" s="179" t="s">
        <v>116</v>
      </c>
      <c r="BJ88" s="156" t="s">
        <v>490</v>
      </c>
      <c r="BK88" s="157" t="s">
        <v>295</v>
      </c>
      <c r="BL88" s="157" t="s">
        <v>618</v>
      </c>
      <c r="BM88" s="158" t="s">
        <v>295</v>
      </c>
      <c r="BN88" s="157" t="s">
        <v>548</v>
      </c>
      <c r="BO88" s="180">
        <f>12*1*1000</f>
        <v>12000</v>
      </c>
      <c r="BP88" s="157" t="s">
        <v>2</v>
      </c>
      <c r="BQ88" s="189" t="s">
        <v>116</v>
      </c>
      <c r="BR88" s="181">
        <f>IFERROR(BQ88/BO88,0)</f>
        <v>0</v>
      </c>
      <c r="BS88" s="162" t="s">
        <v>631</v>
      </c>
      <c r="BT88" s="157" t="s">
        <v>14</v>
      </c>
      <c r="BU88" s="158" t="s">
        <v>633</v>
      </c>
      <c r="BV88" s="157" t="s">
        <v>548</v>
      </c>
      <c r="BW88" s="180">
        <f>12*1*1000</f>
        <v>12000</v>
      </c>
      <c r="BX88" s="157" t="s">
        <v>2</v>
      </c>
      <c r="BY88" s="194">
        <v>198.44</v>
      </c>
      <c r="BZ88" s="181">
        <f>IFERROR(BY88/BW88,0)</f>
        <v>1.6536666666666665E-2</v>
      </c>
      <c r="CA88" s="158"/>
      <c r="CB88" s="194">
        <f>CA88*BY88</f>
        <v>0</v>
      </c>
      <c r="CD88" s="218" t="s">
        <v>116</v>
      </c>
      <c r="CE88" s="218" t="s">
        <v>490</v>
      </c>
      <c r="CF88" s="30"/>
      <c r="CG88" s="30"/>
      <c r="CH88" s="212"/>
      <c r="CI88" s="30"/>
      <c r="CJ88" s="210"/>
      <c r="CK88" s="30" t="s">
        <v>2</v>
      </c>
      <c r="CL88" s="222"/>
      <c r="CM88" s="211">
        <f t="shared" ref="CM88" si="95">IFERROR(CL88/CJ88,0)</f>
        <v>0</v>
      </c>
      <c r="CN88" s="209" t="s">
        <v>631</v>
      </c>
      <c r="CO88" s="30"/>
      <c r="CP88" s="212"/>
      <c r="CQ88" s="30"/>
      <c r="CR88" s="210"/>
      <c r="CS88" s="30"/>
      <c r="CT88" s="213"/>
      <c r="CU88" s="248">
        <f>IFERROR(CT88/CR88,0)</f>
        <v>0</v>
      </c>
      <c r="CV88" s="212"/>
      <c r="CW88" s="213">
        <f>CV88*CT88</f>
        <v>0</v>
      </c>
    </row>
    <row r="89" spans="1:101" x14ac:dyDescent="0.25">
      <c r="A89" s="126"/>
      <c r="B89" s="127"/>
      <c r="C89" s="127"/>
      <c r="D89" s="127"/>
      <c r="E89" s="127"/>
      <c r="F89" s="283" t="str">
        <f>_xlfn.XLOOKUP($G89,'[1]Product Cost'!$L:$L,'[1]Product Cost'!$K:$K)</f>
        <v>ECT-92048</v>
      </c>
      <c r="G89" s="111" t="s">
        <v>965</v>
      </c>
      <c r="H89" s="284" t="str">
        <f>_xlfn.XLOOKUP($G89,'[1]Product Cost'!$L:$L,'[1]Product Cost'!$M:$M)</f>
        <v>EXCLUSIVE BRANDS</v>
      </c>
      <c r="I89" s="284" t="str">
        <f>_xlfn.XLOOKUP($G89,'[1]Product Cost'!$L:$L,'[1]Product Cost'!$N:$N)</f>
        <v>HEAD OFFICE/WALMART</v>
      </c>
      <c r="J89" s="284" t="str">
        <f>_xlfn.XLOOKUP($G89,'[1]Product Cost'!$L:$L,'[1]Product Cost'!$O:$O)</f>
        <v>N/A</v>
      </c>
      <c r="K89" s="284" t="str">
        <f>_xlfn.XLOOKUP($G89,'[1]Product Cost'!$L:$L,'[1]Product Cost'!$P:$P)</f>
        <v>6x200G</v>
      </c>
      <c r="L89" s="285">
        <f>_xlfn.XLOOKUP($G89,'[1]Product Cost'!$L:$L,'[1]Product Cost'!$Q:$Q)</f>
        <v>1200</v>
      </c>
      <c r="M89" s="284" t="str">
        <f>_xlfn.XLOOKUP($G89,'[1]Product Cost'!$L:$L,'[1]Product Cost'!$R:$R)</f>
        <v>g</v>
      </c>
      <c r="N89" s="286">
        <f>_xlfn.XLOOKUP($G89,'[1]Product Cost'!$L:$L,'[1]Product Cost'!$S:$S)</f>
        <v>51.38</v>
      </c>
      <c r="O89" s="287">
        <f>_xlfn.XLOOKUP($G89,'[1]Product Cost'!$L:$L,'[1]Product Cost'!$T:$T)</f>
        <v>4.281666666666667E-2</v>
      </c>
      <c r="P89" s="104" t="s">
        <v>966</v>
      </c>
      <c r="R89" s="21" t="str">
        <f>IF(AND(T89="",U89="",S89="",V89="",W89="",X89="",Z89="",Y89=""),"","X")</f>
        <v/>
      </c>
      <c r="S89" s="21" t="str">
        <f>IFERROR(VLOOKUP(G89,'Topping Sauce'!D:D,1,FALSE),"")</f>
        <v/>
      </c>
      <c r="T89" s="21" t="str">
        <f>IFERROR(VLOOKUP(G89,UFlavurs!D:D,1,FALSE),"")</f>
        <v/>
      </c>
      <c r="U89" s="21" t="str">
        <f>IFERROR(VLOOKUP(G89,Usensation!D:D,1,FALSE),"")</f>
        <v/>
      </c>
      <c r="V89" s="21" t="str">
        <f>IFERROR(VLOOKUP(G89,Smoothies!D:D,1,FALSE),"")</f>
        <v/>
      </c>
      <c r="W89" s="21" t="str">
        <f>IFERROR(VLOOKUP(G89,'Go Green'!D:D,1,FALSE),"")</f>
        <v/>
      </c>
      <c r="X89" s="21" t="str">
        <f>IFERROR(VLOOKUP(G89,#REF!,1,FALSE),"")</f>
        <v/>
      </c>
      <c r="Y89" s="21" t="str">
        <f>IFERROR(VLOOKUP(G89,Toppings!C:C,1,FALSE),"")</f>
        <v/>
      </c>
      <c r="Z89" s="21" t="str">
        <f>IFERROR(VLOOKUP(G89,#REF!,1,FALSE),"")</f>
        <v/>
      </c>
      <c r="AB89" s="156" t="s">
        <v>116</v>
      </c>
      <c r="AC89" s="156" t="s">
        <v>490</v>
      </c>
      <c r="AD89" s="157" t="s">
        <v>681</v>
      </c>
      <c r="AE89" s="157" t="s">
        <v>14</v>
      </c>
      <c r="AF89" s="158" t="s">
        <v>633</v>
      </c>
      <c r="AG89" s="157" t="s">
        <v>548</v>
      </c>
      <c r="AH89" s="180">
        <f>12*1*1000</f>
        <v>12000</v>
      </c>
      <c r="AI89" s="157" t="s">
        <v>2</v>
      </c>
      <c r="AJ89" s="178">
        <v>177.32</v>
      </c>
      <c r="AK89" s="181">
        <f>IFERROR(AJ89/AH89,0)</f>
        <v>1.4776666666666665E-2</v>
      </c>
      <c r="AL89" s="157" t="str">
        <f>IFERROR(IF(AF89="TBD","Y",_xlfn.XLOOKUP(AF89,[2]PIVOT!$D:$D,[2]PIVOT!$J:$J)),"N/A")</f>
        <v>N</v>
      </c>
      <c r="AM89" s="162" t="s">
        <v>631</v>
      </c>
      <c r="AN89" s="179" t="s">
        <v>116</v>
      </c>
      <c r="AO89" s="156" t="s">
        <v>490</v>
      </c>
      <c r="AP89" s="157" t="s">
        <v>295</v>
      </c>
      <c r="AQ89" s="157" t="s">
        <v>296</v>
      </c>
      <c r="AR89" s="158" t="s">
        <v>593</v>
      </c>
      <c r="AS89" s="157" t="s">
        <v>548</v>
      </c>
      <c r="AT89" s="180">
        <f>12*1*1000</f>
        <v>12000</v>
      </c>
      <c r="AU89" s="157" t="s">
        <v>2</v>
      </c>
      <c r="AV89" s="178">
        <v>139.35</v>
      </c>
      <c r="AW89" s="181">
        <f>IFERROR(AV89/AT89,0)</f>
        <v>1.16125E-2</v>
      </c>
      <c r="AX89" s="162" t="s">
        <v>631</v>
      </c>
      <c r="AY89" s="157" t="s">
        <v>418</v>
      </c>
      <c r="AZ89" s="158"/>
      <c r="BA89" s="157" t="s">
        <v>418</v>
      </c>
      <c r="BB89" s="180"/>
      <c r="BC89" s="157" t="s">
        <v>418</v>
      </c>
      <c r="BD89" s="194"/>
      <c r="BE89" s="181">
        <f>IFERROR(BD89/BB89,0)</f>
        <v>0</v>
      </c>
      <c r="BF89" s="158"/>
      <c r="BG89" s="194">
        <f>BF89*BD89</f>
        <v>0</v>
      </c>
      <c r="BI89" s="179" t="s">
        <v>116</v>
      </c>
      <c r="BJ89" s="156" t="s">
        <v>490</v>
      </c>
      <c r="BK89" s="157" t="s">
        <v>295</v>
      </c>
      <c r="BL89" s="157" t="s">
        <v>618</v>
      </c>
      <c r="BM89" s="158" t="s">
        <v>295</v>
      </c>
      <c r="BN89" s="157" t="s">
        <v>548</v>
      </c>
      <c r="BO89" s="180">
        <f>12*1*1000</f>
        <v>12000</v>
      </c>
      <c r="BP89" s="157" t="s">
        <v>2</v>
      </c>
      <c r="BQ89" s="189" t="s">
        <v>116</v>
      </c>
      <c r="BR89" s="181">
        <f>IFERROR(BQ89/BO89,0)</f>
        <v>0</v>
      </c>
      <c r="BS89" s="162" t="s">
        <v>631</v>
      </c>
      <c r="BT89" s="157" t="s">
        <v>14</v>
      </c>
      <c r="BU89" s="158" t="s">
        <v>633</v>
      </c>
      <c r="BV89" s="157" t="s">
        <v>548</v>
      </c>
      <c r="BW89" s="180">
        <f>12*1*1000</f>
        <v>12000</v>
      </c>
      <c r="BX89" s="157" t="s">
        <v>2</v>
      </c>
      <c r="BY89" s="194">
        <v>198.44</v>
      </c>
      <c r="BZ89" s="181">
        <f>IFERROR(BY89/BW89,0)</f>
        <v>1.6536666666666665E-2</v>
      </c>
      <c r="CA89" s="158"/>
      <c r="CB89" s="194">
        <f>CA89*BY89</f>
        <v>0</v>
      </c>
      <c r="CD89" s="218" t="s">
        <v>116</v>
      </c>
      <c r="CE89" s="218" t="s">
        <v>490</v>
      </c>
      <c r="CF89" s="30"/>
      <c r="CG89" s="30"/>
      <c r="CH89" s="212"/>
      <c r="CI89" s="30"/>
      <c r="CJ89" s="210"/>
      <c r="CK89" s="30" t="s">
        <v>2</v>
      </c>
      <c r="CL89" s="222"/>
      <c r="CM89" s="211">
        <f t="shared" si="94"/>
        <v>0</v>
      </c>
      <c r="CN89" s="209" t="s">
        <v>631</v>
      </c>
      <c r="CO89" s="30"/>
      <c r="CP89" s="212"/>
      <c r="CQ89" s="30"/>
      <c r="CR89" s="210"/>
      <c r="CS89" s="30"/>
      <c r="CT89" s="213"/>
      <c r="CU89" s="248">
        <f>IFERROR(CT89/CR89,0)</f>
        <v>0</v>
      </c>
      <c r="CV89" s="212"/>
      <c r="CW89" s="213">
        <f>CV89*CT89</f>
        <v>0</v>
      </c>
    </row>
    <row r="90" spans="1:101" x14ac:dyDescent="0.25">
      <c r="A90" s="126"/>
      <c r="B90" s="127"/>
      <c r="C90" s="127"/>
      <c r="D90" s="127"/>
      <c r="E90" s="127"/>
      <c r="F90" s="283" t="str">
        <f>_xlfn.XLOOKUP($G90,'[1]Product Cost'!$L:$L,'[1]Product Cost'!$K:$K)</f>
        <v>N/A</v>
      </c>
      <c r="G90" s="111" t="s">
        <v>898</v>
      </c>
      <c r="H90" s="284" t="str">
        <f>_xlfn.XLOOKUP($G90,'[1]Product Cost'!$L:$L,'[1]Product Cost'!$M:$M)</f>
        <v>DARE FOODS (ULTIMATE)</v>
      </c>
      <c r="I90" s="284" t="str">
        <f>_xlfn.XLOOKUP($G90,'[1]Product Cost'!$L:$L,'[1]Product Cost'!$N:$N)</f>
        <v>GFS</v>
      </c>
      <c r="J90" s="284" t="str">
        <f>_xlfn.XLOOKUP($G90,'[1]Product Cost'!$L:$L,'[1]Product Cost'!$O:$O)</f>
        <v>1457201</v>
      </c>
      <c r="K90" s="284" t="str">
        <f>_xlfn.XLOOKUP($G90,'[1]Product Cost'!$L:$L,'[1]Product Cost'!$P:$P)</f>
        <v>12X300G</v>
      </c>
      <c r="L90" s="285">
        <f>_xlfn.XLOOKUP($G90,'[1]Product Cost'!$L:$L,'[1]Product Cost'!$Q:$Q)</f>
        <v>3600</v>
      </c>
      <c r="M90" s="284" t="str">
        <f>_xlfn.XLOOKUP($G90,'[1]Product Cost'!$L:$L,'[1]Product Cost'!$R:$R)</f>
        <v>g</v>
      </c>
      <c r="N90" s="286">
        <f>_xlfn.XLOOKUP($G90,'[1]Product Cost'!$L:$L,'[1]Product Cost'!$S:$S)</f>
        <v>47.263017241379316</v>
      </c>
      <c r="O90" s="287">
        <f>_xlfn.XLOOKUP($G90,'[1]Product Cost'!$L:$L,'[1]Product Cost'!$T:$T)</f>
        <v>1.3128615900383143E-2</v>
      </c>
      <c r="P90" s="104" t="s">
        <v>916</v>
      </c>
      <c r="R90" s="21" t="str">
        <f t="shared" si="83"/>
        <v>X</v>
      </c>
      <c r="S90" s="21" t="str">
        <f>IFERROR(VLOOKUP(G90,'Topping Sauce'!D:D,1,FALSE),"")</f>
        <v/>
      </c>
      <c r="T90" s="21" t="str">
        <f>IFERROR(VLOOKUP(G90,UFlavurs!D:D,1,FALSE),"")</f>
        <v/>
      </c>
      <c r="U90" s="21" t="str">
        <f>IFERROR(VLOOKUP(G90,Usensation!D:D,1,FALSE),"")</f>
        <v>Maple Cookies</v>
      </c>
      <c r="V90" s="21" t="str">
        <f>IFERROR(VLOOKUP(G90,Smoothies!D:D,1,FALSE),"")</f>
        <v/>
      </c>
      <c r="W90" s="21" t="str">
        <f>IFERROR(VLOOKUP(G90,'Go Green'!D:D,1,FALSE),"")</f>
        <v/>
      </c>
      <c r="X90" s="21" t="str">
        <f>IFERROR(VLOOKUP(G90,#REF!,1,FALSE),"")</f>
        <v/>
      </c>
      <c r="Y90" s="21" t="str">
        <f>IFERROR(VLOOKUP(G90,Toppings!C:C,1,FALSE),"")</f>
        <v/>
      </c>
      <c r="Z90" s="21" t="str">
        <f>IFERROR(VLOOKUP(G90,#REF!,1,FALSE),"")</f>
        <v/>
      </c>
      <c r="AB90" s="111" t="s">
        <v>116</v>
      </c>
      <c r="AC90" s="111" t="s">
        <v>898</v>
      </c>
      <c r="AD90" s="105" t="s">
        <v>362</v>
      </c>
      <c r="AE90" s="105" t="s">
        <v>899</v>
      </c>
      <c r="AF90" s="105" t="s">
        <v>116</v>
      </c>
      <c r="AG90" s="105" t="s">
        <v>900</v>
      </c>
      <c r="AH90" s="116">
        <f>12*300</f>
        <v>3600</v>
      </c>
      <c r="AI90" s="105" t="s">
        <v>2</v>
      </c>
      <c r="AJ90" s="112" t="s">
        <v>903</v>
      </c>
      <c r="AK90" s="109">
        <f t="shared" si="84"/>
        <v>0</v>
      </c>
      <c r="AL90" s="105" t="str">
        <f>IFERROR(IF(AF90="TBD","Y",_xlfn.XLOOKUP(AF90,[2]PIVOT!$D:$D,[2]PIVOT!$J:$J)),"N/A")</f>
        <v>N/A</v>
      </c>
      <c r="AM90" s="104" t="s">
        <v>436</v>
      </c>
      <c r="AN90" s="111" t="s">
        <v>116</v>
      </c>
      <c r="AO90" s="111" t="s">
        <v>898</v>
      </c>
      <c r="AP90" s="105" t="s">
        <v>362</v>
      </c>
      <c r="AQ90" s="105" t="s">
        <v>899</v>
      </c>
      <c r="AR90" s="105" t="s">
        <v>116</v>
      </c>
      <c r="AS90" s="105" t="s">
        <v>900</v>
      </c>
      <c r="AT90" s="116">
        <f>12*300</f>
        <v>3600</v>
      </c>
      <c r="AU90" s="105" t="s">
        <v>2</v>
      </c>
      <c r="AV90" s="110" t="s">
        <v>903</v>
      </c>
      <c r="AW90" s="109">
        <f t="shared" si="85"/>
        <v>0</v>
      </c>
      <c r="AX90" s="104" t="s">
        <v>436</v>
      </c>
      <c r="AY90" s="105" t="s">
        <v>899</v>
      </c>
      <c r="AZ90" s="105" t="s">
        <v>116</v>
      </c>
      <c r="BA90" s="105" t="s">
        <v>900</v>
      </c>
      <c r="BB90" s="116">
        <v>290</v>
      </c>
      <c r="BC90" s="105" t="s">
        <v>2</v>
      </c>
      <c r="BD90" s="110" t="s">
        <v>903</v>
      </c>
      <c r="BE90" s="109">
        <f t="shared" si="86"/>
        <v>0</v>
      </c>
      <c r="BF90" s="105"/>
      <c r="BG90" s="112" t="e">
        <f t="shared" si="87"/>
        <v>#VALUE!</v>
      </c>
      <c r="BI90" s="111" t="s">
        <v>116</v>
      </c>
      <c r="BJ90" s="111" t="s">
        <v>898</v>
      </c>
      <c r="BK90" s="105" t="s">
        <v>362</v>
      </c>
      <c r="BL90" s="105" t="s">
        <v>899</v>
      </c>
      <c r="BM90" s="105" t="s">
        <v>116</v>
      </c>
      <c r="BN90" s="105" t="s">
        <v>900</v>
      </c>
      <c r="BO90" s="116">
        <f>12*300</f>
        <v>3600</v>
      </c>
      <c r="BP90" s="105" t="s">
        <v>2</v>
      </c>
      <c r="BQ90" s="186" t="s">
        <v>903</v>
      </c>
      <c r="BR90" s="109">
        <f t="shared" si="88"/>
        <v>0</v>
      </c>
      <c r="BS90" s="104" t="s">
        <v>436</v>
      </c>
      <c r="BT90" s="105" t="s">
        <v>899</v>
      </c>
      <c r="BU90" s="105" t="s">
        <v>116</v>
      </c>
      <c r="BV90" s="105" t="s">
        <v>900</v>
      </c>
      <c r="BW90" s="116">
        <f>12*300</f>
        <v>3600</v>
      </c>
      <c r="BX90" s="105" t="s">
        <v>2</v>
      </c>
      <c r="BY90" s="112" t="s">
        <v>903</v>
      </c>
      <c r="BZ90" s="109">
        <f t="shared" si="89"/>
        <v>0</v>
      </c>
      <c r="CA90" s="105"/>
      <c r="CB90" s="112" t="e">
        <f t="shared" si="90"/>
        <v>#VALUE!</v>
      </c>
      <c r="CD90" s="218" t="s">
        <v>116</v>
      </c>
      <c r="CE90" s="218" t="s">
        <v>898</v>
      </c>
      <c r="CF90" s="30"/>
      <c r="CG90" s="30"/>
      <c r="CH90" s="30"/>
      <c r="CI90" s="30"/>
      <c r="CJ90" s="237"/>
      <c r="CK90" s="30" t="s">
        <v>2</v>
      </c>
      <c r="CL90" s="236"/>
      <c r="CM90" s="211">
        <f t="shared" si="94"/>
        <v>0</v>
      </c>
      <c r="CN90" s="209" t="s">
        <v>436</v>
      </c>
      <c r="CO90" s="30"/>
      <c r="CP90" s="30"/>
      <c r="CQ90" s="30"/>
      <c r="CR90" s="237"/>
      <c r="CS90" s="30"/>
      <c r="CT90" s="236"/>
      <c r="CU90" s="211">
        <f t="shared" si="91"/>
        <v>0</v>
      </c>
      <c r="CV90" s="30"/>
      <c r="CW90" s="236">
        <f t="shared" si="92"/>
        <v>0</v>
      </c>
    </row>
    <row r="91" spans="1:101" x14ac:dyDescent="0.25">
      <c r="A91" s="126"/>
      <c r="B91" s="127"/>
      <c r="C91" s="127"/>
      <c r="D91" s="127"/>
      <c r="E91" s="127"/>
      <c r="F91" s="283" t="str">
        <f>_xlfn.XLOOKUP($G91,'[1]Product Cost'!$L:$L,'[1]Product Cost'!$K:$K)</f>
        <v>N/A</v>
      </c>
      <c r="G91" s="111" t="s">
        <v>865</v>
      </c>
      <c r="H91" s="284" t="str">
        <f>_xlfn.XLOOKUP($G91,'[1]Product Cost'!$L:$L,'[1]Product Cost'!$M:$M)</f>
        <v>NO NAME</v>
      </c>
      <c r="I91" s="284" t="str">
        <f>_xlfn.XLOOKUP($G91,'[1]Product Cost'!$L:$L,'[1]Product Cost'!$N:$N)</f>
        <v>RCS</v>
      </c>
      <c r="J91" s="284" t="str">
        <f>_xlfn.XLOOKUP($G91,'[1]Product Cost'!$L:$L,'[1]Product Cost'!$O:$O)</f>
        <v>N/A</v>
      </c>
      <c r="K91" s="284" t="str">
        <f>_xlfn.XLOOKUP($G91,'[1]Product Cost'!$L:$L,'[1]Product Cost'!$P:$P)</f>
        <v>400G</v>
      </c>
      <c r="L91" s="285">
        <f>_xlfn.XLOOKUP($G91,'[1]Product Cost'!$L:$L,'[1]Product Cost'!$Q:$Q)</f>
        <v>400</v>
      </c>
      <c r="M91" s="284" t="str">
        <f>_xlfn.XLOOKUP($G91,'[1]Product Cost'!$L:$L,'[1]Product Cost'!$R:$R)</f>
        <v>G</v>
      </c>
      <c r="N91" s="286">
        <f>_xlfn.XLOOKUP($G91,'[1]Product Cost'!$L:$L,'[1]Product Cost'!$S:$S)</f>
        <v>11.49</v>
      </c>
      <c r="O91" s="287">
        <f>_xlfn.XLOOKUP($G91,'[1]Product Cost'!$L:$L,'[1]Product Cost'!$T:$T)</f>
        <v>2.8725000000000001E-2</v>
      </c>
      <c r="P91" s="104" t="s">
        <v>916</v>
      </c>
      <c r="R91" s="21" t="str">
        <f t="shared" si="83"/>
        <v>X</v>
      </c>
      <c r="S91" s="21" t="str">
        <f>IFERROR(VLOOKUP(G91,'Topping Sauce'!D:D,1,FALSE),"")</f>
        <v/>
      </c>
      <c r="T91" s="21" t="str">
        <f>IFERROR(VLOOKUP(G91,UFlavurs!D:D,1,FALSE),"")</f>
        <v/>
      </c>
      <c r="U91" s="21" t="str">
        <f>IFERROR(VLOOKUP(G91,Usensation!D:D,1,FALSE),"")</f>
        <v>Pecan, Halves</v>
      </c>
      <c r="V91" s="21" t="str">
        <f>IFERROR(VLOOKUP(G91,Smoothies!D:D,1,FALSE),"")</f>
        <v/>
      </c>
      <c r="W91" s="21" t="str">
        <f>IFERROR(VLOOKUP(G91,'Go Green'!D:D,1,FALSE),"")</f>
        <v/>
      </c>
      <c r="X91" s="21" t="str">
        <f>IFERROR(VLOOKUP(G91,#REF!,1,FALSE),"")</f>
        <v/>
      </c>
      <c r="Y91" s="21" t="str">
        <f>IFERROR(VLOOKUP(G91,Toppings!C:C,1,FALSE),"")</f>
        <v/>
      </c>
      <c r="Z91" s="21" t="str">
        <f>IFERROR(VLOOKUP(G91,#REF!,1,FALSE),"")</f>
        <v/>
      </c>
      <c r="AB91" s="111" t="s">
        <v>116</v>
      </c>
      <c r="AC91" s="111" t="s">
        <v>865</v>
      </c>
      <c r="AD91" s="105" t="s">
        <v>358</v>
      </c>
      <c r="AE91" s="105" t="s">
        <v>14</v>
      </c>
      <c r="AF91" s="106" t="s">
        <v>856</v>
      </c>
      <c r="AG91" s="105" t="s">
        <v>543</v>
      </c>
      <c r="AH91" s="116">
        <f>3*1000</f>
        <v>3000</v>
      </c>
      <c r="AI91" s="105" t="s">
        <v>186</v>
      </c>
      <c r="AJ91" s="112">
        <v>149.18</v>
      </c>
      <c r="AK91" s="113">
        <f t="shared" si="84"/>
        <v>4.9726666666666669E-2</v>
      </c>
      <c r="AL91" s="105" t="str">
        <f>IFERROR(IF(AF91="TBD","Y",_xlfn.XLOOKUP(AF91,[2]PIVOT!$D:$D,[2]PIVOT!$J:$J)),"N/A")</f>
        <v>N/A</v>
      </c>
      <c r="AM91" s="104" t="s">
        <v>436</v>
      </c>
      <c r="AN91" s="111" t="s">
        <v>116</v>
      </c>
      <c r="AO91" s="111" t="s">
        <v>865</v>
      </c>
      <c r="AP91" s="105" t="s">
        <v>358</v>
      </c>
      <c r="AQ91" s="105"/>
      <c r="AR91" s="106"/>
      <c r="AS91" s="105"/>
      <c r="AT91" s="115"/>
      <c r="AU91" s="105" t="s">
        <v>2</v>
      </c>
      <c r="AV91" s="108"/>
      <c r="AW91" s="113">
        <f t="shared" si="85"/>
        <v>0</v>
      </c>
      <c r="AX91" s="104" t="s">
        <v>436</v>
      </c>
      <c r="AY91" s="105"/>
      <c r="AZ91" s="106"/>
      <c r="BA91" s="105"/>
      <c r="BB91" s="116"/>
      <c r="BC91" s="105" t="s">
        <v>2</v>
      </c>
      <c r="BD91" s="195"/>
      <c r="BE91" s="113">
        <f t="shared" si="86"/>
        <v>0</v>
      </c>
      <c r="BF91" s="106"/>
      <c r="BG91" s="195">
        <f t="shared" si="87"/>
        <v>0</v>
      </c>
      <c r="BI91" s="111" t="s">
        <v>116</v>
      </c>
      <c r="BJ91" s="111" t="s">
        <v>865</v>
      </c>
      <c r="BK91" s="105" t="s">
        <v>358</v>
      </c>
      <c r="BL91" s="105"/>
      <c r="BM91" s="105"/>
      <c r="BN91" s="105"/>
      <c r="BO91" s="115"/>
      <c r="BP91" s="105" t="s">
        <v>2</v>
      </c>
      <c r="BQ91" s="184"/>
      <c r="BR91" s="113">
        <f t="shared" si="88"/>
        <v>0</v>
      </c>
      <c r="BS91" s="104" t="s">
        <v>436</v>
      </c>
      <c r="BT91" s="105"/>
      <c r="BU91" s="106"/>
      <c r="BV91" s="105"/>
      <c r="BW91" s="116"/>
      <c r="BX91" s="105" t="s">
        <v>2</v>
      </c>
      <c r="BY91" s="195"/>
      <c r="BZ91" s="113">
        <f t="shared" si="89"/>
        <v>0</v>
      </c>
      <c r="CA91" s="106"/>
      <c r="CB91" s="195">
        <f t="shared" si="90"/>
        <v>0</v>
      </c>
      <c r="CD91" s="218" t="s">
        <v>116</v>
      </c>
      <c r="CE91" s="218" t="s">
        <v>865</v>
      </c>
      <c r="CF91" s="30"/>
      <c r="CG91" s="30"/>
      <c r="CH91" s="30"/>
      <c r="CI91" s="30"/>
      <c r="CJ91" s="210"/>
      <c r="CK91" s="30" t="s">
        <v>2</v>
      </c>
      <c r="CL91" s="222"/>
      <c r="CM91" s="248">
        <f t="shared" si="94"/>
        <v>0</v>
      </c>
      <c r="CN91" s="209" t="s">
        <v>852</v>
      </c>
      <c r="CO91" s="30"/>
      <c r="CP91" s="30"/>
      <c r="CQ91" s="30"/>
      <c r="CR91" s="210"/>
      <c r="CS91" s="30"/>
      <c r="CT91" s="33"/>
      <c r="CU91" s="248">
        <f t="shared" si="91"/>
        <v>0</v>
      </c>
      <c r="CV91" s="30"/>
      <c r="CW91" s="33">
        <f t="shared" si="92"/>
        <v>0</v>
      </c>
    </row>
    <row r="92" spans="1:101" x14ac:dyDescent="0.25">
      <c r="A92" s="126"/>
      <c r="B92" s="127"/>
      <c r="C92" s="127"/>
      <c r="D92" s="127"/>
      <c r="E92" s="127"/>
      <c r="F92" s="283" t="str">
        <f>_xlfn.XLOOKUP($G92,'[1]Product Cost'!$L:$L,'[1]Product Cost'!$K:$K)</f>
        <v>N/A</v>
      </c>
      <c r="G92" s="111" t="s">
        <v>922</v>
      </c>
      <c r="H92" s="284" t="str">
        <f>_xlfn.XLOOKUP($G92,'[1]Product Cost'!$L:$L,'[1]Product Cost'!$M:$M)</f>
        <v>SKOR BAR</v>
      </c>
      <c r="I92" s="284" t="str">
        <f>_xlfn.XLOOKUP($G92,'[1]Product Cost'!$L:$L,'[1]Product Cost'!$N:$N)</f>
        <v>GFS</v>
      </c>
      <c r="J92" s="284" t="str">
        <f>_xlfn.XLOOKUP($G92,'[1]Product Cost'!$L:$L,'[1]Product Cost'!$O:$O)</f>
        <v>3356206</v>
      </c>
      <c r="K92" s="284" t="str">
        <f>_xlfn.XLOOKUP($G92,'[1]Product Cost'!$L:$L,'[1]Product Cost'!$P:$P)</f>
        <v>1X13.6KG</v>
      </c>
      <c r="L92" s="285">
        <f>_xlfn.XLOOKUP($G92,'[1]Product Cost'!$L:$L,'[1]Product Cost'!$Q:$Q)</f>
        <v>13600</v>
      </c>
      <c r="M92" s="284" t="str">
        <f>_xlfn.XLOOKUP($G92,'[1]Product Cost'!$L:$L,'[1]Product Cost'!$R:$R)</f>
        <v>g</v>
      </c>
      <c r="N92" s="286">
        <f>_xlfn.XLOOKUP($G92,'[1]Product Cost'!$L:$L,'[1]Product Cost'!$S:$S)</f>
        <v>263.01</v>
      </c>
      <c r="O92" s="287">
        <f>_xlfn.XLOOKUP($G92,'[1]Product Cost'!$L:$L,'[1]Product Cost'!$T:$T)</f>
        <v>1.9338970588235294E-2</v>
      </c>
      <c r="P92" s="104" t="s">
        <v>916</v>
      </c>
      <c r="R92" s="21" t="str">
        <f t="shared" si="83"/>
        <v>X</v>
      </c>
      <c r="S92" s="21" t="str">
        <f>IFERROR(VLOOKUP(G92,'Topping Sauce'!D:D,1,FALSE),"")</f>
        <v/>
      </c>
      <c r="T92" s="21" t="str">
        <f>IFERROR(VLOOKUP(G92,UFlavurs!D:D,1,FALSE),"")</f>
        <v/>
      </c>
      <c r="U92" s="21" t="str">
        <f>IFERROR(VLOOKUP(G92,Usensation!D:D,1,FALSE),"")</f>
        <v>Skor chocolate pieces</v>
      </c>
      <c r="V92" s="21" t="str">
        <f>IFERROR(VLOOKUP(G92,Smoothies!D:D,1,FALSE),"")</f>
        <v/>
      </c>
      <c r="W92" s="21" t="str">
        <f>IFERROR(VLOOKUP(G92,'Go Green'!D:D,1,FALSE),"")</f>
        <v/>
      </c>
      <c r="X92" s="21" t="str">
        <f>IFERROR(VLOOKUP(G92,#REF!,1,FALSE),"")</f>
        <v/>
      </c>
      <c r="Y92" s="21" t="str">
        <f>IFERROR(VLOOKUP(G92,Toppings!C:C,1,FALSE),"")</f>
        <v/>
      </c>
      <c r="Z92" s="21" t="str">
        <f>IFERROR(VLOOKUP(G92,#REF!,1,FALSE),"")</f>
        <v/>
      </c>
      <c r="AB92" s="111" t="s">
        <v>116</v>
      </c>
      <c r="AC92" s="111" t="s">
        <v>488</v>
      </c>
      <c r="AD92" s="105" t="s">
        <v>494</v>
      </c>
      <c r="AE92" s="105" t="s">
        <v>14</v>
      </c>
      <c r="AF92" s="106" t="s">
        <v>492</v>
      </c>
      <c r="AG92" s="105" t="s">
        <v>495</v>
      </c>
      <c r="AH92" s="116">
        <f>6*2.27*1000</f>
        <v>13620.000000000002</v>
      </c>
      <c r="AI92" s="105" t="s">
        <v>2</v>
      </c>
      <c r="AJ92" s="112">
        <v>235.81</v>
      </c>
      <c r="AK92" s="113">
        <f t="shared" si="84"/>
        <v>1.7313509544787074E-2</v>
      </c>
      <c r="AL92" s="105" t="str">
        <f>IFERROR(IF(AF92="TBD","Y",_xlfn.XLOOKUP(AF92,[2]PIVOT!$D:$D,[2]PIVOT!$J:$J)),"N/A")</f>
        <v>N</v>
      </c>
      <c r="AM92" s="104" t="s">
        <v>906</v>
      </c>
      <c r="AN92" s="111" t="s">
        <v>116</v>
      </c>
      <c r="AO92" s="111" t="s">
        <v>488</v>
      </c>
      <c r="AP92" s="105" t="s">
        <v>494</v>
      </c>
      <c r="AQ92" s="105" t="s">
        <v>296</v>
      </c>
      <c r="AR92" s="106" t="s">
        <v>576</v>
      </c>
      <c r="AS92" s="105" t="s">
        <v>577</v>
      </c>
      <c r="AT92" s="116">
        <f>4*1.36*1000</f>
        <v>5440</v>
      </c>
      <c r="AU92" s="105" t="s">
        <v>2</v>
      </c>
      <c r="AV92" s="112">
        <v>77.64</v>
      </c>
      <c r="AW92" s="113">
        <f t="shared" si="85"/>
        <v>1.4272058823529412E-2</v>
      </c>
      <c r="AX92" s="104" t="s">
        <v>906</v>
      </c>
      <c r="AY92" s="105" t="s">
        <v>14</v>
      </c>
      <c r="AZ92" s="106" t="s">
        <v>492</v>
      </c>
      <c r="BA92" s="105" t="s">
        <v>495</v>
      </c>
      <c r="BB92" s="116">
        <f>6*2.27*1000</f>
        <v>13620.000000000002</v>
      </c>
      <c r="BC92" s="105" t="s">
        <v>2</v>
      </c>
      <c r="BD92" s="195">
        <v>235.81</v>
      </c>
      <c r="BE92" s="113">
        <f t="shared" si="86"/>
        <v>1.7313509544787074E-2</v>
      </c>
      <c r="BF92" s="106"/>
      <c r="BG92" s="195">
        <f t="shared" si="87"/>
        <v>0</v>
      </c>
      <c r="BI92" s="111" t="s">
        <v>116</v>
      </c>
      <c r="BJ92" s="111" t="s">
        <v>488</v>
      </c>
      <c r="BK92" s="105" t="s">
        <v>494</v>
      </c>
      <c r="BL92" s="105" t="s">
        <v>392</v>
      </c>
      <c r="BM92" s="106" t="s">
        <v>116</v>
      </c>
      <c r="BN92" s="105" t="s">
        <v>652</v>
      </c>
      <c r="BO92" s="116">
        <v>200</v>
      </c>
      <c r="BP92" s="105" t="s">
        <v>2</v>
      </c>
      <c r="BQ92" s="186">
        <v>4.2699999999999996</v>
      </c>
      <c r="BR92" s="113">
        <f t="shared" si="88"/>
        <v>2.1349999999999997E-2</v>
      </c>
      <c r="BS92" s="104" t="s">
        <v>906</v>
      </c>
      <c r="BT92" s="105" t="s">
        <v>14</v>
      </c>
      <c r="BU92" s="106" t="s">
        <v>492</v>
      </c>
      <c r="BV92" s="105" t="s">
        <v>495</v>
      </c>
      <c r="BW92" s="116">
        <f>6*2.27*1000</f>
        <v>13620.000000000002</v>
      </c>
      <c r="BX92" s="105" t="s">
        <v>2</v>
      </c>
      <c r="BY92" s="195">
        <v>235.81</v>
      </c>
      <c r="BZ92" s="113">
        <f t="shared" si="89"/>
        <v>1.7313509544787074E-2</v>
      </c>
      <c r="CA92" s="106"/>
      <c r="CB92" s="195">
        <f t="shared" si="90"/>
        <v>0</v>
      </c>
      <c r="CD92" s="218" t="s">
        <v>116</v>
      </c>
      <c r="CE92" s="218" t="s">
        <v>488</v>
      </c>
      <c r="CF92" s="30"/>
      <c r="CG92" s="30"/>
      <c r="CH92" s="212"/>
      <c r="CI92" s="30"/>
      <c r="CJ92" s="237"/>
      <c r="CK92" s="30" t="s">
        <v>2</v>
      </c>
      <c r="CL92" s="222"/>
      <c r="CM92" s="238">
        <f t="shared" si="94"/>
        <v>0</v>
      </c>
      <c r="CN92" s="209" t="s">
        <v>906</v>
      </c>
      <c r="CO92" s="30"/>
      <c r="CP92" s="212"/>
      <c r="CQ92" s="30"/>
      <c r="CR92" s="237"/>
      <c r="CS92" s="30"/>
      <c r="CT92" s="213"/>
      <c r="CU92" s="238">
        <f t="shared" si="91"/>
        <v>0</v>
      </c>
      <c r="CV92" s="212"/>
      <c r="CW92" s="213">
        <f t="shared" si="92"/>
        <v>0</v>
      </c>
    </row>
    <row r="93" spans="1:101" x14ac:dyDescent="0.25">
      <c r="A93" s="126"/>
      <c r="B93" s="127"/>
      <c r="C93" s="127"/>
      <c r="D93" s="127"/>
      <c r="E93" s="127"/>
      <c r="F93" s="283" t="str">
        <f>_xlfn.XLOOKUP($G93,'[1]Product Cost'!$L:$L,'[1]Product Cost'!$K:$K)</f>
        <v>N/A</v>
      </c>
      <c r="G93" s="111" t="s">
        <v>863</v>
      </c>
      <c r="H93" s="284" t="str">
        <f>_xlfn.XLOOKUP($G93,'[1]Product Cost'!$L:$L,'[1]Product Cost'!$M:$M)</f>
        <v>DARE FOODS (SIMPLE PLEASURES)</v>
      </c>
      <c r="I93" s="284" t="str">
        <f>_xlfn.XLOOKUP($G93,'[1]Product Cost'!$L:$L,'[1]Product Cost'!$N:$N)</f>
        <v>GFS</v>
      </c>
      <c r="J93" s="284" t="str">
        <f>_xlfn.XLOOKUP($G93,'[1]Product Cost'!$L:$L,'[1]Product Cost'!$O:$O)</f>
        <v>1456340</v>
      </c>
      <c r="K93" s="284" t="str">
        <f>_xlfn.XLOOKUP($G93,'[1]Product Cost'!$L:$L,'[1]Product Cost'!$P:$P)</f>
        <v>20X310G</v>
      </c>
      <c r="L93" s="285">
        <f>_xlfn.XLOOKUP($G93,'[1]Product Cost'!$L:$L,'[1]Product Cost'!$Q:$Q)</f>
        <v>6200</v>
      </c>
      <c r="M93" s="284" t="str">
        <f>_xlfn.XLOOKUP($G93,'[1]Product Cost'!$L:$L,'[1]Product Cost'!$R:$R)</f>
        <v>g</v>
      </c>
      <c r="N93" s="286">
        <f>_xlfn.XLOOKUP($G93,'[1]Product Cost'!$L:$L,'[1]Product Cost'!$S:$S)</f>
        <v>47.32</v>
      </c>
      <c r="O93" s="287">
        <f>_xlfn.XLOOKUP($G93,'[1]Product Cost'!$L:$L,'[1]Product Cost'!$T:$T)</f>
        <v>7.6322580645161288E-3</v>
      </c>
      <c r="P93" s="104" t="s">
        <v>932</v>
      </c>
      <c r="R93" s="21" t="str">
        <f t="shared" si="83"/>
        <v>X</v>
      </c>
      <c r="S93" s="21" t="str">
        <f>IFERROR(VLOOKUP(G93,'Topping Sauce'!D:D,1,FALSE),"")</f>
        <v/>
      </c>
      <c r="T93" s="21" t="str">
        <f>IFERROR(VLOOKUP(G93,UFlavurs!D:D,1,FALSE),"")</f>
        <v/>
      </c>
      <c r="U93" s="21" t="str">
        <f>IFERROR(VLOOKUP(G93,Usensation!D:D,1,FALSE),"")</f>
        <v>Spice Snaps Cookies</v>
      </c>
      <c r="V93" s="21" t="str">
        <f>IFERROR(VLOOKUP(G93,Smoothies!D:D,1,FALSE),"")</f>
        <v/>
      </c>
      <c r="W93" s="21" t="str">
        <f>IFERROR(VLOOKUP(G93,'Go Green'!D:D,1,FALSE),"")</f>
        <v/>
      </c>
      <c r="X93" s="21" t="str">
        <f>IFERROR(VLOOKUP(G93,#REF!,1,FALSE),"")</f>
        <v/>
      </c>
      <c r="Y93" s="21" t="str">
        <f>IFERROR(VLOOKUP(G93,Toppings!C:C,1,FALSE),"")</f>
        <v/>
      </c>
      <c r="Z93" s="21" t="str">
        <f>IFERROR(VLOOKUP(G93,#REF!,1,FALSE),"")</f>
        <v/>
      </c>
      <c r="AB93" s="111" t="s">
        <v>116</v>
      </c>
      <c r="AC93" s="111" t="s">
        <v>863</v>
      </c>
      <c r="AD93" s="105" t="s">
        <v>864</v>
      </c>
      <c r="AE93" s="105" t="s">
        <v>14</v>
      </c>
      <c r="AF93" s="106" t="s">
        <v>875</v>
      </c>
      <c r="AG93" s="105" t="s">
        <v>871</v>
      </c>
      <c r="AH93" s="116">
        <f>20*310</f>
        <v>6200</v>
      </c>
      <c r="AI93" s="105" t="s">
        <v>186</v>
      </c>
      <c r="AJ93" s="112">
        <v>47.53</v>
      </c>
      <c r="AK93" s="113">
        <f t="shared" si="84"/>
        <v>7.666129032258065E-3</v>
      </c>
      <c r="AL93" s="105" t="str">
        <f>IFERROR(IF(AF93="TBD","Y",_xlfn.XLOOKUP(AF93,[2]PIVOT!$D:$D,[2]PIVOT!$J:$J)),"N/A")</f>
        <v>N</v>
      </c>
      <c r="AM93" s="104" t="s">
        <v>436</v>
      </c>
      <c r="AN93" s="111" t="s">
        <v>116</v>
      </c>
      <c r="AO93" s="111" t="s">
        <v>863</v>
      </c>
      <c r="AP93" s="105" t="s">
        <v>864</v>
      </c>
      <c r="AQ93" s="105" t="s">
        <v>891</v>
      </c>
      <c r="AR93" s="106" t="s">
        <v>116</v>
      </c>
      <c r="AS93" s="105" t="s">
        <v>892</v>
      </c>
      <c r="AT93" s="115">
        <v>310</v>
      </c>
      <c r="AU93" s="105" t="s">
        <v>2</v>
      </c>
      <c r="AV93" s="108">
        <v>4.99</v>
      </c>
      <c r="AW93" s="113">
        <f t="shared" si="85"/>
        <v>1.6096774193548387E-2</v>
      </c>
      <c r="AX93" s="104" t="s">
        <v>436</v>
      </c>
      <c r="AY93" s="105"/>
      <c r="AZ93" s="106"/>
      <c r="BA93" s="105"/>
      <c r="BB93" s="116"/>
      <c r="BC93" s="105" t="s">
        <v>2</v>
      </c>
      <c r="BD93" s="195"/>
      <c r="BE93" s="113">
        <f t="shared" si="86"/>
        <v>0</v>
      </c>
      <c r="BF93" s="106"/>
      <c r="BG93" s="195">
        <f t="shared" si="87"/>
        <v>0</v>
      </c>
      <c r="BI93" s="111" t="s">
        <v>116</v>
      </c>
      <c r="BJ93" s="111" t="s">
        <v>863</v>
      </c>
      <c r="BK93" s="105" t="s">
        <v>864</v>
      </c>
      <c r="BL93" s="105" t="s">
        <v>891</v>
      </c>
      <c r="BM93" s="106" t="s">
        <v>116</v>
      </c>
      <c r="BN93" s="105" t="s">
        <v>892</v>
      </c>
      <c r="BO93" s="115">
        <v>310</v>
      </c>
      <c r="BP93" s="105" t="s">
        <v>2</v>
      </c>
      <c r="BQ93" s="184">
        <v>4.99</v>
      </c>
      <c r="BR93" s="113">
        <f t="shared" si="88"/>
        <v>1.6096774193548387E-2</v>
      </c>
      <c r="BS93" s="104" t="s">
        <v>436</v>
      </c>
      <c r="BT93" s="105"/>
      <c r="BU93" s="106"/>
      <c r="BV93" s="105"/>
      <c r="BW93" s="116"/>
      <c r="BX93" s="105" t="s">
        <v>2</v>
      </c>
      <c r="BY93" s="195"/>
      <c r="BZ93" s="113">
        <f t="shared" si="89"/>
        <v>0</v>
      </c>
      <c r="CA93" s="106"/>
      <c r="CB93" s="195">
        <f t="shared" si="90"/>
        <v>0</v>
      </c>
      <c r="CD93" s="218" t="s">
        <v>116</v>
      </c>
      <c r="CE93" s="218" t="s">
        <v>863</v>
      </c>
      <c r="CF93" s="30"/>
      <c r="CG93" s="30"/>
      <c r="CH93" s="30"/>
      <c r="CI93" s="30"/>
      <c r="CJ93" s="210"/>
      <c r="CK93" s="30" t="s">
        <v>2</v>
      </c>
      <c r="CL93" s="222"/>
      <c r="CM93" s="248">
        <f t="shared" si="94"/>
        <v>0</v>
      </c>
      <c r="CN93" s="209" t="s">
        <v>852</v>
      </c>
      <c r="CO93" s="30"/>
      <c r="CP93" s="30"/>
      <c r="CQ93" s="30"/>
      <c r="CR93" s="210"/>
      <c r="CS93" s="30"/>
      <c r="CT93" s="33"/>
      <c r="CU93" s="248">
        <f t="shared" si="91"/>
        <v>0</v>
      </c>
      <c r="CV93" s="30"/>
      <c r="CW93" s="33">
        <f t="shared" si="92"/>
        <v>0</v>
      </c>
    </row>
    <row r="94" spans="1:101" ht="18.75" x14ac:dyDescent="0.3">
      <c r="A94" s="126"/>
      <c r="B94" s="127"/>
      <c r="C94" s="127"/>
      <c r="D94" s="127"/>
      <c r="E94" s="127"/>
      <c r="F94" s="27" t="s">
        <v>936</v>
      </c>
      <c r="G94" s="26"/>
      <c r="H94" s="5"/>
      <c r="I94" s="5"/>
      <c r="J94" s="5"/>
      <c r="K94" s="5"/>
      <c r="L94" s="5"/>
      <c r="M94" s="5"/>
      <c r="N94" s="99"/>
      <c r="O94" s="95"/>
      <c r="P94" s="26"/>
      <c r="R94" s="34" t="str">
        <f t="shared" ref="R94:R97" si="96">IF(AND(T94="",U94="",S94="",V94="",W94="",X94="",Z94="",Y94=""),"","X")</f>
        <v/>
      </c>
      <c r="S94" s="34" t="str">
        <f>IFERROR(VLOOKUP(G94,'Topping Sauce'!D:D,1,FALSE),"")</f>
        <v/>
      </c>
      <c r="T94" s="34" t="str">
        <f>IFERROR(VLOOKUP(G94,UFlavurs!D:D,1,FALSE),"")</f>
        <v/>
      </c>
      <c r="U94" s="34" t="str">
        <f>IFERROR(VLOOKUP(G94,Usensation!D:D,1,FALSE),"")</f>
        <v/>
      </c>
      <c r="V94" s="34" t="str">
        <f>IFERROR(VLOOKUP(G94,Smoothies!D:D,1,FALSE),"")</f>
        <v/>
      </c>
      <c r="W94" s="34" t="str">
        <f>IFERROR(VLOOKUP(G94,'Go Green'!D:D,1,FALSE),"")</f>
        <v/>
      </c>
      <c r="X94" s="34" t="str">
        <f>IFERROR(VLOOKUP(G94,#REF!,1,FALSE),"")</f>
        <v/>
      </c>
      <c r="Y94" s="34" t="str">
        <f>IFERROR(VLOOKUP(G94,Toppings!C:C,1,FALSE),"")</f>
        <v/>
      </c>
      <c r="Z94" s="34" t="str">
        <f>IFERROR(VLOOKUP(G94,#REF!,1,FALSE),"")</f>
        <v/>
      </c>
      <c r="AB94" s="27" t="s">
        <v>184</v>
      </c>
      <c r="AC94" s="26"/>
      <c r="AD94" s="5"/>
      <c r="AE94" s="5"/>
      <c r="AF94" s="5"/>
      <c r="AG94" s="5"/>
      <c r="AH94" s="5"/>
      <c r="AI94" s="5"/>
      <c r="AJ94" s="99"/>
      <c r="AK94" s="95"/>
      <c r="AL94" s="5"/>
      <c r="AM94" s="26"/>
      <c r="AN94" s="27" t="s">
        <v>184</v>
      </c>
      <c r="AO94" s="26"/>
      <c r="AP94" s="5"/>
      <c r="AQ94" s="5"/>
      <c r="AR94" s="5"/>
      <c r="AS94" s="5"/>
      <c r="AT94" s="5"/>
      <c r="AU94" s="5"/>
      <c r="AV94" s="99"/>
      <c r="AW94" s="95"/>
      <c r="AX94" s="26"/>
      <c r="AY94" s="5" t="s">
        <v>418</v>
      </c>
      <c r="AZ94" s="5"/>
      <c r="BA94" s="5" t="s">
        <v>418</v>
      </c>
      <c r="BB94" s="5"/>
      <c r="BC94" s="5" t="s">
        <v>418</v>
      </c>
      <c r="BD94" s="191"/>
      <c r="BE94" s="95"/>
      <c r="BF94" s="5"/>
      <c r="BG94" s="191">
        <f t="shared" si="81"/>
        <v>0</v>
      </c>
      <c r="BI94" s="27" t="s">
        <v>184</v>
      </c>
      <c r="BJ94" s="26"/>
      <c r="BK94" s="5"/>
      <c r="BL94" s="5"/>
      <c r="BM94" s="5"/>
      <c r="BN94" s="5"/>
      <c r="BO94" s="5"/>
      <c r="BP94" s="5"/>
      <c r="BQ94" s="191"/>
      <c r="BR94" s="95"/>
      <c r="BS94" s="26"/>
      <c r="BT94" s="5"/>
      <c r="BU94" s="5"/>
      <c r="BV94" s="5"/>
      <c r="BW94" s="5"/>
      <c r="BX94" s="5"/>
      <c r="BY94" s="191"/>
      <c r="BZ94" s="95"/>
      <c r="CA94" s="5"/>
      <c r="CB94" s="191">
        <f t="shared" si="82"/>
        <v>0</v>
      </c>
      <c r="CD94" s="27" t="s">
        <v>184</v>
      </c>
      <c r="CE94" s="26"/>
      <c r="CF94" s="5"/>
      <c r="CG94" s="5"/>
      <c r="CH94" s="5"/>
      <c r="CI94" s="5"/>
      <c r="CJ94" s="5"/>
      <c r="CK94" s="5"/>
      <c r="CL94" s="99"/>
      <c r="CM94" s="95"/>
      <c r="CN94" s="26"/>
      <c r="CO94" s="5"/>
      <c r="CP94" s="5"/>
      <c r="CQ94" s="5"/>
      <c r="CR94" s="5"/>
      <c r="CS94" s="5"/>
      <c r="CT94" s="191"/>
      <c r="CU94" s="95"/>
      <c r="CV94" s="5"/>
      <c r="CW94" s="191">
        <f t="shared" ref="CW94:CW108" si="97">CV94*CT94</f>
        <v>0</v>
      </c>
    </row>
    <row r="95" spans="1:101" x14ac:dyDescent="0.25">
      <c r="A95" s="126"/>
      <c r="B95" s="127"/>
      <c r="C95" s="127"/>
      <c r="D95" s="127"/>
      <c r="E95" s="127"/>
      <c r="F95" s="283" t="str">
        <f>_xlfn.XLOOKUP($G95,'[1]Product Cost'!$L:$L,'[1]Product Cost'!$K:$K)</f>
        <v>C48417</v>
      </c>
      <c r="G95" s="25" t="s">
        <v>405</v>
      </c>
      <c r="H95" s="284" t="str">
        <f>_xlfn.XLOOKUP($G95,'[1]Product Cost'!$L:$L,'[1]Product Cost'!$M:$M)</f>
        <v>YOGEN FRUZ GROUP (KEARY GLOBAL, TAIWAN)</v>
      </c>
      <c r="I95" s="284" t="str">
        <f>_xlfn.XLOOKUP($G95,'[1]Product Cost'!$L:$L,'[1]Product Cost'!$N:$N)</f>
        <v>GFS</v>
      </c>
      <c r="J95" s="284" t="str">
        <f>_xlfn.XLOOKUP($G95,'[1]Product Cost'!$L:$L,'[1]Product Cost'!$O:$O)</f>
        <v>1415978</v>
      </c>
      <c r="K95" s="284" t="str">
        <f>_xlfn.XLOOKUP($G95,'[1]Product Cost'!$L:$L,'[1]Product Cost'!$P:$P)</f>
        <v>20X50UN</v>
      </c>
      <c r="L95" s="285">
        <f>_xlfn.XLOOKUP($G95,'[1]Product Cost'!$L:$L,'[1]Product Cost'!$Q:$Q)</f>
        <v>1000</v>
      </c>
      <c r="M95" s="284" t="str">
        <f>_xlfn.XLOOKUP($G95,'[1]Product Cost'!$L:$L,'[1]Product Cost'!$R:$R)</f>
        <v>UN</v>
      </c>
      <c r="N95" s="286">
        <f>_xlfn.XLOOKUP($G95,'[1]Product Cost'!$L:$L,'[1]Product Cost'!$S:$S)</f>
        <v>100.6</v>
      </c>
      <c r="O95" s="287">
        <f>_xlfn.XLOOKUP($G95,'[1]Product Cost'!$L:$L,'[1]Product Cost'!$T:$T)</f>
        <v>0.10059999999999999</v>
      </c>
      <c r="P95" s="196"/>
      <c r="R95" s="21" t="str">
        <f t="shared" si="96"/>
        <v>X</v>
      </c>
      <c r="S95" s="21" t="str">
        <f>IFERROR(VLOOKUP(G95,'Topping Sauce'!D:D,1,FALSE),"")</f>
        <v/>
      </c>
      <c r="T95" s="21" t="str">
        <f>IFERROR(VLOOKUP(G95,UFlavurs!D:D,1,FALSE),"")</f>
        <v/>
      </c>
      <c r="U95" s="21" t="str">
        <f>IFERROR(VLOOKUP(G95,Usensation!D:D,1,FALSE),"")</f>
        <v/>
      </c>
      <c r="V95" s="21" t="s">
        <v>711</v>
      </c>
      <c r="W95" s="21" t="str">
        <f>IFERROR(VLOOKUP(G95,'Go Green'!D:D,1,FALSE),"")</f>
        <v/>
      </c>
      <c r="X95" s="21" t="str">
        <f>IFERROR(VLOOKUP(G95,#REF!,1,FALSE),"")</f>
        <v/>
      </c>
      <c r="Y95" s="21" t="str">
        <f>IFERROR(VLOOKUP(G95,Toppings!C:C,1,FALSE),"")</f>
        <v/>
      </c>
      <c r="Z95" s="21" t="str">
        <f>IFERROR(VLOOKUP(G95,#REF!,1,FALSE),"")</f>
        <v/>
      </c>
      <c r="AB95" s="25" t="s">
        <v>83</v>
      </c>
      <c r="AC95" s="25" t="s">
        <v>405</v>
      </c>
      <c r="AD95" s="4" t="s">
        <v>411</v>
      </c>
      <c r="AE95" s="4" t="s">
        <v>14</v>
      </c>
      <c r="AF95" s="4" t="s">
        <v>86</v>
      </c>
      <c r="AG95" s="4" t="s">
        <v>698</v>
      </c>
      <c r="AH95" s="7">
        <v>1000</v>
      </c>
      <c r="AI95" s="4" t="s">
        <v>186</v>
      </c>
      <c r="AJ95" s="101">
        <v>97.43</v>
      </c>
      <c r="AK95" s="96">
        <f t="shared" ref="AK95:AK116" si="98">IFERROR(AJ95/AH95,0)</f>
        <v>9.7430000000000003E-2</v>
      </c>
      <c r="AL95" s="4" t="str">
        <f>IFERROR(IF(AF95="TBD","Y",_xlfn.XLOOKUP(AF95,[2]PIVOT!$D:$D,[2]PIVOT!$J:$J)),"N/A")</f>
        <v>N</v>
      </c>
      <c r="AM95" s="196"/>
      <c r="AN95" s="25" t="s">
        <v>83</v>
      </c>
      <c r="AO95" s="25" t="s">
        <v>405</v>
      </c>
      <c r="AP95" s="4" t="s">
        <v>411</v>
      </c>
      <c r="AQ95" s="4" t="s">
        <v>296</v>
      </c>
      <c r="AR95" s="4" t="s">
        <v>554</v>
      </c>
      <c r="AS95" s="4" t="s">
        <v>698</v>
      </c>
      <c r="AT95" s="7">
        <v>1000</v>
      </c>
      <c r="AU95" s="4" t="s">
        <v>186</v>
      </c>
      <c r="AV95" s="101">
        <v>111.59</v>
      </c>
      <c r="AW95" s="96">
        <f t="shared" ref="AW95" si="99">IFERROR(AV95/AT95,0)</f>
        <v>0.11159000000000001</v>
      </c>
      <c r="AX95" s="25"/>
      <c r="AY95" s="4" t="s">
        <v>14</v>
      </c>
      <c r="AZ95" s="4" t="s">
        <v>86</v>
      </c>
      <c r="BA95" s="4" t="s">
        <v>67</v>
      </c>
      <c r="BB95" s="4">
        <v>1000</v>
      </c>
      <c r="BC95" s="4" t="s">
        <v>186</v>
      </c>
      <c r="BD95" s="38">
        <v>105.81367823767657</v>
      </c>
      <c r="BE95" s="96">
        <f t="shared" ref="BE95:BE113" si="100">IFERROR(BD95/BB95,0)</f>
        <v>0.10581367823767657</v>
      </c>
      <c r="BF95" s="4">
        <v>160</v>
      </c>
      <c r="BG95" s="38">
        <f t="shared" si="81"/>
        <v>16930.188518028252</v>
      </c>
      <c r="BI95" s="25" t="s">
        <v>83</v>
      </c>
      <c r="BJ95" s="25" t="s">
        <v>405</v>
      </c>
      <c r="BK95" s="4" t="s">
        <v>411</v>
      </c>
      <c r="BL95" s="4" t="s">
        <v>618</v>
      </c>
      <c r="BM95" s="4" t="s">
        <v>654</v>
      </c>
      <c r="BN95" s="4" t="s">
        <v>67</v>
      </c>
      <c r="BO95" s="4">
        <v>1000</v>
      </c>
      <c r="BP95" s="4" t="s">
        <v>186</v>
      </c>
      <c r="BQ95" s="38">
        <v>129.41390854512196</v>
      </c>
      <c r="BR95" s="96">
        <f t="shared" ref="BR95:BR113" si="101">IFERROR(BQ95/BO95,0)</f>
        <v>0.12941390854512197</v>
      </c>
      <c r="BS95" s="25"/>
      <c r="BT95" s="4" t="s">
        <v>14</v>
      </c>
      <c r="BU95" s="4" t="s">
        <v>86</v>
      </c>
      <c r="BV95" s="4" t="s">
        <v>67</v>
      </c>
      <c r="BW95" s="4">
        <v>1000</v>
      </c>
      <c r="BX95" s="4" t="s">
        <v>186</v>
      </c>
      <c r="BY95" s="38">
        <v>108.3782327768448</v>
      </c>
      <c r="BZ95" s="96">
        <f t="shared" ref="BZ95:BZ113" si="102">IFERROR(BY95/BW95,0)</f>
        <v>0.1083782327768448</v>
      </c>
      <c r="CA95" s="4">
        <v>60</v>
      </c>
      <c r="CB95" s="38">
        <f t="shared" si="82"/>
        <v>6502.6939666106882</v>
      </c>
      <c r="CD95" s="25" t="s">
        <v>83</v>
      </c>
      <c r="CE95" s="25" t="s">
        <v>405</v>
      </c>
      <c r="CF95" s="4" t="s">
        <v>411</v>
      </c>
      <c r="CG95" s="4" t="s">
        <v>724</v>
      </c>
      <c r="CH95" s="16" t="s">
        <v>790</v>
      </c>
      <c r="CI95" s="4" t="s">
        <v>698</v>
      </c>
      <c r="CJ95" s="11">
        <v>1000</v>
      </c>
      <c r="CK95" s="4" t="s">
        <v>186</v>
      </c>
      <c r="CL95" s="101">
        <v>111.23</v>
      </c>
      <c r="CM95" s="97">
        <f t="shared" ref="CM95:CM107" si="103">IFERROR(CL95/CJ95,0)</f>
        <v>0.11123000000000001</v>
      </c>
      <c r="CN95" s="25"/>
      <c r="CO95" s="4"/>
      <c r="CP95" s="4"/>
      <c r="CQ95" s="4"/>
      <c r="CR95" s="4"/>
      <c r="CS95" s="4"/>
      <c r="CT95" s="38"/>
      <c r="CU95" s="96">
        <f t="shared" ref="CU95:CU108" si="104">IFERROR(CT95/CR95,0)</f>
        <v>0</v>
      </c>
      <c r="CV95" s="4"/>
      <c r="CW95" s="38">
        <f t="shared" si="97"/>
        <v>0</v>
      </c>
    </row>
    <row r="96" spans="1:101" x14ac:dyDescent="0.25">
      <c r="A96" s="126"/>
      <c r="B96" s="127"/>
      <c r="C96" s="127"/>
      <c r="D96" s="127"/>
      <c r="E96" s="127"/>
      <c r="F96" s="283" t="str">
        <f>_xlfn.XLOOKUP($G96,'[1]Product Cost'!$L:$L,'[1]Product Cost'!$K:$K)</f>
        <v>C48418</v>
      </c>
      <c r="G96" s="25" t="s">
        <v>406</v>
      </c>
      <c r="H96" s="284" t="str">
        <f>_xlfn.XLOOKUP($G96,'[1]Product Cost'!$L:$L,'[1]Product Cost'!$M:$M)</f>
        <v>YOGEN FRUZ GROUP (KEARY GLOBAL, TAIWAN)</v>
      </c>
      <c r="I96" s="284" t="str">
        <f>_xlfn.XLOOKUP($G96,'[1]Product Cost'!$L:$L,'[1]Product Cost'!$N:$N)</f>
        <v>GFS</v>
      </c>
      <c r="J96" s="284" t="str">
        <f>_xlfn.XLOOKUP($G96,'[1]Product Cost'!$L:$L,'[1]Product Cost'!$O:$O)</f>
        <v>1415917</v>
      </c>
      <c r="K96" s="284" t="str">
        <f>_xlfn.XLOOKUP($G96,'[1]Product Cost'!$L:$L,'[1]Product Cost'!$P:$P)</f>
        <v>20X50UN</v>
      </c>
      <c r="L96" s="285">
        <f>_xlfn.XLOOKUP($G96,'[1]Product Cost'!$L:$L,'[1]Product Cost'!$Q:$Q)</f>
        <v>1000</v>
      </c>
      <c r="M96" s="284" t="str">
        <f>_xlfn.XLOOKUP($G96,'[1]Product Cost'!$L:$L,'[1]Product Cost'!$R:$R)</f>
        <v>UN</v>
      </c>
      <c r="N96" s="286">
        <f>_xlfn.XLOOKUP($G96,'[1]Product Cost'!$L:$L,'[1]Product Cost'!$S:$S)</f>
        <v>105.69</v>
      </c>
      <c r="O96" s="287">
        <f>_xlfn.XLOOKUP($G96,'[1]Product Cost'!$L:$L,'[1]Product Cost'!$T:$T)</f>
        <v>0.10568999999999999</v>
      </c>
      <c r="P96" s="25"/>
      <c r="R96" s="21" t="str">
        <f t="shared" si="96"/>
        <v/>
      </c>
      <c r="S96" s="21" t="str">
        <f>IFERROR(VLOOKUP(G96,'Topping Sauce'!D:D,1,FALSE),"")</f>
        <v/>
      </c>
      <c r="T96" s="21" t="str">
        <f>IFERROR(VLOOKUP(G96,UFlavurs!D:D,1,FALSE),"")</f>
        <v/>
      </c>
      <c r="U96" s="21" t="str">
        <f>IFERROR(VLOOKUP(G96,Usensation!D:D,1,FALSE),"")</f>
        <v/>
      </c>
      <c r="V96" s="21" t="str">
        <f>IFERROR(VLOOKUP(G96,Smoothies!D:D,1,FALSE),"")</f>
        <v/>
      </c>
      <c r="W96" s="21" t="str">
        <f>IFERROR(VLOOKUP(G96,'Go Green'!D:D,1,FALSE),"")</f>
        <v/>
      </c>
      <c r="X96" s="21" t="str">
        <f>IFERROR(VLOOKUP(G96,#REF!,1,FALSE),"")</f>
        <v/>
      </c>
      <c r="Y96" s="21" t="str">
        <f>IFERROR(VLOOKUP(G96,Toppings!C:C,1,FALSE),"")</f>
        <v/>
      </c>
      <c r="Z96" s="21" t="str">
        <f>IFERROR(VLOOKUP(G96,#REF!,1,FALSE),"")</f>
        <v/>
      </c>
      <c r="AB96" s="25" t="s">
        <v>84</v>
      </c>
      <c r="AC96" s="25" t="s">
        <v>406</v>
      </c>
      <c r="AD96" s="4" t="s">
        <v>411</v>
      </c>
      <c r="AE96" s="4" t="s">
        <v>14</v>
      </c>
      <c r="AF96" s="4" t="s">
        <v>87</v>
      </c>
      <c r="AG96" s="4" t="s">
        <v>698</v>
      </c>
      <c r="AH96" s="7">
        <v>1000</v>
      </c>
      <c r="AI96" s="4" t="s">
        <v>186</v>
      </c>
      <c r="AJ96" s="101">
        <v>102.88</v>
      </c>
      <c r="AK96" s="96">
        <f t="shared" si="98"/>
        <v>0.10288</v>
      </c>
      <c r="AL96" s="4" t="str">
        <f>IFERROR(IF(AF96="TBD","Y",_xlfn.XLOOKUP(AF96,[2]PIVOT!$D:$D,[2]PIVOT!$J:$J)),"N/A")</f>
        <v>N</v>
      </c>
      <c r="AM96" s="25"/>
      <c r="AN96" s="25" t="s">
        <v>84</v>
      </c>
      <c r="AO96" s="25" t="s">
        <v>406</v>
      </c>
      <c r="AP96" s="4" t="s">
        <v>411</v>
      </c>
      <c r="AQ96" s="4" t="s">
        <v>296</v>
      </c>
      <c r="AR96" s="4" t="s">
        <v>556</v>
      </c>
      <c r="AS96" s="4" t="s">
        <v>698</v>
      </c>
      <c r="AT96" s="7">
        <v>1000</v>
      </c>
      <c r="AU96" s="4" t="s">
        <v>186</v>
      </c>
      <c r="AV96" s="101">
        <v>118.07</v>
      </c>
      <c r="AW96" s="96">
        <f t="shared" ref="AW96" si="105">IFERROR(AV96/AT96,0)</f>
        <v>0.11806999999999999</v>
      </c>
      <c r="AX96" s="25"/>
      <c r="AY96" s="4" t="s">
        <v>14</v>
      </c>
      <c r="AZ96" s="4" t="s">
        <v>87</v>
      </c>
      <c r="BA96" s="4" t="s">
        <v>67</v>
      </c>
      <c r="BB96" s="4">
        <v>1000</v>
      </c>
      <c r="BC96" s="4" t="s">
        <v>186</v>
      </c>
      <c r="BD96" s="38">
        <v>111.77673827916625</v>
      </c>
      <c r="BE96" s="96">
        <f t="shared" si="100"/>
        <v>0.11177673827916625</v>
      </c>
      <c r="BF96" s="4">
        <v>150</v>
      </c>
      <c r="BG96" s="38">
        <f t="shared" si="81"/>
        <v>16766.510741874939</v>
      </c>
      <c r="BI96" s="25" t="s">
        <v>84</v>
      </c>
      <c r="BJ96" s="25" t="s">
        <v>406</v>
      </c>
      <c r="BK96" s="4" t="s">
        <v>411</v>
      </c>
      <c r="BL96" s="4" t="s">
        <v>618</v>
      </c>
      <c r="BM96" s="4" t="s">
        <v>655</v>
      </c>
      <c r="BN96" s="4" t="s">
        <v>67</v>
      </c>
      <c r="BO96" s="4">
        <v>1000</v>
      </c>
      <c r="BP96" s="4" t="s">
        <v>186</v>
      </c>
      <c r="BQ96" s="38">
        <v>135.12091492621951</v>
      </c>
      <c r="BR96" s="96">
        <f t="shared" si="101"/>
        <v>0.13512091492621953</v>
      </c>
      <c r="BS96" s="25"/>
      <c r="BT96" s="4" t="s">
        <v>14</v>
      </c>
      <c r="BU96" s="4" t="s">
        <v>87</v>
      </c>
      <c r="BV96" s="4" t="s">
        <v>67</v>
      </c>
      <c r="BW96" s="4">
        <v>1000</v>
      </c>
      <c r="BX96" s="4" t="s">
        <v>186</v>
      </c>
      <c r="BY96" s="38">
        <v>114.52144747604464</v>
      </c>
      <c r="BZ96" s="96">
        <f t="shared" si="102"/>
        <v>0.11452144747604465</v>
      </c>
      <c r="CA96" s="4">
        <v>50</v>
      </c>
      <c r="CB96" s="38">
        <f t="shared" si="82"/>
        <v>5726.0723738022325</v>
      </c>
      <c r="CD96" s="209" t="s">
        <v>84</v>
      </c>
      <c r="CE96" s="209" t="s">
        <v>406</v>
      </c>
      <c r="CF96" s="30" t="s">
        <v>411</v>
      </c>
      <c r="CG96" s="30" t="s">
        <v>14</v>
      </c>
      <c r="CH96" s="30" t="s">
        <v>87</v>
      </c>
      <c r="CI96" s="30" t="s">
        <v>698</v>
      </c>
      <c r="CJ96" s="210">
        <v>1000</v>
      </c>
      <c r="CK96" s="30" t="s">
        <v>186</v>
      </c>
      <c r="CL96" s="222">
        <v>115.62</v>
      </c>
      <c r="CM96" s="211">
        <f t="shared" si="103"/>
        <v>0.11562</v>
      </c>
      <c r="CN96" s="209" t="s">
        <v>729</v>
      </c>
      <c r="CO96" s="30"/>
      <c r="CP96" s="30"/>
      <c r="CQ96" s="30"/>
      <c r="CR96" s="30"/>
      <c r="CS96" s="30"/>
      <c r="CT96" s="33"/>
      <c r="CU96" s="211">
        <f t="shared" si="104"/>
        <v>0</v>
      </c>
      <c r="CV96" s="30"/>
      <c r="CW96" s="33">
        <f t="shared" si="97"/>
        <v>0</v>
      </c>
    </row>
    <row r="97" spans="1:101" x14ac:dyDescent="0.25">
      <c r="A97" s="126"/>
      <c r="B97" s="127"/>
      <c r="C97" s="127"/>
      <c r="D97" s="127"/>
      <c r="E97" s="127"/>
      <c r="F97" s="283" t="str">
        <f>_xlfn.XLOOKUP($G97,'[1]Product Cost'!$L:$L,'[1]Product Cost'!$K:$K)</f>
        <v>C48419</v>
      </c>
      <c r="G97" s="25" t="s">
        <v>407</v>
      </c>
      <c r="H97" s="284" t="str">
        <f>_xlfn.XLOOKUP($G97,'[1]Product Cost'!$L:$L,'[1]Product Cost'!$M:$M)</f>
        <v>YOGEN FRUZ GROUP (KEARY GLOBAL, TAIWAN)</v>
      </c>
      <c r="I97" s="284" t="str">
        <f>_xlfn.XLOOKUP($G97,'[1]Product Cost'!$L:$L,'[1]Product Cost'!$N:$N)</f>
        <v>GFS</v>
      </c>
      <c r="J97" s="284" t="str">
        <f>_xlfn.XLOOKUP($G97,'[1]Product Cost'!$L:$L,'[1]Product Cost'!$O:$O)</f>
        <v>1417520</v>
      </c>
      <c r="K97" s="284" t="str">
        <f>_xlfn.XLOOKUP($G97,'[1]Product Cost'!$L:$L,'[1]Product Cost'!$P:$P)</f>
        <v>20X50UN</v>
      </c>
      <c r="L97" s="285">
        <f>_xlfn.XLOOKUP($G97,'[1]Product Cost'!$L:$L,'[1]Product Cost'!$Q:$Q)</f>
        <v>1000</v>
      </c>
      <c r="M97" s="284" t="str">
        <f>_xlfn.XLOOKUP($G97,'[1]Product Cost'!$L:$L,'[1]Product Cost'!$R:$R)</f>
        <v>UN</v>
      </c>
      <c r="N97" s="286">
        <f>_xlfn.XLOOKUP($G97,'[1]Product Cost'!$L:$L,'[1]Product Cost'!$S:$S)</f>
        <v>117.35</v>
      </c>
      <c r="O97" s="287">
        <f>_xlfn.XLOOKUP($G97,'[1]Product Cost'!$L:$L,'[1]Product Cost'!$T:$T)</f>
        <v>0.11735</v>
      </c>
      <c r="P97" s="25"/>
      <c r="R97" s="21" t="str">
        <f t="shared" si="96"/>
        <v/>
      </c>
      <c r="S97" s="21" t="str">
        <f>IFERROR(VLOOKUP(G97,'Topping Sauce'!D:D,1,FALSE),"")</f>
        <v/>
      </c>
      <c r="T97" s="21" t="str">
        <f>IFERROR(VLOOKUP(G97,UFlavurs!D:D,1,FALSE),"")</f>
        <v/>
      </c>
      <c r="U97" s="21" t="str">
        <f>IFERROR(VLOOKUP(G97,Usensation!D:D,1,FALSE),"")</f>
        <v/>
      </c>
      <c r="V97" s="21" t="str">
        <f>IFERROR(VLOOKUP(G97,Smoothies!D:D,1,FALSE),"")</f>
        <v/>
      </c>
      <c r="W97" s="21" t="str">
        <f>IFERROR(VLOOKUP(G97,'Go Green'!D:D,1,FALSE),"")</f>
        <v/>
      </c>
      <c r="X97" s="21" t="str">
        <f>IFERROR(VLOOKUP(G97,#REF!,1,FALSE),"")</f>
        <v/>
      </c>
      <c r="Y97" s="21" t="str">
        <f>IFERROR(VLOOKUP(G97,Toppings!C:C,1,FALSE),"")</f>
        <v/>
      </c>
      <c r="Z97" s="21" t="str">
        <f>IFERROR(VLOOKUP(G97,#REF!,1,FALSE),"")</f>
        <v/>
      </c>
      <c r="AB97" s="25" t="s">
        <v>85</v>
      </c>
      <c r="AC97" s="25" t="s">
        <v>407</v>
      </c>
      <c r="AD97" s="4" t="s">
        <v>411</v>
      </c>
      <c r="AE97" s="4" t="s">
        <v>14</v>
      </c>
      <c r="AF97" s="4" t="s">
        <v>88</v>
      </c>
      <c r="AG97" s="4" t="s">
        <v>698</v>
      </c>
      <c r="AH97" s="7">
        <v>1000</v>
      </c>
      <c r="AI97" s="4" t="s">
        <v>186</v>
      </c>
      <c r="AJ97" s="101">
        <v>111.8</v>
      </c>
      <c r="AK97" s="96">
        <f t="shared" si="98"/>
        <v>0.1118</v>
      </c>
      <c r="AL97" s="4" t="str">
        <f>IFERROR(IF(AF97="TBD","Y",_xlfn.XLOOKUP(AF97,[2]PIVOT!$D:$D,[2]PIVOT!$J:$J)),"N/A")</f>
        <v>N</v>
      </c>
      <c r="AM97" s="25"/>
      <c r="AN97" s="25" t="s">
        <v>85</v>
      </c>
      <c r="AO97" s="25" t="s">
        <v>407</v>
      </c>
      <c r="AP97" s="4" t="s">
        <v>411</v>
      </c>
      <c r="AQ97" s="4" t="s">
        <v>296</v>
      </c>
      <c r="AR97" s="4" t="s">
        <v>558</v>
      </c>
      <c r="AS97" s="4" t="s">
        <v>698</v>
      </c>
      <c r="AT97" s="7">
        <v>1000</v>
      </c>
      <c r="AU97" s="4" t="s">
        <v>186</v>
      </c>
      <c r="AV97" s="101">
        <v>128.74</v>
      </c>
      <c r="AW97" s="96">
        <f t="shared" ref="AW97:AW103" si="106">IFERROR(AV97/AT97,0)</f>
        <v>0.12874000000000002</v>
      </c>
      <c r="AX97" s="25"/>
      <c r="AY97" s="4" t="s">
        <v>14</v>
      </c>
      <c r="AZ97" s="4" t="s">
        <v>88</v>
      </c>
      <c r="BA97" s="4" t="s">
        <v>67</v>
      </c>
      <c r="BB97" s="4">
        <v>1000</v>
      </c>
      <c r="BC97" s="4" t="s">
        <v>186</v>
      </c>
      <c r="BD97" s="38">
        <v>121.66529424083771</v>
      </c>
      <c r="BE97" s="96">
        <f t="shared" si="100"/>
        <v>0.1216652942408377</v>
      </c>
      <c r="BF97" s="4">
        <v>70</v>
      </c>
      <c r="BG97" s="38">
        <f t="shared" si="81"/>
        <v>8516.570596858639</v>
      </c>
      <c r="BI97" s="25" t="s">
        <v>85</v>
      </c>
      <c r="BJ97" s="25" t="s">
        <v>407</v>
      </c>
      <c r="BK97" s="4" t="s">
        <v>411</v>
      </c>
      <c r="BL97" s="4" t="s">
        <v>618</v>
      </c>
      <c r="BM97" s="4" t="s">
        <v>656</v>
      </c>
      <c r="BN97" s="4" t="s">
        <v>67</v>
      </c>
      <c r="BO97" s="4">
        <v>1000</v>
      </c>
      <c r="BP97" s="4" t="s">
        <v>186</v>
      </c>
      <c r="BQ97" s="38">
        <v>144.2521251359756</v>
      </c>
      <c r="BR97" s="96">
        <f t="shared" si="101"/>
        <v>0.1442521251359756</v>
      </c>
      <c r="BS97" s="25" t="s">
        <v>154</v>
      </c>
      <c r="BT97" s="4" t="s">
        <v>14</v>
      </c>
      <c r="BU97" s="4" t="s">
        <v>88</v>
      </c>
      <c r="BV97" s="4" t="s">
        <v>67</v>
      </c>
      <c r="BW97" s="4">
        <v>1000</v>
      </c>
      <c r="BX97" s="4" t="s">
        <v>186</v>
      </c>
      <c r="BY97" s="38">
        <v>124.75441675392671</v>
      </c>
      <c r="BZ97" s="96">
        <f t="shared" si="102"/>
        <v>0.12475441675392671</v>
      </c>
      <c r="CA97" s="4">
        <v>10</v>
      </c>
      <c r="CB97" s="38">
        <f t="shared" si="82"/>
        <v>1247.5441675392672</v>
      </c>
      <c r="CD97" s="25" t="s">
        <v>85</v>
      </c>
      <c r="CE97" s="25" t="s">
        <v>407</v>
      </c>
      <c r="CF97" s="4" t="s">
        <v>411</v>
      </c>
      <c r="CG97" s="4" t="s">
        <v>724</v>
      </c>
      <c r="CH97" s="16" t="s">
        <v>791</v>
      </c>
      <c r="CI97" s="4" t="s">
        <v>698</v>
      </c>
      <c r="CJ97" s="11">
        <v>1000</v>
      </c>
      <c r="CK97" s="4" t="s">
        <v>186</v>
      </c>
      <c r="CL97" s="101">
        <v>122.63</v>
      </c>
      <c r="CM97" s="97">
        <f t="shared" si="103"/>
        <v>0.12262999999999999</v>
      </c>
      <c r="CN97" s="25"/>
      <c r="CO97" s="4"/>
      <c r="CP97" s="4"/>
      <c r="CQ97" s="4"/>
      <c r="CR97" s="4"/>
      <c r="CS97" s="4"/>
      <c r="CT97" s="38"/>
      <c r="CU97" s="96">
        <f t="shared" si="104"/>
        <v>0</v>
      </c>
      <c r="CV97" s="4"/>
      <c r="CW97" s="38">
        <f t="shared" si="97"/>
        <v>0</v>
      </c>
    </row>
    <row r="98" spans="1:101" x14ac:dyDescent="0.25">
      <c r="A98" s="126"/>
      <c r="B98" s="127"/>
      <c r="C98" s="127"/>
      <c r="D98" s="127"/>
      <c r="E98" s="127"/>
      <c r="F98" s="283" t="str">
        <f>_xlfn.XLOOKUP($G98,'[1]Product Cost'!$L:$L,'[1]Product Cost'!$K:$K)</f>
        <v>C-KDL96-PET</v>
      </c>
      <c r="G98" s="25" t="s">
        <v>269</v>
      </c>
      <c r="H98" s="284" t="str">
        <f>_xlfn.XLOOKUP($G98,'[1]Product Cost'!$L:$L,'[1]Product Cost'!$M:$M)</f>
        <v>YOGEN FRUZ GROUP (KEARY GLOBAL, TAIWAN)</v>
      </c>
      <c r="I98" s="284" t="str">
        <f>_xlfn.XLOOKUP($G98,'[1]Product Cost'!$L:$L,'[1]Product Cost'!$N:$N)</f>
        <v>GFS</v>
      </c>
      <c r="J98" s="284" t="str">
        <f>_xlfn.XLOOKUP($G98,'[1]Product Cost'!$L:$L,'[1]Product Cost'!$O:$O)</f>
        <v>1415586</v>
      </c>
      <c r="K98" s="284" t="str">
        <f>_xlfn.XLOOKUP($G98,'[1]Product Cost'!$L:$L,'[1]Product Cost'!$P:$P)</f>
        <v>20X50UN</v>
      </c>
      <c r="L98" s="285">
        <f>_xlfn.XLOOKUP($G98,'[1]Product Cost'!$L:$L,'[1]Product Cost'!$Q:$Q)</f>
        <v>1000</v>
      </c>
      <c r="M98" s="284" t="str">
        <f>_xlfn.XLOOKUP($G98,'[1]Product Cost'!$L:$L,'[1]Product Cost'!$R:$R)</f>
        <v>UN</v>
      </c>
      <c r="N98" s="286">
        <f>_xlfn.XLOOKUP($G98,'[1]Product Cost'!$L:$L,'[1]Product Cost'!$S:$S)</f>
        <v>110.41</v>
      </c>
      <c r="O98" s="287">
        <f>_xlfn.XLOOKUP($G98,'[1]Product Cost'!$L:$L,'[1]Product Cost'!$T:$T)</f>
        <v>0.11040999999999999</v>
      </c>
      <c r="P98" s="25"/>
      <c r="R98" s="21" t="str">
        <f>IF(AND(T98="",U98="",S98="",V98="",W98="",X98="",Z98="",Y98=""),"","X")</f>
        <v/>
      </c>
      <c r="S98" s="21" t="str">
        <f>IFERROR(VLOOKUP(G98,'Topping Sauce'!D:D,1,FALSE),"")</f>
        <v/>
      </c>
      <c r="T98" s="21" t="str">
        <f>IFERROR(VLOOKUP(G98,UFlavurs!D:D,1,FALSE),"")</f>
        <v/>
      </c>
      <c r="U98" s="21" t="str">
        <f>IFERROR(VLOOKUP(G98,Usensation!D:D,1,FALSE),"")</f>
        <v/>
      </c>
      <c r="V98" s="21" t="str">
        <f>IFERROR(VLOOKUP(G98,Smoothies!D:D,1,FALSE),"")</f>
        <v/>
      </c>
      <c r="W98" s="21" t="str">
        <f>IFERROR(VLOOKUP(G98,'Go Green'!D:D,1,FALSE),"")</f>
        <v/>
      </c>
      <c r="X98" s="21" t="str">
        <f>IFERROR(VLOOKUP(G98,#REF!,1,FALSE),"")</f>
        <v/>
      </c>
      <c r="Y98" s="21" t="str">
        <f>IFERROR(VLOOKUP(G98,Toppings!C:C,1,FALSE),"")</f>
        <v/>
      </c>
      <c r="Z98" s="21" t="str">
        <f>IFERROR(VLOOKUP(G98,#REF!,1,FALSE),"")</f>
        <v/>
      </c>
      <c r="AB98" s="25" t="s">
        <v>261</v>
      </c>
      <c r="AC98" s="25" t="s">
        <v>269</v>
      </c>
      <c r="AD98" s="4" t="s">
        <v>411</v>
      </c>
      <c r="AE98" s="4" t="s">
        <v>14</v>
      </c>
      <c r="AF98" s="4" t="s">
        <v>260</v>
      </c>
      <c r="AG98" s="4" t="s">
        <v>698</v>
      </c>
      <c r="AH98" s="4">
        <v>1000</v>
      </c>
      <c r="AI98" s="4" t="s">
        <v>186</v>
      </c>
      <c r="AJ98" s="12">
        <v>112.75</v>
      </c>
      <c r="AK98" s="96">
        <f>IFERROR(AJ98/AH98,0)</f>
        <v>0.11275</v>
      </c>
      <c r="AL98" s="4" t="str">
        <f>IFERROR(IF(AF98="TBD","Y",_xlfn.XLOOKUP(AF98,[2]PIVOT!$D:$D,[2]PIVOT!$J:$J)),"N/A")</f>
        <v>Y</v>
      </c>
      <c r="AM98" s="25" t="s">
        <v>154</v>
      </c>
      <c r="AN98" s="25" t="s">
        <v>261</v>
      </c>
      <c r="AO98" s="25" t="s">
        <v>269</v>
      </c>
      <c r="AP98" s="4" t="s">
        <v>411</v>
      </c>
      <c r="AQ98" s="4" t="s">
        <v>296</v>
      </c>
      <c r="AR98" s="16" t="s">
        <v>555</v>
      </c>
      <c r="AS98" s="4" t="s">
        <v>698</v>
      </c>
      <c r="AT98" s="11">
        <v>1000</v>
      </c>
      <c r="AU98" s="4" t="s">
        <v>186</v>
      </c>
      <c r="AV98" s="101">
        <v>120.02</v>
      </c>
      <c r="AW98" s="96">
        <f>IFERROR(AV98/AT98,0)</f>
        <v>0.12002</v>
      </c>
      <c r="AX98" s="25"/>
      <c r="AY98" s="4" t="s">
        <v>14</v>
      </c>
      <c r="AZ98" s="4" t="s">
        <v>260</v>
      </c>
      <c r="BA98" s="4" t="s">
        <v>67</v>
      </c>
      <c r="BB98" s="4">
        <v>1000</v>
      </c>
      <c r="BC98" s="4" t="s">
        <v>186</v>
      </c>
      <c r="BD98" s="38">
        <v>117.34493272745235</v>
      </c>
      <c r="BE98" s="96">
        <f>IFERROR(BD98/BB98,0)</f>
        <v>0.11734493272745235</v>
      </c>
      <c r="BF98" s="4">
        <v>5</v>
      </c>
      <c r="BG98" s="38">
        <f>BF98*BD98</f>
        <v>586.72466363726176</v>
      </c>
      <c r="BI98" s="25" t="s">
        <v>261</v>
      </c>
      <c r="BJ98" s="25" t="s">
        <v>269</v>
      </c>
      <c r="BK98" s="4" t="s">
        <v>411</v>
      </c>
      <c r="BL98" s="4" t="s">
        <v>618</v>
      </c>
      <c r="BM98" s="190" t="s">
        <v>638</v>
      </c>
      <c r="BN98" s="4" t="s">
        <v>67</v>
      </c>
      <c r="BO98" s="4">
        <v>1000</v>
      </c>
      <c r="BP98" s="4" t="s">
        <v>186</v>
      </c>
      <c r="BQ98" s="38">
        <v>145.93257072131706</v>
      </c>
      <c r="BR98" s="96">
        <f>IFERROR(BQ98/BO98,0)</f>
        <v>0.14593257072131707</v>
      </c>
      <c r="BS98" s="25"/>
      <c r="BT98" s="4" t="s">
        <v>14</v>
      </c>
      <c r="BU98" s="4" t="s">
        <v>260</v>
      </c>
      <c r="BV98" s="4" t="s">
        <v>67</v>
      </c>
      <c r="BW98" s="4">
        <v>1000</v>
      </c>
      <c r="BX98" s="4" t="s">
        <v>186</v>
      </c>
      <c r="BY98" s="38">
        <v>118.53073772597057</v>
      </c>
      <c r="BZ98" s="96">
        <f>IFERROR(BY98/BW98,0)</f>
        <v>0.11853073772597057</v>
      </c>
      <c r="CA98" s="4">
        <v>2</v>
      </c>
      <c r="CB98" s="38">
        <f>CA98*BY98</f>
        <v>237.06147545194113</v>
      </c>
      <c r="CD98" s="25" t="s">
        <v>261</v>
      </c>
      <c r="CE98" s="25" t="s">
        <v>269</v>
      </c>
      <c r="CF98" s="4" t="s">
        <v>411</v>
      </c>
      <c r="CG98" s="4" t="s">
        <v>14</v>
      </c>
      <c r="CH98" s="4" t="s">
        <v>260</v>
      </c>
      <c r="CI98" s="4" t="s">
        <v>698</v>
      </c>
      <c r="CJ98" s="4">
        <v>1000</v>
      </c>
      <c r="CK98" s="4" t="s">
        <v>186</v>
      </c>
      <c r="CL98" s="12">
        <v>134</v>
      </c>
      <c r="CM98" s="96">
        <f>IFERROR(CL98/CJ98,0)</f>
        <v>0.13400000000000001</v>
      </c>
      <c r="CN98" s="25"/>
      <c r="CO98" s="4"/>
      <c r="CP98" s="4"/>
      <c r="CQ98" s="4"/>
      <c r="CR98" s="4"/>
      <c r="CS98" s="4"/>
      <c r="CT98" s="38"/>
      <c r="CU98" s="96">
        <f>IFERROR(CT98/CR98,0)</f>
        <v>0</v>
      </c>
      <c r="CV98" s="4"/>
      <c r="CW98" s="38">
        <f>CV98*CT98</f>
        <v>0</v>
      </c>
    </row>
    <row r="99" spans="1:101" x14ac:dyDescent="0.25">
      <c r="A99" s="126"/>
      <c r="B99" s="127"/>
      <c r="C99" s="127"/>
      <c r="D99" s="127"/>
      <c r="E99" s="127"/>
      <c r="F99" s="283" t="str">
        <f>_xlfn.XLOOKUP($G99,'[1]Product Cost'!$L:$L,'[1]Product Cost'!$K:$K)</f>
        <v>C-KDL95-PET</v>
      </c>
      <c r="G99" s="25" t="s">
        <v>270</v>
      </c>
      <c r="H99" s="284" t="str">
        <f>_xlfn.XLOOKUP($G99,'[1]Product Cost'!$L:$L,'[1]Product Cost'!$M:$M)</f>
        <v>YOGEN FRUZ GROUP (KEARY GLOBAL, TAIWAN)</v>
      </c>
      <c r="I99" s="284" t="str">
        <f>_xlfn.XLOOKUP($G99,'[1]Product Cost'!$L:$L,'[1]Product Cost'!$N:$N)</f>
        <v>GFS</v>
      </c>
      <c r="J99" s="284" t="str">
        <f>_xlfn.XLOOKUP($G99,'[1]Product Cost'!$L:$L,'[1]Product Cost'!$O:$O)</f>
        <v>1415921</v>
      </c>
      <c r="K99" s="284" t="str">
        <f>_xlfn.XLOOKUP($G99,'[1]Product Cost'!$L:$L,'[1]Product Cost'!$P:$P)</f>
        <v>20X50UN</v>
      </c>
      <c r="L99" s="285">
        <f>_xlfn.XLOOKUP($G99,'[1]Product Cost'!$L:$L,'[1]Product Cost'!$Q:$Q)</f>
        <v>1000</v>
      </c>
      <c r="M99" s="284" t="str">
        <f>_xlfn.XLOOKUP($G99,'[1]Product Cost'!$L:$L,'[1]Product Cost'!$R:$R)</f>
        <v>UN</v>
      </c>
      <c r="N99" s="286">
        <f>_xlfn.XLOOKUP($G99,'[1]Product Cost'!$L:$L,'[1]Product Cost'!$S:$S)</f>
        <v>110.49</v>
      </c>
      <c r="O99" s="287">
        <f>_xlfn.XLOOKUP($G99,'[1]Product Cost'!$L:$L,'[1]Product Cost'!$T:$T)</f>
        <v>0.11048999999999999</v>
      </c>
      <c r="P99" s="25"/>
      <c r="R99" s="21" t="str">
        <f>IF(AND(T99="",U99="",S99="",V99="",W99="",X99="",Z99="",Y99=""),"","X")</f>
        <v/>
      </c>
      <c r="S99" s="21" t="str">
        <f>IFERROR(VLOOKUP(G99,'Topping Sauce'!D:D,1,FALSE),"")</f>
        <v/>
      </c>
      <c r="T99" s="21" t="str">
        <f>IFERROR(VLOOKUP(G99,UFlavurs!D:D,1,FALSE),"")</f>
        <v/>
      </c>
      <c r="U99" s="21" t="str">
        <f>IFERROR(VLOOKUP(G99,Usensation!D:D,1,FALSE),"")</f>
        <v/>
      </c>
      <c r="V99" s="21" t="str">
        <f>IFERROR(VLOOKUP(G99,Smoothies!D:D,1,FALSE),"")</f>
        <v/>
      </c>
      <c r="W99" s="21" t="str">
        <f>IFERROR(VLOOKUP(G99,'Go Green'!D:D,1,FALSE),"")</f>
        <v/>
      </c>
      <c r="X99" s="21" t="str">
        <f>IFERROR(VLOOKUP(G99,#REF!,1,FALSE),"")</f>
        <v/>
      </c>
      <c r="Y99" s="21" t="str">
        <f>IFERROR(VLOOKUP(G99,Toppings!C:C,1,FALSE),"")</f>
        <v/>
      </c>
      <c r="Z99" s="21" t="str">
        <f>IFERROR(VLOOKUP(G99,#REF!,1,FALSE),"")</f>
        <v/>
      </c>
      <c r="AB99" s="25" t="s">
        <v>263</v>
      </c>
      <c r="AC99" s="25" t="s">
        <v>270</v>
      </c>
      <c r="AD99" s="4" t="s">
        <v>411</v>
      </c>
      <c r="AE99" s="4" t="s">
        <v>14</v>
      </c>
      <c r="AF99" s="4" t="s">
        <v>262</v>
      </c>
      <c r="AG99" s="4" t="s">
        <v>698</v>
      </c>
      <c r="AH99" s="4">
        <v>1000</v>
      </c>
      <c r="AI99" s="4" t="s">
        <v>186</v>
      </c>
      <c r="AJ99" s="12">
        <v>112.82</v>
      </c>
      <c r="AK99" s="96">
        <f>IFERROR(AJ99/AH99,0)</f>
        <v>0.11281999999999999</v>
      </c>
      <c r="AL99" s="4" t="str">
        <f>IFERROR(IF(AF99="TBD","Y",_xlfn.XLOOKUP(AF99,[2]PIVOT!$D:$D,[2]PIVOT!$J:$J)),"N/A")</f>
        <v>Y</v>
      </c>
      <c r="AM99" s="25" t="s">
        <v>154</v>
      </c>
      <c r="AN99" s="25" t="s">
        <v>263</v>
      </c>
      <c r="AO99" s="25" t="s">
        <v>270</v>
      </c>
      <c r="AP99" s="4" t="s">
        <v>411</v>
      </c>
      <c r="AQ99" s="4" t="s">
        <v>296</v>
      </c>
      <c r="AR99" s="16" t="s">
        <v>557</v>
      </c>
      <c r="AS99" s="4" t="s">
        <v>698</v>
      </c>
      <c r="AT99" s="11">
        <v>1000</v>
      </c>
      <c r="AU99" s="4" t="s">
        <v>186</v>
      </c>
      <c r="AV99" s="101">
        <v>120.02</v>
      </c>
      <c r="AW99" s="96">
        <f>IFERROR(AV99/AT99,0)</f>
        <v>0.12002</v>
      </c>
      <c r="AX99" s="25"/>
      <c r="AY99" s="4" t="s">
        <v>14</v>
      </c>
      <c r="AZ99" s="4" t="s">
        <v>262</v>
      </c>
      <c r="BA99" s="4" t="s">
        <v>67</v>
      </c>
      <c r="BB99" s="4">
        <v>1000</v>
      </c>
      <c r="BC99" s="4" t="s">
        <v>186</v>
      </c>
      <c r="BD99" s="38">
        <v>117.34493272745235</v>
      </c>
      <c r="BE99" s="96">
        <f>IFERROR(BD99/BB99,0)</f>
        <v>0.11734493272745235</v>
      </c>
      <c r="BF99" s="4">
        <v>5</v>
      </c>
      <c r="BG99" s="38">
        <f>BF99*BD99</f>
        <v>586.72466363726176</v>
      </c>
      <c r="BI99" s="25" t="s">
        <v>263</v>
      </c>
      <c r="BJ99" s="25" t="s">
        <v>270</v>
      </c>
      <c r="BK99" s="4" t="s">
        <v>411</v>
      </c>
      <c r="BL99" s="4" t="s">
        <v>618</v>
      </c>
      <c r="BM99" s="190" t="s">
        <v>638</v>
      </c>
      <c r="BN99" s="4" t="s">
        <v>67</v>
      </c>
      <c r="BO99" s="4">
        <v>1000</v>
      </c>
      <c r="BP99" s="4" t="s">
        <v>186</v>
      </c>
      <c r="BQ99" s="38">
        <v>145.93257072131706</v>
      </c>
      <c r="BR99" s="96">
        <f>IFERROR(BQ99/BO99,0)</f>
        <v>0.14593257072131707</v>
      </c>
      <c r="BS99" s="25"/>
      <c r="BT99" s="4" t="s">
        <v>14</v>
      </c>
      <c r="BU99" s="4" t="s">
        <v>262</v>
      </c>
      <c r="BV99" s="4" t="s">
        <v>67</v>
      </c>
      <c r="BW99" s="4">
        <v>1000</v>
      </c>
      <c r="BX99" s="4" t="s">
        <v>186</v>
      </c>
      <c r="BY99" s="38">
        <v>118.53073772597057</v>
      </c>
      <c r="BZ99" s="96">
        <f>IFERROR(BY99/BW99,0)</f>
        <v>0.11853073772597057</v>
      </c>
      <c r="CA99" s="4">
        <v>2</v>
      </c>
      <c r="CB99" s="38">
        <f>CA99*BY99</f>
        <v>237.06147545194113</v>
      </c>
      <c r="CD99" s="209" t="s">
        <v>263</v>
      </c>
      <c r="CE99" s="209" t="s">
        <v>270</v>
      </c>
      <c r="CF99" s="30" t="s">
        <v>411</v>
      </c>
      <c r="CG99" s="30" t="s">
        <v>14</v>
      </c>
      <c r="CH99" s="30" t="s">
        <v>262</v>
      </c>
      <c r="CI99" s="30" t="s">
        <v>698</v>
      </c>
      <c r="CJ99" s="30">
        <v>1000</v>
      </c>
      <c r="CK99" s="30" t="s">
        <v>186</v>
      </c>
      <c r="CL99" s="31">
        <v>134</v>
      </c>
      <c r="CM99" s="211">
        <f>IFERROR(CL99/CJ99,0)</f>
        <v>0.13400000000000001</v>
      </c>
      <c r="CN99" s="209" t="s">
        <v>729</v>
      </c>
      <c r="CO99" s="30"/>
      <c r="CP99" s="30"/>
      <c r="CQ99" s="30"/>
      <c r="CR99" s="30"/>
      <c r="CS99" s="30"/>
      <c r="CT99" s="33"/>
      <c r="CU99" s="211">
        <f>IFERROR(CT99/CR99,0)</f>
        <v>0</v>
      </c>
      <c r="CV99" s="30"/>
      <c r="CW99" s="33">
        <f>CV99*CT99</f>
        <v>0</v>
      </c>
    </row>
    <row r="100" spans="1:101" x14ac:dyDescent="0.25">
      <c r="A100" s="126"/>
      <c r="B100" s="127"/>
      <c r="C100" s="127"/>
      <c r="D100" s="127"/>
      <c r="E100" s="127"/>
      <c r="F100" s="283" t="str">
        <f>_xlfn.XLOOKUP($G100,'[1]Product Cost'!$L:$L,'[1]Product Cost'!$K:$K)</f>
        <v>C-KDL106-PET</v>
      </c>
      <c r="G100" s="25" t="s">
        <v>268</v>
      </c>
      <c r="H100" s="284" t="str">
        <f>_xlfn.XLOOKUP($G100,'[1]Product Cost'!$L:$L,'[1]Product Cost'!$M:$M)</f>
        <v>YOGEN FRUZ GROUP (KEARY GLOBAL, TAIWAN)</v>
      </c>
      <c r="I100" s="284" t="str">
        <f>_xlfn.XLOOKUP($G100,'[1]Product Cost'!$L:$L,'[1]Product Cost'!$N:$N)</f>
        <v>GFS</v>
      </c>
      <c r="J100" s="284" t="str">
        <f>_xlfn.XLOOKUP($G100,'[1]Product Cost'!$L:$L,'[1]Product Cost'!$O:$O)</f>
        <v>1415922</v>
      </c>
      <c r="K100" s="284" t="str">
        <f>_xlfn.XLOOKUP($G100,'[1]Product Cost'!$L:$L,'[1]Product Cost'!$P:$P)</f>
        <v>20X50UN</v>
      </c>
      <c r="L100" s="285">
        <f>_xlfn.XLOOKUP($G100,'[1]Product Cost'!$L:$L,'[1]Product Cost'!$Q:$Q)</f>
        <v>1000</v>
      </c>
      <c r="M100" s="284" t="str">
        <f>_xlfn.XLOOKUP($G100,'[1]Product Cost'!$L:$L,'[1]Product Cost'!$R:$R)</f>
        <v>UN</v>
      </c>
      <c r="N100" s="286">
        <f>_xlfn.XLOOKUP($G100,'[1]Product Cost'!$L:$L,'[1]Product Cost'!$S:$S)</f>
        <v>132.22</v>
      </c>
      <c r="O100" s="287">
        <f>_xlfn.XLOOKUP($G100,'[1]Product Cost'!$L:$L,'[1]Product Cost'!$T:$T)</f>
        <v>0.13222</v>
      </c>
      <c r="P100" s="25"/>
      <c r="R100" s="21" t="str">
        <f t="shared" ref="R100:R134" si="107">IF(AND(T100="",U100="",S100="",V100="",W100="",X100="",Z100="",Y100=""),"","X")</f>
        <v/>
      </c>
      <c r="S100" s="21" t="str">
        <f>IFERROR(VLOOKUP(G100,'Topping Sauce'!D:D,1,FALSE),"")</f>
        <v/>
      </c>
      <c r="T100" s="21" t="str">
        <f>IFERROR(VLOOKUP(G100,UFlavurs!D:D,1,FALSE),"")</f>
        <v/>
      </c>
      <c r="U100" s="21" t="str">
        <f>IFERROR(VLOOKUP(G100,Usensation!D:D,1,FALSE),"")</f>
        <v/>
      </c>
      <c r="V100" s="21" t="str">
        <f>IFERROR(VLOOKUP(G100,Smoothies!D:D,1,FALSE),"")</f>
        <v/>
      </c>
      <c r="W100" s="21" t="str">
        <f>IFERROR(VLOOKUP(G100,'Go Green'!D:D,1,FALSE),"")</f>
        <v/>
      </c>
      <c r="X100" s="21" t="str">
        <f>IFERROR(VLOOKUP(G100,#REF!,1,FALSE),"")</f>
        <v/>
      </c>
      <c r="Y100" s="21" t="str">
        <f>IFERROR(VLOOKUP(G100,Toppings!C:C,1,FALSE),"")</f>
        <v/>
      </c>
      <c r="Z100" s="21" t="str">
        <f>IFERROR(VLOOKUP(G100,#REF!,1,FALSE),"")</f>
        <v/>
      </c>
      <c r="AB100" s="25" t="s">
        <v>259</v>
      </c>
      <c r="AC100" s="25" t="s">
        <v>268</v>
      </c>
      <c r="AD100" s="4" t="s">
        <v>411</v>
      </c>
      <c r="AE100" s="4" t="s">
        <v>14</v>
      </c>
      <c r="AF100" s="4" t="s">
        <v>258</v>
      </c>
      <c r="AG100" s="4" t="s">
        <v>698</v>
      </c>
      <c r="AH100" s="4">
        <v>1000</v>
      </c>
      <c r="AI100" s="4" t="s">
        <v>186</v>
      </c>
      <c r="AJ100" s="12">
        <v>125.76</v>
      </c>
      <c r="AK100" s="96">
        <f t="shared" si="98"/>
        <v>0.12576000000000001</v>
      </c>
      <c r="AL100" s="4" t="str">
        <f>IFERROR(IF(AF100="TBD","Y",_xlfn.XLOOKUP(AF100,[2]PIVOT!$D:$D,[2]PIVOT!$J:$J)),"N/A")</f>
        <v>Y</v>
      </c>
      <c r="AM100" s="25"/>
      <c r="AN100" s="25" t="s">
        <v>259</v>
      </c>
      <c r="AO100" s="25" t="s">
        <v>268</v>
      </c>
      <c r="AP100" s="4" t="s">
        <v>411</v>
      </c>
      <c r="AQ100" s="4" t="s">
        <v>296</v>
      </c>
      <c r="AR100" s="16" t="s">
        <v>559</v>
      </c>
      <c r="AS100" s="4" t="s">
        <v>698</v>
      </c>
      <c r="AT100" s="11">
        <v>1000</v>
      </c>
      <c r="AU100" s="4" t="s">
        <v>186</v>
      </c>
      <c r="AV100" s="101">
        <v>134.9</v>
      </c>
      <c r="AW100" s="96">
        <f t="shared" si="106"/>
        <v>0.13489999999999999</v>
      </c>
      <c r="AX100" s="25"/>
      <c r="AY100" s="4" t="s">
        <v>14</v>
      </c>
      <c r="AZ100" s="4" t="s">
        <v>258</v>
      </c>
      <c r="BA100" s="4" t="s">
        <v>67</v>
      </c>
      <c r="BB100" s="4">
        <v>1000</v>
      </c>
      <c r="BC100" s="4" t="s">
        <v>186</v>
      </c>
      <c r="BD100" s="38">
        <v>131.45787493825941</v>
      </c>
      <c r="BE100" s="96">
        <f t="shared" si="100"/>
        <v>0.13145787493825942</v>
      </c>
      <c r="BF100" s="4">
        <v>10</v>
      </c>
      <c r="BG100" s="38">
        <f t="shared" si="81"/>
        <v>1314.5787493825942</v>
      </c>
      <c r="BI100" s="25" t="s">
        <v>259</v>
      </c>
      <c r="BJ100" s="25" t="s">
        <v>268</v>
      </c>
      <c r="BK100" s="4" t="s">
        <v>411</v>
      </c>
      <c r="BL100" s="4" t="s">
        <v>618</v>
      </c>
      <c r="BM100" s="117" t="s">
        <v>815</v>
      </c>
      <c r="BN100" s="4" t="s">
        <v>67</v>
      </c>
      <c r="BO100" s="4">
        <v>1000</v>
      </c>
      <c r="BP100" s="4" t="s">
        <v>186</v>
      </c>
      <c r="BQ100" s="38">
        <v>159.053212347</v>
      </c>
      <c r="BR100" s="96">
        <f t="shared" si="101"/>
        <v>0.15905321234700001</v>
      </c>
      <c r="BS100" s="25"/>
      <c r="BT100" s="4" t="s">
        <v>14</v>
      </c>
      <c r="BU100" s="4" t="s">
        <v>258</v>
      </c>
      <c r="BV100" s="4" t="s">
        <v>67</v>
      </c>
      <c r="BW100" s="4">
        <v>1000</v>
      </c>
      <c r="BX100" s="4" t="s">
        <v>186</v>
      </c>
      <c r="BY100" s="38">
        <v>133.06140669761928</v>
      </c>
      <c r="BZ100" s="96">
        <f t="shared" si="102"/>
        <v>0.13306140669761929</v>
      </c>
      <c r="CA100" s="4">
        <v>2</v>
      </c>
      <c r="CB100" s="38">
        <f t="shared" si="82"/>
        <v>266.12281339523855</v>
      </c>
      <c r="CD100" s="25" t="s">
        <v>259</v>
      </c>
      <c r="CE100" s="25" t="s">
        <v>268</v>
      </c>
      <c r="CF100" s="4" t="s">
        <v>411</v>
      </c>
      <c r="CG100" s="4" t="s">
        <v>724</v>
      </c>
      <c r="CH100" s="16" t="s">
        <v>792</v>
      </c>
      <c r="CI100" s="4" t="s">
        <v>698</v>
      </c>
      <c r="CJ100" s="4">
        <v>1000</v>
      </c>
      <c r="CK100" s="4" t="s">
        <v>186</v>
      </c>
      <c r="CL100" s="12">
        <v>144.74</v>
      </c>
      <c r="CM100" s="97">
        <f t="shared" si="103"/>
        <v>0.14474000000000001</v>
      </c>
      <c r="CN100" s="25"/>
      <c r="CO100" s="4"/>
      <c r="CP100" s="4"/>
      <c r="CQ100" s="4"/>
      <c r="CR100" s="4"/>
      <c r="CS100" s="4"/>
      <c r="CT100" s="38"/>
      <c r="CU100" s="96">
        <f t="shared" si="104"/>
        <v>0</v>
      </c>
      <c r="CV100" s="4"/>
      <c r="CW100" s="38">
        <f t="shared" si="97"/>
        <v>0</v>
      </c>
    </row>
    <row r="101" spans="1:101" x14ac:dyDescent="0.25">
      <c r="A101" s="126"/>
      <c r="B101" s="127"/>
      <c r="C101" s="127"/>
      <c r="D101" s="127"/>
      <c r="E101" s="127"/>
      <c r="F101" s="283" t="str">
        <f>_xlfn.XLOOKUP($G101,'[1]Product Cost'!$L:$L,'[1]Product Cost'!$K:$K)</f>
        <v>KG109C</v>
      </c>
      <c r="G101" s="25" t="s">
        <v>959</v>
      </c>
      <c r="H101" s="284" t="str">
        <f>_xlfn.XLOOKUP($G101,'[1]Product Cost'!$L:$L,'[1]Product Cost'!$M:$M)</f>
        <v>YOGEN FRUZ GROUP (KEARY GLOBAL, CHINA)</v>
      </c>
      <c r="I101" s="284" t="str">
        <f>_xlfn.XLOOKUP($G101,'[1]Product Cost'!$L:$L,'[1]Product Cost'!$N:$N)</f>
        <v>GFS</v>
      </c>
      <c r="J101" s="284" t="str">
        <f>_xlfn.XLOOKUP($G101,'[1]Product Cost'!$L:$L,'[1]Product Cost'!$O:$O)</f>
        <v>1438830</v>
      </c>
      <c r="K101" s="284" t="str">
        <f>_xlfn.XLOOKUP($G101,'[1]Product Cost'!$L:$L,'[1]Product Cost'!$P:$P)</f>
        <v>20X50UN</v>
      </c>
      <c r="L101" s="285">
        <f>_xlfn.XLOOKUP($G101,'[1]Product Cost'!$L:$L,'[1]Product Cost'!$Q:$Q)</f>
        <v>1000</v>
      </c>
      <c r="M101" s="284" t="str">
        <f>_xlfn.XLOOKUP($G101,'[1]Product Cost'!$L:$L,'[1]Product Cost'!$R:$R)</f>
        <v>UN</v>
      </c>
      <c r="N101" s="286">
        <f>_xlfn.XLOOKUP($G101,'[1]Product Cost'!$L:$L,'[1]Product Cost'!$S:$S)</f>
        <v>100.45</v>
      </c>
      <c r="O101" s="287">
        <f>_xlfn.XLOOKUP($G101,'[1]Product Cost'!$L:$L,'[1]Product Cost'!$T:$T)</f>
        <v>0.10045</v>
      </c>
      <c r="P101" s="25"/>
      <c r="R101" s="21" t="str">
        <f t="shared" si="107"/>
        <v/>
      </c>
      <c r="S101" s="21" t="str">
        <f>IFERROR(VLOOKUP(G101,'Topping Sauce'!D:D,1,FALSE),"")</f>
        <v/>
      </c>
      <c r="T101" s="21" t="str">
        <f>IFERROR(VLOOKUP(G101,UFlavurs!D:D,1,FALSE),"")</f>
        <v/>
      </c>
      <c r="U101" s="21" t="str">
        <f>IFERROR(VLOOKUP(G101,Usensation!D:D,1,FALSE),"")</f>
        <v/>
      </c>
      <c r="V101" s="21" t="str">
        <f>IFERROR(VLOOKUP(G101,Smoothies!D:D,1,FALSE),"")</f>
        <v/>
      </c>
      <c r="W101" s="21" t="str">
        <f>IFERROR(VLOOKUP(G101,'Go Green'!D:D,1,FALSE),"")</f>
        <v/>
      </c>
      <c r="X101" s="21" t="str">
        <f>IFERROR(VLOOKUP(G101,#REF!,1,FALSE),"")</f>
        <v/>
      </c>
      <c r="Y101" s="21" t="str">
        <f>IFERROR(VLOOKUP(G101,Toppings!C:C,1,FALSE),"")</f>
        <v/>
      </c>
      <c r="Z101" s="21" t="str">
        <f>IFERROR(VLOOKUP(G101,#REF!,1,FALSE),"")</f>
        <v/>
      </c>
      <c r="AB101" s="25" t="s">
        <v>89</v>
      </c>
      <c r="AC101" s="25" t="s">
        <v>93</v>
      </c>
      <c r="AD101" s="117" t="s">
        <v>412</v>
      </c>
      <c r="AE101" s="4" t="s">
        <v>14</v>
      </c>
      <c r="AF101" s="4" t="s">
        <v>90</v>
      </c>
      <c r="AG101" s="4" t="s">
        <v>698</v>
      </c>
      <c r="AH101" s="7">
        <v>1000</v>
      </c>
      <c r="AI101" s="4" t="s">
        <v>186</v>
      </c>
      <c r="AJ101" s="12">
        <v>103.27</v>
      </c>
      <c r="AK101" s="97">
        <f t="shared" si="98"/>
        <v>0.10327</v>
      </c>
      <c r="AL101" s="4" t="str">
        <f>IFERROR(IF(AF101="TBD","Y",_xlfn.XLOOKUP(AF101,[2]PIVOT!$D:$D,[2]PIVOT!$J:$J)),"N/A")</f>
        <v>Y</v>
      </c>
      <c r="AM101" s="25" t="s">
        <v>154</v>
      </c>
      <c r="AN101" s="25" t="s">
        <v>89</v>
      </c>
      <c r="AO101" s="25" t="s">
        <v>93</v>
      </c>
      <c r="AP101" s="117" t="s">
        <v>412</v>
      </c>
      <c r="AQ101" s="4" t="s">
        <v>296</v>
      </c>
      <c r="AR101" s="4" t="s">
        <v>560</v>
      </c>
      <c r="AS101" s="4" t="s">
        <v>698</v>
      </c>
      <c r="AT101" s="7">
        <v>1000</v>
      </c>
      <c r="AU101" s="4" t="s">
        <v>186</v>
      </c>
      <c r="AV101" s="101">
        <v>118.15</v>
      </c>
      <c r="AW101" s="97">
        <f t="shared" si="106"/>
        <v>0.11815000000000001</v>
      </c>
      <c r="AX101" s="25" t="s">
        <v>154</v>
      </c>
      <c r="AY101" s="4" t="s">
        <v>14</v>
      </c>
      <c r="AZ101" s="4" t="s">
        <v>90</v>
      </c>
      <c r="BA101" s="4" t="s">
        <v>67</v>
      </c>
      <c r="BB101" s="4">
        <v>1000</v>
      </c>
      <c r="BC101" s="4" t="s">
        <v>186</v>
      </c>
      <c r="BD101" s="38">
        <v>113.38663423999999</v>
      </c>
      <c r="BE101" s="97">
        <f t="shared" si="100"/>
        <v>0.11338663423999999</v>
      </c>
      <c r="BF101" s="4">
        <v>4</v>
      </c>
      <c r="BG101" s="38">
        <f t="shared" si="81"/>
        <v>453.54653695999997</v>
      </c>
      <c r="BI101" s="25" t="s">
        <v>89</v>
      </c>
      <c r="BJ101" s="25" t="s">
        <v>93</v>
      </c>
      <c r="BK101" s="117" t="s">
        <v>412</v>
      </c>
      <c r="BL101" s="4" t="s">
        <v>618</v>
      </c>
      <c r="BM101" s="4" t="s">
        <v>657</v>
      </c>
      <c r="BN101" s="4" t="s">
        <v>698</v>
      </c>
      <c r="BO101" s="11">
        <v>1000</v>
      </c>
      <c r="BP101" s="4" t="s">
        <v>186</v>
      </c>
      <c r="BQ101" s="38">
        <v>133.11853602243903</v>
      </c>
      <c r="BR101" s="97">
        <f t="shared" si="101"/>
        <v>0.13311853602243903</v>
      </c>
      <c r="BS101" s="25"/>
      <c r="BT101" s="4" t="s">
        <v>14</v>
      </c>
      <c r="BU101" s="4" t="s">
        <v>90</v>
      </c>
      <c r="BV101" s="4" t="s">
        <v>698</v>
      </c>
      <c r="BW101" s="11">
        <v>1000</v>
      </c>
      <c r="BX101" s="4" t="s">
        <v>186</v>
      </c>
      <c r="BY101" s="38">
        <v>116.55948432</v>
      </c>
      <c r="BZ101" s="97">
        <f t="shared" si="102"/>
        <v>0.11655948431999999</v>
      </c>
      <c r="CA101" s="4">
        <v>0</v>
      </c>
      <c r="CB101" s="38">
        <f t="shared" ref="CB101:CB131" si="108">CA101*BY101</f>
        <v>0</v>
      </c>
      <c r="CD101" s="209" t="s">
        <v>89</v>
      </c>
      <c r="CE101" s="209" t="s">
        <v>93</v>
      </c>
      <c r="CF101" s="223" t="s">
        <v>412</v>
      </c>
      <c r="CG101" s="30"/>
      <c r="CH101" s="30"/>
      <c r="CI101" s="30" t="s">
        <v>67</v>
      </c>
      <c r="CJ101" s="210">
        <v>1000</v>
      </c>
      <c r="CK101" s="30" t="s">
        <v>186</v>
      </c>
      <c r="CL101" s="31">
        <v>120.75</v>
      </c>
      <c r="CM101" s="211">
        <f t="shared" si="103"/>
        <v>0.12075</v>
      </c>
      <c r="CN101" s="209" t="s">
        <v>729</v>
      </c>
      <c r="CO101" s="30"/>
      <c r="CP101" s="30"/>
      <c r="CQ101" s="30"/>
      <c r="CR101" s="210"/>
      <c r="CS101" s="30"/>
      <c r="CT101" s="33"/>
      <c r="CU101" s="211">
        <f t="shared" si="104"/>
        <v>0</v>
      </c>
      <c r="CV101" s="30"/>
      <c r="CW101" s="33">
        <f t="shared" si="97"/>
        <v>0</v>
      </c>
    </row>
    <row r="102" spans="1:101" x14ac:dyDescent="0.25">
      <c r="A102" s="126"/>
      <c r="B102" s="127"/>
      <c r="C102" s="127"/>
      <c r="D102" s="127"/>
      <c r="E102" s="127"/>
      <c r="F102" s="283" t="str">
        <f>_xlfn.XLOOKUP($G102,'[1]Product Cost'!$L:$L,'[1]Product Cost'!$K:$K)</f>
        <v>KG090</v>
      </c>
      <c r="G102" s="21" t="s">
        <v>923</v>
      </c>
      <c r="H102" s="284" t="str">
        <f>_xlfn.XLOOKUP($G102,'[1]Product Cost'!$L:$L,'[1]Product Cost'!$M:$M)</f>
        <v>YOGEN FRUZ GROUP (KEARY GLOBAL, CHINA)</v>
      </c>
      <c r="I102" s="284" t="str">
        <f>_xlfn.XLOOKUP($G102,'[1]Product Cost'!$L:$L,'[1]Product Cost'!$N:$N)</f>
        <v>GFS</v>
      </c>
      <c r="J102" s="284" t="str">
        <f>_xlfn.XLOOKUP($G102,'[1]Product Cost'!$L:$L,'[1]Product Cost'!$O:$O)</f>
        <v>1438807</v>
      </c>
      <c r="K102" s="284" t="str">
        <f>_xlfn.XLOOKUP($G102,'[1]Product Cost'!$L:$L,'[1]Product Cost'!$P:$P)</f>
        <v>1X500UN</v>
      </c>
      <c r="L102" s="285">
        <f>_xlfn.XLOOKUP($G102,'[1]Product Cost'!$L:$L,'[1]Product Cost'!$Q:$Q)</f>
        <v>500</v>
      </c>
      <c r="M102" s="284" t="str">
        <f>_xlfn.XLOOKUP($G102,'[1]Product Cost'!$L:$L,'[1]Product Cost'!$R:$R)</f>
        <v>UN</v>
      </c>
      <c r="N102" s="286">
        <f>_xlfn.XLOOKUP($G102,'[1]Product Cost'!$L:$L,'[1]Product Cost'!$S:$S)</f>
        <v>67.760000000000005</v>
      </c>
      <c r="O102" s="287">
        <f>_xlfn.XLOOKUP($G102,'[1]Product Cost'!$L:$L,'[1]Product Cost'!$T:$T)</f>
        <v>0.13552</v>
      </c>
      <c r="P102" s="25"/>
      <c r="R102" s="21" t="str">
        <f t="shared" si="107"/>
        <v/>
      </c>
      <c r="S102" s="21" t="str">
        <f>IFERROR(VLOOKUP(G102,'Topping Sauce'!D:D,1,FALSE),"")</f>
        <v/>
      </c>
      <c r="T102" s="21" t="str">
        <f>IFERROR(VLOOKUP(G102,UFlavurs!D:D,1,FALSE),"")</f>
        <v/>
      </c>
      <c r="U102" s="21" t="str">
        <f>IFERROR(VLOOKUP(G102,Usensation!D:D,1,FALSE),"")</f>
        <v/>
      </c>
      <c r="V102" s="21" t="str">
        <f>IFERROR(VLOOKUP(G102,Smoothies!D:D,1,FALSE),"")</f>
        <v/>
      </c>
      <c r="W102" s="21" t="str">
        <f>IFERROR(VLOOKUP(G102,'Go Green'!D:D,1,FALSE),"")</f>
        <v/>
      </c>
      <c r="X102" s="21" t="str">
        <f>IFERROR(VLOOKUP(G102,#REF!,1,FALSE),"")</f>
        <v/>
      </c>
      <c r="Y102" s="21" t="str">
        <f>IFERROR(VLOOKUP(G102,Toppings!C:C,1,FALSE),"")</f>
        <v/>
      </c>
      <c r="Z102" s="21" t="str">
        <f>IFERROR(VLOOKUP(G102,#REF!,1,FALSE),"")</f>
        <v/>
      </c>
      <c r="AB102" s="25" t="s">
        <v>91</v>
      </c>
      <c r="AC102" s="25" t="s">
        <v>275</v>
      </c>
      <c r="AD102" s="117" t="s">
        <v>412</v>
      </c>
      <c r="AE102" s="4" t="s">
        <v>14</v>
      </c>
      <c r="AF102" s="4" t="s">
        <v>92</v>
      </c>
      <c r="AG102" s="4" t="s">
        <v>699</v>
      </c>
      <c r="AH102" s="7">
        <v>500</v>
      </c>
      <c r="AI102" s="4" t="s">
        <v>186</v>
      </c>
      <c r="AJ102" s="12">
        <v>77.540000000000006</v>
      </c>
      <c r="AK102" s="97">
        <f t="shared" si="98"/>
        <v>0.15508000000000002</v>
      </c>
      <c r="AL102" s="4" t="str">
        <f>IFERROR(IF(AF102="TBD","Y",_xlfn.XLOOKUP(AF102,[2]PIVOT!$D:$D,[2]PIVOT!$J:$J)),"N/A")</f>
        <v>N</v>
      </c>
      <c r="AM102" s="25" t="s">
        <v>154</v>
      </c>
      <c r="AN102" s="25" t="s">
        <v>91</v>
      </c>
      <c r="AO102" s="25" t="s">
        <v>275</v>
      </c>
      <c r="AP102" s="117" t="s">
        <v>412</v>
      </c>
      <c r="AQ102" s="4" t="s">
        <v>296</v>
      </c>
      <c r="AR102" s="4" t="s">
        <v>561</v>
      </c>
      <c r="AS102" s="4" t="s">
        <v>699</v>
      </c>
      <c r="AT102" s="7">
        <v>500</v>
      </c>
      <c r="AU102" s="4" t="s">
        <v>186</v>
      </c>
      <c r="AV102" s="101">
        <v>86.88</v>
      </c>
      <c r="AW102" s="97">
        <f t="shared" si="106"/>
        <v>0.17376</v>
      </c>
      <c r="AX102" s="25" t="s">
        <v>154</v>
      </c>
      <c r="AY102" s="4" t="s">
        <v>14</v>
      </c>
      <c r="AZ102" s="4" t="s">
        <v>92</v>
      </c>
      <c r="BA102" s="4" t="s">
        <v>699</v>
      </c>
      <c r="BB102" s="4">
        <v>500</v>
      </c>
      <c r="BC102" s="4" t="s">
        <v>186</v>
      </c>
      <c r="BD102" s="38">
        <v>84.489601620073103</v>
      </c>
      <c r="BE102" s="97">
        <f t="shared" si="100"/>
        <v>0.1689792032401462</v>
      </c>
      <c r="BF102" s="4">
        <v>8</v>
      </c>
      <c r="BG102" s="38">
        <f t="shared" ref="BG102:BG131" si="109">BF102*BD102</f>
        <v>675.91681296058482</v>
      </c>
      <c r="BI102" s="25" t="s">
        <v>91</v>
      </c>
      <c r="BJ102" s="25" t="s">
        <v>275</v>
      </c>
      <c r="BK102" s="117" t="s">
        <v>412</v>
      </c>
      <c r="BL102" s="4" t="s">
        <v>618</v>
      </c>
      <c r="BM102" s="16" t="s">
        <v>91</v>
      </c>
      <c r="BN102" s="4" t="s">
        <v>699</v>
      </c>
      <c r="BO102" s="4">
        <v>500</v>
      </c>
      <c r="BP102" s="4" t="s">
        <v>186</v>
      </c>
      <c r="BQ102" s="38">
        <v>109.48567345341462</v>
      </c>
      <c r="BR102" s="97">
        <f t="shared" si="101"/>
        <v>0.21897134690682923</v>
      </c>
      <c r="BS102" s="25"/>
      <c r="BT102" s="4" t="s">
        <v>14</v>
      </c>
      <c r="BU102" s="4" t="s">
        <v>92</v>
      </c>
      <c r="BV102" s="4" t="s">
        <v>699</v>
      </c>
      <c r="BW102" s="11">
        <v>500</v>
      </c>
      <c r="BX102" s="4" t="s">
        <v>186</v>
      </c>
      <c r="BY102" s="38">
        <v>86.063488254470002</v>
      </c>
      <c r="BZ102" s="97">
        <f t="shared" si="102"/>
        <v>0.17212697650894002</v>
      </c>
      <c r="CA102" s="4">
        <v>0</v>
      </c>
      <c r="CB102" s="38">
        <f t="shared" si="108"/>
        <v>0</v>
      </c>
      <c r="CD102" s="209" t="s">
        <v>91</v>
      </c>
      <c r="CE102" s="209" t="s">
        <v>275</v>
      </c>
      <c r="CF102" s="223" t="s">
        <v>412</v>
      </c>
      <c r="CG102" s="30"/>
      <c r="CH102" s="30"/>
      <c r="CI102" s="30" t="s">
        <v>94</v>
      </c>
      <c r="CJ102" s="210">
        <v>500</v>
      </c>
      <c r="CK102" s="30" t="s">
        <v>186</v>
      </c>
      <c r="CL102" s="31">
        <v>101.41</v>
      </c>
      <c r="CM102" s="211">
        <f t="shared" si="103"/>
        <v>0.20282</v>
      </c>
      <c r="CN102" s="209" t="s">
        <v>729</v>
      </c>
      <c r="CO102" s="30"/>
      <c r="CP102" s="30"/>
      <c r="CQ102" s="30"/>
      <c r="CR102" s="210"/>
      <c r="CS102" s="30"/>
      <c r="CT102" s="33"/>
      <c r="CU102" s="211">
        <f t="shared" si="104"/>
        <v>0</v>
      </c>
      <c r="CV102" s="30"/>
      <c r="CW102" s="33">
        <f t="shared" si="97"/>
        <v>0</v>
      </c>
    </row>
    <row r="103" spans="1:101" x14ac:dyDescent="0.25">
      <c r="A103" s="126"/>
      <c r="B103" s="127"/>
      <c r="C103" s="127"/>
      <c r="D103" s="127"/>
      <c r="E103" s="127"/>
      <c r="F103" s="283" t="str">
        <f>_xlfn.XLOOKUP($G103,'[1]Product Cost'!$L:$L,'[1]Product Cost'!$K:$K)</f>
        <v>T12TA-J5696</v>
      </c>
      <c r="G103" s="25" t="s">
        <v>961</v>
      </c>
      <c r="H103" s="284" t="str">
        <f>_xlfn.XLOOKUP($G103,'[1]Product Cost'!$L:$L,'[1]Product Cost'!$M:$M)</f>
        <v>YOGEN FRUZ GROUP (DART CANADA (SOLO))</v>
      </c>
      <c r="I103" s="284" t="str">
        <f>_xlfn.XLOOKUP($G103,'[1]Product Cost'!$L:$L,'[1]Product Cost'!$N:$N)</f>
        <v>GFS</v>
      </c>
      <c r="J103" s="284" t="str">
        <f>_xlfn.XLOOKUP($G103,'[1]Product Cost'!$L:$L,'[1]Product Cost'!$O:$O)</f>
        <v>1415582</v>
      </c>
      <c r="K103" s="284" t="str">
        <f>_xlfn.XLOOKUP($G103,'[1]Product Cost'!$L:$L,'[1]Product Cost'!$P:$P)</f>
        <v>20X50UN</v>
      </c>
      <c r="L103" s="285">
        <f>_xlfn.XLOOKUP($G103,'[1]Product Cost'!$L:$L,'[1]Product Cost'!$Q:$Q)</f>
        <v>1000</v>
      </c>
      <c r="M103" s="284" t="str">
        <f>_xlfn.XLOOKUP($G103,'[1]Product Cost'!$L:$L,'[1]Product Cost'!$R:$R)</f>
        <v>UN</v>
      </c>
      <c r="N103" s="286">
        <f>_xlfn.XLOOKUP($G103,'[1]Product Cost'!$L:$L,'[1]Product Cost'!$S:$S)</f>
        <v>139.30000000000001</v>
      </c>
      <c r="O103" s="287">
        <f>_xlfn.XLOOKUP($G103,'[1]Product Cost'!$L:$L,'[1]Product Cost'!$T:$T)</f>
        <v>0.13930000000000001</v>
      </c>
      <c r="P103" s="25"/>
      <c r="R103" s="21" t="str">
        <f t="shared" si="107"/>
        <v/>
      </c>
      <c r="S103" s="21" t="str">
        <f>IFERROR(VLOOKUP(G103,'Topping Sauce'!D:D,1,FALSE),"")</f>
        <v/>
      </c>
      <c r="T103" s="21" t="str">
        <f>IFERROR(VLOOKUP(G103,UFlavurs!D:D,1,FALSE),"")</f>
        <v/>
      </c>
      <c r="U103" s="21" t="str">
        <f>IFERROR(VLOOKUP(G103,Usensation!D:D,1,FALSE),"")</f>
        <v/>
      </c>
      <c r="V103" s="21" t="str">
        <f>IFERROR(VLOOKUP(G103,Smoothies!D:D,1,FALSE),"")</f>
        <v/>
      </c>
      <c r="W103" s="21" t="str">
        <f>IFERROR(VLOOKUP(G103,'Go Green'!D:D,1,FALSE),"")</f>
        <v/>
      </c>
      <c r="X103" s="21" t="str">
        <f>IFERROR(VLOOKUP(G103,#REF!,1,FALSE),"")</f>
        <v/>
      </c>
      <c r="Y103" s="21" t="str">
        <f>IFERROR(VLOOKUP(G103,Toppings!C:C,1,FALSE),"")</f>
        <v/>
      </c>
      <c r="Z103" s="21" t="str">
        <f>IFERROR(VLOOKUP(G103,#REF!,1,FALSE),"")</f>
        <v/>
      </c>
      <c r="AB103" s="25" t="s">
        <v>285</v>
      </c>
      <c r="AC103" s="25" t="s">
        <v>408</v>
      </c>
      <c r="AD103" s="4" t="s">
        <v>227</v>
      </c>
      <c r="AE103" s="4" t="s">
        <v>14</v>
      </c>
      <c r="AF103" s="16" t="s">
        <v>226</v>
      </c>
      <c r="AG103" s="4" t="s">
        <v>698</v>
      </c>
      <c r="AH103" s="7">
        <v>1000</v>
      </c>
      <c r="AI103" s="4" t="s">
        <v>186</v>
      </c>
      <c r="AJ103" s="101">
        <v>252.63</v>
      </c>
      <c r="AK103" s="96">
        <f t="shared" si="98"/>
        <v>0.25263000000000002</v>
      </c>
      <c r="AL103" s="4" t="str">
        <f>IFERROR(IF(AF103="TBD","Y",_xlfn.XLOOKUP(AF103,[2]PIVOT!$D:$D,[2]PIVOT!$J:$J)),"N/A")</f>
        <v>Y</v>
      </c>
      <c r="AM103" s="25" t="s">
        <v>154</v>
      </c>
      <c r="AN103" s="25" t="s">
        <v>285</v>
      </c>
      <c r="AO103" s="25" t="s">
        <v>408</v>
      </c>
      <c r="AP103" s="4" t="s">
        <v>227</v>
      </c>
      <c r="AQ103" s="4" t="s">
        <v>296</v>
      </c>
      <c r="AR103" s="16" t="s">
        <v>562</v>
      </c>
      <c r="AS103" s="4" t="s">
        <v>698</v>
      </c>
      <c r="AT103" s="7">
        <v>1000</v>
      </c>
      <c r="AU103" s="4" t="s">
        <v>186</v>
      </c>
      <c r="AV103" s="101">
        <v>153.19</v>
      </c>
      <c r="AW103" s="96">
        <f t="shared" si="106"/>
        <v>0.15318999999999999</v>
      </c>
      <c r="AX103" s="25"/>
      <c r="AY103" s="4" t="s">
        <v>14</v>
      </c>
      <c r="AZ103" s="16" t="s">
        <v>226</v>
      </c>
      <c r="BA103" s="4" t="s">
        <v>67</v>
      </c>
      <c r="BB103" s="4">
        <v>1000</v>
      </c>
      <c r="BC103" s="4" t="s">
        <v>186</v>
      </c>
      <c r="BD103" s="38">
        <v>144.84629799999999</v>
      </c>
      <c r="BE103" s="97">
        <f t="shared" si="100"/>
        <v>0.14484629799999998</v>
      </c>
      <c r="BF103" s="16">
        <v>10</v>
      </c>
      <c r="BG103" s="38">
        <f t="shared" si="109"/>
        <v>1448.4629799999998</v>
      </c>
      <c r="BI103" s="25" t="s">
        <v>285</v>
      </c>
      <c r="BJ103" s="25" t="s">
        <v>408</v>
      </c>
      <c r="BK103" s="4" t="s">
        <v>227</v>
      </c>
      <c r="BL103" s="4" t="s">
        <v>618</v>
      </c>
      <c r="BM103" s="4" t="s">
        <v>677</v>
      </c>
      <c r="BN103" s="4" t="s">
        <v>698</v>
      </c>
      <c r="BO103" s="11">
        <v>1000</v>
      </c>
      <c r="BP103" s="4" t="s">
        <v>186</v>
      </c>
      <c r="BQ103" s="38">
        <v>166.90983902439021</v>
      </c>
      <c r="BR103" s="96">
        <f t="shared" si="101"/>
        <v>0.16690983902439022</v>
      </c>
      <c r="BS103" s="25"/>
      <c r="BT103" s="4" t="s">
        <v>14</v>
      </c>
      <c r="BU103" s="16" t="s">
        <v>226</v>
      </c>
      <c r="BV103" s="4" t="s">
        <v>698</v>
      </c>
      <c r="BW103" s="11">
        <v>1000</v>
      </c>
      <c r="BX103" s="4" t="s">
        <v>186</v>
      </c>
      <c r="BY103" s="38">
        <v>148.47475079999998</v>
      </c>
      <c r="BZ103" s="96">
        <f t="shared" si="102"/>
        <v>0.14847475079999997</v>
      </c>
      <c r="CA103" s="16">
        <v>2</v>
      </c>
      <c r="CB103" s="38">
        <f t="shared" si="108"/>
        <v>296.94950159999996</v>
      </c>
      <c r="CD103" s="25" t="s">
        <v>285</v>
      </c>
      <c r="CE103" s="25" t="s">
        <v>408</v>
      </c>
      <c r="CF103" s="4" t="s">
        <v>227</v>
      </c>
      <c r="CG103" s="4" t="s">
        <v>724</v>
      </c>
      <c r="CH103" s="16" t="s">
        <v>793</v>
      </c>
      <c r="CI103" s="4" t="s">
        <v>698</v>
      </c>
      <c r="CJ103" s="11">
        <v>1000</v>
      </c>
      <c r="CK103" s="4" t="s">
        <v>186</v>
      </c>
      <c r="CL103" s="101">
        <v>92.78</v>
      </c>
      <c r="CM103" s="97">
        <f t="shared" si="103"/>
        <v>9.2780000000000001E-2</v>
      </c>
      <c r="CN103" s="25"/>
      <c r="CO103" s="4"/>
      <c r="CP103" s="16"/>
      <c r="CQ103" s="4"/>
      <c r="CR103" s="11"/>
      <c r="CS103" s="4"/>
      <c r="CT103" s="38"/>
      <c r="CU103" s="97">
        <f t="shared" si="104"/>
        <v>0</v>
      </c>
      <c r="CV103" s="16"/>
      <c r="CW103" s="38">
        <f t="shared" si="97"/>
        <v>0</v>
      </c>
    </row>
    <row r="104" spans="1:101" x14ac:dyDescent="0.25">
      <c r="A104" s="126"/>
      <c r="B104" s="127"/>
      <c r="C104" s="127"/>
      <c r="D104" s="127"/>
      <c r="E104" s="127"/>
      <c r="F104" s="283" t="str">
        <f>_xlfn.XLOOKUP($G104,'[1]Product Cost'!$L:$L,'[1]Product Cost'!$K:$K)</f>
        <v>C-KC16T_P-2</v>
      </c>
      <c r="G104" s="25" t="s">
        <v>962</v>
      </c>
      <c r="H104" s="284" t="str">
        <f>_xlfn.XLOOKUP($G104,'[1]Product Cost'!$L:$L,'[1]Product Cost'!$M:$M)</f>
        <v>YOGEN FRUZ GROUP (KEARY GLOBAL, TAIWAN)</v>
      </c>
      <c r="I104" s="284" t="str">
        <f>_xlfn.XLOOKUP($G104,'[1]Product Cost'!$L:$L,'[1]Product Cost'!$N:$N)</f>
        <v>GFS</v>
      </c>
      <c r="J104" s="284" t="str">
        <f>_xlfn.XLOOKUP($G104,'[1]Product Cost'!$L:$L,'[1]Product Cost'!$O:$O)</f>
        <v>1444956</v>
      </c>
      <c r="K104" s="284" t="str">
        <f>_xlfn.XLOOKUP($G104,'[1]Product Cost'!$L:$L,'[1]Product Cost'!$P:$P)</f>
        <v>20X50UN</v>
      </c>
      <c r="L104" s="285">
        <f>_xlfn.XLOOKUP($G104,'[1]Product Cost'!$L:$L,'[1]Product Cost'!$Q:$Q)</f>
        <v>1000</v>
      </c>
      <c r="M104" s="284" t="str">
        <f>_xlfn.XLOOKUP($G104,'[1]Product Cost'!$L:$L,'[1]Product Cost'!$R:$R)</f>
        <v>UN</v>
      </c>
      <c r="N104" s="286">
        <f>_xlfn.XLOOKUP($G104,'[1]Product Cost'!$L:$L,'[1]Product Cost'!$S:$S)</f>
        <v>140.24</v>
      </c>
      <c r="O104" s="287">
        <f>_xlfn.XLOOKUP($G104,'[1]Product Cost'!$L:$L,'[1]Product Cost'!$T:$T)</f>
        <v>0.14024</v>
      </c>
      <c r="P104" s="25"/>
      <c r="R104" s="21" t="str">
        <f t="shared" si="107"/>
        <v/>
      </c>
      <c r="S104" s="21" t="str">
        <f>IFERROR(VLOOKUP(G104,'Topping Sauce'!D:D,1,FALSE),"")</f>
        <v/>
      </c>
      <c r="T104" s="21" t="str">
        <f>IFERROR(VLOOKUP(G104,UFlavurs!D:D,1,FALSE),"")</f>
        <v/>
      </c>
      <c r="U104" s="21" t="str">
        <f>IFERROR(VLOOKUP(G104,Usensation!D:D,1,FALSE),"")</f>
        <v/>
      </c>
      <c r="V104" s="21" t="str">
        <f>IFERROR(VLOOKUP(G104,Smoothies!D:D,1,FALSE),"")</f>
        <v/>
      </c>
      <c r="W104" s="21" t="str">
        <f>IFERROR(VLOOKUP(G104,'Go Green'!D:D,1,FALSE),"")</f>
        <v/>
      </c>
      <c r="X104" s="21" t="str">
        <f>IFERROR(VLOOKUP(G104,#REF!,1,FALSE),"")</f>
        <v/>
      </c>
      <c r="Y104" s="21" t="str">
        <f>IFERROR(VLOOKUP(G104,Toppings!C:C,1,FALSE),"")</f>
        <v/>
      </c>
      <c r="Z104" s="21" t="str">
        <f>IFERROR(VLOOKUP(G104,#REF!,1,FALSE),"")</f>
        <v/>
      </c>
      <c r="AB104" s="25" t="s">
        <v>172</v>
      </c>
      <c r="AC104" s="25" t="s">
        <v>409</v>
      </c>
      <c r="AD104" s="4" t="s">
        <v>411</v>
      </c>
      <c r="AE104" s="4" t="s">
        <v>14</v>
      </c>
      <c r="AF104" s="4" t="s">
        <v>223</v>
      </c>
      <c r="AG104" s="4" t="s">
        <v>698</v>
      </c>
      <c r="AH104" s="7">
        <v>1000</v>
      </c>
      <c r="AI104" s="4" t="s">
        <v>186</v>
      </c>
      <c r="AJ104" s="101">
        <v>135.94</v>
      </c>
      <c r="AK104" s="96">
        <f t="shared" si="98"/>
        <v>0.13594000000000001</v>
      </c>
      <c r="AL104" s="4" t="str">
        <f>IFERROR(IF(AF104="TBD","Y",_xlfn.XLOOKUP(AF104,[2]PIVOT!$D:$D,[2]PIVOT!$J:$J)),"N/A")</f>
        <v>Y</v>
      </c>
      <c r="AM104" s="25"/>
      <c r="AN104" s="25" t="s">
        <v>172</v>
      </c>
      <c r="AO104" s="25" t="s">
        <v>409</v>
      </c>
      <c r="AP104" s="4" t="s">
        <v>411</v>
      </c>
      <c r="AQ104" s="4" t="s">
        <v>296</v>
      </c>
      <c r="AR104" s="4" t="s">
        <v>564</v>
      </c>
      <c r="AS104" s="4" t="s">
        <v>698</v>
      </c>
      <c r="AT104" s="7">
        <v>1000</v>
      </c>
      <c r="AU104" s="4" t="s">
        <v>186</v>
      </c>
      <c r="AV104" s="101">
        <v>156.46</v>
      </c>
      <c r="AW104" s="96">
        <f t="shared" ref="AW104:AW107" si="110">IFERROR(AV104/AT104,0)</f>
        <v>0.15646000000000002</v>
      </c>
      <c r="AX104" s="25"/>
      <c r="AY104" s="4" t="s">
        <v>14</v>
      </c>
      <c r="AZ104" s="4" t="s">
        <v>223</v>
      </c>
      <c r="BA104" s="4" t="s">
        <v>67</v>
      </c>
      <c r="BB104" s="4">
        <v>1000</v>
      </c>
      <c r="BC104" s="4" t="s">
        <v>186</v>
      </c>
      <c r="BD104" s="187">
        <v>147.05071453126544</v>
      </c>
      <c r="BE104" s="96">
        <f t="shared" si="100"/>
        <v>0.14705071453126545</v>
      </c>
      <c r="BF104" s="4">
        <v>30</v>
      </c>
      <c r="BG104" s="187">
        <f t="shared" si="109"/>
        <v>4411.5214359379634</v>
      </c>
      <c r="BI104" s="25" t="s">
        <v>172</v>
      </c>
      <c r="BJ104" s="25" t="s">
        <v>409</v>
      </c>
      <c r="BK104" s="4" t="s">
        <v>411</v>
      </c>
      <c r="BL104" s="4" t="s">
        <v>618</v>
      </c>
      <c r="BM104" s="4" t="s">
        <v>658</v>
      </c>
      <c r="BN104" s="4" t="s">
        <v>698</v>
      </c>
      <c r="BO104" s="11">
        <v>1000</v>
      </c>
      <c r="BP104" s="4" t="s">
        <v>186</v>
      </c>
      <c r="BQ104" s="38">
        <v>165.93874938414629</v>
      </c>
      <c r="BR104" s="96">
        <f t="shared" si="101"/>
        <v>0.16593874938414629</v>
      </c>
      <c r="BS104" s="25" t="s">
        <v>154</v>
      </c>
      <c r="BT104" s="4" t="s">
        <v>14</v>
      </c>
      <c r="BU104" s="4" t="s">
        <v>223</v>
      </c>
      <c r="BV104" s="4" t="s">
        <v>698</v>
      </c>
      <c r="BW104" s="11">
        <v>1000</v>
      </c>
      <c r="BX104" s="4" t="s">
        <v>186</v>
      </c>
      <c r="BY104" s="187">
        <v>151.4</v>
      </c>
      <c r="BZ104" s="96">
        <f t="shared" si="102"/>
        <v>0.15140000000000001</v>
      </c>
      <c r="CA104" s="4">
        <v>2</v>
      </c>
      <c r="CB104" s="187">
        <f t="shared" si="108"/>
        <v>302.8</v>
      </c>
      <c r="CD104" s="25" t="s">
        <v>172</v>
      </c>
      <c r="CE104" s="25" t="s">
        <v>409</v>
      </c>
      <c r="CF104" s="4" t="s">
        <v>411</v>
      </c>
      <c r="CG104" s="4" t="s">
        <v>724</v>
      </c>
      <c r="CH104" s="16" t="s">
        <v>795</v>
      </c>
      <c r="CI104" s="4" t="s">
        <v>698</v>
      </c>
      <c r="CJ104" s="11">
        <v>1000</v>
      </c>
      <c r="CK104" s="4" t="s">
        <v>186</v>
      </c>
      <c r="CL104" s="101">
        <v>99.17</v>
      </c>
      <c r="CM104" s="97">
        <f t="shared" si="103"/>
        <v>9.9170000000000008E-2</v>
      </c>
      <c r="CN104" s="25"/>
      <c r="CO104" s="4"/>
      <c r="CP104" s="4"/>
      <c r="CQ104" s="4"/>
      <c r="CR104" s="11"/>
      <c r="CS104" s="4"/>
      <c r="CT104" s="187"/>
      <c r="CU104" s="97">
        <f t="shared" si="104"/>
        <v>0</v>
      </c>
      <c r="CV104" s="4"/>
      <c r="CW104" s="187">
        <f t="shared" si="97"/>
        <v>0</v>
      </c>
    </row>
    <row r="105" spans="1:101" x14ac:dyDescent="0.25">
      <c r="A105" s="126"/>
      <c r="B105" s="127"/>
      <c r="C105" s="127"/>
      <c r="D105" s="127"/>
      <c r="E105" s="127"/>
      <c r="F105" s="283" t="str">
        <f>_xlfn.XLOOKUP($G105,'[1]Product Cost'!$L:$L,'[1]Product Cost'!$K:$K)</f>
        <v>C-KC20T_P-2</v>
      </c>
      <c r="G105" s="25" t="s">
        <v>963</v>
      </c>
      <c r="H105" s="284" t="str">
        <f>_xlfn.XLOOKUP($G105,'[1]Product Cost'!$L:$L,'[1]Product Cost'!$M:$M)</f>
        <v>YOGEN FRUZ GROUP (KEARY GLOBAL, TAIWAN)</v>
      </c>
      <c r="I105" s="284" t="str">
        <f>_xlfn.XLOOKUP($G105,'[1]Product Cost'!$L:$L,'[1]Product Cost'!$N:$N)</f>
        <v>GFS</v>
      </c>
      <c r="J105" s="284" t="str">
        <f>_xlfn.XLOOKUP($G105,'[1]Product Cost'!$L:$L,'[1]Product Cost'!$O:$O)</f>
        <v>1444957</v>
      </c>
      <c r="K105" s="284" t="str">
        <f>_xlfn.XLOOKUP($G105,'[1]Product Cost'!$L:$L,'[1]Product Cost'!$P:$P)</f>
        <v>20X50UN</v>
      </c>
      <c r="L105" s="285">
        <f>_xlfn.XLOOKUP($G105,'[1]Product Cost'!$L:$L,'[1]Product Cost'!$Q:$Q)</f>
        <v>1000</v>
      </c>
      <c r="M105" s="284" t="str">
        <f>_xlfn.XLOOKUP($G105,'[1]Product Cost'!$L:$L,'[1]Product Cost'!$R:$R)</f>
        <v>UN</v>
      </c>
      <c r="N105" s="286">
        <f>_xlfn.XLOOKUP($G105,'[1]Product Cost'!$L:$L,'[1]Product Cost'!$S:$S)</f>
        <v>165.22</v>
      </c>
      <c r="O105" s="287">
        <f>_xlfn.XLOOKUP($G105,'[1]Product Cost'!$L:$L,'[1]Product Cost'!$T:$T)</f>
        <v>0.16522000000000001</v>
      </c>
      <c r="P105" s="25"/>
      <c r="R105" s="21" t="str">
        <f t="shared" si="107"/>
        <v/>
      </c>
      <c r="S105" s="21" t="str">
        <f>IFERROR(VLOOKUP(G105,'Topping Sauce'!D:D,1,FALSE),"")</f>
        <v/>
      </c>
      <c r="T105" s="21" t="str">
        <f>IFERROR(VLOOKUP(G105,UFlavurs!D:D,1,FALSE),"")</f>
        <v/>
      </c>
      <c r="U105" s="21" t="str">
        <f>IFERROR(VLOOKUP(G105,Usensation!D:D,1,FALSE),"")</f>
        <v/>
      </c>
      <c r="V105" s="21" t="str">
        <f>IFERROR(VLOOKUP(G105,Smoothies!D:D,1,FALSE),"")</f>
        <v/>
      </c>
      <c r="W105" s="21" t="str">
        <f>IFERROR(VLOOKUP(G105,'Go Green'!D:D,1,FALSE),"")</f>
        <v/>
      </c>
      <c r="X105" s="21" t="str">
        <f>IFERROR(VLOOKUP(G105,#REF!,1,FALSE),"")</f>
        <v/>
      </c>
      <c r="Y105" s="21" t="str">
        <f>IFERROR(VLOOKUP(G105,Toppings!C:C,1,FALSE),"")</f>
        <v/>
      </c>
      <c r="Z105" s="21" t="str">
        <f>IFERROR(VLOOKUP(G105,#REF!,1,FALSE),"")</f>
        <v/>
      </c>
      <c r="AB105" s="25" t="s">
        <v>173</v>
      </c>
      <c r="AC105" s="25" t="s">
        <v>410</v>
      </c>
      <c r="AD105" s="4" t="s">
        <v>411</v>
      </c>
      <c r="AE105" s="4" t="s">
        <v>14</v>
      </c>
      <c r="AF105" s="4" t="s">
        <v>224</v>
      </c>
      <c r="AG105" s="4" t="s">
        <v>698</v>
      </c>
      <c r="AH105" s="7">
        <v>1000</v>
      </c>
      <c r="AI105" s="4" t="s">
        <v>186</v>
      </c>
      <c r="AJ105" s="101">
        <v>179.47</v>
      </c>
      <c r="AK105" s="96">
        <f t="shared" si="98"/>
        <v>0.17946999999999999</v>
      </c>
      <c r="AL105" s="4" t="str">
        <f>IFERROR(IF(AF105="TBD","Y",_xlfn.XLOOKUP(AF105,[2]PIVOT!$D:$D,[2]PIVOT!$J:$J)),"N/A")</f>
        <v>Y</v>
      </c>
      <c r="AM105" s="25"/>
      <c r="AN105" s="25" t="s">
        <v>173</v>
      </c>
      <c r="AO105" s="25" t="s">
        <v>410</v>
      </c>
      <c r="AP105" s="4" t="s">
        <v>411</v>
      </c>
      <c r="AQ105" s="4" t="s">
        <v>296</v>
      </c>
      <c r="AR105" s="4" t="s">
        <v>565</v>
      </c>
      <c r="AS105" s="4" t="s">
        <v>698</v>
      </c>
      <c r="AT105" s="7">
        <v>1000</v>
      </c>
      <c r="AU105" s="4" t="s">
        <v>186</v>
      </c>
      <c r="AV105" s="101">
        <v>202.31</v>
      </c>
      <c r="AW105" s="96">
        <f t="shared" si="110"/>
        <v>0.20230999999999999</v>
      </c>
      <c r="AX105" s="25"/>
      <c r="AY105" s="4" t="s">
        <v>14</v>
      </c>
      <c r="AZ105" s="4" t="s">
        <v>224</v>
      </c>
      <c r="BA105" s="4" t="s">
        <v>67</v>
      </c>
      <c r="BB105" s="4">
        <v>1000</v>
      </c>
      <c r="BC105" s="4" t="s">
        <v>186</v>
      </c>
      <c r="BD105" s="187">
        <v>190.83312520003952</v>
      </c>
      <c r="BE105" s="96">
        <f t="shared" si="100"/>
        <v>0.19083312520003951</v>
      </c>
      <c r="BF105" s="4">
        <v>30</v>
      </c>
      <c r="BG105" s="187">
        <f t="shared" si="109"/>
        <v>5724.9937560011858</v>
      </c>
      <c r="BI105" s="25" t="s">
        <v>173</v>
      </c>
      <c r="BJ105" s="25" t="s">
        <v>410</v>
      </c>
      <c r="BK105" s="4" t="s">
        <v>411</v>
      </c>
      <c r="BL105" s="4" t="s">
        <v>618</v>
      </c>
      <c r="BM105" s="4" t="s">
        <v>678</v>
      </c>
      <c r="BN105" s="4" t="s">
        <v>698</v>
      </c>
      <c r="BO105" s="11">
        <v>1000</v>
      </c>
      <c r="BP105" s="4" t="s">
        <v>186</v>
      </c>
      <c r="BQ105" s="38">
        <v>211.49055987804877</v>
      </c>
      <c r="BR105" s="96">
        <f t="shared" si="101"/>
        <v>0.21149055987804877</v>
      </c>
      <c r="BS105" s="25" t="s">
        <v>154</v>
      </c>
      <c r="BT105" s="4" t="s">
        <v>14</v>
      </c>
      <c r="BU105" s="4" t="s">
        <v>224</v>
      </c>
      <c r="BV105" s="4" t="s">
        <v>698</v>
      </c>
      <c r="BW105" s="11">
        <v>1000</v>
      </c>
      <c r="BX105" s="4" t="s">
        <v>186</v>
      </c>
      <c r="BY105" s="187">
        <v>195.53</v>
      </c>
      <c r="BZ105" s="96">
        <f t="shared" si="102"/>
        <v>0.19553000000000001</v>
      </c>
      <c r="CA105" s="4">
        <v>2</v>
      </c>
      <c r="CB105" s="187">
        <f t="shared" si="108"/>
        <v>391.06</v>
      </c>
      <c r="CD105" s="25" t="s">
        <v>173</v>
      </c>
      <c r="CE105" s="25" t="s">
        <v>410</v>
      </c>
      <c r="CF105" s="4" t="s">
        <v>411</v>
      </c>
      <c r="CG105" s="4" t="s">
        <v>724</v>
      </c>
      <c r="CH105" s="16" t="s">
        <v>796</v>
      </c>
      <c r="CI105" s="4" t="s">
        <v>698</v>
      </c>
      <c r="CJ105" s="11">
        <v>1000</v>
      </c>
      <c r="CK105" s="4" t="s">
        <v>186</v>
      </c>
      <c r="CL105" s="101">
        <v>127.62</v>
      </c>
      <c r="CM105" s="97">
        <f t="shared" si="103"/>
        <v>0.12762000000000001</v>
      </c>
      <c r="CN105" s="25"/>
      <c r="CO105" s="4"/>
      <c r="CP105" s="4"/>
      <c r="CQ105" s="4"/>
      <c r="CR105" s="11"/>
      <c r="CS105" s="4"/>
      <c r="CT105" s="187"/>
      <c r="CU105" s="96">
        <f t="shared" si="104"/>
        <v>0</v>
      </c>
      <c r="CV105" s="4"/>
      <c r="CW105" s="187">
        <f t="shared" si="97"/>
        <v>0</v>
      </c>
    </row>
    <row r="106" spans="1:101" x14ac:dyDescent="0.25">
      <c r="A106" s="126"/>
      <c r="B106" s="127"/>
      <c r="C106" s="127"/>
      <c r="D106" s="127"/>
      <c r="E106" s="127"/>
      <c r="F106" s="283" t="str">
        <f>_xlfn.XLOOKUP($G106,'[1]Product Cost'!$L:$L,'[1]Product Cost'!$K:$K)</f>
        <v>N/A</v>
      </c>
      <c r="G106" s="25" t="s">
        <v>964</v>
      </c>
      <c r="H106" s="284" t="str">
        <f>_xlfn.XLOOKUP($G106,'[1]Product Cost'!$L:$L,'[1]Product Cost'!$M:$M)</f>
        <v>DART CANADA (SOLO)</v>
      </c>
      <c r="I106" s="284" t="str">
        <f>_xlfn.XLOOKUP($G106,'[1]Product Cost'!$L:$L,'[1]Product Cost'!$N:$N)</f>
        <v>GFS</v>
      </c>
      <c r="J106" s="284" t="str">
        <f>_xlfn.XLOOKUP($G106,'[1]Product Cost'!$L:$L,'[1]Product Cost'!$O:$O)</f>
        <v>1243732</v>
      </c>
      <c r="K106" s="284" t="str">
        <f>_xlfn.XLOOKUP($G106,'[1]Product Cost'!$L:$L,'[1]Product Cost'!$P:$P)</f>
        <v>20X50UN</v>
      </c>
      <c r="L106" s="285">
        <f>_xlfn.XLOOKUP($G106,'[1]Product Cost'!$L:$L,'[1]Product Cost'!$Q:$Q)</f>
        <v>1000</v>
      </c>
      <c r="M106" s="284" t="str">
        <f>_xlfn.XLOOKUP($G106,'[1]Product Cost'!$L:$L,'[1]Product Cost'!$R:$R)</f>
        <v>UN</v>
      </c>
      <c r="N106" s="286">
        <f>_xlfn.XLOOKUP($G106,'[1]Product Cost'!$L:$L,'[1]Product Cost'!$S:$S)</f>
        <v>71.95</v>
      </c>
      <c r="O106" s="287">
        <f>_xlfn.XLOOKUP($G106,'[1]Product Cost'!$L:$L,'[1]Product Cost'!$T:$T)</f>
        <v>7.195E-2</v>
      </c>
      <c r="P106" s="25"/>
      <c r="R106" s="21" t="str">
        <f>IF(AND(T106="",U106="",S106="",V106="",W106="",X106="",Z106="",Y106=""),"","X")</f>
        <v/>
      </c>
      <c r="S106" s="21" t="str">
        <f>IFERROR(VLOOKUP(G106,'Topping Sauce'!D:D,1,FALSE),"")</f>
        <v/>
      </c>
      <c r="T106" s="21" t="str">
        <f>IFERROR(VLOOKUP(G106,UFlavurs!D:D,1,FALSE),"")</f>
        <v/>
      </c>
      <c r="U106" s="21" t="str">
        <f>IFERROR(VLOOKUP(G106,Usensation!D:D,1,FALSE),"")</f>
        <v/>
      </c>
      <c r="V106" s="21" t="str">
        <f>IFERROR(VLOOKUP(G106,Smoothies!D:D,1,FALSE),"")</f>
        <v/>
      </c>
      <c r="W106" s="21" t="str">
        <f>IFERROR(VLOOKUP(G106,'Go Green'!D:D,1,FALSE),"")</f>
        <v/>
      </c>
      <c r="X106" s="21" t="str">
        <f>IFERROR(VLOOKUP(G106,#REF!,1,FALSE),"")</f>
        <v/>
      </c>
      <c r="Y106" s="21" t="str">
        <f>IFERROR(VLOOKUP(G106,Toppings!C:C,1,FALSE),"")</f>
        <v/>
      </c>
      <c r="Z106" s="21" t="str">
        <f>IFERROR(VLOOKUP(G106,#REF!,1,FALSE),"")</f>
        <v/>
      </c>
      <c r="AB106" s="25" t="s">
        <v>116</v>
      </c>
      <c r="AC106" s="25" t="s">
        <v>228</v>
      </c>
      <c r="AD106" s="4" t="s">
        <v>227</v>
      </c>
      <c r="AE106" s="4" t="s">
        <v>14</v>
      </c>
      <c r="AF106" s="16" t="s">
        <v>872</v>
      </c>
      <c r="AG106" s="4" t="s">
        <v>698</v>
      </c>
      <c r="AH106" s="11">
        <v>1000</v>
      </c>
      <c r="AI106" s="4" t="s">
        <v>186</v>
      </c>
      <c r="AJ106" s="101">
        <v>68.38</v>
      </c>
      <c r="AK106" s="97">
        <f>IFERROR(AJ106/AH106,0)</f>
        <v>6.8379999999999996E-2</v>
      </c>
      <c r="AL106" s="4" t="str">
        <f>IFERROR(IF(AF106="TBD","Y",_xlfn.XLOOKUP(AF106,[2]PIVOT!$D:$D,[2]PIVOT!$J:$J)),"N/A")</f>
        <v>N</v>
      </c>
      <c r="AM106" s="25"/>
      <c r="AN106" s="25" t="s">
        <v>116</v>
      </c>
      <c r="AO106" s="25" t="s">
        <v>228</v>
      </c>
      <c r="AP106" s="4" t="s">
        <v>227</v>
      </c>
      <c r="AQ106" s="4" t="s">
        <v>296</v>
      </c>
      <c r="AR106" s="16" t="s">
        <v>563</v>
      </c>
      <c r="AS106" s="4" t="s">
        <v>698</v>
      </c>
      <c r="AT106" s="7">
        <v>1000</v>
      </c>
      <c r="AU106" s="4" t="s">
        <v>186</v>
      </c>
      <c r="AV106" s="101">
        <v>46.63</v>
      </c>
      <c r="AW106" s="96">
        <f>IFERROR(AV106/AT106,0)</f>
        <v>4.6630000000000005E-2</v>
      </c>
      <c r="AX106" s="25"/>
      <c r="AY106" s="4" t="s">
        <v>14</v>
      </c>
      <c r="AZ106" s="16" t="s">
        <v>230</v>
      </c>
      <c r="BA106" s="4" t="s">
        <v>67</v>
      </c>
      <c r="BB106" s="4">
        <v>1000</v>
      </c>
      <c r="BC106" s="4" t="s">
        <v>186</v>
      </c>
      <c r="BD106" s="101">
        <v>57.718499999999999</v>
      </c>
      <c r="BE106" s="200">
        <f>IFERROR(BD106/BB106,0)</f>
        <v>5.7718499999999999E-2</v>
      </c>
      <c r="BF106" s="16">
        <v>10</v>
      </c>
      <c r="BG106" s="101">
        <f>BF106*BD106</f>
        <v>577.18499999999995</v>
      </c>
      <c r="BI106" s="209" t="s">
        <v>116</v>
      </c>
      <c r="BJ106" s="209" t="s">
        <v>228</v>
      </c>
      <c r="BK106" s="30" t="s">
        <v>227</v>
      </c>
      <c r="BL106" s="30"/>
      <c r="BM106" s="212"/>
      <c r="BN106" s="30" t="s">
        <v>698</v>
      </c>
      <c r="BO106" s="210">
        <v>1000</v>
      </c>
      <c r="BP106" s="30" t="s">
        <v>186</v>
      </c>
      <c r="BQ106" s="33"/>
      <c r="BR106" s="211">
        <f>IFERROR(BQ106/BO106,0)</f>
        <v>0</v>
      </c>
      <c r="BS106" s="209" t="s">
        <v>668</v>
      </c>
      <c r="BT106" s="30" t="s">
        <v>14</v>
      </c>
      <c r="BU106" s="212" t="s">
        <v>230</v>
      </c>
      <c r="BV106" s="30" t="s">
        <v>698</v>
      </c>
      <c r="BW106" s="210">
        <v>1000</v>
      </c>
      <c r="BX106" s="30" t="s">
        <v>186</v>
      </c>
      <c r="BY106" s="33">
        <v>57.72</v>
      </c>
      <c r="BZ106" s="211">
        <f>IFERROR(BY106/BW106,0)</f>
        <v>5.772E-2</v>
      </c>
      <c r="CA106" s="212">
        <v>2</v>
      </c>
      <c r="CB106" s="222">
        <f>CA106*BY106</f>
        <v>115.44</v>
      </c>
      <c r="CD106" s="25" t="s">
        <v>116</v>
      </c>
      <c r="CE106" s="25" t="s">
        <v>228</v>
      </c>
      <c r="CF106" s="4" t="s">
        <v>227</v>
      </c>
      <c r="CG106" s="4" t="s">
        <v>724</v>
      </c>
      <c r="CH106" s="16" t="s">
        <v>794</v>
      </c>
      <c r="CI106" s="4" t="s">
        <v>698</v>
      </c>
      <c r="CJ106" s="11">
        <v>1000</v>
      </c>
      <c r="CK106" s="4" t="s">
        <v>186</v>
      </c>
      <c r="CL106" s="101">
        <v>60.46</v>
      </c>
      <c r="CM106" s="97">
        <f>IFERROR(CL106/CJ106,0)</f>
        <v>6.046E-2</v>
      </c>
      <c r="CN106" s="25"/>
      <c r="CO106" s="4"/>
      <c r="CP106" s="16"/>
      <c r="CQ106" s="4"/>
      <c r="CR106" s="11"/>
      <c r="CS106" s="4"/>
      <c r="CT106" s="38"/>
      <c r="CU106" s="97">
        <f>IFERROR(CT106/CR106,0)</f>
        <v>0</v>
      </c>
      <c r="CV106" s="16"/>
      <c r="CW106" s="101">
        <f>CV106*CT106</f>
        <v>0</v>
      </c>
    </row>
    <row r="107" spans="1:101" x14ac:dyDescent="0.25">
      <c r="A107" s="126"/>
      <c r="B107" s="127"/>
      <c r="C107" s="127"/>
      <c r="D107" s="127"/>
      <c r="E107" s="127"/>
      <c r="F107" s="283" t="str">
        <f>_xlfn.XLOOKUP($G107,'[1]Product Cost'!$L:$L,'[1]Product Cost'!$K:$K)</f>
        <v>C-KC626TS</v>
      </c>
      <c r="G107" s="21" t="s">
        <v>919</v>
      </c>
      <c r="H107" s="284" t="str">
        <f>_xlfn.XLOOKUP($G107,'[1]Product Cost'!$L:$L,'[1]Product Cost'!$M:$M)</f>
        <v>YOGEN FRUZ GROUP (KEARY GLOBAL, TAIWAN)</v>
      </c>
      <c r="I107" s="284" t="str">
        <f>_xlfn.XLOOKUP($G107,'[1]Product Cost'!$L:$L,'[1]Product Cost'!$N:$N)</f>
        <v>GFS</v>
      </c>
      <c r="J107" s="284" t="str">
        <f>_xlfn.XLOOKUP($G107,'[1]Product Cost'!$L:$L,'[1]Product Cost'!$O:$O)</f>
        <v>1444958</v>
      </c>
      <c r="K107" s="284" t="str">
        <f>_xlfn.XLOOKUP($G107,'[1]Product Cost'!$L:$L,'[1]Product Cost'!$P:$P)</f>
        <v>20X50UN</v>
      </c>
      <c r="L107" s="285">
        <f>_xlfn.XLOOKUP($G107,'[1]Product Cost'!$L:$L,'[1]Product Cost'!$Q:$Q)</f>
        <v>1000</v>
      </c>
      <c r="M107" s="284" t="str">
        <f>_xlfn.XLOOKUP($G107,'[1]Product Cost'!$L:$L,'[1]Product Cost'!$R:$R)</f>
        <v>UN</v>
      </c>
      <c r="N107" s="286">
        <f>_xlfn.XLOOKUP($G107,'[1]Product Cost'!$L:$L,'[1]Product Cost'!$S:$S)</f>
        <v>74.2</v>
      </c>
      <c r="O107" s="287">
        <f>_xlfn.XLOOKUP($G107,'[1]Product Cost'!$L:$L,'[1]Product Cost'!$T:$T)</f>
        <v>7.4200000000000002E-2</v>
      </c>
      <c r="P107" s="25"/>
      <c r="R107" s="21" t="str">
        <f t="shared" si="107"/>
        <v/>
      </c>
      <c r="S107" s="21" t="str">
        <f>IFERROR(VLOOKUP(G107,'Topping Sauce'!D:D,1,FALSE),"")</f>
        <v/>
      </c>
      <c r="T107" s="21" t="str">
        <f>IFERROR(VLOOKUP(G107,UFlavurs!D:D,1,FALSE),"")</f>
        <v/>
      </c>
      <c r="U107" s="21" t="str">
        <f>IFERROR(VLOOKUP(G107,Usensation!D:D,1,FALSE),"")</f>
        <v/>
      </c>
      <c r="V107" s="21" t="str">
        <f>IFERROR(VLOOKUP(G107,Smoothies!D:D,1,FALSE),"")</f>
        <v/>
      </c>
      <c r="W107" s="21" t="str">
        <f>IFERROR(VLOOKUP(G107,'Go Green'!D:D,1,FALSE),"")</f>
        <v/>
      </c>
      <c r="X107" s="21" t="str">
        <f>IFERROR(VLOOKUP(G107,#REF!,1,FALSE),"")</f>
        <v/>
      </c>
      <c r="Y107" s="21" t="str">
        <f>IFERROR(VLOOKUP(G107,Toppings!C:C,1,FALSE),"")</f>
        <v/>
      </c>
      <c r="Z107" s="21" t="str">
        <f>IFERROR(VLOOKUP(G107,#REF!,1,FALSE),"")</f>
        <v/>
      </c>
      <c r="AB107" s="25" t="s">
        <v>174</v>
      </c>
      <c r="AC107" s="25" t="s">
        <v>229</v>
      </c>
      <c r="AD107" s="4" t="s">
        <v>411</v>
      </c>
      <c r="AE107" s="4" t="s">
        <v>14</v>
      </c>
      <c r="AF107" s="4" t="s">
        <v>225</v>
      </c>
      <c r="AG107" s="4" t="s">
        <v>698</v>
      </c>
      <c r="AH107" s="7">
        <v>1000</v>
      </c>
      <c r="AI107" s="4" t="s">
        <v>186</v>
      </c>
      <c r="AJ107" s="101">
        <v>84.36</v>
      </c>
      <c r="AK107" s="96">
        <f t="shared" si="98"/>
        <v>8.4360000000000004E-2</v>
      </c>
      <c r="AL107" s="4" t="str">
        <f>IFERROR(IF(AF107="TBD","Y",_xlfn.XLOOKUP(AF107,[2]PIVOT!$D:$D,[2]PIVOT!$J:$J)),"N/A")</f>
        <v>N</v>
      </c>
      <c r="AM107" s="25"/>
      <c r="AN107" s="25" t="s">
        <v>174</v>
      </c>
      <c r="AO107" s="25" t="s">
        <v>229</v>
      </c>
      <c r="AP107" s="4" t="s">
        <v>411</v>
      </c>
      <c r="AQ107" s="4" t="s">
        <v>296</v>
      </c>
      <c r="AR107" s="4" t="s">
        <v>566</v>
      </c>
      <c r="AS107" s="4" t="s">
        <v>698</v>
      </c>
      <c r="AT107" s="7">
        <v>1000</v>
      </c>
      <c r="AU107" s="4" t="s">
        <v>186</v>
      </c>
      <c r="AV107" s="101">
        <v>106.51</v>
      </c>
      <c r="AW107" s="96">
        <f t="shared" si="110"/>
        <v>0.10651000000000001</v>
      </c>
      <c r="AX107" s="25"/>
      <c r="AY107" s="4" t="s">
        <v>14</v>
      </c>
      <c r="AZ107" s="4" t="s">
        <v>225</v>
      </c>
      <c r="BA107" s="4" t="s">
        <v>67</v>
      </c>
      <c r="BB107" s="4">
        <v>1000</v>
      </c>
      <c r="BC107" s="4" t="s">
        <v>186</v>
      </c>
      <c r="BD107" s="187">
        <v>98.702080000000009</v>
      </c>
      <c r="BE107" s="96">
        <f t="shared" si="100"/>
        <v>9.8702080000000011E-2</v>
      </c>
      <c r="BF107" s="4">
        <v>60</v>
      </c>
      <c r="BG107" s="187">
        <f t="shared" si="109"/>
        <v>5922.1248000000005</v>
      </c>
      <c r="BI107" s="25" t="s">
        <v>174</v>
      </c>
      <c r="BJ107" s="25" t="s">
        <v>229</v>
      </c>
      <c r="BK107" s="4" t="s">
        <v>411</v>
      </c>
      <c r="BL107" s="4" t="s">
        <v>618</v>
      </c>
      <c r="BM107" s="4" t="s">
        <v>667</v>
      </c>
      <c r="BN107" s="4" t="s">
        <v>698</v>
      </c>
      <c r="BO107" s="11">
        <v>1000</v>
      </c>
      <c r="BP107" s="4" t="s">
        <v>186</v>
      </c>
      <c r="BQ107" s="38">
        <v>66.062464461463406</v>
      </c>
      <c r="BR107" s="96">
        <f t="shared" si="101"/>
        <v>6.606246446146341E-2</v>
      </c>
      <c r="BS107" s="25" t="s">
        <v>154</v>
      </c>
      <c r="BT107" s="4" t="s">
        <v>14</v>
      </c>
      <c r="BU107" s="4" t="s">
        <v>225</v>
      </c>
      <c r="BV107" s="4" t="s">
        <v>698</v>
      </c>
      <c r="BW107" s="11">
        <v>1000</v>
      </c>
      <c r="BX107" s="4" t="s">
        <v>186</v>
      </c>
      <c r="BY107" s="187">
        <v>103.4</v>
      </c>
      <c r="BZ107" s="96">
        <f t="shared" si="102"/>
        <v>0.10340000000000001</v>
      </c>
      <c r="CA107" s="4">
        <v>4</v>
      </c>
      <c r="CB107" s="187">
        <f t="shared" si="108"/>
        <v>413.6</v>
      </c>
      <c r="CD107" s="25" t="s">
        <v>174</v>
      </c>
      <c r="CE107" s="25" t="s">
        <v>229</v>
      </c>
      <c r="CF107" s="4" t="s">
        <v>411</v>
      </c>
      <c r="CG107" s="4" t="s">
        <v>724</v>
      </c>
      <c r="CH107" s="16" t="s">
        <v>797</v>
      </c>
      <c r="CI107" s="4" t="s">
        <v>698</v>
      </c>
      <c r="CJ107" s="11">
        <v>1000</v>
      </c>
      <c r="CK107" s="4" t="s">
        <v>186</v>
      </c>
      <c r="CL107" s="101">
        <v>83.86</v>
      </c>
      <c r="CM107" s="97">
        <f t="shared" si="103"/>
        <v>8.3860000000000004E-2</v>
      </c>
      <c r="CN107" s="25"/>
      <c r="CO107" s="4"/>
      <c r="CP107" s="4"/>
      <c r="CQ107" s="4"/>
      <c r="CR107" s="11"/>
      <c r="CS107" s="4"/>
      <c r="CT107" s="187"/>
      <c r="CU107" s="96">
        <f t="shared" si="104"/>
        <v>0</v>
      </c>
      <c r="CV107" s="4"/>
      <c r="CW107" s="187">
        <f t="shared" si="97"/>
        <v>0</v>
      </c>
    </row>
    <row r="108" spans="1:101" x14ac:dyDescent="0.25">
      <c r="A108" s="126"/>
      <c r="B108" s="127"/>
      <c r="C108" s="127"/>
      <c r="D108" s="127"/>
      <c r="E108" s="127"/>
      <c r="F108" s="283" t="str">
        <f>_xlfn.XLOOKUP($G108,'[1]Product Cost'!$L:$L,'[1]Product Cost'!$K:$K)</f>
        <v>YF-PLA2000-BLU</v>
      </c>
      <c r="G108" s="25" t="s">
        <v>960</v>
      </c>
      <c r="H108" s="284" t="str">
        <f>_xlfn.XLOOKUP($G108,'[1]Product Cost'!$L:$L,'[1]Product Cost'!$M:$M)</f>
        <v>YOGEN FRUZ GROUP (ZHEJIANG LVHE ECO)</v>
      </c>
      <c r="I108" s="284" t="str">
        <f>_xlfn.XLOOKUP($G108,'[1]Product Cost'!$L:$L,'[1]Product Cost'!$N:$N)</f>
        <v>GFS</v>
      </c>
      <c r="J108" s="284" t="str">
        <f>_xlfn.XLOOKUP($G108,'[1]Product Cost'!$L:$L,'[1]Product Cost'!$O:$O)</f>
        <v>1483246</v>
      </c>
      <c r="K108" s="284" t="str">
        <f>_xlfn.XLOOKUP($G108,'[1]Product Cost'!$L:$L,'[1]Product Cost'!$P:$P)</f>
        <v>40X50UN</v>
      </c>
      <c r="L108" s="285">
        <f>_xlfn.XLOOKUP($G108,'[1]Product Cost'!$L:$L,'[1]Product Cost'!$Q:$Q)</f>
        <v>2000</v>
      </c>
      <c r="M108" s="284" t="str">
        <f>_xlfn.XLOOKUP($G108,'[1]Product Cost'!$L:$L,'[1]Product Cost'!$R:$R)</f>
        <v>UN</v>
      </c>
      <c r="N108" s="286">
        <f>_xlfn.XLOOKUP($G108,'[1]Product Cost'!$L:$L,'[1]Product Cost'!$S:$S)</f>
        <v>55.51</v>
      </c>
      <c r="O108" s="287">
        <f>_xlfn.XLOOKUP($G108,'[1]Product Cost'!$L:$L,'[1]Product Cost'!$T:$T)</f>
        <v>2.7754999999999998E-2</v>
      </c>
      <c r="P108" s="25"/>
      <c r="R108" s="21" t="str">
        <f t="shared" si="107"/>
        <v/>
      </c>
      <c r="S108" s="21" t="str">
        <f>IFERROR(VLOOKUP(G108,'Topping Sauce'!D:D,1,FALSE),"")</f>
        <v/>
      </c>
      <c r="T108" s="21" t="str">
        <f>IFERROR(VLOOKUP(G108,UFlavurs!D:D,1,FALSE),"")</f>
        <v/>
      </c>
      <c r="U108" s="21" t="str">
        <f>IFERROR(VLOOKUP(G108,Usensation!D:D,1,FALSE),"")</f>
        <v/>
      </c>
      <c r="V108" s="21" t="str">
        <f>IFERROR(VLOOKUP(G108,Smoothies!D:D,1,FALSE),"")</f>
        <v/>
      </c>
      <c r="W108" s="21" t="str">
        <f>IFERROR(VLOOKUP(G108,'Go Green'!D:D,1,FALSE),"")</f>
        <v/>
      </c>
      <c r="X108" s="21" t="str">
        <f>IFERROR(VLOOKUP(G108,#REF!,1,FALSE),"")</f>
        <v/>
      </c>
      <c r="Y108" s="21" t="str">
        <f>IFERROR(VLOOKUP(G108,Toppings!C:C,1,FALSE),"")</f>
        <v/>
      </c>
      <c r="Z108" s="21" t="str">
        <f>IFERROR(VLOOKUP(G108,#REF!,1,FALSE),"")</f>
        <v/>
      </c>
      <c r="AB108" s="25" t="s">
        <v>597</v>
      </c>
      <c r="AC108" s="25" t="s">
        <v>274</v>
      </c>
      <c r="AD108" s="4" t="s">
        <v>598</v>
      </c>
      <c r="AE108" s="4" t="s">
        <v>14</v>
      </c>
      <c r="AF108" s="16" t="s">
        <v>873</v>
      </c>
      <c r="AG108" s="4" t="s">
        <v>698</v>
      </c>
      <c r="AH108" s="7">
        <v>2000</v>
      </c>
      <c r="AI108" s="4" t="s">
        <v>186</v>
      </c>
      <c r="AJ108" s="101">
        <v>52.86</v>
      </c>
      <c r="AK108" s="96">
        <f t="shared" si="98"/>
        <v>2.6429999999999999E-2</v>
      </c>
      <c r="AL108" s="4" t="str">
        <f>IFERROR(IF(AF108="TBD","Y",_xlfn.XLOOKUP(AF108,[2]PIVOT!$D:$D,[2]PIVOT!$J:$J)),"N/A")</f>
        <v>N</v>
      </c>
      <c r="AM108" s="25"/>
      <c r="AN108" s="25" t="s">
        <v>597</v>
      </c>
      <c r="AO108" s="25" t="s">
        <v>274</v>
      </c>
      <c r="AP108" s="4" t="s">
        <v>598</v>
      </c>
      <c r="AQ108" s="4" t="s">
        <v>296</v>
      </c>
      <c r="AR108" s="16" t="s">
        <v>594</v>
      </c>
      <c r="AS108" s="4" t="s">
        <v>698</v>
      </c>
      <c r="AT108" s="7">
        <v>2000</v>
      </c>
      <c r="AU108" s="4" t="s">
        <v>186</v>
      </c>
      <c r="AV108" s="101">
        <v>65.17</v>
      </c>
      <c r="AW108" s="96">
        <f>IFERROR(AV108/AT108,0)</f>
        <v>3.2585000000000003E-2</v>
      </c>
      <c r="AX108" s="25"/>
      <c r="AY108" s="4" t="s">
        <v>14</v>
      </c>
      <c r="AZ108" s="16" t="s">
        <v>329</v>
      </c>
      <c r="BA108" s="4" t="s">
        <v>330</v>
      </c>
      <c r="BB108" s="4">
        <v>1000</v>
      </c>
      <c r="BC108" s="4" t="s">
        <v>186</v>
      </c>
      <c r="BD108" s="38">
        <v>61.2</v>
      </c>
      <c r="BE108" s="97">
        <f t="shared" si="100"/>
        <v>6.1200000000000004E-2</v>
      </c>
      <c r="BF108" s="16">
        <v>200</v>
      </c>
      <c r="BG108" s="38">
        <f t="shared" si="109"/>
        <v>12240</v>
      </c>
      <c r="BI108" s="25" t="s">
        <v>597</v>
      </c>
      <c r="BJ108" s="25" t="s">
        <v>274</v>
      </c>
      <c r="BK108" s="4" t="s">
        <v>598</v>
      </c>
      <c r="BL108" s="4" t="s">
        <v>618</v>
      </c>
      <c r="BM108" s="16" t="s">
        <v>670</v>
      </c>
      <c r="BN108" s="4" t="s">
        <v>698</v>
      </c>
      <c r="BO108" s="11">
        <v>2000</v>
      </c>
      <c r="BP108" s="4" t="s">
        <v>186</v>
      </c>
      <c r="BQ108" s="38">
        <v>59.56</v>
      </c>
      <c r="BR108" s="96">
        <f t="shared" si="101"/>
        <v>2.9780000000000001E-2</v>
      </c>
      <c r="BS108" s="25"/>
      <c r="BT108" s="4" t="s">
        <v>14</v>
      </c>
      <c r="BU108" s="16" t="s">
        <v>329</v>
      </c>
      <c r="BV108" s="4" t="s">
        <v>698</v>
      </c>
      <c r="BW108" s="11">
        <v>2000</v>
      </c>
      <c r="BX108" s="4" t="s">
        <v>186</v>
      </c>
      <c r="BY108" s="38">
        <v>63.75</v>
      </c>
      <c r="BZ108" s="96">
        <f t="shared" si="102"/>
        <v>3.1875000000000001E-2</v>
      </c>
      <c r="CA108" s="16">
        <v>100</v>
      </c>
      <c r="CB108" s="38">
        <f t="shared" si="108"/>
        <v>6375</v>
      </c>
      <c r="CD108" s="25" t="s">
        <v>597</v>
      </c>
      <c r="CE108" s="25" t="s">
        <v>274</v>
      </c>
      <c r="CF108" s="4" t="s">
        <v>598</v>
      </c>
      <c r="CG108" s="4" t="s">
        <v>724</v>
      </c>
      <c r="CH108" s="16" t="s">
        <v>798</v>
      </c>
      <c r="CI108" s="4" t="s">
        <v>698</v>
      </c>
      <c r="CJ108" s="7">
        <v>2000</v>
      </c>
      <c r="CK108" s="4" t="s">
        <v>186</v>
      </c>
      <c r="CL108" s="101">
        <v>80.62</v>
      </c>
      <c r="CM108" s="96">
        <f>IFERROR(CL108/CJ108,0)</f>
        <v>4.0310000000000006E-2</v>
      </c>
      <c r="CN108" s="25"/>
      <c r="CO108" s="4"/>
      <c r="CP108" s="16"/>
      <c r="CQ108" s="4"/>
      <c r="CR108" s="11"/>
      <c r="CS108" s="4"/>
      <c r="CT108" s="38"/>
      <c r="CU108" s="96">
        <f t="shared" si="104"/>
        <v>0</v>
      </c>
      <c r="CV108" s="16"/>
      <c r="CW108" s="38">
        <f t="shared" si="97"/>
        <v>0</v>
      </c>
    </row>
    <row r="109" spans="1:101" x14ac:dyDescent="0.25">
      <c r="A109" s="126"/>
      <c r="B109" s="127"/>
      <c r="C109" s="127"/>
      <c r="D109" s="127"/>
      <c r="E109" s="127"/>
      <c r="F109" s="283" t="str">
        <f>_xlfn.XLOOKUP($G109,'[1]Product Cost'!$L:$L,'[1]Product Cost'!$K:$K)</f>
        <v>KN-F1213-1K_YG</v>
      </c>
      <c r="G109" s="25" t="s">
        <v>273</v>
      </c>
      <c r="H109" s="284" t="str">
        <f>_xlfn.XLOOKUP($G109,'[1]Product Cost'!$L:$L,'[1]Product Cost'!$M:$M)</f>
        <v>YOGEN FRUZ GROUP (CARDINAL TISSUE)</v>
      </c>
      <c r="I109" s="284" t="str">
        <f>_xlfn.XLOOKUP($G109,'[1]Product Cost'!$L:$L,'[1]Product Cost'!$N:$N)</f>
        <v>GFS</v>
      </c>
      <c r="J109" s="284" t="str">
        <f>_xlfn.XLOOKUP($G109,'[1]Product Cost'!$L:$L,'[1]Product Cost'!$O:$O)</f>
        <v>1461561</v>
      </c>
      <c r="K109" s="284" t="str">
        <f>_xlfn.XLOOKUP($G109,'[1]Product Cost'!$L:$L,'[1]Product Cost'!$P:$P)</f>
        <v>12x500UN</v>
      </c>
      <c r="L109" s="285">
        <f>_xlfn.XLOOKUP($G109,'[1]Product Cost'!$L:$L,'[1]Product Cost'!$Q:$Q)</f>
        <v>6000</v>
      </c>
      <c r="M109" s="284" t="str">
        <f>_xlfn.XLOOKUP($G109,'[1]Product Cost'!$L:$L,'[1]Product Cost'!$R:$R)</f>
        <v>UN</v>
      </c>
      <c r="N109" s="286">
        <f>_xlfn.XLOOKUP($G109,'[1]Product Cost'!$L:$L,'[1]Product Cost'!$S:$S)</f>
        <v>89.32</v>
      </c>
      <c r="O109" s="287">
        <f>_xlfn.XLOOKUP($G109,'[1]Product Cost'!$L:$L,'[1]Product Cost'!$T:$T)</f>
        <v>1.4886666666666666E-2</v>
      </c>
      <c r="P109" s="25"/>
      <c r="R109" s="21" t="str">
        <f>IF(AND(T109="",U109="",S109="",V109="",W109="",X109="",Z109="",Y109=""),"","X")</f>
        <v/>
      </c>
      <c r="S109" s="21" t="str">
        <f>IFERROR(VLOOKUP(G109,'Topping Sauce'!D:D,1,FALSE),"")</f>
        <v/>
      </c>
      <c r="T109" s="21" t="str">
        <f>IFERROR(VLOOKUP(G109,UFlavurs!D:D,1,FALSE),"")</f>
        <v/>
      </c>
      <c r="U109" s="21" t="str">
        <f>IFERROR(VLOOKUP(G109,Usensation!D:D,1,FALSE),"")</f>
        <v/>
      </c>
      <c r="V109" s="21" t="str">
        <f>IFERROR(VLOOKUP(G109,Smoothies!D:D,1,FALSE),"")</f>
        <v/>
      </c>
      <c r="W109" s="21" t="str">
        <f>IFERROR(VLOOKUP(G109,'Go Green'!D:D,1,FALSE),"")</f>
        <v/>
      </c>
      <c r="X109" s="21" t="str">
        <f>IFERROR(VLOOKUP(G109,#REF!,1,FALSE),"")</f>
        <v/>
      </c>
      <c r="Y109" s="21" t="str">
        <f>IFERROR(VLOOKUP(G109,Toppings!C:C,1,FALSE),"")</f>
        <v/>
      </c>
      <c r="Z109" s="21" t="str">
        <f>IFERROR(VLOOKUP(G109,#REF!,1,FALSE),"")</f>
        <v/>
      </c>
      <c r="AB109" s="25" t="s">
        <v>264</v>
      </c>
      <c r="AC109" s="25" t="s">
        <v>273</v>
      </c>
      <c r="AD109" s="4" t="s">
        <v>414</v>
      </c>
      <c r="AE109" s="4" t="s">
        <v>14</v>
      </c>
      <c r="AF109" s="16" t="s">
        <v>415</v>
      </c>
      <c r="AG109" s="4" t="s">
        <v>416</v>
      </c>
      <c r="AH109" s="4">
        <f>12*500</f>
        <v>6000</v>
      </c>
      <c r="AI109" s="4" t="s">
        <v>186</v>
      </c>
      <c r="AJ109" s="12">
        <v>99.61</v>
      </c>
      <c r="AK109" s="96">
        <f>IFERROR(AJ109/AH109,0)</f>
        <v>1.6601666666666667E-2</v>
      </c>
      <c r="AL109" s="4" t="str">
        <f>IFERROR(IF(AF109="TBD","Y",_xlfn.XLOOKUP(AF109,[2]PIVOT!$D:$D,[2]PIVOT!$J:$J)),"N/A")</f>
        <v>N</v>
      </c>
      <c r="AM109" s="25"/>
      <c r="AN109" s="25" t="s">
        <v>264</v>
      </c>
      <c r="AO109" s="25" t="s">
        <v>273</v>
      </c>
      <c r="AP109" s="4" t="s">
        <v>414</v>
      </c>
      <c r="AQ109" s="4" t="s">
        <v>296</v>
      </c>
      <c r="AR109" s="4" t="s">
        <v>570</v>
      </c>
      <c r="AS109" s="4" t="s">
        <v>571</v>
      </c>
      <c r="AT109" s="11">
        <v>6000</v>
      </c>
      <c r="AU109" s="4" t="s">
        <v>186</v>
      </c>
      <c r="AV109" s="101">
        <v>121.49</v>
      </c>
      <c r="AW109" s="96">
        <f>IFERROR(AV109/AT109,0)</f>
        <v>2.0248333333333333E-2</v>
      </c>
      <c r="AX109" s="25"/>
      <c r="AY109" s="4" t="s">
        <v>14</v>
      </c>
      <c r="AZ109" s="16" t="s">
        <v>415</v>
      </c>
      <c r="BA109" s="4" t="s">
        <v>416</v>
      </c>
      <c r="BB109" s="4">
        <f>12*500</f>
        <v>6000</v>
      </c>
      <c r="BC109" s="4" t="s">
        <v>186</v>
      </c>
      <c r="BD109" s="38">
        <v>111.5719264</v>
      </c>
      <c r="BE109" s="96">
        <f>IFERROR(BD109/BB109,0)</f>
        <v>1.8595321066666667E-2</v>
      </c>
      <c r="BF109" s="16">
        <v>30</v>
      </c>
      <c r="BG109" s="38">
        <f>BF109*BD109</f>
        <v>3347.157792</v>
      </c>
      <c r="BI109" s="25" t="s">
        <v>264</v>
      </c>
      <c r="BJ109" s="25" t="s">
        <v>273</v>
      </c>
      <c r="BK109" s="4" t="s">
        <v>414</v>
      </c>
      <c r="BL109" s="4" t="s">
        <v>618</v>
      </c>
      <c r="BM109" s="4" t="s">
        <v>671</v>
      </c>
      <c r="BN109" s="4" t="s">
        <v>571</v>
      </c>
      <c r="BO109" s="11">
        <v>6000</v>
      </c>
      <c r="BP109" s="4" t="s">
        <v>186</v>
      </c>
      <c r="BQ109" s="38">
        <v>136.77000000000001</v>
      </c>
      <c r="BR109" s="96">
        <f>IFERROR(BQ109/BO109,0)</f>
        <v>2.2795000000000003E-2</v>
      </c>
      <c r="BS109" s="25"/>
      <c r="BT109" s="4" t="s">
        <v>14</v>
      </c>
      <c r="BU109" s="16" t="s">
        <v>415</v>
      </c>
      <c r="BV109" s="4" t="s">
        <v>416</v>
      </c>
      <c r="BW109" s="4">
        <f>12*500</f>
        <v>6000</v>
      </c>
      <c r="BX109" s="4" t="s">
        <v>186</v>
      </c>
      <c r="BY109" s="38">
        <v>114.79115520000001</v>
      </c>
      <c r="BZ109" s="96">
        <f>IFERROR(BY109/BW109,0)</f>
        <v>1.91318592E-2</v>
      </c>
      <c r="CA109" s="16">
        <v>10</v>
      </c>
      <c r="CB109" s="38">
        <f>CA109*BY109</f>
        <v>1147.911552</v>
      </c>
      <c r="CD109" s="25" t="s">
        <v>264</v>
      </c>
      <c r="CE109" s="25" t="s">
        <v>273</v>
      </c>
      <c r="CF109" s="4" t="s">
        <v>414</v>
      </c>
      <c r="CG109" s="4" t="s">
        <v>724</v>
      </c>
      <c r="CH109" s="16" t="s">
        <v>802</v>
      </c>
      <c r="CI109" s="4" t="s">
        <v>416</v>
      </c>
      <c r="CJ109" s="4">
        <f>12*500</f>
        <v>6000</v>
      </c>
      <c r="CK109" s="4" t="s">
        <v>186</v>
      </c>
      <c r="CL109" s="12">
        <v>106.82</v>
      </c>
      <c r="CM109" s="97">
        <f>IFERROR(CL109/CJ109,0)</f>
        <v>1.7803333333333331E-2</v>
      </c>
      <c r="CN109" s="25"/>
      <c r="CO109" s="4"/>
      <c r="CP109" s="16"/>
      <c r="CQ109" s="4"/>
      <c r="CR109" s="4"/>
      <c r="CS109" s="4"/>
      <c r="CT109" s="38"/>
      <c r="CU109" s="96">
        <f>IFERROR(CT109/CR109,0)</f>
        <v>0</v>
      </c>
      <c r="CV109" s="16"/>
      <c r="CW109" s="38">
        <f>CV109*CT109</f>
        <v>0</v>
      </c>
    </row>
    <row r="110" spans="1:101" x14ac:dyDescent="0.25">
      <c r="A110" s="126"/>
      <c r="B110" s="127"/>
      <c r="C110" s="127"/>
      <c r="D110" s="127"/>
      <c r="E110" s="127"/>
      <c r="F110" s="283" t="str">
        <f>_xlfn.XLOOKUP($G110,'[1]Product Cost'!$L:$L,'[1]Product Cost'!$K:$K)</f>
        <v>SOWA128</v>
      </c>
      <c r="G110" s="276" t="s">
        <v>920</v>
      </c>
      <c r="H110" s="284" t="str">
        <f>_xlfn.XLOOKUP($G110,'[1]Product Cost'!$L:$L,'[1]Product Cost'!$M:$M)</f>
        <v>YOGEN FRUZ GROUP (STRAW MATTERS)</v>
      </c>
      <c r="I110" s="284" t="str">
        <f>_xlfn.XLOOKUP($G110,'[1]Product Cost'!$L:$L,'[1]Product Cost'!$N:$N)</f>
        <v>GFS</v>
      </c>
      <c r="J110" s="284" t="str">
        <f>_xlfn.XLOOKUP($G110,'[1]Product Cost'!$L:$L,'[1]Product Cost'!$O:$O)</f>
        <v>1481158</v>
      </c>
      <c r="K110" s="284" t="str">
        <f>_xlfn.XLOOKUP($G110,'[1]Product Cost'!$L:$L,'[1]Product Cost'!$P:$P)</f>
        <v>1800UN</v>
      </c>
      <c r="L110" s="285">
        <f>_xlfn.XLOOKUP($G110,'[1]Product Cost'!$L:$L,'[1]Product Cost'!$Q:$Q)</f>
        <v>1800</v>
      </c>
      <c r="M110" s="284" t="str">
        <f>_xlfn.XLOOKUP($G110,'[1]Product Cost'!$L:$L,'[1]Product Cost'!$R:$R)</f>
        <v>UN</v>
      </c>
      <c r="N110" s="286">
        <f>_xlfn.XLOOKUP($G110,'[1]Product Cost'!$L:$L,'[1]Product Cost'!$S:$S)</f>
        <v>157.71</v>
      </c>
      <c r="O110" s="287">
        <f>_xlfn.XLOOKUP($G110,'[1]Product Cost'!$L:$L,'[1]Product Cost'!$T:$T)</f>
        <v>8.7616666666666676E-2</v>
      </c>
      <c r="P110" s="25"/>
      <c r="R110" s="21" t="str">
        <f t="shared" si="107"/>
        <v/>
      </c>
      <c r="S110" s="21" t="str">
        <f>IFERROR(VLOOKUP(G110,'Topping Sauce'!D:D,1,FALSE),"")</f>
        <v/>
      </c>
      <c r="T110" s="21" t="str">
        <f>IFERROR(VLOOKUP(G110,UFlavurs!D:D,1,FALSE),"")</f>
        <v/>
      </c>
      <c r="U110" s="21" t="str">
        <f>IFERROR(VLOOKUP(G110,Usensation!D:D,1,FALSE),"")</f>
        <v/>
      </c>
      <c r="V110" s="21" t="str">
        <f>IFERROR(VLOOKUP(G110,Smoothies!D:D,1,FALSE),"")</f>
        <v/>
      </c>
      <c r="W110" s="21" t="str">
        <f>IFERROR(VLOOKUP(G110,'Go Green'!D:D,1,FALSE),"")</f>
        <v/>
      </c>
      <c r="X110" s="21" t="str">
        <f>IFERROR(VLOOKUP(G110,#REF!,1,FALSE),"")</f>
        <v/>
      </c>
      <c r="Y110" s="21" t="str">
        <f>IFERROR(VLOOKUP(G110,Toppings!C:C,1,FALSE),"")</f>
        <v/>
      </c>
      <c r="Z110" s="21" t="str">
        <f>IFERROR(VLOOKUP(G110,#REF!,1,FALSE),"")</f>
        <v/>
      </c>
      <c r="AB110" s="25" t="s">
        <v>710</v>
      </c>
      <c r="AC110" s="25" t="s">
        <v>706</v>
      </c>
      <c r="AD110" s="4" t="s">
        <v>707</v>
      </c>
      <c r="AE110" s="4" t="s">
        <v>14</v>
      </c>
      <c r="AF110" s="16" t="s">
        <v>708</v>
      </c>
      <c r="AG110" s="4" t="s">
        <v>709</v>
      </c>
      <c r="AH110" s="11">
        <v>1800</v>
      </c>
      <c r="AI110" s="4" t="s">
        <v>186</v>
      </c>
      <c r="AJ110" s="103">
        <v>162.72999999999999</v>
      </c>
      <c r="AK110" s="96">
        <f t="shared" si="98"/>
        <v>9.0405555555555545E-2</v>
      </c>
      <c r="AL110" s="4" t="str">
        <f>IFERROR(IF(AF110="TBD","Y",_xlfn.XLOOKUP(AF110,[2]PIVOT!$D:$D,[2]PIVOT!$J:$J)),"N/A")</f>
        <v>Y</v>
      </c>
      <c r="AM110" s="25"/>
      <c r="AN110" s="205"/>
      <c r="AO110" s="205"/>
      <c r="AP110" s="176"/>
      <c r="AQ110" s="176"/>
      <c r="AR110" s="176"/>
      <c r="AS110" s="176"/>
      <c r="AT110" s="206"/>
      <c r="AU110" s="176"/>
      <c r="AV110" s="174"/>
      <c r="AW110" s="207"/>
      <c r="AX110" s="205"/>
      <c r="AY110" s="176"/>
      <c r="AZ110" s="176"/>
      <c r="BA110" s="176"/>
      <c r="BB110" s="206"/>
      <c r="BC110" s="176"/>
      <c r="BD110" s="90"/>
      <c r="BE110" s="207"/>
      <c r="BF110" s="176"/>
      <c r="BG110" s="90"/>
      <c r="BH110" s="208"/>
      <c r="BI110" s="205"/>
      <c r="BJ110" s="205"/>
      <c r="BK110" s="176"/>
      <c r="BL110" s="176"/>
      <c r="BM110" s="176"/>
      <c r="BN110" s="176"/>
      <c r="BO110" s="206"/>
      <c r="BP110" s="176"/>
      <c r="BQ110" s="90"/>
      <c r="BR110" s="207"/>
      <c r="BS110" s="205"/>
      <c r="BT110" s="176"/>
      <c r="BU110" s="176"/>
      <c r="BV110" s="176"/>
      <c r="BW110" s="206"/>
      <c r="BX110" s="176"/>
      <c r="BY110" s="90"/>
      <c r="BZ110" s="207"/>
      <c r="CA110" s="176"/>
      <c r="CB110" s="90"/>
      <c r="CD110" s="209" t="s">
        <v>710</v>
      </c>
      <c r="CE110" s="209" t="s">
        <v>706</v>
      </c>
      <c r="CF110" s="30" t="s">
        <v>707</v>
      </c>
      <c r="CG110" s="30" t="s">
        <v>724</v>
      </c>
      <c r="CH110" s="212"/>
      <c r="CI110" s="30" t="s">
        <v>709</v>
      </c>
      <c r="CJ110" s="210">
        <v>1800</v>
      </c>
      <c r="CK110" s="30" t="s">
        <v>186</v>
      </c>
      <c r="CL110" s="222"/>
      <c r="CM110" s="211">
        <f>IFERROR(CL110/CJ110,0)</f>
        <v>0</v>
      </c>
      <c r="CN110" s="209" t="s">
        <v>729</v>
      </c>
      <c r="CO110" s="30"/>
      <c r="CP110" s="30"/>
      <c r="CQ110" s="30"/>
      <c r="CR110" s="210"/>
      <c r="CS110" s="30"/>
      <c r="CT110" s="33"/>
      <c r="CU110" s="211">
        <f t="shared" ref="CU110" si="111">IFERROR(CT110/CR110,0)</f>
        <v>0</v>
      </c>
      <c r="CV110" s="212"/>
      <c r="CW110" s="33">
        <f t="shared" ref="CW110" si="112">CV110*CT110</f>
        <v>0</v>
      </c>
    </row>
    <row r="111" spans="1:101" x14ac:dyDescent="0.25">
      <c r="A111" s="126"/>
      <c r="B111" s="127"/>
      <c r="C111" s="127"/>
      <c r="D111" s="127"/>
      <c r="E111" s="127"/>
      <c r="F111" s="283" t="str">
        <f>_xlfn.XLOOKUP($G111,'[1]Product Cost'!$L:$L,'[1]Product Cost'!$K:$K)</f>
        <v>SOWA089(24CM)</v>
      </c>
      <c r="G111" s="276" t="s">
        <v>921</v>
      </c>
      <c r="H111" s="284" t="str">
        <f>_xlfn.XLOOKUP($G111,'[1]Product Cost'!$L:$L,'[1]Product Cost'!$M:$M)</f>
        <v>YOGEN FRUZ GROUP (STRAW MATTERS)</v>
      </c>
      <c r="I111" s="284" t="str">
        <f>_xlfn.XLOOKUP($G111,'[1]Product Cost'!$L:$L,'[1]Product Cost'!$N:$N)</f>
        <v>GFS</v>
      </c>
      <c r="J111" s="284" t="str">
        <f>_xlfn.XLOOKUP($G111,'[1]Product Cost'!$L:$L,'[1]Product Cost'!$O:$O)</f>
        <v>1498917</v>
      </c>
      <c r="K111" s="284" t="str">
        <f>_xlfn.XLOOKUP($G111,'[1]Product Cost'!$L:$L,'[1]Product Cost'!$P:$P)</f>
        <v>1600UN</v>
      </c>
      <c r="L111" s="285">
        <f>_xlfn.XLOOKUP($G111,'[1]Product Cost'!$L:$L,'[1]Product Cost'!$Q:$Q)</f>
        <v>1600</v>
      </c>
      <c r="M111" s="284" t="str">
        <f>_xlfn.XLOOKUP($G111,'[1]Product Cost'!$L:$L,'[1]Product Cost'!$R:$R)</f>
        <v>UN</v>
      </c>
      <c r="N111" s="286">
        <f>_xlfn.XLOOKUP($G111,'[1]Product Cost'!$L:$L,'[1]Product Cost'!$S:$S)</f>
        <v>90.43</v>
      </c>
      <c r="O111" s="287">
        <f>_xlfn.XLOOKUP($G111,'[1]Product Cost'!$L:$L,'[1]Product Cost'!$T:$T)</f>
        <v>5.6518750000000006E-2</v>
      </c>
      <c r="P111" s="25"/>
      <c r="R111" s="21" t="str">
        <f t="shared" si="107"/>
        <v/>
      </c>
      <c r="S111" s="21" t="str">
        <f>IFERROR(VLOOKUP(G111,'Topping Sauce'!D:D,1,FALSE),"")</f>
        <v/>
      </c>
      <c r="T111" s="21" t="str">
        <f>IFERROR(VLOOKUP(G111,UFlavurs!D:D,1,FALSE),"")</f>
        <v/>
      </c>
      <c r="U111" s="21" t="str">
        <f>IFERROR(VLOOKUP(G111,Usensation!D:D,1,FALSE),"")</f>
        <v/>
      </c>
      <c r="V111" s="21" t="str">
        <f>IFERROR(VLOOKUP(G111,Smoothies!D:D,1,FALSE),"")</f>
        <v/>
      </c>
      <c r="W111" s="21" t="str">
        <f>IFERROR(VLOOKUP(G111,'Go Green'!D:D,1,FALSE),"")</f>
        <v/>
      </c>
      <c r="X111" s="21" t="str">
        <f>IFERROR(VLOOKUP(G111,#REF!,1,FALSE),"")</f>
        <v/>
      </c>
      <c r="Y111" s="21" t="str">
        <f>IFERROR(VLOOKUP(G111,Toppings!C:C,1,FALSE),"")</f>
        <v/>
      </c>
      <c r="Z111" s="21" t="str">
        <f>IFERROR(VLOOKUP(G111,#REF!,1,FALSE),"")</f>
        <v/>
      </c>
      <c r="AB111" s="25" t="s">
        <v>231</v>
      </c>
      <c r="AC111" s="25" t="s">
        <v>276</v>
      </c>
      <c r="AD111" s="4" t="s">
        <v>297</v>
      </c>
      <c r="AE111" s="4" t="s">
        <v>14</v>
      </c>
      <c r="AF111" s="4" t="s">
        <v>235</v>
      </c>
      <c r="AG111" s="4" t="s">
        <v>232</v>
      </c>
      <c r="AH111" s="7">
        <v>4000</v>
      </c>
      <c r="AI111" s="4" t="s">
        <v>186</v>
      </c>
      <c r="AJ111" s="102">
        <v>167.66</v>
      </c>
      <c r="AK111" s="96">
        <f t="shared" si="98"/>
        <v>4.1915000000000001E-2</v>
      </c>
      <c r="AL111" s="4" t="str">
        <f>IFERROR(IF(AF111="TBD","Y",_xlfn.XLOOKUP(AF111,[2]PIVOT!$D:$D,[2]PIVOT!$J:$J)),"N/A")</f>
        <v>Y</v>
      </c>
      <c r="AM111" s="25" t="s">
        <v>154</v>
      </c>
      <c r="AN111" s="25" t="s">
        <v>231</v>
      </c>
      <c r="AO111" s="25" t="s">
        <v>276</v>
      </c>
      <c r="AP111" s="4" t="s">
        <v>297</v>
      </c>
      <c r="AQ111" s="4" t="s">
        <v>296</v>
      </c>
      <c r="AR111" s="4" t="s">
        <v>567</v>
      </c>
      <c r="AS111" s="4" t="s">
        <v>232</v>
      </c>
      <c r="AT111" s="7">
        <v>4000</v>
      </c>
      <c r="AU111" s="4" t="s">
        <v>186</v>
      </c>
      <c r="AV111" s="101">
        <v>182.39</v>
      </c>
      <c r="AW111" s="96">
        <f>IFERROR(AV111/AT111,0)</f>
        <v>4.5597499999999999E-2</v>
      </c>
      <c r="AX111" s="25" t="s">
        <v>154</v>
      </c>
      <c r="AY111" s="4" t="s">
        <v>14</v>
      </c>
      <c r="AZ111" s="4" t="s">
        <v>235</v>
      </c>
      <c r="BA111" s="4" t="s">
        <v>232</v>
      </c>
      <c r="BB111" s="11">
        <v>4000</v>
      </c>
      <c r="BC111" s="4" t="s">
        <v>186</v>
      </c>
      <c r="BD111" s="38">
        <v>176.67752960000001</v>
      </c>
      <c r="BE111" s="96">
        <f t="shared" si="100"/>
        <v>4.4169382400000005E-2</v>
      </c>
      <c r="BF111" s="4">
        <v>5</v>
      </c>
      <c r="BG111" s="38">
        <f t="shared" si="109"/>
        <v>883.38764800000013</v>
      </c>
      <c r="BI111" s="25" t="s">
        <v>231</v>
      </c>
      <c r="BJ111" s="25" t="s">
        <v>276</v>
      </c>
      <c r="BK111" s="4" t="s">
        <v>297</v>
      </c>
      <c r="BL111" s="4" t="s">
        <v>618</v>
      </c>
      <c r="BM111" s="4" t="s">
        <v>295</v>
      </c>
      <c r="BN111" s="4" t="s">
        <v>232</v>
      </c>
      <c r="BO111" s="11">
        <v>4000</v>
      </c>
      <c r="BP111" s="4" t="s">
        <v>186</v>
      </c>
      <c r="BQ111" s="38">
        <v>201.8</v>
      </c>
      <c r="BR111" s="96">
        <f t="shared" si="101"/>
        <v>5.0450000000000002E-2</v>
      </c>
      <c r="BS111" s="25" t="s">
        <v>154</v>
      </c>
      <c r="BT111" s="4" t="s">
        <v>14</v>
      </c>
      <c r="BU111" s="4" t="s">
        <v>235</v>
      </c>
      <c r="BV111" s="4" t="s">
        <v>232</v>
      </c>
      <c r="BW111" s="11">
        <v>4000</v>
      </c>
      <c r="BX111" s="4" t="s">
        <v>186</v>
      </c>
      <c r="BY111" s="38">
        <v>179.46025279999998</v>
      </c>
      <c r="BZ111" s="96">
        <f t="shared" si="102"/>
        <v>4.4865063199999992E-2</v>
      </c>
      <c r="CA111" s="4">
        <v>0</v>
      </c>
      <c r="CB111" s="38">
        <f t="shared" si="108"/>
        <v>0</v>
      </c>
      <c r="CD111" s="25" t="s">
        <v>116</v>
      </c>
      <c r="CE111" s="25" t="s">
        <v>276</v>
      </c>
      <c r="CF111" s="4" t="s">
        <v>116</v>
      </c>
      <c r="CG111" s="4" t="s">
        <v>724</v>
      </c>
      <c r="CH111" s="16" t="s">
        <v>799</v>
      </c>
      <c r="CI111" s="4" t="s">
        <v>800</v>
      </c>
      <c r="CJ111" s="11">
        <f>4*300</f>
        <v>1200</v>
      </c>
      <c r="CK111" s="4" t="s">
        <v>186</v>
      </c>
      <c r="CL111" s="102">
        <v>53.2</v>
      </c>
      <c r="CM111" s="97">
        <f>IFERROR(CL111/CJ111,0)</f>
        <v>4.4333333333333336E-2</v>
      </c>
      <c r="CN111" s="25"/>
      <c r="CO111" s="4"/>
      <c r="CP111" s="4"/>
      <c r="CQ111" s="4"/>
      <c r="CR111" s="11"/>
      <c r="CS111" s="4"/>
      <c r="CT111" s="38"/>
      <c r="CU111" s="96">
        <f t="shared" ref="CU111:CU113" si="113">IFERROR(CT111/CR111,0)</f>
        <v>0</v>
      </c>
      <c r="CV111" s="4"/>
      <c r="CW111" s="38">
        <f t="shared" ref="CW111:CW113" si="114">CV111*CT111</f>
        <v>0</v>
      </c>
    </row>
    <row r="112" spans="1:101" x14ac:dyDescent="0.25">
      <c r="A112" s="126"/>
      <c r="B112" s="127"/>
      <c r="C112" s="127"/>
      <c r="D112" s="127"/>
      <c r="E112" s="127"/>
      <c r="F112" s="283" t="str">
        <f>_xlfn.XLOOKUP($G112,'[1]Product Cost'!$L:$L,'[1]Product Cost'!$K:$K)</f>
        <v>YF2GO</v>
      </c>
      <c r="G112" s="25" t="s">
        <v>955</v>
      </c>
      <c r="H112" s="284" t="str">
        <f>_xlfn.XLOOKUP($G112,'[1]Product Cost'!$L:$L,'[1]Product Cost'!$M:$M)</f>
        <v>YOGEN FRUZ GROUP (VIGOUR PAK)</v>
      </c>
      <c r="I112" s="284" t="str">
        <f>_xlfn.XLOOKUP($G112,'[1]Product Cost'!$L:$L,'[1]Product Cost'!$N:$N)</f>
        <v>GFS</v>
      </c>
      <c r="J112" s="284" t="str">
        <f>_xlfn.XLOOKUP($G112,'[1]Product Cost'!$L:$L,'[1]Product Cost'!$O:$O)</f>
        <v>1414467</v>
      </c>
      <c r="K112" s="284" t="str">
        <f>_xlfn.XLOOKUP($G112,'[1]Product Cost'!$L:$L,'[1]Product Cost'!$P:$P)</f>
        <v>1X200UN</v>
      </c>
      <c r="L112" s="285">
        <f>_xlfn.XLOOKUP($G112,'[1]Product Cost'!$L:$L,'[1]Product Cost'!$Q:$Q)</f>
        <v>200</v>
      </c>
      <c r="M112" s="284" t="str">
        <f>_xlfn.XLOOKUP($G112,'[1]Product Cost'!$L:$L,'[1]Product Cost'!$R:$R)</f>
        <v>UN</v>
      </c>
      <c r="N112" s="286">
        <f>_xlfn.XLOOKUP($G112,'[1]Product Cost'!$L:$L,'[1]Product Cost'!$S:$S)</f>
        <v>78.92</v>
      </c>
      <c r="O112" s="287">
        <f>_xlfn.XLOOKUP($G112,'[1]Product Cost'!$L:$L,'[1]Product Cost'!$T:$T)</f>
        <v>0.39460000000000001</v>
      </c>
      <c r="P112" s="25"/>
      <c r="R112" s="21" t="str">
        <f t="shared" si="107"/>
        <v/>
      </c>
      <c r="S112" s="21" t="str">
        <f>IFERROR(VLOOKUP(G112,'Topping Sauce'!D:D,1,FALSE),"")</f>
        <v/>
      </c>
      <c r="T112" s="21" t="str">
        <f>IFERROR(VLOOKUP(G112,UFlavurs!D:D,1,FALSE),"")</f>
        <v/>
      </c>
      <c r="U112" s="21" t="str">
        <f>IFERROR(VLOOKUP(G112,Usensation!D:D,1,FALSE),"")</f>
        <v/>
      </c>
      <c r="V112" s="21" t="str">
        <f>IFERROR(VLOOKUP(G112,Smoothies!D:D,1,FALSE),"")</f>
        <v/>
      </c>
      <c r="W112" s="21" t="str">
        <f>IFERROR(VLOOKUP(G112,'Go Green'!D:D,1,FALSE),"")</f>
        <v/>
      </c>
      <c r="X112" s="21" t="str">
        <f>IFERROR(VLOOKUP(G112,#REF!,1,FALSE),"")</f>
        <v/>
      </c>
      <c r="Y112" s="21" t="str">
        <f>IFERROR(VLOOKUP(G112,Toppings!C:C,1,FALSE),"")</f>
        <v/>
      </c>
      <c r="Z112" s="21" t="str">
        <f>IFERROR(VLOOKUP(G112,#REF!,1,FALSE),"")</f>
        <v/>
      </c>
      <c r="AB112" s="25" t="s">
        <v>255</v>
      </c>
      <c r="AC112" s="25" t="s">
        <v>271</v>
      </c>
      <c r="AD112" s="4" t="s">
        <v>267</v>
      </c>
      <c r="AE112" s="4" t="s">
        <v>14</v>
      </c>
      <c r="AF112" s="16" t="s">
        <v>499</v>
      </c>
      <c r="AG112" s="4" t="s">
        <v>265</v>
      </c>
      <c r="AH112" s="4">
        <v>200</v>
      </c>
      <c r="AI112" s="4" t="s">
        <v>186</v>
      </c>
      <c r="AJ112" s="12">
        <v>73.66</v>
      </c>
      <c r="AK112" s="96">
        <f t="shared" si="98"/>
        <v>0.36829999999999996</v>
      </c>
      <c r="AL112" s="4" t="str">
        <f>IFERROR(IF(AF112="TBD","Y",_xlfn.XLOOKUP(AF112,[2]PIVOT!$D:$D,[2]PIVOT!$J:$J)),"N/A")</f>
        <v>Y</v>
      </c>
      <c r="AM112" s="25" t="s">
        <v>154</v>
      </c>
      <c r="AN112" s="25" t="s">
        <v>255</v>
      </c>
      <c r="AO112" s="25" t="s">
        <v>271</v>
      </c>
      <c r="AP112" s="4" t="s">
        <v>267</v>
      </c>
      <c r="AQ112" s="4" t="s">
        <v>296</v>
      </c>
      <c r="AR112" s="4" t="s">
        <v>568</v>
      </c>
      <c r="AS112" s="4" t="s">
        <v>265</v>
      </c>
      <c r="AT112" s="11">
        <v>200</v>
      </c>
      <c r="AU112" s="4" t="s">
        <v>186</v>
      </c>
      <c r="AV112" s="101">
        <v>81.47</v>
      </c>
      <c r="AW112" s="96">
        <f t="shared" ref="AW112:AW113" si="115">IFERROR(AV112/AT112,0)</f>
        <v>0.40734999999999999</v>
      </c>
      <c r="AX112" s="25"/>
      <c r="AY112" s="4" t="s">
        <v>14</v>
      </c>
      <c r="AZ112" s="16" t="s">
        <v>499</v>
      </c>
      <c r="BA112" s="4" t="s">
        <v>265</v>
      </c>
      <c r="BB112" s="11">
        <v>200</v>
      </c>
      <c r="BC112" s="4" t="s">
        <v>186</v>
      </c>
      <c r="BD112" s="38">
        <v>79.219913599999998</v>
      </c>
      <c r="BE112" s="96">
        <f t="shared" si="100"/>
        <v>0.39609956800000001</v>
      </c>
      <c r="BF112" s="16">
        <v>10</v>
      </c>
      <c r="BG112" s="38">
        <f t="shared" si="109"/>
        <v>792.19913599999995</v>
      </c>
      <c r="BI112" s="25" t="s">
        <v>255</v>
      </c>
      <c r="BJ112" s="25" t="s">
        <v>271</v>
      </c>
      <c r="BK112" s="4" t="s">
        <v>267</v>
      </c>
      <c r="BL112" s="4" t="s">
        <v>618</v>
      </c>
      <c r="BM112" s="4" t="s">
        <v>255</v>
      </c>
      <c r="BN112" s="4" t="s">
        <v>265</v>
      </c>
      <c r="BO112" s="11">
        <v>200</v>
      </c>
      <c r="BP112" s="4" t="s">
        <v>186</v>
      </c>
      <c r="BQ112" s="38">
        <v>107.04</v>
      </c>
      <c r="BR112" s="96">
        <f t="shared" si="101"/>
        <v>0.53520000000000001</v>
      </c>
      <c r="BS112" s="25" t="s">
        <v>154</v>
      </c>
      <c r="BT112" s="4" t="s">
        <v>14</v>
      </c>
      <c r="BU112" s="16" t="s">
        <v>499</v>
      </c>
      <c r="BV112" s="4" t="s">
        <v>265</v>
      </c>
      <c r="BW112" s="11">
        <v>200</v>
      </c>
      <c r="BX112" s="4" t="s">
        <v>186</v>
      </c>
      <c r="BY112" s="38">
        <v>80.774964800000006</v>
      </c>
      <c r="BZ112" s="96">
        <f t="shared" si="102"/>
        <v>0.40387482400000002</v>
      </c>
      <c r="CA112" s="16">
        <v>2</v>
      </c>
      <c r="CB112" s="38">
        <f t="shared" si="108"/>
        <v>161.54992960000001</v>
      </c>
      <c r="CD112" s="25" t="s">
        <v>255</v>
      </c>
      <c r="CE112" s="25" t="s">
        <v>271</v>
      </c>
      <c r="CF112" s="4" t="s">
        <v>267</v>
      </c>
      <c r="CG112" s="4" t="s">
        <v>724</v>
      </c>
      <c r="CH112" s="16" t="s">
        <v>801</v>
      </c>
      <c r="CI112" s="4" t="s">
        <v>265</v>
      </c>
      <c r="CJ112" s="4">
        <v>200</v>
      </c>
      <c r="CK112" s="4" t="s">
        <v>186</v>
      </c>
      <c r="CL112" s="12">
        <v>94.14</v>
      </c>
      <c r="CM112" s="97">
        <f t="shared" ref="CM112:CM116" si="116">IFERROR(CL112/CJ112,0)</f>
        <v>0.47070000000000001</v>
      </c>
      <c r="CN112" s="25"/>
      <c r="CO112" s="4"/>
      <c r="CP112" s="16"/>
      <c r="CQ112" s="4"/>
      <c r="CR112" s="11"/>
      <c r="CS112" s="4"/>
      <c r="CT112" s="38"/>
      <c r="CU112" s="96">
        <f t="shared" si="113"/>
        <v>0</v>
      </c>
      <c r="CV112" s="16"/>
      <c r="CW112" s="38">
        <f t="shared" si="114"/>
        <v>0</v>
      </c>
    </row>
    <row r="113" spans="1:101" x14ac:dyDescent="0.25">
      <c r="A113" s="126"/>
      <c r="B113" s="127"/>
      <c r="C113" s="127"/>
      <c r="D113" s="127"/>
      <c r="E113" s="127"/>
      <c r="F113" s="283" t="str">
        <f>_xlfn.XLOOKUP($G113,'[1]Product Cost'!$L:$L,'[1]Product Cost'!$K:$K)</f>
        <v>242593</v>
      </c>
      <c r="G113" s="25" t="s">
        <v>272</v>
      </c>
      <c r="H113" s="284" t="str">
        <f>_xlfn.XLOOKUP($G113,'[1]Product Cost'!$L:$L,'[1]Product Cost'!$M:$M)</f>
        <v>YOGEN FRUZ GROUP (NORAMPAC-BIRD)</v>
      </c>
      <c r="I113" s="284" t="str">
        <f>_xlfn.XLOOKUP($G113,'[1]Product Cost'!$L:$L,'[1]Product Cost'!$N:$N)</f>
        <v>GFS</v>
      </c>
      <c r="J113" s="284" t="str">
        <f>_xlfn.XLOOKUP($G113,'[1]Product Cost'!$L:$L,'[1]Product Cost'!$O:$O)</f>
        <v>1417413</v>
      </c>
      <c r="K113" s="284" t="str">
        <f>_xlfn.XLOOKUP($G113,'[1]Product Cost'!$L:$L,'[1]Product Cost'!$P:$P)</f>
        <v>1X25UN</v>
      </c>
      <c r="L113" s="285">
        <f>_xlfn.XLOOKUP($G113,'[1]Product Cost'!$L:$L,'[1]Product Cost'!$Q:$Q)</f>
        <v>25</v>
      </c>
      <c r="M113" s="284" t="str">
        <f>_xlfn.XLOOKUP($G113,'[1]Product Cost'!$L:$L,'[1]Product Cost'!$R:$R)</f>
        <v>UN</v>
      </c>
      <c r="N113" s="286">
        <f>_xlfn.XLOOKUP($G113,'[1]Product Cost'!$L:$L,'[1]Product Cost'!$S:$S)</f>
        <v>204.82</v>
      </c>
      <c r="O113" s="287">
        <f>_xlfn.XLOOKUP($G113,'[1]Product Cost'!$L:$L,'[1]Product Cost'!$T:$T)</f>
        <v>8.1928000000000001</v>
      </c>
      <c r="P113" s="25"/>
      <c r="R113" s="21" t="str">
        <f t="shared" si="107"/>
        <v/>
      </c>
      <c r="S113" s="21" t="str">
        <f>IFERROR(VLOOKUP(G113,'Topping Sauce'!D:D,1,FALSE),"")</f>
        <v/>
      </c>
      <c r="T113" s="21" t="str">
        <f>IFERROR(VLOOKUP(G113,UFlavurs!D:D,1,FALSE),"")</f>
        <v/>
      </c>
      <c r="U113" s="21" t="str">
        <f>IFERROR(VLOOKUP(G113,Usensation!D:D,1,FALSE),"")</f>
        <v/>
      </c>
      <c r="V113" s="21" t="str">
        <f>IFERROR(VLOOKUP(G113,Smoothies!D:D,1,FALSE),"")</f>
        <v/>
      </c>
      <c r="W113" s="21" t="str">
        <f>IFERROR(VLOOKUP(G113,'Go Green'!D:D,1,FALSE),"")</f>
        <v/>
      </c>
      <c r="X113" s="21" t="str">
        <f>IFERROR(VLOOKUP(G113,#REF!,1,FALSE),"")</f>
        <v/>
      </c>
      <c r="Y113" s="21" t="str">
        <f>IFERROR(VLOOKUP(G113,Toppings!C:C,1,FALSE),"")</f>
        <v/>
      </c>
      <c r="Z113" s="21" t="str">
        <f>IFERROR(VLOOKUP(G113,#REF!,1,FALSE),"")</f>
        <v/>
      </c>
      <c r="AB113" s="25" t="s">
        <v>257</v>
      </c>
      <c r="AC113" s="25" t="s">
        <v>272</v>
      </c>
      <c r="AD113" s="4" t="s">
        <v>413</v>
      </c>
      <c r="AE113" s="4" t="s">
        <v>14</v>
      </c>
      <c r="AF113" s="4" t="s">
        <v>256</v>
      </c>
      <c r="AG113" s="4" t="s">
        <v>266</v>
      </c>
      <c r="AH113" s="4">
        <v>25</v>
      </c>
      <c r="AI113" s="4" t="s">
        <v>186</v>
      </c>
      <c r="AJ113" s="2">
        <v>218.27</v>
      </c>
      <c r="AK113" s="96">
        <f t="shared" si="98"/>
        <v>8.7308000000000003</v>
      </c>
      <c r="AL113" s="4" t="str">
        <f>IFERROR(IF(AF113="TBD","Y",_xlfn.XLOOKUP(AF113,[2]PIVOT!$D:$D,[2]PIVOT!$J:$J)),"N/A")</f>
        <v>Y</v>
      </c>
      <c r="AM113" s="25" t="s">
        <v>154</v>
      </c>
      <c r="AN113" s="25" t="s">
        <v>257</v>
      </c>
      <c r="AO113" s="25" t="s">
        <v>272</v>
      </c>
      <c r="AP113" s="4" t="s">
        <v>413</v>
      </c>
      <c r="AQ113" s="4" t="s">
        <v>296</v>
      </c>
      <c r="AR113" s="4" t="s">
        <v>569</v>
      </c>
      <c r="AS113" s="4" t="s">
        <v>266</v>
      </c>
      <c r="AT113" s="11">
        <v>25</v>
      </c>
      <c r="AU113" s="4" t="s">
        <v>186</v>
      </c>
      <c r="AV113" s="101">
        <v>252.56</v>
      </c>
      <c r="AW113" s="96">
        <f t="shared" si="115"/>
        <v>10.102399999999999</v>
      </c>
      <c r="AX113" s="25" t="s">
        <v>154</v>
      </c>
      <c r="AY113" s="4" t="s">
        <v>14</v>
      </c>
      <c r="AZ113" s="4" t="s">
        <v>256</v>
      </c>
      <c r="BA113" s="4" t="s">
        <v>266</v>
      </c>
      <c r="BB113" s="11">
        <v>25</v>
      </c>
      <c r="BC113" s="4" t="s">
        <v>186</v>
      </c>
      <c r="BD113" s="38">
        <v>240.46153279999999</v>
      </c>
      <c r="BE113" s="96">
        <f t="shared" si="100"/>
        <v>9.6184613119999991</v>
      </c>
      <c r="BF113" s="4">
        <v>0</v>
      </c>
      <c r="BG113" s="38">
        <f t="shared" si="109"/>
        <v>0</v>
      </c>
      <c r="BI113" s="25" t="s">
        <v>257</v>
      </c>
      <c r="BJ113" s="25" t="s">
        <v>272</v>
      </c>
      <c r="BK113" s="4" t="s">
        <v>413</v>
      </c>
      <c r="BL113" s="4" t="s">
        <v>618</v>
      </c>
      <c r="BM113" s="4" t="s">
        <v>669</v>
      </c>
      <c r="BN113" s="4" t="s">
        <v>266</v>
      </c>
      <c r="BO113" s="11">
        <v>25</v>
      </c>
      <c r="BP113" s="4" t="s">
        <v>186</v>
      </c>
      <c r="BQ113" s="38">
        <v>248.87</v>
      </c>
      <c r="BR113" s="96">
        <f t="shared" si="101"/>
        <v>9.9548000000000005</v>
      </c>
      <c r="BS113" s="25" t="s">
        <v>154</v>
      </c>
      <c r="BT113" s="4" t="s">
        <v>14</v>
      </c>
      <c r="BU113" s="4" t="s">
        <v>256</v>
      </c>
      <c r="BV113" s="4" t="s">
        <v>266</v>
      </c>
      <c r="BW113" s="11">
        <v>25</v>
      </c>
      <c r="BX113" s="4" t="s">
        <v>186</v>
      </c>
      <c r="BY113" s="38">
        <v>247.92305039999999</v>
      </c>
      <c r="BZ113" s="96">
        <f t="shared" si="102"/>
        <v>9.9169220159999991</v>
      </c>
      <c r="CA113" s="4">
        <v>0</v>
      </c>
      <c r="CB113" s="38">
        <f t="shared" si="108"/>
        <v>0</v>
      </c>
      <c r="CD113" s="209" t="s">
        <v>257</v>
      </c>
      <c r="CE113" s="209" t="s">
        <v>272</v>
      </c>
      <c r="CF113" s="30" t="s">
        <v>413</v>
      </c>
      <c r="CG113" s="30" t="s">
        <v>724</v>
      </c>
      <c r="CH113" s="30"/>
      <c r="CI113" s="30" t="s">
        <v>266</v>
      </c>
      <c r="CJ113" s="30">
        <v>25</v>
      </c>
      <c r="CK113" s="30" t="s">
        <v>186</v>
      </c>
      <c r="CL113" s="31"/>
      <c r="CM113" s="211">
        <f t="shared" si="116"/>
        <v>0</v>
      </c>
      <c r="CN113" s="209" t="s">
        <v>729</v>
      </c>
      <c r="CO113" s="30"/>
      <c r="CP113" s="30"/>
      <c r="CQ113" s="30"/>
      <c r="CR113" s="210"/>
      <c r="CS113" s="30"/>
      <c r="CT113" s="33"/>
      <c r="CU113" s="211">
        <f t="shared" si="113"/>
        <v>0</v>
      </c>
      <c r="CV113" s="30"/>
      <c r="CW113" s="33">
        <f t="shared" si="114"/>
        <v>0</v>
      </c>
    </row>
    <row r="114" spans="1:101" ht="18.75" x14ac:dyDescent="0.3">
      <c r="A114" s="126"/>
      <c r="B114" s="127"/>
      <c r="C114" s="127"/>
      <c r="D114" s="127"/>
      <c r="E114" s="127"/>
      <c r="F114" s="288" t="s">
        <v>927</v>
      </c>
      <c r="G114" s="289"/>
      <c r="H114" s="290"/>
      <c r="I114" s="290"/>
      <c r="J114" s="290"/>
      <c r="K114" s="290"/>
      <c r="L114" s="290"/>
      <c r="M114" s="290"/>
      <c r="N114" s="291"/>
      <c r="O114" s="292"/>
      <c r="P114" s="289"/>
      <c r="R114" s="34" t="str">
        <f t="shared" ref="R114" si="117">IF(AND(T114="",U114="",S114="",V114="",W114="",X114="",Z114="",Y114=""),"","X")</f>
        <v/>
      </c>
      <c r="S114" s="34" t="str">
        <f>IFERROR(VLOOKUP(G114,'Topping Sauce'!D:D,1,FALSE),"")</f>
        <v/>
      </c>
      <c r="T114" s="34" t="str">
        <f>IFERROR(VLOOKUP(G114,UFlavurs!D:D,1,FALSE),"")</f>
        <v/>
      </c>
      <c r="U114" s="34" t="str">
        <f>IFERROR(VLOOKUP(G114,Usensation!D:D,1,FALSE),"")</f>
        <v/>
      </c>
      <c r="V114" s="34" t="str">
        <f>IFERROR(VLOOKUP(G114,Smoothies!D:D,1,FALSE),"")</f>
        <v/>
      </c>
      <c r="W114" s="34" t="str">
        <f>IFERROR(VLOOKUP(G114,'Go Green'!D:D,1,FALSE),"")</f>
        <v/>
      </c>
      <c r="X114" s="34" t="str">
        <f>IFERROR(VLOOKUP(G114,#REF!,1,FALSE),"")</f>
        <v/>
      </c>
      <c r="Y114" s="34" t="str">
        <f>IFERROR(VLOOKUP(G114,Toppings!C:C,1,FALSE),"")</f>
        <v/>
      </c>
      <c r="Z114" s="34" t="str">
        <f>IFERROR(VLOOKUP(G114,#REF!,1,FALSE),"")</f>
        <v/>
      </c>
      <c r="AB114" s="27" t="s">
        <v>444</v>
      </c>
      <c r="AC114" s="26"/>
      <c r="AD114" s="5"/>
      <c r="AE114" s="5"/>
      <c r="AF114" s="5"/>
      <c r="AG114" s="5"/>
      <c r="AH114" s="5"/>
      <c r="AI114" s="5"/>
      <c r="AJ114" s="99"/>
      <c r="AK114" s="95"/>
      <c r="AL114" s="5"/>
      <c r="AM114" s="26"/>
      <c r="AN114" s="27" t="s">
        <v>444</v>
      </c>
      <c r="AO114" s="26"/>
      <c r="AP114" s="5"/>
      <c r="AQ114" s="5"/>
      <c r="AR114" s="5"/>
      <c r="AS114" s="5"/>
      <c r="AT114" s="5"/>
      <c r="AU114" s="5"/>
      <c r="AV114" s="99"/>
      <c r="AW114" s="95"/>
      <c r="AX114" s="26"/>
      <c r="AY114" s="5" t="s">
        <v>418</v>
      </c>
      <c r="AZ114" s="5"/>
      <c r="BA114" s="5" t="s">
        <v>418</v>
      </c>
      <c r="BB114" s="5"/>
      <c r="BC114" s="5" t="s">
        <v>418</v>
      </c>
      <c r="BD114" s="191"/>
      <c r="BE114" s="95"/>
      <c r="BF114" s="5"/>
      <c r="BG114" s="191">
        <f t="shared" ref="BG114" si="118">BF114*BD114</f>
        <v>0</v>
      </c>
      <c r="BI114" s="27" t="s">
        <v>444</v>
      </c>
      <c r="BJ114" s="26"/>
      <c r="BK114" s="5"/>
      <c r="BL114" s="5"/>
      <c r="BM114" s="5"/>
      <c r="BN114" s="5"/>
      <c r="BO114" s="5"/>
      <c r="BP114" s="5"/>
      <c r="BQ114" s="191"/>
      <c r="BR114" s="95"/>
      <c r="BS114" s="26"/>
      <c r="BT114" s="5"/>
      <c r="BU114" s="5"/>
      <c r="BV114" s="5"/>
      <c r="BW114" s="5"/>
      <c r="BX114" s="5"/>
      <c r="BY114" s="191"/>
      <c r="BZ114" s="95"/>
      <c r="CA114" s="5"/>
      <c r="CB114" s="191">
        <f t="shared" ref="CB114" si="119">CA114*BY114</f>
        <v>0</v>
      </c>
      <c r="CD114" s="27" t="s">
        <v>444</v>
      </c>
      <c r="CE114" s="26"/>
      <c r="CF114" s="5"/>
      <c r="CG114" s="5"/>
      <c r="CH114" s="5"/>
      <c r="CI114" s="5"/>
      <c r="CJ114" s="5"/>
      <c r="CK114" s="5"/>
      <c r="CL114" s="99"/>
      <c r="CM114" s="95"/>
      <c r="CN114" s="26"/>
      <c r="CO114" s="5"/>
      <c r="CP114" s="5"/>
      <c r="CQ114" s="5"/>
      <c r="CR114" s="5"/>
      <c r="CS114" s="5"/>
      <c r="CT114" s="191"/>
      <c r="CU114" s="95"/>
      <c r="CV114" s="5"/>
      <c r="CW114" s="191">
        <f t="shared" ref="CW114" si="120">CV114*CT114</f>
        <v>0</v>
      </c>
    </row>
    <row r="115" spans="1:101" x14ac:dyDescent="0.25">
      <c r="A115" s="126"/>
      <c r="B115" s="127"/>
      <c r="C115" s="127"/>
      <c r="D115" s="127"/>
      <c r="E115" s="127"/>
      <c r="F115" s="283" t="str">
        <f>_xlfn.XLOOKUP($G115,'[1]Product Cost'!$L:$L,'[1]Product Cost'!$K:$K)</f>
        <v>90512</v>
      </c>
      <c r="G115" s="111" t="s">
        <v>396</v>
      </c>
      <c r="H115" s="284" t="str">
        <f>_xlfn.XLOOKUP($G115,'[1]Product Cost'!$L:$L,'[1]Product Cost'!$M:$M)</f>
        <v>YOGEN FRUZ GROUP (PREGEL)</v>
      </c>
      <c r="I115" s="284" t="str">
        <f>_xlfn.XLOOKUP($G115,'[1]Product Cost'!$L:$L,'[1]Product Cost'!$N:$N)</f>
        <v>GFS</v>
      </c>
      <c r="J115" s="284" t="str">
        <f>_xlfn.XLOOKUP($G115,'[1]Product Cost'!$L:$L,'[1]Product Cost'!$O:$O)</f>
        <v>1495425</v>
      </c>
      <c r="K115" s="284" t="str">
        <f>_xlfn.XLOOKUP($G115,'[1]Product Cost'!$L:$L,'[1]Product Cost'!$P:$P)</f>
        <v>2X3KG</v>
      </c>
      <c r="L115" s="285">
        <f>_xlfn.XLOOKUP($G115,'[1]Product Cost'!$L:$L,'[1]Product Cost'!$Q:$Q)</f>
        <v>6000</v>
      </c>
      <c r="M115" s="284" t="str">
        <f>_xlfn.XLOOKUP($G115,'[1]Product Cost'!$L:$L,'[1]Product Cost'!$R:$R)</f>
        <v>g</v>
      </c>
      <c r="N115" s="286">
        <f>_xlfn.XLOOKUP($G115,'[1]Product Cost'!$L:$L,'[1]Product Cost'!$S:$S)</f>
        <v>210.8</v>
      </c>
      <c r="O115" s="287">
        <f>_xlfn.XLOOKUP($G115,'[1]Product Cost'!$L:$L,'[1]Product Cost'!$T:$T)</f>
        <v>3.5133333333333336E-2</v>
      </c>
      <c r="P115" s="104" t="s">
        <v>958</v>
      </c>
      <c r="R115" s="21" t="str">
        <f>IF(AND(T115="",U115="",S115="",V115="",W115="",X115="",Z115="",Y115=""),"","X")</f>
        <v>X</v>
      </c>
      <c r="S115" s="21" t="str">
        <f>IFERROR(VLOOKUP(G115,'Topping Sauce'!D:D,1,FALSE),"")</f>
        <v/>
      </c>
      <c r="T115" s="21" t="str">
        <f>IFERROR(VLOOKUP(G115,UFlavurs!D:D,1,FALSE),"")</f>
        <v/>
      </c>
      <c r="U115" s="21" t="str">
        <f>IFERROR(VLOOKUP(G115,Usensation!D:D,1,FALSE),"")</f>
        <v>White Chocolate Coriandolina Coating</v>
      </c>
      <c r="V115" s="21" t="str">
        <f>IFERROR(VLOOKUP(G115,Smoothies!D:D,1,FALSE),"")</f>
        <v/>
      </c>
      <c r="W115" s="21" t="str">
        <f>IFERROR(VLOOKUP(G115,'Go Green'!D:D,1,FALSE),"")</f>
        <v/>
      </c>
      <c r="X115" s="21" t="str">
        <f>IFERROR(VLOOKUP(G115,#REF!,1,FALSE),"")</f>
        <v/>
      </c>
      <c r="Y115" s="21" t="str">
        <f>IFERROR(VLOOKUP(G115,Toppings!C:C,1,FALSE),"")</f>
        <v/>
      </c>
      <c r="Z115" s="21" t="str">
        <f>IFERROR(VLOOKUP(G115,#REF!,1,FALSE),"")</f>
        <v/>
      </c>
      <c r="AB115" s="266" t="s">
        <v>337</v>
      </c>
      <c r="AC115" s="111" t="s">
        <v>396</v>
      </c>
      <c r="AD115" s="105" t="s">
        <v>333</v>
      </c>
      <c r="AE115" s="105" t="s">
        <v>14</v>
      </c>
      <c r="AF115" s="106" t="s">
        <v>887</v>
      </c>
      <c r="AG115" s="105" t="s">
        <v>335</v>
      </c>
      <c r="AH115" s="115">
        <f>2*3*1000</f>
        <v>6000</v>
      </c>
      <c r="AI115" s="105" t="s">
        <v>2</v>
      </c>
      <c r="AJ115" s="108">
        <v>204.96</v>
      </c>
      <c r="AK115" s="267">
        <f>IFERROR(AJ115/AH115,0)</f>
        <v>3.4160000000000003E-2</v>
      </c>
      <c r="AL115" s="105" t="str">
        <f>IFERROR(IF(AF115="TBD","Y",_xlfn.XLOOKUP(AF115,[2]PIVOT!$D:$D,[2]PIVOT!$J:$J)),"N/A")</f>
        <v>Y</v>
      </c>
      <c r="AM115" s="104" t="s">
        <v>889</v>
      </c>
      <c r="AN115" s="266" t="s">
        <v>337</v>
      </c>
      <c r="AO115" s="111" t="s">
        <v>396</v>
      </c>
      <c r="AP115" s="105" t="s">
        <v>333</v>
      </c>
      <c r="AQ115" s="105" t="s">
        <v>296</v>
      </c>
      <c r="AR115" s="106" t="s">
        <v>888</v>
      </c>
      <c r="AS115" s="105" t="s">
        <v>335</v>
      </c>
      <c r="AT115" s="115">
        <f>2*3*1000</f>
        <v>6000</v>
      </c>
      <c r="AU115" s="105" t="s">
        <v>2</v>
      </c>
      <c r="AV115" s="108">
        <v>204.96</v>
      </c>
      <c r="AW115" s="267">
        <f>IFERROR(AV115/AT115,0)</f>
        <v>3.4160000000000003E-2</v>
      </c>
      <c r="AX115" s="104" t="s">
        <v>889</v>
      </c>
      <c r="AY115" s="105" t="s">
        <v>14</v>
      </c>
      <c r="AZ115" s="105" t="s">
        <v>295</v>
      </c>
      <c r="BA115" s="105" t="s">
        <v>335</v>
      </c>
      <c r="BB115" s="115">
        <f>2*3*1000</f>
        <v>6000</v>
      </c>
      <c r="BC115" s="105" t="s">
        <v>2</v>
      </c>
      <c r="BD115" s="184">
        <v>213.61</v>
      </c>
      <c r="BE115" s="267">
        <f t="shared" ref="BE115:BE120" si="121">IFERROR(BD115/BB115,0)</f>
        <v>3.560166666666667E-2</v>
      </c>
      <c r="BF115" s="105"/>
      <c r="BG115" s="184">
        <f>BF115*BD115</f>
        <v>0</v>
      </c>
      <c r="BH115" s="144"/>
      <c r="BI115" s="266" t="s">
        <v>337</v>
      </c>
      <c r="BJ115" s="111" t="s">
        <v>396</v>
      </c>
      <c r="BK115" s="105" t="s">
        <v>333</v>
      </c>
      <c r="BL115" s="105" t="s">
        <v>198</v>
      </c>
      <c r="BM115" s="105" t="s">
        <v>116</v>
      </c>
      <c r="BN115" s="105" t="s">
        <v>335</v>
      </c>
      <c r="BO115" s="115">
        <f>2*3*1000</f>
        <v>6000</v>
      </c>
      <c r="BP115" s="105" t="s">
        <v>2</v>
      </c>
      <c r="BQ115" s="184">
        <v>204.96</v>
      </c>
      <c r="BR115" s="267">
        <f>IFERROR(BQ115/BO115,0)</f>
        <v>3.4160000000000003E-2</v>
      </c>
      <c r="BS115" s="104" t="s">
        <v>889</v>
      </c>
      <c r="BT115" s="105" t="s">
        <v>14</v>
      </c>
      <c r="BU115" s="105" t="s">
        <v>295</v>
      </c>
      <c r="BV115" s="105" t="s">
        <v>335</v>
      </c>
      <c r="BW115" s="115">
        <f>2*3*1000</f>
        <v>6000</v>
      </c>
      <c r="BX115" s="105" t="s">
        <v>2</v>
      </c>
      <c r="BY115" s="184">
        <v>213.61</v>
      </c>
      <c r="BZ115" s="267">
        <f>IFERROR(BY115/BW115,0)</f>
        <v>3.560166666666667E-2</v>
      </c>
      <c r="CA115" s="105"/>
      <c r="CB115" s="184">
        <f>CA115*BY115</f>
        <v>0</v>
      </c>
      <c r="CD115" s="133" t="s">
        <v>337</v>
      </c>
      <c r="CE115" s="134" t="s">
        <v>396</v>
      </c>
      <c r="CF115" s="135" t="s">
        <v>333</v>
      </c>
      <c r="CG115" s="135" t="s">
        <v>198</v>
      </c>
      <c r="CH115" s="135" t="s">
        <v>116</v>
      </c>
      <c r="CI115" s="135" t="s">
        <v>335</v>
      </c>
      <c r="CJ115" s="136">
        <f>2*3*1000</f>
        <v>6000</v>
      </c>
      <c r="CK115" s="135" t="s">
        <v>2</v>
      </c>
      <c r="CL115" s="137">
        <v>150.61000000000001</v>
      </c>
      <c r="CM115" s="138">
        <f t="shared" ref="CM115" si="122">IFERROR(CL115/CJ115,0)</f>
        <v>2.5101666666666668E-2</v>
      </c>
      <c r="CN115" s="139" t="s">
        <v>371</v>
      </c>
      <c r="CO115" s="135"/>
      <c r="CP115" s="135"/>
      <c r="CQ115" s="135"/>
      <c r="CR115" s="136"/>
      <c r="CS115" s="135"/>
      <c r="CT115" s="192"/>
      <c r="CU115" s="138">
        <f t="shared" ref="CU115" si="123">IFERROR(CT115/CR115,0)</f>
        <v>0</v>
      </c>
      <c r="CV115" s="135"/>
      <c r="CW115" s="192">
        <f t="shared" ref="CW115" si="124">CV115*CT115</f>
        <v>0</v>
      </c>
    </row>
    <row r="116" spans="1:101" x14ac:dyDescent="0.25">
      <c r="A116" s="126"/>
      <c r="B116" s="127"/>
      <c r="C116" s="127"/>
      <c r="D116" s="127"/>
      <c r="E116" s="127"/>
      <c r="F116" s="283" t="str">
        <f>_xlfn.XLOOKUP($G116,'[1]Product Cost'!$L:$L,'[1]Product Cost'!$K:$K)</f>
        <v>N/A</v>
      </c>
      <c r="G116" s="111" t="s">
        <v>882</v>
      </c>
      <c r="H116" s="284" t="str">
        <f>_xlfn.XLOOKUP($G116,'[1]Product Cost'!$L:$L,'[1]Product Cost'!$M:$M)</f>
        <v>CALIBRE SALES</v>
      </c>
      <c r="I116" s="284" t="str">
        <f>_xlfn.XLOOKUP($G116,'[1]Product Cost'!$L:$L,'[1]Product Cost'!$N:$N)</f>
        <v>GFS</v>
      </c>
      <c r="J116" s="284" t="str">
        <f>_xlfn.XLOOKUP($G116,'[1]Product Cost'!$L:$L,'[1]Product Cost'!$O:$O)</f>
        <v>1055039</v>
      </c>
      <c r="K116" s="284" t="str">
        <f>_xlfn.XLOOKUP($G116,'[1]Product Cost'!$L:$L,'[1]Product Cost'!$P:$P)</f>
        <v>12X24UN</v>
      </c>
      <c r="L116" s="285">
        <f>_xlfn.XLOOKUP($G116,'[1]Product Cost'!$L:$L,'[1]Product Cost'!$Q:$Q)</f>
        <v>288</v>
      </c>
      <c r="M116" s="284" t="str">
        <f>_xlfn.XLOOKUP($G116,'[1]Product Cost'!$L:$L,'[1]Product Cost'!$R:$R)</f>
        <v>UN</v>
      </c>
      <c r="N116" s="286">
        <f>_xlfn.XLOOKUP($G116,'[1]Product Cost'!$L:$L,'[1]Product Cost'!$S:$S)</f>
        <v>9.4600000000000009</v>
      </c>
      <c r="O116" s="287">
        <f>_xlfn.XLOOKUP($G116,'[1]Product Cost'!$L:$L,'[1]Product Cost'!$T:$T)</f>
        <v>3.2847222222222222E-2</v>
      </c>
      <c r="P116" s="104" t="s">
        <v>933</v>
      </c>
      <c r="R116" s="21" t="str">
        <f t="shared" ref="R116" si="125">IF(AND(T116="",U116="",S116="",V116="",W116="",X116="",Z116="",Y116=""),"","X")</f>
        <v>X</v>
      </c>
      <c r="S116" s="21" t="str">
        <f>IFERROR(VLOOKUP(G116,'Topping Sauce'!D:D,1,FALSE),"")</f>
        <v/>
      </c>
      <c r="T116" s="21" t="str">
        <f>IFERROR(VLOOKUP(G116,UFlavurs!D:D,1,FALSE),"")</f>
        <v/>
      </c>
      <c r="U116" s="21" t="str">
        <f>IFERROR(VLOOKUP(G116,Usensation!D:D,1,FALSE),"")</f>
        <v>Birthday candle</v>
      </c>
      <c r="V116" s="21" t="str">
        <f>IFERROR(VLOOKUP(G116,Smoothies!D:D,1,FALSE),"")</f>
        <v/>
      </c>
      <c r="W116" s="21" t="str">
        <f>IFERROR(VLOOKUP(G116,'Go Green'!D:D,1,FALSE),"")</f>
        <v/>
      </c>
      <c r="X116" s="21" t="str">
        <f>IFERROR(VLOOKUP(G116,#REF!,1,FALSE),"")</f>
        <v/>
      </c>
      <c r="Y116" s="21" t="str">
        <f>IFERROR(VLOOKUP(G116,Toppings!C:C,1,FALSE),"")</f>
        <v/>
      </c>
      <c r="Z116" s="21" t="str">
        <f>IFERROR(VLOOKUP(G116,#REF!,1,FALSE),"")</f>
        <v/>
      </c>
      <c r="AB116" s="104" t="s">
        <v>116</v>
      </c>
      <c r="AC116" s="111" t="s">
        <v>882</v>
      </c>
      <c r="AD116" s="105" t="s">
        <v>883</v>
      </c>
      <c r="AE116" s="105" t="s">
        <v>14</v>
      </c>
      <c r="AF116" s="106" t="s">
        <v>884</v>
      </c>
      <c r="AG116" s="263" t="s">
        <v>885</v>
      </c>
      <c r="AH116" s="107">
        <v>288</v>
      </c>
      <c r="AI116" s="105" t="s">
        <v>186</v>
      </c>
      <c r="AJ116" s="110">
        <v>8.99</v>
      </c>
      <c r="AK116" s="109">
        <f t="shared" si="98"/>
        <v>3.1215277777777779E-2</v>
      </c>
      <c r="AL116" s="105" t="str">
        <f>IFERROR(IF(AF116="TBD","Y",_xlfn.XLOOKUP(AF116,[2]PIVOT!$D:$D,[2]PIVOT!$J:$J)),"N/A")</f>
        <v>N</v>
      </c>
      <c r="AM116" s="104" t="s">
        <v>436</v>
      </c>
      <c r="AN116" s="104" t="s">
        <v>116</v>
      </c>
      <c r="AO116" s="111" t="s">
        <v>882</v>
      </c>
      <c r="AP116" s="105" t="s">
        <v>530</v>
      </c>
      <c r="AQ116" s="105" t="s">
        <v>392</v>
      </c>
      <c r="AR116" s="106" t="s">
        <v>116</v>
      </c>
      <c r="AS116" s="105" t="s">
        <v>886</v>
      </c>
      <c r="AT116" s="115">
        <v>20</v>
      </c>
      <c r="AU116" s="105" t="s">
        <v>186</v>
      </c>
      <c r="AV116" s="264">
        <v>1.1200000000000001</v>
      </c>
      <c r="AW116" s="265">
        <f>IFERROR(AV116/AT116,0)</f>
        <v>5.6000000000000008E-2</v>
      </c>
      <c r="AX116" s="104"/>
      <c r="AY116" s="105" t="s">
        <v>392</v>
      </c>
      <c r="AZ116" s="106" t="s">
        <v>116</v>
      </c>
      <c r="BA116" s="105" t="s">
        <v>886</v>
      </c>
      <c r="BB116" s="115">
        <v>20</v>
      </c>
      <c r="BC116" s="105" t="s">
        <v>186</v>
      </c>
      <c r="BD116" s="264">
        <v>1.1200000000000001</v>
      </c>
      <c r="BE116" s="265">
        <f t="shared" si="121"/>
        <v>5.6000000000000008E-2</v>
      </c>
      <c r="BF116" s="106">
        <v>1</v>
      </c>
      <c r="BG116" s="184">
        <f t="shared" ref="BG116" si="126">BF116*BD116</f>
        <v>1.1200000000000001</v>
      </c>
      <c r="BI116" s="104" t="s">
        <v>116</v>
      </c>
      <c r="BJ116" s="111" t="s">
        <v>882</v>
      </c>
      <c r="BK116" s="105" t="s">
        <v>530</v>
      </c>
      <c r="BL116" s="105" t="s">
        <v>392</v>
      </c>
      <c r="BM116" s="106" t="s">
        <v>116</v>
      </c>
      <c r="BN116" s="105" t="s">
        <v>886</v>
      </c>
      <c r="BO116" s="115">
        <v>20</v>
      </c>
      <c r="BP116" s="105" t="s">
        <v>186</v>
      </c>
      <c r="BQ116" s="264">
        <v>1.1200000000000001</v>
      </c>
      <c r="BR116" s="265">
        <f>IFERROR(BQ116/BO116,0)</f>
        <v>5.6000000000000008E-2</v>
      </c>
      <c r="BS116" s="104"/>
      <c r="BT116" s="105" t="s">
        <v>392</v>
      </c>
      <c r="BU116" s="106" t="s">
        <v>116</v>
      </c>
      <c r="BV116" s="105" t="s">
        <v>886</v>
      </c>
      <c r="BW116" s="115">
        <v>20</v>
      </c>
      <c r="BX116" s="105" t="s">
        <v>186</v>
      </c>
      <c r="BY116" s="264">
        <v>1.1200000000000001</v>
      </c>
      <c r="BZ116" s="265">
        <f>IFERROR(BY116/BW116,0)</f>
        <v>5.6000000000000008E-2</v>
      </c>
      <c r="CA116" s="104">
        <v>1</v>
      </c>
      <c r="CB116" s="184">
        <f t="shared" ref="CB116" si="127">CA116*BY116</f>
        <v>1.1200000000000001</v>
      </c>
      <c r="CD116" s="209" t="s">
        <v>116</v>
      </c>
      <c r="CE116" s="209" t="s">
        <v>882</v>
      </c>
      <c r="CF116" s="30"/>
      <c r="CG116" s="30"/>
      <c r="CH116" s="30"/>
      <c r="CI116" s="30"/>
      <c r="CJ116" s="210"/>
      <c r="CK116" s="30" t="s">
        <v>2</v>
      </c>
      <c r="CL116" s="222"/>
      <c r="CM116" s="248">
        <f t="shared" si="116"/>
        <v>0</v>
      </c>
      <c r="CN116" s="209" t="s">
        <v>729</v>
      </c>
      <c r="CO116" s="30"/>
      <c r="CP116" s="30"/>
      <c r="CQ116" s="30"/>
      <c r="CR116" s="210"/>
      <c r="CS116" s="30"/>
      <c r="CT116" s="33"/>
      <c r="CU116" s="248">
        <f t="shared" ref="CU116" si="128">IFERROR(CT116/CR116,0)</f>
        <v>0</v>
      </c>
      <c r="CV116" s="30"/>
      <c r="CW116" s="33">
        <f t="shared" ref="CW116:CW131" si="129">CV116*CT116</f>
        <v>0</v>
      </c>
    </row>
    <row r="117" spans="1:101" x14ac:dyDescent="0.25">
      <c r="A117" s="126"/>
      <c r="B117" s="127"/>
      <c r="C117" s="127"/>
      <c r="D117" s="127"/>
      <c r="E117" s="127"/>
      <c r="F117" s="283" t="str">
        <f>_xlfn.XLOOKUP($G117,'[1]Product Cost'!$L:$L,'[1]Product Cost'!$K:$K)</f>
        <v>N/A</v>
      </c>
      <c r="G117" s="111" t="s">
        <v>440</v>
      </c>
      <c r="H117" s="284" t="str">
        <f>_xlfn.XLOOKUP($G117,'[1]Product Cost'!$L:$L,'[1]Product Cost'!$M:$M)</f>
        <v>LYNCH</v>
      </c>
      <c r="I117" s="284" t="str">
        <f>_xlfn.XLOOKUP($G117,'[1]Product Cost'!$L:$L,'[1]Product Cost'!$N:$N)</f>
        <v>GFS</v>
      </c>
      <c r="J117" s="284" t="str">
        <f>_xlfn.XLOOKUP($G117,'[1]Product Cost'!$L:$L,'[1]Product Cost'!$O:$O)</f>
        <v>9331205</v>
      </c>
      <c r="K117" s="284" t="str">
        <f>_xlfn.XLOOKUP($G117,'[1]Product Cost'!$L:$L,'[1]Product Cost'!$P:$P)</f>
        <v>2*4L</v>
      </c>
      <c r="L117" s="285">
        <f>_xlfn.XLOOKUP($G117,'[1]Product Cost'!$L:$L,'[1]Product Cost'!$Q:$Q)</f>
        <v>8000</v>
      </c>
      <c r="M117" s="284" t="str">
        <f>_xlfn.XLOOKUP($G117,'[1]Product Cost'!$L:$L,'[1]Product Cost'!$R:$R)</f>
        <v>g</v>
      </c>
      <c r="N117" s="286">
        <f>_xlfn.XLOOKUP($G117,'[1]Product Cost'!$L:$L,'[1]Product Cost'!$S:$S)</f>
        <v>50.47</v>
      </c>
      <c r="O117" s="287">
        <f>_xlfn.XLOOKUP($G117,'[1]Product Cost'!$L:$L,'[1]Product Cost'!$T:$T)</f>
        <v>6.3087500000000001E-3</v>
      </c>
      <c r="P117" s="104" t="s">
        <v>924</v>
      </c>
      <c r="R117" s="21" t="str">
        <f>IF(AND(T117="",U117="",S117="",V117="",W117="",X117="",Z117="",Y117=""),"","X")</f>
        <v>X</v>
      </c>
      <c r="S117" s="21" t="str">
        <f>IFERROR(VLOOKUP(G117,'Topping Sauce'!D:D,1,FALSE),"")</f>
        <v>Caramel topping</v>
      </c>
      <c r="T117" s="21" t="str">
        <f>IFERROR(VLOOKUP(G117,UFlavurs!D:D,1,FALSE),"")</f>
        <v/>
      </c>
      <c r="U117" s="21" t="str">
        <f>IFERROR(VLOOKUP(G117,Usensation!D:D,1,FALSE),"")</f>
        <v/>
      </c>
      <c r="V117" s="21" t="str">
        <f>IFERROR(VLOOKUP(G117,Smoothies!D:D,1,FALSE),"")</f>
        <v/>
      </c>
      <c r="W117" s="21" t="str">
        <f>IFERROR(VLOOKUP(G117,'Go Green'!D:D,1,FALSE),"")</f>
        <v/>
      </c>
      <c r="X117" s="21" t="str">
        <f>IFERROR(VLOOKUP(G117,#REF!,1,FALSE),"")</f>
        <v/>
      </c>
      <c r="Y117" s="21" t="str">
        <f>IFERROR(VLOOKUP(G117,Toppings!C:C,1,FALSE),"")</f>
        <v/>
      </c>
      <c r="Z117" s="21" t="str">
        <f>IFERROR(VLOOKUP(G117,#REF!,1,FALSE),"")</f>
        <v/>
      </c>
      <c r="AB117" s="139" t="s">
        <v>116</v>
      </c>
      <c r="AC117" s="134" t="s">
        <v>440</v>
      </c>
      <c r="AD117" s="135" t="s">
        <v>441</v>
      </c>
      <c r="AE117" s="135" t="s">
        <v>858</v>
      </c>
      <c r="AF117" s="140" t="s">
        <v>442</v>
      </c>
      <c r="AG117" s="135" t="s">
        <v>443</v>
      </c>
      <c r="AH117" s="135">
        <v>623</v>
      </c>
      <c r="AI117" s="135" t="s">
        <v>2</v>
      </c>
      <c r="AJ117" s="141">
        <v>5.99</v>
      </c>
      <c r="AK117" s="142">
        <f t="shared" ref="AK117:AK130" si="130">IFERROR(AJ117/AH117,0)</f>
        <v>9.614767255216693E-3</v>
      </c>
      <c r="AL117" s="135" t="str">
        <f>IFERROR(IF(AF117="TBD","Y",_xlfn.XLOOKUP(AF117,[2]PIVOT!$D:$D,[2]PIVOT!$J:$J)),"N/A")</f>
        <v>N</v>
      </c>
      <c r="AM117" s="139" t="s">
        <v>449</v>
      </c>
      <c r="AN117" s="139" t="s">
        <v>116</v>
      </c>
      <c r="AO117" s="134" t="s">
        <v>440</v>
      </c>
      <c r="AP117" s="135" t="s">
        <v>441</v>
      </c>
      <c r="AQ117" s="135" t="s">
        <v>553</v>
      </c>
      <c r="AR117" s="140" t="s">
        <v>116</v>
      </c>
      <c r="AS117" s="135" t="s">
        <v>551</v>
      </c>
      <c r="AT117" s="135">
        <v>623</v>
      </c>
      <c r="AU117" s="135" t="s">
        <v>2</v>
      </c>
      <c r="AV117" s="141">
        <v>5.99</v>
      </c>
      <c r="AW117" s="142">
        <f>IFERROR(AV117/AT117,0)</f>
        <v>9.614767255216693E-3</v>
      </c>
      <c r="AX117" s="139" t="s">
        <v>449</v>
      </c>
      <c r="AY117" s="135" t="s">
        <v>602</v>
      </c>
      <c r="AZ117" s="140" t="s">
        <v>442</v>
      </c>
      <c r="BA117" s="135" t="s">
        <v>443</v>
      </c>
      <c r="BB117" s="135">
        <v>623</v>
      </c>
      <c r="BC117" s="135" t="s">
        <v>2</v>
      </c>
      <c r="BD117" s="141">
        <v>5.99</v>
      </c>
      <c r="BE117" s="142">
        <f t="shared" si="121"/>
        <v>9.614767255216693E-3</v>
      </c>
      <c r="BF117" s="140"/>
      <c r="BG117" s="141">
        <f>BF117*BD117</f>
        <v>0</v>
      </c>
      <c r="BI117" s="139" t="s">
        <v>116</v>
      </c>
      <c r="BJ117" s="134" t="s">
        <v>440</v>
      </c>
      <c r="BK117" s="135" t="s">
        <v>441</v>
      </c>
      <c r="BL117" s="135" t="s">
        <v>553</v>
      </c>
      <c r="BM117" s="140" t="s">
        <v>116</v>
      </c>
      <c r="BN117" s="135" t="s">
        <v>551</v>
      </c>
      <c r="BO117" s="135">
        <v>623</v>
      </c>
      <c r="BP117" s="135" t="s">
        <v>2</v>
      </c>
      <c r="BQ117" s="192">
        <v>5.99</v>
      </c>
      <c r="BR117" s="142">
        <f>IFERROR(BQ117/BO117,0)</f>
        <v>9.614767255216693E-3</v>
      </c>
      <c r="BS117" s="139" t="s">
        <v>449</v>
      </c>
      <c r="BT117" s="135" t="s">
        <v>602</v>
      </c>
      <c r="BU117" s="140" t="s">
        <v>442</v>
      </c>
      <c r="BV117" s="135" t="s">
        <v>443</v>
      </c>
      <c r="BW117" s="135">
        <v>623</v>
      </c>
      <c r="BX117" s="135" t="s">
        <v>2</v>
      </c>
      <c r="BY117" s="192">
        <v>5.99</v>
      </c>
      <c r="BZ117" s="142">
        <f>IFERROR(BY117/BW117,0)</f>
        <v>9.614767255216693E-3</v>
      </c>
      <c r="CA117" s="140"/>
      <c r="CB117" s="141">
        <f>CA117*BY117</f>
        <v>0</v>
      </c>
      <c r="CD117" s="209" t="s">
        <v>116</v>
      </c>
      <c r="CE117" s="218" t="s">
        <v>440</v>
      </c>
      <c r="CF117" s="30"/>
      <c r="CG117" s="30"/>
      <c r="CH117" s="212"/>
      <c r="CI117" s="30"/>
      <c r="CJ117" s="30"/>
      <c r="CK117" s="30" t="s">
        <v>2</v>
      </c>
      <c r="CL117" s="31"/>
      <c r="CM117" s="238">
        <v>9.2999999999999992E-3</v>
      </c>
      <c r="CN117" s="209" t="s">
        <v>449</v>
      </c>
      <c r="CO117" s="30"/>
      <c r="CP117" s="212"/>
      <c r="CQ117" s="30"/>
      <c r="CR117" s="30"/>
      <c r="CS117" s="30"/>
      <c r="CT117" s="33"/>
      <c r="CU117" s="211">
        <f>IFERROR(CT117/CR117,0)</f>
        <v>0</v>
      </c>
      <c r="CV117" s="212"/>
      <c r="CW117" s="31">
        <f t="shared" ref="CW117:CW130" si="131">CV117*CT117</f>
        <v>0</v>
      </c>
    </row>
    <row r="118" spans="1:101" x14ac:dyDescent="0.25">
      <c r="A118" s="126"/>
      <c r="B118" s="127"/>
      <c r="C118" s="127"/>
      <c r="D118" s="127"/>
      <c r="E118" s="127"/>
      <c r="F118" s="283" t="str">
        <f>_xlfn.XLOOKUP($G118,'[1]Product Cost'!$L:$L,'[1]Product Cost'!$K:$K)</f>
        <v>N/A</v>
      </c>
      <c r="G118" s="111" t="s">
        <v>827</v>
      </c>
      <c r="H118" s="284" t="str">
        <f>_xlfn.XLOOKUP($G118,'[1]Product Cost'!$L:$L,'[1]Product Cost'!$M:$M)</f>
        <v>MONIN</v>
      </c>
      <c r="I118" s="284" t="str">
        <f>_xlfn.XLOOKUP($G118,'[1]Product Cost'!$L:$L,'[1]Product Cost'!$N:$N)</f>
        <v>MONIN/GFS</v>
      </c>
      <c r="J118" s="284">
        <f>_xlfn.XLOOKUP($G118,'[1]Product Cost'!$L:$L,'[1]Product Cost'!$O:$O)</f>
        <v>1377679</v>
      </c>
      <c r="K118" s="284" t="str">
        <f>_xlfn.XLOOKUP($G118,'[1]Product Cost'!$L:$L,'[1]Product Cost'!$P:$P)</f>
        <v>4X1L</v>
      </c>
      <c r="L118" s="285">
        <f>_xlfn.XLOOKUP($G118,'[1]Product Cost'!$L:$L,'[1]Product Cost'!$Q:$Q)</f>
        <v>2160</v>
      </c>
      <c r="M118" s="284" t="str">
        <f>_xlfn.XLOOKUP($G118,'[1]Product Cost'!$L:$L,'[1]Product Cost'!$R:$R)</f>
        <v>g</v>
      </c>
      <c r="N118" s="286">
        <f>_xlfn.XLOOKUP($G118,'[1]Product Cost'!$L:$L,'[1]Product Cost'!$S:$S)</f>
        <v>104</v>
      </c>
      <c r="O118" s="287">
        <f>_xlfn.XLOOKUP($G118,'[1]Product Cost'!$L:$L,'[1]Product Cost'!$T:$T)</f>
        <v>4.8148148148148148E-2</v>
      </c>
      <c r="P118" s="111" t="s">
        <v>925</v>
      </c>
      <c r="R118" s="21" t="str">
        <f t="shared" ref="R118" si="132">IF(AND(T118="",U118="",S118="",V118="",W118="",X118="",Z118="",Y118=""),"","X")</f>
        <v>X</v>
      </c>
      <c r="S118" s="21" t="str">
        <f>IFERROR(VLOOKUP(G118,'Topping Sauce'!D:D,1,FALSE),"")</f>
        <v>Salted Caramel syrup</v>
      </c>
      <c r="T118" s="21" t="str">
        <f>IFERROR(VLOOKUP(G118,UFlavurs!D:D,1,FALSE),"")</f>
        <v/>
      </c>
      <c r="U118" s="21" t="str">
        <f>IFERROR(VLOOKUP(G118,Usensation!D:D,1,FALSE),"")</f>
        <v/>
      </c>
      <c r="V118" s="21" t="str">
        <f>IFERROR(VLOOKUP(G118,Smoothies!D:D,1,FALSE),"")</f>
        <v/>
      </c>
      <c r="W118" s="21" t="str">
        <f>IFERROR(VLOOKUP(G118,'Go Green'!D:D,1,FALSE),"")</f>
        <v/>
      </c>
      <c r="X118" s="21" t="str">
        <f>IFERROR(VLOOKUP(G118,#REF!,1,FALSE),"")</f>
        <v/>
      </c>
      <c r="Y118" s="21" t="str">
        <f>IFERROR(VLOOKUP(G118,Toppings!C:C,1,FALSE),"")</f>
        <v/>
      </c>
      <c r="Z118" s="21" t="str">
        <f>IFERROR(VLOOKUP(G118,#REF!,1,FALSE),"")</f>
        <v/>
      </c>
      <c r="AB118" s="134" t="s">
        <v>116</v>
      </c>
      <c r="AC118" s="134" t="s">
        <v>827</v>
      </c>
      <c r="AD118" s="135" t="s">
        <v>364</v>
      </c>
      <c r="AE118" s="135" t="s">
        <v>840</v>
      </c>
      <c r="AF118" s="135">
        <v>1377679</v>
      </c>
      <c r="AG118" s="135" t="s">
        <v>365</v>
      </c>
      <c r="AH118" s="135">
        <v>540</v>
      </c>
      <c r="AI118" s="135" t="s">
        <v>2</v>
      </c>
      <c r="AJ118" s="141">
        <v>18.5</v>
      </c>
      <c r="AK118" s="142">
        <f t="shared" si="130"/>
        <v>3.425925925925926E-2</v>
      </c>
      <c r="AL118" s="135" t="str">
        <f>IFERROR(IF(AF118="TBD","Y",_xlfn.XLOOKUP(AF118,[2]PIVOT!$D:$D,[2]PIVOT!$J:$J)),"N/A")</f>
        <v>N/A</v>
      </c>
      <c r="AM118" s="134" t="s">
        <v>841</v>
      </c>
      <c r="AN118" s="218" t="s">
        <v>116</v>
      </c>
      <c r="AO118" s="218" t="s">
        <v>827</v>
      </c>
      <c r="AP118" s="30"/>
      <c r="AQ118" s="30"/>
      <c r="AR118" s="30"/>
      <c r="AS118" s="30"/>
      <c r="AT118" s="237"/>
      <c r="AU118" s="30" t="s">
        <v>2</v>
      </c>
      <c r="AV118" s="236"/>
      <c r="AW118" s="238">
        <f t="shared" ref="AW118:AW119" si="133">IFERROR(AV118/AT118,0)</f>
        <v>0</v>
      </c>
      <c r="AX118" s="209" t="s">
        <v>851</v>
      </c>
      <c r="AY118" s="30"/>
      <c r="AZ118" s="30"/>
      <c r="BA118" s="30"/>
      <c r="BB118" s="210"/>
      <c r="BC118" s="30" t="s">
        <v>2</v>
      </c>
      <c r="BD118" s="33"/>
      <c r="BE118" s="221">
        <f t="shared" si="121"/>
        <v>0</v>
      </c>
      <c r="BF118" s="30"/>
      <c r="BG118" s="33">
        <f t="shared" ref="BG118:BG119" si="134">BF118*BD118</f>
        <v>0</v>
      </c>
      <c r="BI118" s="218" t="s">
        <v>116</v>
      </c>
      <c r="BJ118" s="218" t="s">
        <v>827</v>
      </c>
      <c r="BK118" s="30"/>
      <c r="BL118" s="30"/>
      <c r="BM118" s="30"/>
      <c r="BN118" s="30"/>
      <c r="BO118" s="237"/>
      <c r="BP118" s="30" t="s">
        <v>2</v>
      </c>
      <c r="BQ118" s="236"/>
      <c r="BR118" s="238">
        <f t="shared" ref="BR118:BR119" si="135">IFERROR(BQ118/BO118,0)</f>
        <v>0</v>
      </c>
      <c r="BS118" s="209" t="s">
        <v>852</v>
      </c>
      <c r="BT118" s="30"/>
      <c r="BU118" s="30"/>
      <c r="BV118" s="30"/>
      <c r="BW118" s="210"/>
      <c r="BX118" s="30" t="s">
        <v>2</v>
      </c>
      <c r="BY118" s="33"/>
      <c r="BZ118" s="221">
        <f t="shared" ref="BZ118:BZ119" si="136">IFERROR(BY118/BW118,0)</f>
        <v>0</v>
      </c>
      <c r="CA118" s="30"/>
      <c r="CB118" s="33">
        <f t="shared" ref="CB118:CB119" si="137">CA118*BY118</f>
        <v>0</v>
      </c>
      <c r="CD118" s="209" t="s">
        <v>116</v>
      </c>
      <c r="CE118" s="218" t="s">
        <v>827</v>
      </c>
      <c r="CF118" s="30"/>
      <c r="CG118" s="30"/>
      <c r="CH118" s="30"/>
      <c r="CI118" s="30"/>
      <c r="CJ118" s="210"/>
      <c r="CK118" s="30" t="s">
        <v>2</v>
      </c>
      <c r="CL118" s="222"/>
      <c r="CM118" s="248">
        <f>IFERROR(CL118/CJ118,0)</f>
        <v>0</v>
      </c>
      <c r="CN118" s="209" t="s">
        <v>852</v>
      </c>
      <c r="CO118" s="30"/>
      <c r="CP118" s="30"/>
      <c r="CQ118" s="30"/>
      <c r="CR118" s="210"/>
      <c r="CS118" s="30"/>
      <c r="CT118" s="33"/>
      <c r="CU118" s="248">
        <f>IFERROR(CT118/CR118,0)</f>
        <v>0</v>
      </c>
      <c r="CV118" s="30"/>
      <c r="CW118" s="33">
        <f t="shared" si="131"/>
        <v>0</v>
      </c>
    </row>
    <row r="119" spans="1:101" x14ac:dyDescent="0.25">
      <c r="A119" s="126"/>
      <c r="B119" s="127"/>
      <c r="C119" s="127"/>
      <c r="D119" s="127"/>
      <c r="E119" s="127"/>
      <c r="F119" s="283" t="str">
        <f>_xlfn.XLOOKUP($G119,'[1]Product Cost'!$L:$L,'[1]Product Cost'!$K:$K)</f>
        <v>N/A</v>
      </c>
      <c r="G119" s="114" t="s">
        <v>830</v>
      </c>
      <c r="H119" s="284" t="str">
        <f>_xlfn.XLOOKUP($G119,'[1]Product Cost'!$L:$L,'[1]Product Cost'!$M:$M)</f>
        <v>TABASCO</v>
      </c>
      <c r="I119" s="284" t="str">
        <f>_xlfn.XLOOKUP($G119,'[1]Product Cost'!$L:$L,'[1]Product Cost'!$N:$N)</f>
        <v>AMAZON/GFS</v>
      </c>
      <c r="J119" s="284">
        <f>_xlfn.XLOOKUP($G119,'[1]Product Cost'!$L:$L,'[1]Product Cost'!$O:$O)</f>
        <v>1366108</v>
      </c>
      <c r="K119" s="284" t="str">
        <f>_xlfn.XLOOKUP($G119,'[1]Product Cost'!$L:$L,'[1]Product Cost'!$P:$P)</f>
        <v>148ML</v>
      </c>
      <c r="L119" s="285">
        <f>_xlfn.XLOOKUP($G119,'[1]Product Cost'!$L:$L,'[1]Product Cost'!$Q:$Q)</f>
        <v>148</v>
      </c>
      <c r="M119" s="284" t="str">
        <f>_xlfn.XLOOKUP($G119,'[1]Product Cost'!$L:$L,'[1]Product Cost'!$R:$R)</f>
        <v>g</v>
      </c>
      <c r="N119" s="286">
        <f>_xlfn.XLOOKUP($G119,'[1]Product Cost'!$L:$L,'[1]Product Cost'!$S:$S)</f>
        <v>23.99</v>
      </c>
      <c r="O119" s="287">
        <f>_xlfn.XLOOKUP($G119,'[1]Product Cost'!$L:$L,'[1]Product Cost'!$T:$T)</f>
        <v>0.16209459459459458</v>
      </c>
      <c r="P119" s="111" t="s">
        <v>925</v>
      </c>
      <c r="R119" s="21" t="str">
        <f t="shared" ref="R119" si="138">IF(AND(T119="",U119="",S119="",V119="",W119="",X119="",Z119="",Y119=""),"","X")</f>
        <v>X</v>
      </c>
      <c r="S119" s="21" t="str">
        <f>IFERROR(VLOOKUP(G119,'Topping Sauce'!D:D,1,FALSE),"")</f>
        <v xml:space="preserve">Tabasco, Scorpion </v>
      </c>
      <c r="T119" s="21" t="str">
        <f>IFERROR(VLOOKUP(G119,UFlavurs!D:D,1,FALSE),"")</f>
        <v/>
      </c>
      <c r="U119" s="21" t="str">
        <f>IFERROR(VLOOKUP(G119,Usensation!D:D,1,FALSE),"")</f>
        <v/>
      </c>
      <c r="V119" s="21" t="str">
        <f>IFERROR(VLOOKUP(G119,Smoothies!D:D,1,FALSE),"")</f>
        <v/>
      </c>
      <c r="W119" s="21" t="str">
        <f>IFERROR(VLOOKUP(G119,'Go Green'!D:D,1,FALSE),"")</f>
        <v/>
      </c>
      <c r="X119" s="21" t="str">
        <f>IFERROR(VLOOKUP(G119,#REF!,1,FALSE),"")</f>
        <v/>
      </c>
      <c r="Y119" s="21" t="str">
        <f>IFERROR(VLOOKUP(G119,Toppings!C:C,1,FALSE),"")</f>
        <v/>
      </c>
      <c r="Z119" s="21" t="str">
        <f>IFERROR(VLOOKUP(G119,#REF!,1,FALSE),"")</f>
        <v/>
      </c>
      <c r="AB119" s="134" t="s">
        <v>116</v>
      </c>
      <c r="AC119" s="244" t="s">
        <v>830</v>
      </c>
      <c r="AD119" s="135" t="s">
        <v>843</v>
      </c>
      <c r="AE119" s="135" t="s">
        <v>844</v>
      </c>
      <c r="AF119" s="140">
        <v>1366108</v>
      </c>
      <c r="AG119" s="135" t="s">
        <v>845</v>
      </c>
      <c r="AH119" s="245">
        <v>148</v>
      </c>
      <c r="AI119" s="135" t="s">
        <v>2</v>
      </c>
      <c r="AJ119" s="141">
        <v>23.99</v>
      </c>
      <c r="AK119" s="142">
        <f t="shared" si="130"/>
        <v>0.16209459459459458</v>
      </c>
      <c r="AL119" s="135" t="str">
        <f>IFERROR(IF(AF119="TBD","Y",_xlfn.XLOOKUP(AF119,[2]PIVOT!$D:$D,[2]PIVOT!$J:$J)),"N/A")</f>
        <v>N/A</v>
      </c>
      <c r="AM119" s="134" t="s">
        <v>846</v>
      </c>
      <c r="AN119" s="218" t="s">
        <v>116</v>
      </c>
      <c r="AO119" s="249" t="s">
        <v>830</v>
      </c>
      <c r="AP119" s="30"/>
      <c r="AQ119" s="30"/>
      <c r="AR119" s="30"/>
      <c r="AS119" s="30"/>
      <c r="AT119" s="237"/>
      <c r="AU119" s="30" t="s">
        <v>2</v>
      </c>
      <c r="AV119" s="236"/>
      <c r="AW119" s="238">
        <f t="shared" si="133"/>
        <v>0</v>
      </c>
      <c r="AX119" s="209" t="s">
        <v>851</v>
      </c>
      <c r="AY119" s="30"/>
      <c r="AZ119" s="30"/>
      <c r="BA119" s="30"/>
      <c r="BB119" s="210"/>
      <c r="BC119" s="30" t="s">
        <v>2</v>
      </c>
      <c r="BD119" s="33"/>
      <c r="BE119" s="221">
        <f t="shared" si="121"/>
        <v>0</v>
      </c>
      <c r="BF119" s="30"/>
      <c r="BG119" s="33">
        <f t="shared" si="134"/>
        <v>0</v>
      </c>
      <c r="BI119" s="218" t="s">
        <v>116</v>
      </c>
      <c r="BJ119" s="249" t="s">
        <v>830</v>
      </c>
      <c r="BK119" s="30"/>
      <c r="BL119" s="30"/>
      <c r="BM119" s="30"/>
      <c r="BN119" s="30"/>
      <c r="BO119" s="237"/>
      <c r="BP119" s="30" t="s">
        <v>2</v>
      </c>
      <c r="BQ119" s="236"/>
      <c r="BR119" s="238">
        <f t="shared" si="135"/>
        <v>0</v>
      </c>
      <c r="BS119" s="209" t="s">
        <v>852</v>
      </c>
      <c r="BT119" s="30"/>
      <c r="BU119" s="30"/>
      <c r="BV119" s="30"/>
      <c r="BW119" s="210"/>
      <c r="BX119" s="30" t="s">
        <v>2</v>
      </c>
      <c r="BY119" s="33"/>
      <c r="BZ119" s="221">
        <f t="shared" si="136"/>
        <v>0</v>
      </c>
      <c r="CA119" s="30"/>
      <c r="CB119" s="33">
        <f t="shared" si="137"/>
        <v>0</v>
      </c>
      <c r="CD119" s="209" t="s">
        <v>116</v>
      </c>
      <c r="CE119" s="249" t="s">
        <v>830</v>
      </c>
      <c r="CF119" s="30"/>
      <c r="CG119" s="30"/>
      <c r="CH119" s="30"/>
      <c r="CI119" s="30"/>
      <c r="CJ119" s="210"/>
      <c r="CK119" s="30" t="s">
        <v>2</v>
      </c>
      <c r="CL119" s="222"/>
      <c r="CM119" s="248">
        <f>IFERROR(CL119/CJ119,0)</f>
        <v>0</v>
      </c>
      <c r="CN119" s="209" t="s">
        <v>852</v>
      </c>
      <c r="CO119" s="30"/>
      <c r="CP119" s="30"/>
      <c r="CQ119" s="30"/>
      <c r="CR119" s="210"/>
      <c r="CS119" s="30"/>
      <c r="CT119" s="33"/>
      <c r="CU119" s="248">
        <f>IFERROR(CT119/CR119,0)</f>
        <v>0</v>
      </c>
      <c r="CV119" s="30"/>
      <c r="CW119" s="33">
        <f t="shared" si="131"/>
        <v>0</v>
      </c>
    </row>
    <row r="120" spans="1:101" x14ac:dyDescent="0.25">
      <c r="A120" s="126"/>
      <c r="B120" s="127"/>
      <c r="C120" s="127"/>
      <c r="D120" s="127"/>
      <c r="E120" s="127"/>
      <c r="F120" s="283" t="str">
        <f>_xlfn.XLOOKUP($G120,'[1]Product Cost'!$L:$L,'[1]Product Cost'!$K:$K)</f>
        <v>N/A</v>
      </c>
      <c r="G120" s="111" t="s">
        <v>137</v>
      </c>
      <c r="H120" s="284" t="str">
        <f>_xlfn.XLOOKUP($G120,'[1]Product Cost'!$L:$L,'[1]Product Cost'!$M:$M)</f>
        <v>TRADE EAST</v>
      </c>
      <c r="I120" s="284" t="str">
        <f>_xlfn.XLOOKUP($G120,'[1]Product Cost'!$L:$L,'[1]Product Cost'!$N:$N)</f>
        <v>GFS</v>
      </c>
      <c r="J120" s="284" t="str">
        <f>_xlfn.XLOOKUP($G120,'[1]Product Cost'!$L:$L,'[1]Product Cost'!$O:$O)</f>
        <v>8739805</v>
      </c>
      <c r="K120" s="284" t="str">
        <f>_xlfn.XLOOKUP($G120,'[1]Product Cost'!$L:$L,'[1]Product Cost'!$P:$P)</f>
        <v>12X550G</v>
      </c>
      <c r="L120" s="285">
        <f>_xlfn.XLOOKUP($G120,'[1]Product Cost'!$L:$L,'[1]Product Cost'!$Q:$Q)</f>
        <v>6600</v>
      </c>
      <c r="M120" s="284" t="str">
        <f>_xlfn.XLOOKUP($G120,'[1]Product Cost'!$L:$L,'[1]Product Cost'!$R:$R)</f>
        <v>g</v>
      </c>
      <c r="N120" s="286">
        <f>_xlfn.XLOOKUP($G120,'[1]Product Cost'!$L:$L,'[1]Product Cost'!$S:$S)</f>
        <v>205.82</v>
      </c>
      <c r="O120" s="287">
        <f>_xlfn.XLOOKUP($G120,'[1]Product Cost'!$L:$L,'[1]Product Cost'!$T:$T)</f>
        <v>3.1184848484848485E-2</v>
      </c>
      <c r="P120" s="104" t="s">
        <v>934</v>
      </c>
      <c r="R120" s="21" t="str">
        <f t="shared" ref="R120:R130" si="139">IF(AND(T120="",U120="",S120="",V120="",W120="",X120="",Z120="",Y120=""),"","X")</f>
        <v>X</v>
      </c>
      <c r="S120" s="21" t="str">
        <f>IFERROR(VLOOKUP(G120,'Topping Sauce'!D:D,1,FALSE),"")</f>
        <v/>
      </c>
      <c r="T120" s="21" t="str">
        <f>IFERROR(VLOOKUP(G120,UFlavurs!D:D,1,FALSE),"")</f>
        <v/>
      </c>
      <c r="U120" s="21" t="str">
        <f>IFERROR(VLOOKUP(G120,Usensation!D:D,1,FALSE),"")</f>
        <v>Cinnamon</v>
      </c>
      <c r="V120" s="21" t="str">
        <f>IFERROR(VLOOKUP(G120,Smoothies!D:D,1,FALSE),"")</f>
        <v/>
      </c>
      <c r="W120" s="21" t="str">
        <f>IFERROR(VLOOKUP(G120,'Go Green'!D:D,1,FALSE),"")</f>
        <v>Cinnamon</v>
      </c>
      <c r="X120" s="21" t="str">
        <f>IFERROR(VLOOKUP(G120,#REF!,1,FALSE),"")</f>
        <v/>
      </c>
      <c r="Y120" s="21" t="str">
        <f>IFERROR(VLOOKUP(G120,Toppings!C:C,1,FALSE),"")</f>
        <v/>
      </c>
      <c r="Z120" s="21" t="str">
        <f>IFERROR(VLOOKUP(G120,#REF!,1,FALSE),"")</f>
        <v/>
      </c>
      <c r="AB120" s="156" t="s">
        <v>116</v>
      </c>
      <c r="AC120" s="156" t="s">
        <v>137</v>
      </c>
      <c r="AD120" s="157" t="s">
        <v>352</v>
      </c>
      <c r="AE120" s="157" t="s">
        <v>14</v>
      </c>
      <c r="AF120" s="157" t="s">
        <v>209</v>
      </c>
      <c r="AG120" s="157" t="s">
        <v>402</v>
      </c>
      <c r="AH120" s="177">
        <f>12*550</f>
        <v>6600</v>
      </c>
      <c r="AI120" s="157" t="s">
        <v>2</v>
      </c>
      <c r="AJ120" s="160">
        <v>195.62</v>
      </c>
      <c r="AK120" s="182">
        <f t="shared" si="130"/>
        <v>2.9639393939393941E-2</v>
      </c>
      <c r="AL120" s="157" t="str">
        <f>IFERROR(IF(AF120="TBD","Y",_xlfn.XLOOKUP(AF120,[2]PIVOT!$D:$D,[2]PIVOT!$J:$J)),"N/A")</f>
        <v>N</v>
      </c>
      <c r="AM120" s="162" t="s">
        <v>632</v>
      </c>
      <c r="AN120" s="156" t="s">
        <v>116</v>
      </c>
      <c r="AO120" s="156" t="s">
        <v>137</v>
      </c>
      <c r="AP120" s="157" t="s">
        <v>352</v>
      </c>
      <c r="AQ120" s="157" t="s">
        <v>296</v>
      </c>
      <c r="AR120" s="157" t="s">
        <v>529</v>
      </c>
      <c r="AS120" s="157" t="s">
        <v>117</v>
      </c>
      <c r="AT120" s="177">
        <v>454</v>
      </c>
      <c r="AU120" s="157" t="s">
        <v>2</v>
      </c>
      <c r="AV120" s="178">
        <v>17.45</v>
      </c>
      <c r="AW120" s="214">
        <f>IFERROR(AV120/AT120,0)</f>
        <v>3.8436123348017617E-2</v>
      </c>
      <c r="AX120" s="162" t="s">
        <v>630</v>
      </c>
      <c r="AY120" s="157" t="s">
        <v>14</v>
      </c>
      <c r="AZ120" s="157" t="s">
        <v>209</v>
      </c>
      <c r="BA120" s="157" t="s">
        <v>402</v>
      </c>
      <c r="BB120" s="177">
        <f>12*550</f>
        <v>6600</v>
      </c>
      <c r="BC120" s="157" t="s">
        <v>2</v>
      </c>
      <c r="BD120" s="160">
        <v>177.84</v>
      </c>
      <c r="BE120" s="214">
        <f t="shared" si="121"/>
        <v>2.6945454545454547E-2</v>
      </c>
      <c r="BF120" s="157"/>
      <c r="BG120" s="160">
        <f>BF120*BD120</f>
        <v>0</v>
      </c>
      <c r="BI120" s="156" t="s">
        <v>116</v>
      </c>
      <c r="BJ120" s="156" t="s">
        <v>137</v>
      </c>
      <c r="BK120" s="157" t="s">
        <v>640</v>
      </c>
      <c r="BL120" s="157" t="s">
        <v>682</v>
      </c>
      <c r="BM120" s="157" t="s">
        <v>683</v>
      </c>
      <c r="BN120" s="157" t="s">
        <v>393</v>
      </c>
      <c r="BO120" s="177">
        <v>200</v>
      </c>
      <c r="BP120" s="157" t="s">
        <v>2</v>
      </c>
      <c r="BQ120" s="189">
        <v>2.97</v>
      </c>
      <c r="BR120" s="214">
        <f>IFERROR(BQ120/BO120,0)</f>
        <v>1.485E-2</v>
      </c>
      <c r="BS120" s="162" t="s">
        <v>816</v>
      </c>
      <c r="BT120" s="157" t="s">
        <v>14</v>
      </c>
      <c r="BU120" s="157" t="s">
        <v>209</v>
      </c>
      <c r="BV120" s="157" t="s">
        <v>402</v>
      </c>
      <c r="BW120" s="177">
        <f>12*550</f>
        <v>6600</v>
      </c>
      <c r="BX120" s="157" t="s">
        <v>2</v>
      </c>
      <c r="BY120" s="194">
        <v>177.84</v>
      </c>
      <c r="BZ120" s="214">
        <f>IFERROR(BY120/BW120,0)</f>
        <v>2.6945454545454547E-2</v>
      </c>
      <c r="CA120" s="157"/>
      <c r="CB120" s="160">
        <f>CA120*BY120</f>
        <v>0</v>
      </c>
      <c r="CD120" s="218" t="s">
        <v>116</v>
      </c>
      <c r="CE120" s="218" t="s">
        <v>137</v>
      </c>
      <c r="CF120" s="30"/>
      <c r="CG120" s="30"/>
      <c r="CH120" s="212"/>
      <c r="CI120" s="30"/>
      <c r="CJ120" s="210"/>
      <c r="CK120" s="30" t="s">
        <v>2</v>
      </c>
      <c r="CL120" s="236"/>
      <c r="CM120" s="221">
        <f>IFERROR(CL120/CJ120,0)</f>
        <v>0</v>
      </c>
      <c r="CN120" s="209" t="s">
        <v>632</v>
      </c>
      <c r="CO120" s="30"/>
      <c r="CP120" s="30"/>
      <c r="CQ120" s="30"/>
      <c r="CR120" s="227"/>
      <c r="CS120" s="30"/>
      <c r="CT120" s="213"/>
      <c r="CU120" s="211">
        <f>IFERROR(CT120/CR120,0)</f>
        <v>0</v>
      </c>
      <c r="CV120" s="30"/>
      <c r="CW120" s="236">
        <f t="shared" si="131"/>
        <v>0</v>
      </c>
    </row>
    <row r="121" spans="1:101" x14ac:dyDescent="0.25">
      <c r="A121" s="126"/>
      <c r="B121" s="127"/>
      <c r="C121" s="127"/>
      <c r="D121" s="127"/>
      <c r="E121" s="127"/>
      <c r="F121" s="283" t="str">
        <f>_xlfn.XLOOKUP($G121,'[1]Product Cost'!$L:$L,'[1]Product Cost'!$K:$K)</f>
        <v>N/A</v>
      </c>
      <c r="G121" s="111" t="s">
        <v>489</v>
      </c>
      <c r="H121" s="284" t="str">
        <f>_xlfn.XLOOKUP($G121,'[1]Product Cost'!$L:$L,'[1]Product Cost'!$M:$M)</f>
        <v>NATURE VALLEY</v>
      </c>
      <c r="I121" s="284" t="str">
        <f>_xlfn.XLOOKUP($G121,'[1]Product Cost'!$L:$L,'[1]Product Cost'!$N:$N)</f>
        <v>WALMART</v>
      </c>
      <c r="J121" s="284" t="str">
        <f>_xlfn.XLOOKUP($G121,'[1]Product Cost'!$L:$L,'[1]Product Cost'!$O:$O)</f>
        <v>N/A</v>
      </c>
      <c r="K121" s="284" t="str">
        <f>_xlfn.XLOOKUP($G121,'[1]Product Cost'!$L:$L,'[1]Product Cost'!$P:$P)</f>
        <v>481G</v>
      </c>
      <c r="L121" s="285">
        <f>_xlfn.XLOOKUP($G121,'[1]Product Cost'!$L:$L,'[1]Product Cost'!$Q:$Q)</f>
        <v>481</v>
      </c>
      <c r="M121" s="284" t="str">
        <f>_xlfn.XLOOKUP($G121,'[1]Product Cost'!$L:$L,'[1]Product Cost'!$R:$R)</f>
        <v>g</v>
      </c>
      <c r="N121" s="286">
        <f>_xlfn.XLOOKUP($G121,'[1]Product Cost'!$L:$L,'[1]Product Cost'!$S:$S)</f>
        <v>7.47</v>
      </c>
      <c r="O121" s="287">
        <f>_xlfn.XLOOKUP($G121,'[1]Product Cost'!$L:$L,'[1]Product Cost'!$T:$T)</f>
        <v>1.553014553014553E-2</v>
      </c>
      <c r="P121" s="104" t="s">
        <v>928</v>
      </c>
      <c r="R121" s="21" t="str">
        <f t="shared" si="139"/>
        <v>X</v>
      </c>
      <c r="S121" s="21" t="str">
        <f>IFERROR(VLOOKUP(G121,'Topping Sauce'!D:D,1,FALSE),"")</f>
        <v/>
      </c>
      <c r="T121" s="21" t="str">
        <f>IFERROR(VLOOKUP(G121,UFlavurs!D:D,1,FALSE),"")</f>
        <v/>
      </c>
      <c r="U121" s="21" t="str">
        <f>IFERROR(VLOOKUP(G121,Usensation!D:D,1,FALSE),"")</f>
        <v>Honey &amp; Oat Granola</v>
      </c>
      <c r="V121" s="21" t="str">
        <f>IFERROR(VLOOKUP(G121,Smoothies!D:D,1,FALSE),"")</f>
        <v/>
      </c>
      <c r="W121" s="21" t="str">
        <f>IFERROR(VLOOKUP(G121,'Go Green'!D:D,1,FALSE),"")</f>
        <v/>
      </c>
      <c r="X121" s="21" t="str">
        <f>IFERROR(VLOOKUP(G121,#REF!,1,FALSE),"")</f>
        <v/>
      </c>
      <c r="Y121" s="21" t="str">
        <f>IFERROR(VLOOKUP(G121,Toppings!C:C,1,FALSE),"")</f>
        <v/>
      </c>
      <c r="Z121" s="21" t="str">
        <f>IFERROR(VLOOKUP(G121,#REF!,1,FALSE),"")</f>
        <v/>
      </c>
      <c r="AB121" s="156" t="s">
        <v>116</v>
      </c>
      <c r="AC121" s="156" t="s">
        <v>489</v>
      </c>
      <c r="AD121" s="157" t="s">
        <v>493</v>
      </c>
      <c r="AE121" s="157" t="s">
        <v>392</v>
      </c>
      <c r="AF121" s="158" t="s">
        <v>116</v>
      </c>
      <c r="AG121" s="157" t="s">
        <v>496</v>
      </c>
      <c r="AH121" s="159">
        <v>481</v>
      </c>
      <c r="AI121" s="157" t="s">
        <v>2</v>
      </c>
      <c r="AJ121" s="160">
        <v>7.47</v>
      </c>
      <c r="AK121" s="161">
        <f t="shared" si="130"/>
        <v>1.553014553014553E-2</v>
      </c>
      <c r="AL121" s="157" t="str">
        <f>IFERROR(IF(AF121="TBD","Y",_xlfn.XLOOKUP(AF121,[2]PIVOT!$D:$D,[2]PIVOT!$J:$J)),"N/A")</f>
        <v>N/A</v>
      </c>
      <c r="AM121" s="162" t="s">
        <v>497</v>
      </c>
      <c r="AN121" s="156" t="s">
        <v>116</v>
      </c>
      <c r="AO121" s="156" t="s">
        <v>489</v>
      </c>
      <c r="AP121" s="157" t="s">
        <v>493</v>
      </c>
      <c r="AQ121" s="157" t="s">
        <v>392</v>
      </c>
      <c r="AR121" s="158" t="s">
        <v>116</v>
      </c>
      <c r="AS121" s="157" t="s">
        <v>496</v>
      </c>
      <c r="AT121" s="159">
        <v>481</v>
      </c>
      <c r="AU121" s="157" t="s">
        <v>2</v>
      </c>
      <c r="AV121" s="160">
        <v>7.47</v>
      </c>
      <c r="AW121" s="161">
        <f t="shared" ref="AW121" si="140">IFERROR(AV121/AT121,0)</f>
        <v>1.553014553014553E-2</v>
      </c>
      <c r="AX121" s="162" t="s">
        <v>497</v>
      </c>
      <c r="AY121" s="157" t="s">
        <v>392</v>
      </c>
      <c r="AZ121" s="158" t="s">
        <v>116</v>
      </c>
      <c r="BA121" s="157" t="s">
        <v>496</v>
      </c>
      <c r="BB121" s="159">
        <v>481</v>
      </c>
      <c r="BC121" s="157" t="s">
        <v>2</v>
      </c>
      <c r="BD121" s="160">
        <v>7.47</v>
      </c>
      <c r="BE121" s="161">
        <f t="shared" ref="BE121" si="141">IFERROR(BD121/BB121,0)</f>
        <v>1.553014553014553E-2</v>
      </c>
      <c r="BF121" s="158"/>
      <c r="BG121" s="160">
        <f t="shared" ref="BG121" si="142">BF121*BD121</f>
        <v>0</v>
      </c>
      <c r="BI121" s="156" t="s">
        <v>116</v>
      </c>
      <c r="BJ121" s="156" t="s">
        <v>489</v>
      </c>
      <c r="BK121" s="157" t="s">
        <v>493</v>
      </c>
      <c r="BL121" s="157" t="s">
        <v>392</v>
      </c>
      <c r="BM121" s="158" t="s">
        <v>116</v>
      </c>
      <c r="BN121" s="157" t="s">
        <v>496</v>
      </c>
      <c r="BO121" s="159">
        <v>481</v>
      </c>
      <c r="BP121" s="157" t="s">
        <v>2</v>
      </c>
      <c r="BQ121" s="193">
        <v>7.47</v>
      </c>
      <c r="BR121" s="161">
        <f t="shared" ref="BR121" si="143">IFERROR(BQ121/BO121,0)</f>
        <v>1.553014553014553E-2</v>
      </c>
      <c r="BS121" s="162" t="s">
        <v>497</v>
      </c>
      <c r="BT121" s="157" t="s">
        <v>392</v>
      </c>
      <c r="BU121" s="158" t="s">
        <v>116</v>
      </c>
      <c r="BV121" s="157" t="s">
        <v>496</v>
      </c>
      <c r="BW121" s="159">
        <v>481</v>
      </c>
      <c r="BX121" s="157" t="s">
        <v>2</v>
      </c>
      <c r="BY121" s="189">
        <v>7.47</v>
      </c>
      <c r="BZ121" s="161">
        <f t="shared" ref="BZ121" si="144">IFERROR(BY121/BW121,0)</f>
        <v>1.553014553014553E-2</v>
      </c>
      <c r="CA121" s="158"/>
      <c r="CB121" s="160">
        <f t="shared" ref="CB121" si="145">CA121*BY121</f>
        <v>0</v>
      </c>
      <c r="CD121" s="218" t="s">
        <v>116</v>
      </c>
      <c r="CE121" s="218" t="s">
        <v>489</v>
      </c>
      <c r="CF121" s="30"/>
      <c r="CG121" s="30"/>
      <c r="CH121" s="212"/>
      <c r="CI121" s="30"/>
      <c r="CJ121" s="237"/>
      <c r="CK121" s="30" t="s">
        <v>2</v>
      </c>
      <c r="CL121" s="222"/>
      <c r="CM121" s="238">
        <f t="shared" ref="CM121" si="146">IFERROR(CL121/CJ121,0)</f>
        <v>0</v>
      </c>
      <c r="CN121" s="209" t="s">
        <v>497</v>
      </c>
      <c r="CO121" s="30"/>
      <c r="CP121" s="212"/>
      <c r="CQ121" s="30"/>
      <c r="CR121" s="237"/>
      <c r="CS121" s="30"/>
      <c r="CT121" s="33"/>
      <c r="CU121" s="238">
        <f t="shared" ref="CU121" si="147">IFERROR(CT121/CR121,0)</f>
        <v>0</v>
      </c>
      <c r="CV121" s="212"/>
      <c r="CW121" s="236">
        <f t="shared" si="131"/>
        <v>0</v>
      </c>
    </row>
    <row r="122" spans="1:101" x14ac:dyDescent="0.25">
      <c r="A122" s="126"/>
      <c r="B122" s="127"/>
      <c r="C122" s="127"/>
      <c r="D122" s="127"/>
      <c r="E122" s="127"/>
      <c r="F122" s="283" t="str">
        <f>_xlfn.XLOOKUP($G122,'[1]Product Cost'!$L:$L,'[1]Product Cost'!$K:$K)</f>
        <v>N/A</v>
      </c>
      <c r="G122" s="111" t="s">
        <v>825</v>
      </c>
      <c r="H122" s="284" t="str">
        <f>_xlfn.XLOOKUP($G122,'[1]Product Cost'!$L:$L,'[1]Product Cost'!$M:$M)</f>
        <v>TRADE EAST</v>
      </c>
      <c r="I122" s="284" t="str">
        <f>_xlfn.XLOOKUP($G122,'[1]Product Cost'!$L:$L,'[1]Product Cost'!$N:$N)</f>
        <v>GFS</v>
      </c>
      <c r="J122" s="284">
        <f>_xlfn.XLOOKUP($G122,'[1]Product Cost'!$L:$L,'[1]Product Cost'!$O:$O)</f>
        <v>8739605</v>
      </c>
      <c r="K122" s="284" t="str">
        <f>_xlfn.XLOOKUP($G122,'[1]Product Cost'!$L:$L,'[1]Product Cost'!$P:$P)</f>
        <v>600G</v>
      </c>
      <c r="L122" s="285">
        <f>_xlfn.XLOOKUP($G122,'[1]Product Cost'!$L:$L,'[1]Product Cost'!$Q:$Q)</f>
        <v>600</v>
      </c>
      <c r="M122" s="284" t="str">
        <f>_xlfn.XLOOKUP($G122,'[1]Product Cost'!$L:$L,'[1]Product Cost'!$R:$R)</f>
        <v>g</v>
      </c>
      <c r="N122" s="286">
        <f>_xlfn.XLOOKUP($G122,'[1]Product Cost'!$L:$L,'[1]Product Cost'!$S:$S)</f>
        <v>13.2</v>
      </c>
      <c r="O122" s="287">
        <f>_xlfn.XLOOKUP($G122,'[1]Product Cost'!$L:$L,'[1]Product Cost'!$T:$T)</f>
        <v>2.1999999999999999E-2</v>
      </c>
      <c r="P122" s="111" t="s">
        <v>925</v>
      </c>
      <c r="R122" s="21" t="str">
        <f t="shared" si="139"/>
        <v>X</v>
      </c>
      <c r="S122" s="21" t="str">
        <f>IFERROR(VLOOKUP(G122,'Topping Sauce'!D:D,1,FALSE),"")</f>
        <v>Chili powder</v>
      </c>
      <c r="T122" s="21" t="str">
        <f>IFERROR(VLOOKUP(G122,UFlavurs!D:D,1,FALSE),"")</f>
        <v/>
      </c>
      <c r="U122" s="21" t="str">
        <f>IFERROR(VLOOKUP(G122,Usensation!D:D,1,FALSE),"")</f>
        <v/>
      </c>
      <c r="V122" s="21" t="str">
        <f>IFERROR(VLOOKUP(G122,Smoothies!D:D,1,FALSE),"")</f>
        <v/>
      </c>
      <c r="W122" s="21" t="str">
        <f>IFERROR(VLOOKUP(G122,'Go Green'!D:D,1,FALSE),"")</f>
        <v/>
      </c>
      <c r="X122" s="21" t="str">
        <f>IFERROR(VLOOKUP(G122,#REF!,1,FALSE),"")</f>
        <v/>
      </c>
      <c r="Y122" s="21" t="str">
        <f>IFERROR(VLOOKUP(G122,Toppings!C:C,1,FALSE),"")</f>
        <v/>
      </c>
      <c r="Z122" s="21" t="str">
        <f>IFERROR(VLOOKUP(G122,#REF!,1,FALSE),"")</f>
        <v/>
      </c>
      <c r="AB122" s="134" t="s">
        <v>116</v>
      </c>
      <c r="AC122" s="134" t="s">
        <v>825</v>
      </c>
      <c r="AD122" s="135" t="s">
        <v>352</v>
      </c>
      <c r="AE122" s="135" t="s">
        <v>14</v>
      </c>
      <c r="AF122" s="135">
        <v>8739605</v>
      </c>
      <c r="AG122" s="135" t="s">
        <v>842</v>
      </c>
      <c r="AH122" s="135">
        <v>600</v>
      </c>
      <c r="AI122" s="135" t="s">
        <v>2</v>
      </c>
      <c r="AJ122" s="141">
        <v>13.74</v>
      </c>
      <c r="AK122" s="142">
        <f t="shared" si="130"/>
        <v>2.29E-2</v>
      </c>
      <c r="AL122" s="135" t="str">
        <f>IFERROR(IF(AF122="TBD","Y",_xlfn.XLOOKUP(AF122,[2]PIVOT!$D:$D,[2]PIVOT!$J:$J)),"N/A")</f>
        <v>N/A</v>
      </c>
      <c r="AM122" s="134" t="s">
        <v>834</v>
      </c>
      <c r="AN122" s="218" t="s">
        <v>116</v>
      </c>
      <c r="AO122" s="218" t="s">
        <v>825</v>
      </c>
      <c r="AP122" s="30"/>
      <c r="AQ122" s="30"/>
      <c r="AR122" s="30"/>
      <c r="AS122" s="30"/>
      <c r="AT122" s="237"/>
      <c r="AU122" s="30" t="s">
        <v>2</v>
      </c>
      <c r="AV122" s="236"/>
      <c r="AW122" s="238">
        <f t="shared" ref="AW122:AW130" si="148">IFERROR(AV122/AT122,0)</f>
        <v>0</v>
      </c>
      <c r="AX122" s="209" t="s">
        <v>851</v>
      </c>
      <c r="AY122" s="30"/>
      <c r="AZ122" s="30"/>
      <c r="BA122" s="30"/>
      <c r="BB122" s="210"/>
      <c r="BC122" s="30" t="s">
        <v>2</v>
      </c>
      <c r="BD122" s="33"/>
      <c r="BE122" s="221">
        <f t="shared" ref="BE122:BE130" si="149">IFERROR(BD122/BB122,0)</f>
        <v>0</v>
      </c>
      <c r="BF122" s="30"/>
      <c r="BG122" s="33">
        <f t="shared" ref="BG122:BG130" si="150">BF122*BD122</f>
        <v>0</v>
      </c>
      <c r="BI122" s="218" t="s">
        <v>116</v>
      </c>
      <c r="BJ122" s="218" t="s">
        <v>825</v>
      </c>
      <c r="BK122" s="30"/>
      <c r="BL122" s="30"/>
      <c r="BM122" s="30"/>
      <c r="BN122" s="30"/>
      <c r="BO122" s="237"/>
      <c r="BP122" s="30" t="s">
        <v>2</v>
      </c>
      <c r="BQ122" s="236"/>
      <c r="BR122" s="238">
        <f t="shared" ref="BR122:BR130" si="151">IFERROR(BQ122/BO122,0)</f>
        <v>0</v>
      </c>
      <c r="BS122" s="209" t="s">
        <v>852</v>
      </c>
      <c r="BT122" s="30"/>
      <c r="BU122" s="30"/>
      <c r="BV122" s="30"/>
      <c r="BW122" s="210"/>
      <c r="BX122" s="30" t="s">
        <v>2</v>
      </c>
      <c r="BY122" s="33"/>
      <c r="BZ122" s="221">
        <f t="shared" ref="BZ122:BZ130" si="152">IFERROR(BY122/BW122,0)</f>
        <v>0</v>
      </c>
      <c r="CA122" s="30"/>
      <c r="CB122" s="33">
        <f t="shared" ref="CB122:CB130" si="153">CA122*BY122</f>
        <v>0</v>
      </c>
      <c r="CD122" s="209" t="s">
        <v>116</v>
      </c>
      <c r="CE122" s="218" t="s">
        <v>825</v>
      </c>
      <c r="CF122" s="30"/>
      <c r="CG122" s="30"/>
      <c r="CH122" s="30"/>
      <c r="CI122" s="30"/>
      <c r="CJ122" s="210"/>
      <c r="CK122" s="30" t="s">
        <v>2</v>
      </c>
      <c r="CL122" s="222"/>
      <c r="CM122" s="248">
        <f t="shared" ref="CM122:CM130" si="154">IFERROR(CL122/CJ122,0)</f>
        <v>0</v>
      </c>
      <c r="CN122" s="209" t="s">
        <v>852</v>
      </c>
      <c r="CO122" s="30"/>
      <c r="CP122" s="30"/>
      <c r="CQ122" s="30"/>
      <c r="CR122" s="210"/>
      <c r="CS122" s="30"/>
      <c r="CT122" s="33"/>
      <c r="CU122" s="248">
        <f t="shared" ref="CU122:CU130" si="155">IFERROR(CT122/CR122,0)</f>
        <v>0</v>
      </c>
      <c r="CV122" s="30"/>
      <c r="CW122" s="33">
        <f t="shared" si="131"/>
        <v>0</v>
      </c>
    </row>
    <row r="123" spans="1:101" x14ac:dyDescent="0.25">
      <c r="A123" s="126"/>
      <c r="B123" s="127"/>
      <c r="C123" s="127"/>
      <c r="D123" s="127"/>
      <c r="E123" s="127"/>
      <c r="F123" s="283" t="str">
        <f>_xlfn.XLOOKUP($G123,'[1]Product Cost'!$L:$L,'[1]Product Cost'!$K:$K)</f>
        <v>N/A</v>
      </c>
      <c r="G123" s="104" t="s">
        <v>327</v>
      </c>
      <c r="H123" s="284" t="str">
        <f>_xlfn.XLOOKUP($G123,'[1]Product Cost'!$L:$L,'[1]Product Cost'!$M:$M)</f>
        <v>LOTUS</v>
      </c>
      <c r="I123" s="284" t="str">
        <f>_xlfn.XLOOKUP($G123,'[1]Product Cost'!$L:$L,'[1]Product Cost'!$N:$N)</f>
        <v>RCS</v>
      </c>
      <c r="J123" s="284" t="str">
        <f>_xlfn.XLOOKUP($G123,'[1]Product Cost'!$L:$L,'[1]Product Cost'!$O:$O)</f>
        <v>N/A</v>
      </c>
      <c r="K123" s="284" t="str">
        <f>_xlfn.XLOOKUP($G123,'[1]Product Cost'!$L:$L,'[1]Product Cost'!$P:$P)</f>
        <v>2X250G</v>
      </c>
      <c r="L123" s="285">
        <f>_xlfn.XLOOKUP($G123,'[1]Product Cost'!$L:$L,'[1]Product Cost'!$Q:$Q)</f>
        <v>500</v>
      </c>
      <c r="M123" s="284" t="str">
        <f>_xlfn.XLOOKUP($G123,'[1]Product Cost'!$L:$L,'[1]Product Cost'!$R:$R)</f>
        <v>g</v>
      </c>
      <c r="N123" s="286">
        <f>_xlfn.XLOOKUP($G123,'[1]Product Cost'!$L:$L,'[1]Product Cost'!$S:$S)</f>
        <v>6.5</v>
      </c>
      <c r="O123" s="287">
        <f>_xlfn.XLOOKUP($G123,'[1]Product Cost'!$L:$L,'[1]Product Cost'!$T:$T)</f>
        <v>1.2999999999999999E-2</v>
      </c>
      <c r="P123" s="104" t="s">
        <v>924</v>
      </c>
      <c r="R123" s="21" t="str">
        <f t="shared" si="139"/>
        <v>X</v>
      </c>
      <c r="S123" s="21" t="str">
        <f>IFERROR(VLOOKUP(G123,'Topping Sauce'!D:D,1,FALSE),"")</f>
        <v/>
      </c>
      <c r="T123" s="21" t="str">
        <f>IFERROR(VLOOKUP(G123,UFlavurs!D:D,1,FALSE),"")</f>
        <v/>
      </c>
      <c r="U123" s="21" t="str">
        <f>IFERROR(VLOOKUP(G123,Usensation!D:D,1,FALSE),"")</f>
        <v>Lotus Biscoff Cookie</v>
      </c>
      <c r="V123" s="21" t="str">
        <f>IFERROR(VLOOKUP(G123,Smoothies!D:D,1,FALSE),"")</f>
        <v/>
      </c>
      <c r="W123" s="21" t="str">
        <f>IFERROR(VLOOKUP(G123,'Go Green'!D:D,1,FALSE),"")</f>
        <v/>
      </c>
      <c r="X123" s="21" t="str">
        <f>IFERROR(VLOOKUP(G123,#REF!,1,FALSE),"")</f>
        <v/>
      </c>
      <c r="Y123" s="21" t="str">
        <f>IFERROR(VLOOKUP(G123,Toppings!C:C,1,FALSE),"")</f>
        <v/>
      </c>
      <c r="Z123" s="21" t="str">
        <f>IFERROR(VLOOKUP(G123,#REF!,1,FALSE),"")</f>
        <v/>
      </c>
      <c r="AB123" s="139" t="s">
        <v>116</v>
      </c>
      <c r="AC123" s="139" t="s">
        <v>327</v>
      </c>
      <c r="AD123" s="135" t="s">
        <v>324</v>
      </c>
      <c r="AE123" s="135" t="s">
        <v>859</v>
      </c>
      <c r="AF123" s="140" t="s">
        <v>116</v>
      </c>
      <c r="AG123" s="135" t="s">
        <v>325</v>
      </c>
      <c r="AH123" s="136">
        <f>2*250</f>
        <v>500</v>
      </c>
      <c r="AI123" s="135" t="s">
        <v>2</v>
      </c>
      <c r="AJ123" s="141">
        <v>6.5</v>
      </c>
      <c r="AK123" s="142">
        <f t="shared" si="130"/>
        <v>1.2999999999999999E-2</v>
      </c>
      <c r="AL123" s="135" t="str">
        <f>IFERROR(IF(AF123="TBD","Y",_xlfn.XLOOKUP(AF123,[2]PIVOT!$D:$D,[2]PIVOT!$J:$J)),"N/A")</f>
        <v>N/A</v>
      </c>
      <c r="AM123" s="139" t="s">
        <v>449</v>
      </c>
      <c r="AN123" s="139" t="s">
        <v>116</v>
      </c>
      <c r="AO123" s="139" t="s">
        <v>327</v>
      </c>
      <c r="AP123" s="135" t="s">
        <v>324</v>
      </c>
      <c r="AQ123" s="135" t="s">
        <v>553</v>
      </c>
      <c r="AR123" s="140" t="s">
        <v>116</v>
      </c>
      <c r="AS123" s="135" t="s">
        <v>325</v>
      </c>
      <c r="AT123" s="136">
        <f>2*250</f>
        <v>500</v>
      </c>
      <c r="AU123" s="135" t="s">
        <v>2</v>
      </c>
      <c r="AV123" s="141">
        <v>6.5</v>
      </c>
      <c r="AW123" s="142">
        <f t="shared" si="148"/>
        <v>1.2999999999999999E-2</v>
      </c>
      <c r="AX123" s="139" t="s">
        <v>449</v>
      </c>
      <c r="AY123" s="135" t="s">
        <v>553</v>
      </c>
      <c r="AZ123" s="140" t="s">
        <v>116</v>
      </c>
      <c r="BA123" s="135" t="s">
        <v>325</v>
      </c>
      <c r="BB123" s="136">
        <f>2*250</f>
        <v>500</v>
      </c>
      <c r="BC123" s="135" t="s">
        <v>2</v>
      </c>
      <c r="BD123" s="141">
        <v>6.5</v>
      </c>
      <c r="BE123" s="142">
        <f t="shared" si="149"/>
        <v>1.2999999999999999E-2</v>
      </c>
      <c r="BF123" s="140"/>
      <c r="BG123" s="141">
        <f t="shared" si="150"/>
        <v>0</v>
      </c>
      <c r="BI123" s="139" t="s">
        <v>116</v>
      </c>
      <c r="BJ123" s="139" t="s">
        <v>327</v>
      </c>
      <c r="BK123" s="135" t="s">
        <v>324</v>
      </c>
      <c r="BL123" s="135" t="s">
        <v>553</v>
      </c>
      <c r="BM123" s="140" t="s">
        <v>116</v>
      </c>
      <c r="BN123" s="135" t="s">
        <v>325</v>
      </c>
      <c r="BO123" s="136">
        <f>2*250</f>
        <v>500</v>
      </c>
      <c r="BP123" s="135" t="s">
        <v>2</v>
      </c>
      <c r="BQ123" s="192">
        <v>6.5</v>
      </c>
      <c r="BR123" s="142">
        <f t="shared" si="151"/>
        <v>1.2999999999999999E-2</v>
      </c>
      <c r="BS123" s="139" t="s">
        <v>449</v>
      </c>
      <c r="BT123" s="135" t="s">
        <v>553</v>
      </c>
      <c r="BU123" s="140" t="s">
        <v>116</v>
      </c>
      <c r="BV123" s="135" t="s">
        <v>325</v>
      </c>
      <c r="BW123" s="136">
        <f>2*250</f>
        <v>500</v>
      </c>
      <c r="BX123" s="135" t="s">
        <v>2</v>
      </c>
      <c r="BY123" s="192">
        <v>6.5</v>
      </c>
      <c r="BZ123" s="142">
        <f t="shared" si="152"/>
        <v>1.2999999999999999E-2</v>
      </c>
      <c r="CA123" s="140"/>
      <c r="CB123" s="141">
        <f t="shared" si="153"/>
        <v>0</v>
      </c>
      <c r="CD123" s="209" t="s">
        <v>116</v>
      </c>
      <c r="CE123" s="209" t="s">
        <v>327</v>
      </c>
      <c r="CF123" s="30"/>
      <c r="CG123" s="30"/>
      <c r="CH123" s="212"/>
      <c r="CI123" s="30"/>
      <c r="CJ123" s="210"/>
      <c r="CK123" s="30" t="s">
        <v>2</v>
      </c>
      <c r="CL123" s="31"/>
      <c r="CM123" s="211">
        <f t="shared" si="154"/>
        <v>0</v>
      </c>
      <c r="CN123" s="209" t="s">
        <v>449</v>
      </c>
      <c r="CO123" s="30"/>
      <c r="CP123" s="212"/>
      <c r="CQ123" s="30"/>
      <c r="CR123" s="210"/>
      <c r="CS123" s="30"/>
      <c r="CT123" s="33"/>
      <c r="CU123" s="211">
        <f t="shared" si="155"/>
        <v>0</v>
      </c>
      <c r="CV123" s="212"/>
      <c r="CW123" s="31">
        <f t="shared" si="131"/>
        <v>0</v>
      </c>
    </row>
    <row r="124" spans="1:101" x14ac:dyDescent="0.25">
      <c r="A124" s="126"/>
      <c r="B124" s="127"/>
      <c r="C124" s="127"/>
      <c r="D124" s="127"/>
      <c r="E124" s="127"/>
      <c r="F124" s="283" t="str">
        <f>_xlfn.XLOOKUP($G124,'[1]Product Cost'!$L:$L,'[1]Product Cost'!$K:$K)</f>
        <v>N/A</v>
      </c>
      <c r="G124" s="111" t="s">
        <v>826</v>
      </c>
      <c r="H124" s="284" t="str">
        <f>_xlfn.XLOOKUP($G124,'[1]Product Cost'!$L:$L,'[1]Product Cost'!$M:$M)</f>
        <v>DAVID ROBERTS</v>
      </c>
      <c r="I124" s="284" t="str">
        <f>_xlfn.XLOOKUP($G124,'[1]Product Cost'!$L:$L,'[1]Product Cost'!$N:$N)</f>
        <v>GFS</v>
      </c>
      <c r="J124" s="284">
        <f>_xlfn.XLOOKUP($G124,'[1]Product Cost'!$L:$L,'[1]Product Cost'!$O:$O)</f>
        <v>1343953</v>
      </c>
      <c r="K124" s="284" t="str">
        <f>_xlfn.XLOOKUP($G124,'[1]Product Cost'!$L:$L,'[1]Product Cost'!$P:$P)</f>
        <v>1X10KG</v>
      </c>
      <c r="L124" s="285">
        <f>_xlfn.XLOOKUP($G124,'[1]Product Cost'!$L:$L,'[1]Product Cost'!$Q:$Q)</f>
        <v>10000</v>
      </c>
      <c r="M124" s="284" t="str">
        <f>_xlfn.XLOOKUP($G124,'[1]Product Cost'!$L:$L,'[1]Product Cost'!$R:$R)</f>
        <v>g</v>
      </c>
      <c r="N124" s="286">
        <f>_xlfn.XLOOKUP($G124,'[1]Product Cost'!$L:$L,'[1]Product Cost'!$S:$S)</f>
        <v>168.72</v>
      </c>
      <c r="O124" s="287">
        <f>_xlfn.XLOOKUP($G124,'[1]Product Cost'!$L:$L,'[1]Product Cost'!$T:$T)</f>
        <v>1.6872000000000002E-2</v>
      </c>
      <c r="P124" s="111" t="s">
        <v>925</v>
      </c>
      <c r="R124" s="21" t="str">
        <f t="shared" si="139"/>
        <v/>
      </c>
      <c r="S124" s="21" t="str">
        <f>IFERROR(VLOOKUP(G124,'Topping Sauce'!D:D,1,FALSE),"")</f>
        <v/>
      </c>
      <c r="T124" s="21" t="str">
        <f>IFERROR(VLOOKUP(G124,UFlavurs!D:D,1,FALSE),"")</f>
        <v/>
      </c>
      <c r="U124" s="21" t="str">
        <f>IFERROR(VLOOKUP(G124,Usensation!D:D,1,FALSE),"")</f>
        <v/>
      </c>
      <c r="V124" s="21" t="str">
        <f>IFERROR(VLOOKUP(G124,Smoothies!D:D,1,FALSE),"")</f>
        <v/>
      </c>
      <c r="W124" s="21" t="str">
        <f>IFERROR(VLOOKUP(G124,'Go Green'!D:D,1,FALSE),"")</f>
        <v/>
      </c>
      <c r="X124" s="21" t="str">
        <f>IFERROR(VLOOKUP(G124,#REF!,1,FALSE),"")</f>
        <v/>
      </c>
      <c r="Y124" s="21" t="str">
        <f>IFERROR(VLOOKUP(G124,Toppings!C:C,1,FALSE),"")</f>
        <v/>
      </c>
      <c r="Z124" s="21" t="str">
        <f>IFERROR(VLOOKUP(G124,#REF!,1,FALSE),"")</f>
        <v/>
      </c>
      <c r="AB124" s="134" t="s">
        <v>116</v>
      </c>
      <c r="AC124" s="134" t="s">
        <v>826</v>
      </c>
      <c r="AD124" s="135" t="s">
        <v>358</v>
      </c>
      <c r="AE124" s="135" t="s">
        <v>14</v>
      </c>
      <c r="AF124" s="135">
        <v>1343953</v>
      </c>
      <c r="AG124" s="135" t="s">
        <v>153</v>
      </c>
      <c r="AH124" s="135">
        <v>10000</v>
      </c>
      <c r="AI124" s="135" t="s">
        <v>2</v>
      </c>
      <c r="AJ124" s="141">
        <v>122.62</v>
      </c>
      <c r="AK124" s="142">
        <f t="shared" si="130"/>
        <v>1.2262E-2</v>
      </c>
      <c r="AL124" s="135" t="str">
        <f>IFERROR(IF(AF124="TBD","Y",_xlfn.XLOOKUP(AF124,[2]PIVOT!$D:$D,[2]PIVOT!$J:$J)),"N/A")</f>
        <v>N/A</v>
      </c>
      <c r="AM124" s="134" t="s">
        <v>834</v>
      </c>
      <c r="AN124" s="218" t="s">
        <v>116</v>
      </c>
      <c r="AO124" s="218" t="s">
        <v>826</v>
      </c>
      <c r="AP124" s="30"/>
      <c r="AQ124" s="30"/>
      <c r="AR124" s="30"/>
      <c r="AS124" s="30"/>
      <c r="AT124" s="237"/>
      <c r="AU124" s="30" t="s">
        <v>2</v>
      </c>
      <c r="AV124" s="236"/>
      <c r="AW124" s="238">
        <f t="shared" si="148"/>
        <v>0</v>
      </c>
      <c r="AX124" s="209" t="s">
        <v>851</v>
      </c>
      <c r="AY124" s="30"/>
      <c r="AZ124" s="30"/>
      <c r="BA124" s="30"/>
      <c r="BB124" s="210"/>
      <c r="BC124" s="30" t="s">
        <v>2</v>
      </c>
      <c r="BD124" s="33"/>
      <c r="BE124" s="221">
        <f t="shared" si="149"/>
        <v>0</v>
      </c>
      <c r="BF124" s="30"/>
      <c r="BG124" s="33">
        <f t="shared" si="150"/>
        <v>0</v>
      </c>
      <c r="BI124" s="218" t="s">
        <v>116</v>
      </c>
      <c r="BJ124" s="218" t="s">
        <v>826</v>
      </c>
      <c r="BK124" s="30"/>
      <c r="BL124" s="30"/>
      <c r="BM124" s="30"/>
      <c r="BN124" s="30"/>
      <c r="BO124" s="237"/>
      <c r="BP124" s="30" t="s">
        <v>2</v>
      </c>
      <c r="BQ124" s="236"/>
      <c r="BR124" s="238">
        <f t="shared" si="151"/>
        <v>0</v>
      </c>
      <c r="BS124" s="209" t="s">
        <v>852</v>
      </c>
      <c r="BT124" s="30"/>
      <c r="BU124" s="30"/>
      <c r="BV124" s="30"/>
      <c r="BW124" s="210"/>
      <c r="BX124" s="30" t="s">
        <v>2</v>
      </c>
      <c r="BY124" s="33"/>
      <c r="BZ124" s="221">
        <f t="shared" si="152"/>
        <v>0</v>
      </c>
      <c r="CA124" s="30"/>
      <c r="CB124" s="33">
        <f t="shared" si="153"/>
        <v>0</v>
      </c>
      <c r="CD124" s="209" t="s">
        <v>116</v>
      </c>
      <c r="CE124" s="218" t="s">
        <v>826</v>
      </c>
      <c r="CF124" s="30"/>
      <c r="CG124" s="30"/>
      <c r="CH124" s="30"/>
      <c r="CI124" s="30"/>
      <c r="CJ124" s="210"/>
      <c r="CK124" s="30" t="s">
        <v>2</v>
      </c>
      <c r="CL124" s="222"/>
      <c r="CM124" s="248">
        <f t="shared" si="154"/>
        <v>0</v>
      </c>
      <c r="CN124" s="209" t="s">
        <v>852</v>
      </c>
      <c r="CO124" s="30"/>
      <c r="CP124" s="30"/>
      <c r="CQ124" s="30"/>
      <c r="CR124" s="210"/>
      <c r="CS124" s="30"/>
      <c r="CT124" s="33"/>
      <c r="CU124" s="248">
        <f t="shared" si="155"/>
        <v>0</v>
      </c>
      <c r="CV124" s="30"/>
      <c r="CW124" s="33">
        <f t="shared" si="131"/>
        <v>0</v>
      </c>
    </row>
    <row r="125" spans="1:101" x14ac:dyDescent="0.25">
      <c r="A125" s="126"/>
      <c r="B125" s="127"/>
      <c r="C125" s="127"/>
      <c r="D125" s="127"/>
      <c r="E125" s="127"/>
      <c r="F125" s="283" t="str">
        <f>_xlfn.XLOOKUP($G125,'[1]Product Cost'!$L:$L,'[1]Product Cost'!$K:$K)</f>
        <v>N/A</v>
      </c>
      <c r="G125" s="111" t="s">
        <v>832</v>
      </c>
      <c r="H125" s="284" t="str">
        <f>_xlfn.XLOOKUP($G125,'[1]Product Cost'!$L:$L,'[1]Product Cost'!$M:$M)</f>
        <v>DIAMOND CRYSTAL</v>
      </c>
      <c r="I125" s="284" t="str">
        <f>_xlfn.XLOOKUP($G125,'[1]Product Cost'!$L:$L,'[1]Product Cost'!$N:$N)</f>
        <v>GFS</v>
      </c>
      <c r="J125" s="284" t="str">
        <f>_xlfn.XLOOKUP($G125,'[1]Product Cost'!$L:$L,'[1]Product Cost'!$O:$O)</f>
        <v>1460243</v>
      </c>
      <c r="K125" s="284" t="str">
        <f>_xlfn.XLOOKUP($G125,'[1]Product Cost'!$L:$L,'[1]Product Cost'!$P:$P)</f>
        <v>15X2.25LB</v>
      </c>
      <c r="L125" s="285">
        <f>_xlfn.XLOOKUP($G125,'[1]Product Cost'!$L:$L,'[1]Product Cost'!$Q:$Q)</f>
        <v>15308.662499999999</v>
      </c>
      <c r="M125" s="284" t="str">
        <f>_xlfn.XLOOKUP($G125,'[1]Product Cost'!$L:$L,'[1]Product Cost'!$R:$R)</f>
        <v>g</v>
      </c>
      <c r="N125" s="286">
        <f>_xlfn.XLOOKUP($G125,'[1]Product Cost'!$L:$L,'[1]Product Cost'!$S:$S)</f>
        <v>23.32</v>
      </c>
      <c r="O125" s="287">
        <f>_xlfn.XLOOKUP($G125,'[1]Product Cost'!$L:$L,'[1]Product Cost'!$T:$T)</f>
        <v>1.5233205382900042E-3</v>
      </c>
      <c r="P125" s="111" t="s">
        <v>925</v>
      </c>
      <c r="R125" s="21" t="str">
        <f t="shared" si="139"/>
        <v>X</v>
      </c>
      <c r="S125" s="21" t="str">
        <f>IFERROR(VLOOKUP(G125,'Topping Sauce'!D:D,1,FALSE),"")</f>
        <v>Table salt</v>
      </c>
      <c r="T125" s="21" t="str">
        <f>IFERROR(VLOOKUP(G125,UFlavurs!D:D,1,FALSE),"")</f>
        <v/>
      </c>
      <c r="U125" s="21" t="str">
        <f>IFERROR(VLOOKUP(G125,Usensation!D:D,1,FALSE),"")</f>
        <v/>
      </c>
      <c r="V125" s="21" t="str">
        <f>IFERROR(VLOOKUP(G125,Smoothies!D:D,1,FALSE),"")</f>
        <v/>
      </c>
      <c r="W125" s="21" t="str">
        <f>IFERROR(VLOOKUP(G125,'Go Green'!D:D,1,FALSE),"")</f>
        <v/>
      </c>
      <c r="X125" s="21" t="str">
        <f>IFERROR(VLOOKUP(G125,#REF!,1,FALSE),"")</f>
        <v/>
      </c>
      <c r="Y125" s="21" t="str">
        <f>IFERROR(VLOOKUP(G125,Toppings!C:C,1,FALSE),"")</f>
        <v/>
      </c>
      <c r="Z125" s="21" t="str">
        <f>IFERROR(VLOOKUP(G125,#REF!,1,FALSE),"")</f>
        <v/>
      </c>
      <c r="AB125" s="134" t="s">
        <v>116</v>
      </c>
      <c r="AC125" s="134" t="s">
        <v>832</v>
      </c>
      <c r="AD125" s="135" t="s">
        <v>848</v>
      </c>
      <c r="AE125" s="135" t="s">
        <v>14</v>
      </c>
      <c r="AF125" s="140" t="s">
        <v>849</v>
      </c>
      <c r="AG125" s="135" t="s">
        <v>850</v>
      </c>
      <c r="AH125" s="245">
        <f>15*2.25*453.59</f>
        <v>15308.662499999999</v>
      </c>
      <c r="AI125" s="135" t="s">
        <v>2</v>
      </c>
      <c r="AJ125" s="246">
        <v>22.46</v>
      </c>
      <c r="AK125" s="247">
        <f t="shared" si="130"/>
        <v>1.4671431942535804E-3</v>
      </c>
      <c r="AL125" s="135" t="str">
        <f>IFERROR(IF(AF125="TBD","Y",_xlfn.XLOOKUP(AF125,[2]PIVOT!$D:$D,[2]PIVOT!$J:$J)),"N/A")</f>
        <v>N</v>
      </c>
      <c r="AM125" s="134" t="s">
        <v>834</v>
      </c>
      <c r="AN125" s="218" t="s">
        <v>116</v>
      </c>
      <c r="AO125" s="218" t="s">
        <v>832</v>
      </c>
      <c r="AP125" s="30"/>
      <c r="AQ125" s="30"/>
      <c r="AR125" s="30"/>
      <c r="AS125" s="30"/>
      <c r="AT125" s="237"/>
      <c r="AU125" s="30" t="s">
        <v>2</v>
      </c>
      <c r="AV125" s="236"/>
      <c r="AW125" s="238">
        <f t="shared" si="148"/>
        <v>0</v>
      </c>
      <c r="AX125" s="209" t="s">
        <v>851</v>
      </c>
      <c r="AY125" s="30"/>
      <c r="AZ125" s="30"/>
      <c r="BA125" s="30"/>
      <c r="BB125" s="210"/>
      <c r="BC125" s="30" t="s">
        <v>2</v>
      </c>
      <c r="BD125" s="33"/>
      <c r="BE125" s="221">
        <f t="shared" si="149"/>
        <v>0</v>
      </c>
      <c r="BF125" s="30"/>
      <c r="BG125" s="33">
        <f t="shared" si="150"/>
        <v>0</v>
      </c>
      <c r="BI125" s="218" t="s">
        <v>116</v>
      </c>
      <c r="BJ125" s="218" t="s">
        <v>832</v>
      </c>
      <c r="BK125" s="30"/>
      <c r="BL125" s="30"/>
      <c r="BM125" s="30"/>
      <c r="BN125" s="30"/>
      <c r="BO125" s="237"/>
      <c r="BP125" s="30" t="s">
        <v>2</v>
      </c>
      <c r="BQ125" s="236"/>
      <c r="BR125" s="238">
        <f t="shared" si="151"/>
        <v>0</v>
      </c>
      <c r="BS125" s="209" t="s">
        <v>852</v>
      </c>
      <c r="BT125" s="30"/>
      <c r="BU125" s="30"/>
      <c r="BV125" s="30"/>
      <c r="BW125" s="210"/>
      <c r="BX125" s="30" t="s">
        <v>2</v>
      </c>
      <c r="BY125" s="33"/>
      <c r="BZ125" s="221">
        <f t="shared" si="152"/>
        <v>0</v>
      </c>
      <c r="CA125" s="30"/>
      <c r="CB125" s="33">
        <f t="shared" si="153"/>
        <v>0</v>
      </c>
      <c r="CD125" s="209" t="s">
        <v>116</v>
      </c>
      <c r="CE125" s="218" t="s">
        <v>832</v>
      </c>
      <c r="CF125" s="30"/>
      <c r="CG125" s="30"/>
      <c r="CH125" s="30"/>
      <c r="CI125" s="30"/>
      <c r="CJ125" s="210"/>
      <c r="CK125" s="30" t="s">
        <v>2</v>
      </c>
      <c r="CL125" s="222"/>
      <c r="CM125" s="248">
        <f t="shared" si="154"/>
        <v>0</v>
      </c>
      <c r="CN125" s="209" t="s">
        <v>852</v>
      </c>
      <c r="CO125" s="30"/>
      <c r="CP125" s="30"/>
      <c r="CQ125" s="30"/>
      <c r="CR125" s="210"/>
      <c r="CS125" s="30"/>
      <c r="CT125" s="33"/>
      <c r="CU125" s="248">
        <f t="shared" si="155"/>
        <v>0</v>
      </c>
      <c r="CV125" s="30"/>
      <c r="CW125" s="33">
        <f t="shared" si="131"/>
        <v>0</v>
      </c>
    </row>
    <row r="126" spans="1:101" x14ac:dyDescent="0.25">
      <c r="A126" s="126"/>
      <c r="B126" s="127"/>
      <c r="C126" s="127"/>
      <c r="D126" s="127"/>
      <c r="E126" s="127"/>
      <c r="F126" s="283" t="str">
        <f>_xlfn.XLOOKUP($G126,'[1]Product Cost'!$L:$L,'[1]Product Cost'!$K:$K)</f>
        <v>PCVVYOGENFRUZ01B</v>
      </c>
      <c r="G126" s="111" t="s">
        <v>331</v>
      </c>
      <c r="H126" s="284" t="str">
        <f>_xlfn.XLOOKUP($G126,'[1]Product Cost'!$L:$L,'[1]Product Cost'!$M:$M)</f>
        <v>YOGEN FRUZ GROUP (VINCENT SELECTION)</v>
      </c>
      <c r="I126" s="284" t="str">
        <f>_xlfn.XLOOKUP($G126,'[1]Product Cost'!$L:$L,'[1]Product Cost'!$N:$N)</f>
        <v>HEAD OFFICE</v>
      </c>
      <c r="J126" s="284" t="str">
        <f>_xlfn.XLOOKUP($G126,'[1]Product Cost'!$L:$L,'[1]Product Cost'!$O:$O)</f>
        <v>N/A</v>
      </c>
      <c r="K126" s="284" t="str">
        <f>_xlfn.XLOOKUP($G126,'[1]Product Cost'!$L:$L,'[1]Product Cost'!$P:$P)</f>
        <v>162UN</v>
      </c>
      <c r="L126" s="285">
        <f>_xlfn.XLOOKUP($G126,'[1]Product Cost'!$L:$L,'[1]Product Cost'!$Q:$Q)</f>
        <v>162</v>
      </c>
      <c r="M126" s="284" t="str">
        <f>_xlfn.XLOOKUP($G126,'[1]Product Cost'!$L:$L,'[1]Product Cost'!$R:$R)</f>
        <v>UN</v>
      </c>
      <c r="N126" s="286">
        <f>_xlfn.XLOOKUP($G126,'[1]Product Cost'!$L:$L,'[1]Product Cost'!$S:$S)</f>
        <v>54.7</v>
      </c>
      <c r="O126" s="287">
        <f>_xlfn.XLOOKUP($G126,'[1]Product Cost'!$L:$L,'[1]Product Cost'!$T:$T)</f>
        <v>0.33765432098765435</v>
      </c>
      <c r="P126" s="104" t="s">
        <v>929</v>
      </c>
      <c r="R126" s="21" t="str">
        <f t="shared" si="139"/>
        <v/>
      </c>
      <c r="S126" s="21" t="str">
        <f>IFERROR(VLOOKUP(G126,'Topping Sauce'!D:D,1,FALSE),"")</f>
        <v/>
      </c>
      <c r="T126" s="21" t="str">
        <f>IFERROR(VLOOKUP(G126,UFlavurs!D:D,1,FALSE),"")</f>
        <v/>
      </c>
      <c r="U126" s="21" t="str">
        <f>IFERROR(VLOOKUP(G126,Usensation!D:D,1,FALSE),"")</f>
        <v/>
      </c>
      <c r="V126" s="21" t="str">
        <f>IFERROR(VLOOKUP(G126,Smoothies!D:D,1,FALSE),"")</f>
        <v/>
      </c>
      <c r="W126" s="21" t="str">
        <f>IFERROR(VLOOKUP(G126,'Go Green'!D:D,1,FALSE),"")</f>
        <v/>
      </c>
      <c r="X126" s="21" t="str">
        <f>IFERROR(VLOOKUP(G126,#REF!,1,FALSE),"")</f>
        <v/>
      </c>
      <c r="Y126" s="21" t="str">
        <f>IFERROR(VLOOKUP(G126,Toppings!C:C,1,FALSE),"")</f>
        <v/>
      </c>
      <c r="Z126" s="21" t="str">
        <f>IFERROR(VLOOKUP(G126,#REF!,1,FALSE),"")</f>
        <v/>
      </c>
      <c r="AB126" s="134" t="s">
        <v>369</v>
      </c>
      <c r="AC126" s="134" t="s">
        <v>331</v>
      </c>
      <c r="AD126" s="135" t="s">
        <v>334</v>
      </c>
      <c r="AE126" s="135" t="s">
        <v>198</v>
      </c>
      <c r="AF126" s="135" t="s">
        <v>116</v>
      </c>
      <c r="AG126" s="135" t="s">
        <v>370</v>
      </c>
      <c r="AH126" s="136">
        <v>162</v>
      </c>
      <c r="AI126" s="135" t="s">
        <v>186</v>
      </c>
      <c r="AJ126" s="137">
        <v>54.7</v>
      </c>
      <c r="AK126" s="143">
        <f t="shared" si="130"/>
        <v>0.33765432098765435</v>
      </c>
      <c r="AL126" s="135" t="str">
        <f>IFERROR(IF(AF126="TBD","Y",_xlfn.XLOOKUP(AF126,[2]PIVOT!$D:$D,[2]PIVOT!$J:$J)),"N/A")</f>
        <v>N/A</v>
      </c>
      <c r="AM126" s="139" t="s">
        <v>371</v>
      </c>
      <c r="AN126" s="134" t="s">
        <v>369</v>
      </c>
      <c r="AO126" s="134" t="s">
        <v>331</v>
      </c>
      <c r="AP126" s="135" t="s">
        <v>334</v>
      </c>
      <c r="AQ126" s="135" t="s">
        <v>198</v>
      </c>
      <c r="AR126" s="135" t="s">
        <v>116</v>
      </c>
      <c r="AS126" s="135" t="s">
        <v>370</v>
      </c>
      <c r="AT126" s="136">
        <v>162</v>
      </c>
      <c r="AU126" s="135" t="s">
        <v>186</v>
      </c>
      <c r="AV126" s="137">
        <f>54.7+30</f>
        <v>84.7</v>
      </c>
      <c r="AW126" s="143">
        <f t="shared" si="148"/>
        <v>0.52283950617283947</v>
      </c>
      <c r="AX126" s="139" t="s">
        <v>615</v>
      </c>
      <c r="AY126" s="135" t="s">
        <v>198</v>
      </c>
      <c r="AZ126" s="135" t="s">
        <v>116</v>
      </c>
      <c r="BA126" s="135" t="s">
        <v>370</v>
      </c>
      <c r="BB126" s="136">
        <v>162</v>
      </c>
      <c r="BC126" s="135" t="s">
        <v>186</v>
      </c>
      <c r="BD126" s="192">
        <v>84.7</v>
      </c>
      <c r="BE126" s="143">
        <f t="shared" si="149"/>
        <v>0.52283950617283947</v>
      </c>
      <c r="BF126" s="135"/>
      <c r="BG126" s="192">
        <f t="shared" si="150"/>
        <v>0</v>
      </c>
      <c r="BI126" s="134" t="s">
        <v>369</v>
      </c>
      <c r="BJ126" s="134" t="s">
        <v>331</v>
      </c>
      <c r="BK126" s="135" t="s">
        <v>334</v>
      </c>
      <c r="BL126" s="135" t="s">
        <v>198</v>
      </c>
      <c r="BM126" s="135" t="s">
        <v>116</v>
      </c>
      <c r="BN126" s="135" t="s">
        <v>370</v>
      </c>
      <c r="BO126" s="136">
        <v>162</v>
      </c>
      <c r="BP126" s="135" t="s">
        <v>186</v>
      </c>
      <c r="BQ126" s="192">
        <f>54.7+30</f>
        <v>84.7</v>
      </c>
      <c r="BR126" s="143">
        <f t="shared" si="151"/>
        <v>0.52283950617283947</v>
      </c>
      <c r="BS126" s="139" t="s">
        <v>615</v>
      </c>
      <c r="BT126" s="135" t="s">
        <v>198</v>
      </c>
      <c r="BU126" s="135" t="s">
        <v>116</v>
      </c>
      <c r="BV126" s="135" t="s">
        <v>370</v>
      </c>
      <c r="BW126" s="136">
        <v>162</v>
      </c>
      <c r="BX126" s="135" t="s">
        <v>186</v>
      </c>
      <c r="BY126" s="192">
        <v>84.7</v>
      </c>
      <c r="BZ126" s="143">
        <f t="shared" si="152"/>
        <v>0.52283950617283947</v>
      </c>
      <c r="CA126" s="135"/>
      <c r="CB126" s="192">
        <f t="shared" si="153"/>
        <v>0</v>
      </c>
      <c r="CD126" s="134" t="s">
        <v>369</v>
      </c>
      <c r="CE126" s="134" t="s">
        <v>331</v>
      </c>
      <c r="CF126" s="135" t="s">
        <v>334</v>
      </c>
      <c r="CG126" s="135" t="s">
        <v>198</v>
      </c>
      <c r="CH126" s="135" t="s">
        <v>116</v>
      </c>
      <c r="CI126" s="135" t="s">
        <v>370</v>
      </c>
      <c r="CJ126" s="136">
        <v>162</v>
      </c>
      <c r="CK126" s="135" t="s">
        <v>186</v>
      </c>
      <c r="CL126" s="137">
        <v>57.22</v>
      </c>
      <c r="CM126" s="143">
        <f t="shared" si="154"/>
        <v>0.35320987654320984</v>
      </c>
      <c r="CN126" s="139" t="s">
        <v>371</v>
      </c>
      <c r="CO126" s="135"/>
      <c r="CP126" s="135"/>
      <c r="CQ126" s="135"/>
      <c r="CR126" s="136"/>
      <c r="CS126" s="135"/>
      <c r="CT126" s="192"/>
      <c r="CU126" s="143">
        <f t="shared" si="155"/>
        <v>0</v>
      </c>
      <c r="CV126" s="135"/>
      <c r="CW126" s="192">
        <f t="shared" si="131"/>
        <v>0</v>
      </c>
    </row>
    <row r="127" spans="1:101" x14ac:dyDescent="0.25">
      <c r="A127" s="126"/>
      <c r="B127" s="127"/>
      <c r="C127" s="127"/>
      <c r="D127" s="127"/>
      <c r="E127" s="127"/>
      <c r="F127" s="283" t="str">
        <f>_xlfn.XLOOKUP($G127,'[1]Product Cost'!$L:$L,'[1]Product Cost'!$K:$K)</f>
        <v>N/A</v>
      </c>
      <c r="G127" s="104" t="s">
        <v>326</v>
      </c>
      <c r="H127" s="284" t="str">
        <f>_xlfn.XLOOKUP($G127,'[1]Product Cost'!$L:$L,'[1]Product Cost'!$M:$M)</f>
        <v>BARRY CALLEBAUT</v>
      </c>
      <c r="I127" s="284" t="str">
        <f>_xlfn.XLOOKUP($G127,'[1]Product Cost'!$L:$L,'[1]Product Cost'!$N:$N)</f>
        <v>GFS</v>
      </c>
      <c r="J127" s="284" t="str">
        <f>_xlfn.XLOOKUP($G127,'[1]Product Cost'!$L:$L,'[1]Product Cost'!$O:$O)</f>
        <v>1442351</v>
      </c>
      <c r="K127" s="284" t="str">
        <f>_xlfn.XLOOKUP($G127,'[1]Product Cost'!$L:$L,'[1]Product Cost'!$P:$P)</f>
        <v>4X2.5KG</v>
      </c>
      <c r="L127" s="285">
        <f>_xlfn.XLOOKUP($G127,'[1]Product Cost'!$L:$L,'[1]Product Cost'!$Q:$Q)</f>
        <v>10000</v>
      </c>
      <c r="M127" s="284" t="str">
        <f>_xlfn.XLOOKUP($G127,'[1]Product Cost'!$L:$L,'[1]Product Cost'!$R:$R)</f>
        <v>g</v>
      </c>
      <c r="N127" s="286">
        <f>_xlfn.XLOOKUP($G127,'[1]Product Cost'!$L:$L,'[1]Product Cost'!$S:$S)</f>
        <v>186.45</v>
      </c>
      <c r="O127" s="287">
        <f>_xlfn.XLOOKUP($G127,'[1]Product Cost'!$L:$L,'[1]Product Cost'!$T:$T)</f>
        <v>1.8644999999999998E-2</v>
      </c>
      <c r="P127" s="104" t="s">
        <v>924</v>
      </c>
      <c r="R127" s="21" t="str">
        <f t="shared" si="139"/>
        <v>X</v>
      </c>
      <c r="S127" s="21" t="str">
        <f>IFERROR(VLOOKUP(G127,'Topping Sauce'!D:D,1,FALSE),"")</f>
        <v/>
      </c>
      <c r="T127" s="21" t="str">
        <f>IFERROR(VLOOKUP(G127,UFlavurs!D:D,1,FALSE),"")</f>
        <v/>
      </c>
      <c r="U127" s="21" t="str">
        <f>IFERROR(VLOOKUP(G127,Usensation!D:D,1,FALSE),"")</f>
        <v>Crispy Crepes</v>
      </c>
      <c r="V127" s="21" t="str">
        <f>IFERROR(VLOOKUP(G127,Smoothies!D:D,1,FALSE),"")</f>
        <v/>
      </c>
      <c r="W127" s="21" t="str">
        <f>IFERROR(VLOOKUP(G127,'Go Green'!D:D,1,FALSE),"")</f>
        <v/>
      </c>
      <c r="X127" s="21" t="str">
        <f>IFERROR(VLOOKUP(G127,#REF!,1,FALSE),"")</f>
        <v/>
      </c>
      <c r="Y127" s="21" t="str">
        <f>IFERROR(VLOOKUP(G127,Toppings!C:C,1,FALSE),"")</f>
        <v>Crispy Crepes</v>
      </c>
      <c r="Z127" s="21" t="str">
        <f>IFERROR(VLOOKUP(G127,#REF!,1,FALSE),"")</f>
        <v/>
      </c>
      <c r="AB127" s="139" t="s">
        <v>116</v>
      </c>
      <c r="AC127" s="139" t="s">
        <v>326</v>
      </c>
      <c r="AD127" s="135" t="s">
        <v>321</v>
      </c>
      <c r="AE127" s="135" t="s">
        <v>14</v>
      </c>
      <c r="AF127" s="140" t="s">
        <v>320</v>
      </c>
      <c r="AG127" s="135" t="s">
        <v>322</v>
      </c>
      <c r="AH127" s="136">
        <f>4*2.5*1000</f>
        <v>10000</v>
      </c>
      <c r="AI127" s="135" t="s">
        <v>2</v>
      </c>
      <c r="AJ127" s="141">
        <v>172.33</v>
      </c>
      <c r="AK127" s="142">
        <f t="shared" si="130"/>
        <v>1.7233000000000002E-2</v>
      </c>
      <c r="AL127" s="135" t="str">
        <f>IFERROR(IF(AF127="TBD","Y",_xlfn.XLOOKUP(AF127,[2]PIVOT!$D:$D,[2]PIVOT!$J:$J)),"N/A")</f>
        <v>N</v>
      </c>
      <c r="AM127" s="139" t="s">
        <v>449</v>
      </c>
      <c r="AN127" s="25" t="s">
        <v>116</v>
      </c>
      <c r="AO127" s="25" t="s">
        <v>326</v>
      </c>
      <c r="AP127" s="4" t="s">
        <v>321</v>
      </c>
      <c r="AQ127" s="4" t="s">
        <v>296</v>
      </c>
      <c r="AR127" s="16" t="s">
        <v>546</v>
      </c>
      <c r="AS127" s="4" t="s">
        <v>575</v>
      </c>
      <c r="AT127" s="11">
        <f>2.5*1000</f>
        <v>2500</v>
      </c>
      <c r="AU127" s="4" t="s">
        <v>2</v>
      </c>
      <c r="AV127" s="12">
        <v>41.36</v>
      </c>
      <c r="AW127" s="97">
        <f t="shared" si="148"/>
        <v>1.6544E-2</v>
      </c>
      <c r="AX127" s="25" t="s">
        <v>449</v>
      </c>
      <c r="AY127" s="4" t="s">
        <v>14</v>
      </c>
      <c r="AZ127" s="16" t="s">
        <v>320</v>
      </c>
      <c r="BA127" s="4" t="s">
        <v>322</v>
      </c>
      <c r="BB127" s="11">
        <f>4*2.5*1000</f>
        <v>10000</v>
      </c>
      <c r="BC127" s="4" t="s">
        <v>2</v>
      </c>
      <c r="BD127" s="187">
        <v>172.33</v>
      </c>
      <c r="BE127" s="97">
        <f t="shared" si="149"/>
        <v>1.7233000000000002E-2</v>
      </c>
      <c r="BF127" s="16">
        <v>0</v>
      </c>
      <c r="BG127" s="187">
        <f t="shared" si="150"/>
        <v>0</v>
      </c>
      <c r="BI127" s="25" t="s">
        <v>116</v>
      </c>
      <c r="BJ127" s="25" t="s">
        <v>326</v>
      </c>
      <c r="BK127" s="4" t="s">
        <v>321</v>
      </c>
      <c r="BL127" s="4" t="s">
        <v>618</v>
      </c>
      <c r="BM127" s="16" t="s">
        <v>653</v>
      </c>
      <c r="BN127" s="4" t="s">
        <v>575</v>
      </c>
      <c r="BO127" s="11">
        <f>2.5*1000</f>
        <v>2500</v>
      </c>
      <c r="BP127" s="4" t="s">
        <v>2</v>
      </c>
      <c r="BQ127" s="38">
        <v>44.94</v>
      </c>
      <c r="BR127" s="97">
        <f t="shared" si="151"/>
        <v>1.7975999999999999E-2</v>
      </c>
      <c r="BS127" s="25" t="s">
        <v>449</v>
      </c>
      <c r="BT127" s="4" t="s">
        <v>14</v>
      </c>
      <c r="BU127" s="16" t="s">
        <v>320</v>
      </c>
      <c r="BV127" s="4" t="s">
        <v>322</v>
      </c>
      <c r="BW127" s="11">
        <f>4*2.5*1000</f>
        <v>10000</v>
      </c>
      <c r="BX127" s="4" t="s">
        <v>2</v>
      </c>
      <c r="BY127" s="187">
        <v>172.33</v>
      </c>
      <c r="BZ127" s="97">
        <f t="shared" si="152"/>
        <v>1.7233000000000002E-2</v>
      </c>
      <c r="CA127" s="16"/>
      <c r="CB127" s="187">
        <f t="shared" si="153"/>
        <v>0</v>
      </c>
      <c r="CD127" s="209" t="s">
        <v>116</v>
      </c>
      <c r="CE127" s="209" t="s">
        <v>326</v>
      </c>
      <c r="CF127" s="30"/>
      <c r="CG127" s="30"/>
      <c r="CH127" s="212"/>
      <c r="CI127" s="30"/>
      <c r="CJ127" s="210"/>
      <c r="CK127" s="30" t="s">
        <v>2</v>
      </c>
      <c r="CL127" s="31"/>
      <c r="CM127" s="211">
        <f t="shared" si="154"/>
        <v>0</v>
      </c>
      <c r="CN127" s="209" t="s">
        <v>759</v>
      </c>
      <c r="CO127" s="30"/>
      <c r="CP127" s="212"/>
      <c r="CQ127" s="30"/>
      <c r="CR127" s="210"/>
      <c r="CS127" s="30"/>
      <c r="CT127" s="213"/>
      <c r="CU127" s="211">
        <f t="shared" si="155"/>
        <v>0</v>
      </c>
      <c r="CV127" s="212"/>
      <c r="CW127" s="213">
        <f t="shared" si="131"/>
        <v>0</v>
      </c>
    </row>
    <row r="128" spans="1:101" x14ac:dyDescent="0.25">
      <c r="A128" s="126"/>
      <c r="B128" s="127"/>
      <c r="C128" s="127"/>
      <c r="D128" s="127"/>
      <c r="E128" s="127"/>
      <c r="F128" s="283" t="str">
        <f>_xlfn.XLOOKUP($G128,'[1]Product Cost'!$L:$L,'[1]Product Cost'!$K:$K)</f>
        <v>N/A</v>
      </c>
      <c r="G128" s="111" t="s">
        <v>361</v>
      </c>
      <c r="H128" s="284" t="str">
        <f>_xlfn.XLOOKUP($G128,'[1]Product Cost'!$L:$L,'[1]Product Cost'!$M:$M)</f>
        <v>DARE FOODS (ULTIMATE)</v>
      </c>
      <c r="I128" s="284" t="str">
        <f>_xlfn.XLOOKUP($G128,'[1]Product Cost'!$L:$L,'[1]Product Cost'!$N:$N)</f>
        <v>GFS</v>
      </c>
      <c r="J128" s="284" t="str">
        <f>_xlfn.XLOOKUP($G128,'[1]Product Cost'!$L:$L,'[1]Product Cost'!$O:$O)</f>
        <v>1495068</v>
      </c>
      <c r="K128" s="284" t="str">
        <f>_xlfn.XLOOKUP($G128,'[1]Product Cost'!$L:$L,'[1]Product Cost'!$P:$P)</f>
        <v>12X290G</v>
      </c>
      <c r="L128" s="285">
        <f>_xlfn.XLOOKUP($G128,'[1]Product Cost'!$L:$L,'[1]Product Cost'!$Q:$Q)</f>
        <v>3480</v>
      </c>
      <c r="M128" s="284" t="str">
        <f>_xlfn.XLOOKUP($G128,'[1]Product Cost'!$L:$L,'[1]Product Cost'!$R:$R)</f>
        <v>g</v>
      </c>
      <c r="N128" s="286">
        <f>_xlfn.XLOOKUP($G128,'[1]Product Cost'!$L:$L,'[1]Product Cost'!$S:$S)</f>
        <v>46.46</v>
      </c>
      <c r="O128" s="287">
        <f>_xlfn.XLOOKUP($G128,'[1]Product Cost'!$L:$L,'[1]Product Cost'!$T:$T)</f>
        <v>1.3350574712643679E-2</v>
      </c>
      <c r="P128" s="104" t="s">
        <v>931</v>
      </c>
      <c r="R128" s="21" t="str">
        <f t="shared" si="139"/>
        <v>X</v>
      </c>
      <c r="S128" s="21" t="str">
        <f>IFERROR(VLOOKUP(G128,'Topping Sauce'!D:D,1,FALSE),"")</f>
        <v/>
      </c>
      <c r="T128" s="21" t="str">
        <f>IFERROR(VLOOKUP(G128,UFlavurs!D:D,1,FALSE),"")</f>
        <v/>
      </c>
      <c r="U128" s="21" t="str">
        <f>IFERROR(VLOOKUP(G128,Usensation!D:D,1,FALSE),"")</f>
        <v>Lemon Crème Cookies</v>
      </c>
      <c r="V128" s="21" t="str">
        <f>IFERROR(VLOOKUP(G128,Smoothies!D:D,1,FALSE),"")</f>
        <v/>
      </c>
      <c r="W128" s="21" t="str">
        <f>IFERROR(VLOOKUP(G128,'Go Green'!D:D,1,FALSE),"")</f>
        <v/>
      </c>
      <c r="X128" s="21" t="str">
        <f>IFERROR(VLOOKUP(G128,#REF!,1,FALSE),"")</f>
        <v/>
      </c>
      <c r="Y128" s="21" t="str">
        <f>IFERROR(VLOOKUP(G128,Toppings!C:C,1,FALSE),"")</f>
        <v/>
      </c>
      <c r="Z128" s="21" t="str">
        <f>IFERROR(VLOOKUP(G128,#REF!,1,FALSE),"")</f>
        <v/>
      </c>
      <c r="AB128" s="111" t="s">
        <v>116</v>
      </c>
      <c r="AC128" s="111" t="s">
        <v>361</v>
      </c>
      <c r="AD128" s="105" t="s">
        <v>362</v>
      </c>
      <c r="AE128" s="105" t="s">
        <v>901</v>
      </c>
      <c r="AF128" s="105" t="s">
        <v>116</v>
      </c>
      <c r="AG128" s="105" t="s">
        <v>902</v>
      </c>
      <c r="AH128" s="116">
        <f>12*290</f>
        <v>3480</v>
      </c>
      <c r="AI128" s="105" t="s">
        <v>2</v>
      </c>
      <c r="AJ128" s="112">
        <v>45.31</v>
      </c>
      <c r="AK128" s="109">
        <f t="shared" si="130"/>
        <v>1.3020114942528737E-2</v>
      </c>
      <c r="AL128" s="105" t="str">
        <f>IFERROR(IF(AF128="TBD","Y",_xlfn.XLOOKUP(AF128,[2]PIVOT!$D:$D,[2]PIVOT!$J:$J)),"N/A")</f>
        <v>N/A</v>
      </c>
      <c r="AM128" s="104" t="s">
        <v>436</v>
      </c>
      <c r="AN128" s="111" t="s">
        <v>116</v>
      </c>
      <c r="AO128" s="111" t="s">
        <v>361</v>
      </c>
      <c r="AP128" s="105" t="s">
        <v>362</v>
      </c>
      <c r="AQ128" s="105" t="s">
        <v>392</v>
      </c>
      <c r="AR128" s="105" t="s">
        <v>116</v>
      </c>
      <c r="AS128" s="105" t="s">
        <v>360</v>
      </c>
      <c r="AT128" s="116">
        <v>290</v>
      </c>
      <c r="AU128" s="105" t="s">
        <v>2</v>
      </c>
      <c r="AV128" s="110">
        <v>3.27</v>
      </c>
      <c r="AW128" s="109">
        <f t="shared" si="148"/>
        <v>1.1275862068965517E-2</v>
      </c>
      <c r="AX128" s="104" t="s">
        <v>436</v>
      </c>
      <c r="AY128" s="105" t="s">
        <v>392</v>
      </c>
      <c r="AZ128" s="105" t="s">
        <v>116</v>
      </c>
      <c r="BA128" s="105" t="s">
        <v>360</v>
      </c>
      <c r="BB128" s="116">
        <v>290</v>
      </c>
      <c r="BC128" s="105" t="s">
        <v>2</v>
      </c>
      <c r="BD128" s="112">
        <v>3.27</v>
      </c>
      <c r="BE128" s="109">
        <f t="shared" si="149"/>
        <v>1.1275862068965517E-2</v>
      </c>
      <c r="BF128" s="105"/>
      <c r="BG128" s="112">
        <f t="shared" si="150"/>
        <v>0</v>
      </c>
      <c r="BI128" s="111" t="s">
        <v>116</v>
      </c>
      <c r="BJ128" s="111" t="s">
        <v>361</v>
      </c>
      <c r="BK128" s="105" t="s">
        <v>362</v>
      </c>
      <c r="BL128" s="105" t="s">
        <v>392</v>
      </c>
      <c r="BM128" s="105" t="s">
        <v>116</v>
      </c>
      <c r="BN128" s="105" t="s">
        <v>360</v>
      </c>
      <c r="BO128" s="116">
        <v>290</v>
      </c>
      <c r="BP128" s="105" t="s">
        <v>2</v>
      </c>
      <c r="BQ128" s="186">
        <v>3.27</v>
      </c>
      <c r="BR128" s="109">
        <f t="shared" si="151"/>
        <v>1.1275862068965517E-2</v>
      </c>
      <c r="BS128" s="104" t="s">
        <v>436</v>
      </c>
      <c r="BT128" s="105" t="s">
        <v>392</v>
      </c>
      <c r="BU128" s="105" t="s">
        <v>116</v>
      </c>
      <c r="BV128" s="105" t="s">
        <v>360</v>
      </c>
      <c r="BW128" s="116">
        <v>290</v>
      </c>
      <c r="BX128" s="105" t="s">
        <v>2</v>
      </c>
      <c r="BY128" s="112">
        <v>3.27</v>
      </c>
      <c r="BZ128" s="109">
        <f t="shared" si="152"/>
        <v>1.1275862068965517E-2</v>
      </c>
      <c r="CA128" s="105"/>
      <c r="CB128" s="112">
        <f t="shared" si="153"/>
        <v>0</v>
      </c>
      <c r="CD128" s="218" t="s">
        <v>116</v>
      </c>
      <c r="CE128" s="218" t="s">
        <v>361</v>
      </c>
      <c r="CF128" s="30"/>
      <c r="CG128" s="30"/>
      <c r="CH128" s="30"/>
      <c r="CI128" s="30"/>
      <c r="CJ128" s="237"/>
      <c r="CK128" s="30" t="s">
        <v>2</v>
      </c>
      <c r="CL128" s="236"/>
      <c r="CM128" s="211">
        <f t="shared" si="154"/>
        <v>0</v>
      </c>
      <c r="CN128" s="209" t="s">
        <v>436</v>
      </c>
      <c r="CO128" s="30"/>
      <c r="CP128" s="30"/>
      <c r="CQ128" s="30"/>
      <c r="CR128" s="237"/>
      <c r="CS128" s="30"/>
      <c r="CT128" s="236"/>
      <c r="CU128" s="211">
        <f t="shared" si="155"/>
        <v>0</v>
      </c>
      <c r="CV128" s="30"/>
      <c r="CW128" s="236">
        <f t="shared" si="131"/>
        <v>0</v>
      </c>
    </row>
    <row r="129" spans="1:101" x14ac:dyDescent="0.25">
      <c r="A129" s="126"/>
      <c r="B129" s="127"/>
      <c r="C129" s="127"/>
      <c r="D129" s="127"/>
      <c r="E129" s="127"/>
      <c r="F129" s="283" t="str">
        <f>_xlfn.XLOOKUP($G129,'[1]Product Cost'!$L:$L,'[1]Product Cost'!$K:$K)</f>
        <v>DEYOGEN01</v>
      </c>
      <c r="G129" s="111" t="s">
        <v>332</v>
      </c>
      <c r="H129" s="284" t="str">
        <f>_xlfn.XLOOKUP($G129,'[1]Product Cost'!$L:$L,'[1]Product Cost'!$M:$M)</f>
        <v>YOGEN FRUZ GROUP (VINCENT SELECTION)</v>
      </c>
      <c r="I129" s="284" t="str">
        <f>_xlfn.XLOOKUP($G129,'[1]Product Cost'!$L:$L,'[1]Product Cost'!$N:$N)</f>
        <v>HEAD OFFICE</v>
      </c>
      <c r="J129" s="284" t="str">
        <f>_xlfn.XLOOKUP($G129,'[1]Product Cost'!$L:$L,'[1]Product Cost'!$O:$O)</f>
        <v>N/A</v>
      </c>
      <c r="K129" s="284" t="str">
        <f>_xlfn.XLOOKUP($G129,'[1]Product Cost'!$L:$L,'[1]Product Cost'!$P:$P)</f>
        <v>1KG/POLY BAG</v>
      </c>
      <c r="L129" s="285">
        <f>_xlfn.XLOOKUP($G129,'[1]Product Cost'!$L:$L,'[1]Product Cost'!$Q:$Q)</f>
        <v>1000</v>
      </c>
      <c r="M129" s="284" t="str">
        <f>_xlfn.XLOOKUP($G129,'[1]Product Cost'!$L:$L,'[1]Product Cost'!$R:$R)</f>
        <v>g</v>
      </c>
      <c r="N129" s="286">
        <f>_xlfn.XLOOKUP($G129,'[1]Product Cost'!$L:$L,'[1]Product Cost'!$S:$S)</f>
        <v>34</v>
      </c>
      <c r="O129" s="287">
        <f>_xlfn.XLOOKUP($G129,'[1]Product Cost'!$L:$L,'[1]Product Cost'!$T:$T)</f>
        <v>3.4000000000000002E-2</v>
      </c>
      <c r="P129" s="104" t="s">
        <v>929</v>
      </c>
      <c r="R129" s="21" t="str">
        <f t="shared" si="139"/>
        <v/>
      </c>
      <c r="S129" s="21" t="str">
        <f>IFERROR(VLOOKUP(G129,'Topping Sauce'!D:D,1,FALSE),"")</f>
        <v/>
      </c>
      <c r="T129" s="21" t="str">
        <f>IFERROR(VLOOKUP(G129,UFlavurs!D:D,1,FALSE),"")</f>
        <v/>
      </c>
      <c r="U129" s="21" t="str">
        <f>IFERROR(VLOOKUP(G129,Usensation!D:D,1,FALSE),"")</f>
        <v/>
      </c>
      <c r="V129" s="21" t="str">
        <f>IFERROR(VLOOKUP(G129,Smoothies!D:D,1,FALSE),"")</f>
        <v/>
      </c>
      <c r="W129" s="21" t="str">
        <f>IFERROR(VLOOKUP(G129,'Go Green'!D:D,1,FALSE),"")</f>
        <v/>
      </c>
      <c r="X129" s="21" t="str">
        <f>IFERROR(VLOOKUP(G129,#REF!,1,FALSE),"")</f>
        <v/>
      </c>
      <c r="Y129" s="21" t="str">
        <f>IFERROR(VLOOKUP(G129,Toppings!C:C,1,FALSE),"")</f>
        <v/>
      </c>
      <c r="Z129" s="21" t="str">
        <f>IFERROR(VLOOKUP(G129,#REF!,1,FALSE),"")</f>
        <v/>
      </c>
      <c r="AB129" s="134" t="s">
        <v>368</v>
      </c>
      <c r="AC129" s="134" t="s">
        <v>332</v>
      </c>
      <c r="AD129" s="135" t="s">
        <v>334</v>
      </c>
      <c r="AE129" s="135" t="s">
        <v>198</v>
      </c>
      <c r="AF129" s="135" t="s">
        <v>116</v>
      </c>
      <c r="AG129" s="135" t="s">
        <v>336</v>
      </c>
      <c r="AH129" s="136">
        <f>1*1000</f>
        <v>1000</v>
      </c>
      <c r="AI129" s="135" t="s">
        <v>2</v>
      </c>
      <c r="AJ129" s="137">
        <v>34</v>
      </c>
      <c r="AK129" s="143">
        <f t="shared" si="130"/>
        <v>3.4000000000000002E-2</v>
      </c>
      <c r="AL129" s="135" t="str">
        <f>IFERROR(IF(AF129="TBD","Y",_xlfn.XLOOKUP(AF129,[2]PIVOT!$D:$D,[2]PIVOT!$J:$J)),"N/A")</f>
        <v>N/A</v>
      </c>
      <c r="AM129" s="139" t="s">
        <v>371</v>
      </c>
      <c r="AN129" s="134" t="s">
        <v>368</v>
      </c>
      <c r="AO129" s="134" t="s">
        <v>332</v>
      </c>
      <c r="AP129" s="135" t="s">
        <v>334</v>
      </c>
      <c r="AQ129" s="135" t="s">
        <v>198</v>
      </c>
      <c r="AR129" s="135" t="s">
        <v>116</v>
      </c>
      <c r="AS129" s="135" t="s">
        <v>336</v>
      </c>
      <c r="AT129" s="136">
        <f>1*1000</f>
        <v>1000</v>
      </c>
      <c r="AU129" s="135" t="s">
        <v>2</v>
      </c>
      <c r="AV129" s="137">
        <f>34+30</f>
        <v>64</v>
      </c>
      <c r="AW129" s="143">
        <f t="shared" si="148"/>
        <v>6.4000000000000001E-2</v>
      </c>
      <c r="AX129" s="139" t="s">
        <v>615</v>
      </c>
      <c r="AY129" s="135" t="s">
        <v>198</v>
      </c>
      <c r="AZ129" s="135" t="s">
        <v>116</v>
      </c>
      <c r="BA129" s="135" t="s">
        <v>336</v>
      </c>
      <c r="BB129" s="136">
        <f>1*1000</f>
        <v>1000</v>
      </c>
      <c r="BC129" s="135" t="s">
        <v>2</v>
      </c>
      <c r="BD129" s="192">
        <v>64</v>
      </c>
      <c r="BE129" s="143">
        <f t="shared" si="149"/>
        <v>6.4000000000000001E-2</v>
      </c>
      <c r="BF129" s="135"/>
      <c r="BG129" s="192">
        <f t="shared" si="150"/>
        <v>0</v>
      </c>
      <c r="BI129" s="134" t="s">
        <v>368</v>
      </c>
      <c r="BJ129" s="134" t="s">
        <v>332</v>
      </c>
      <c r="BK129" s="135" t="s">
        <v>334</v>
      </c>
      <c r="BL129" s="135" t="s">
        <v>198</v>
      </c>
      <c r="BM129" s="135" t="s">
        <v>116</v>
      </c>
      <c r="BN129" s="135" t="s">
        <v>336</v>
      </c>
      <c r="BO129" s="136">
        <f>1*1000</f>
        <v>1000</v>
      </c>
      <c r="BP129" s="135" t="s">
        <v>2</v>
      </c>
      <c r="BQ129" s="192">
        <f>34+30</f>
        <v>64</v>
      </c>
      <c r="BR129" s="143">
        <f t="shared" si="151"/>
        <v>6.4000000000000001E-2</v>
      </c>
      <c r="BS129" s="139" t="s">
        <v>615</v>
      </c>
      <c r="BT129" s="135" t="s">
        <v>198</v>
      </c>
      <c r="BU129" s="135" t="s">
        <v>116</v>
      </c>
      <c r="BV129" s="135" t="s">
        <v>336</v>
      </c>
      <c r="BW129" s="136">
        <f>1*1000</f>
        <v>1000</v>
      </c>
      <c r="BX129" s="135" t="s">
        <v>2</v>
      </c>
      <c r="BY129" s="192">
        <v>64</v>
      </c>
      <c r="BZ129" s="143">
        <f t="shared" si="152"/>
        <v>6.4000000000000001E-2</v>
      </c>
      <c r="CA129" s="135"/>
      <c r="CB129" s="192">
        <f t="shared" si="153"/>
        <v>0</v>
      </c>
      <c r="CD129" s="134" t="s">
        <v>368</v>
      </c>
      <c r="CE129" s="134" t="s">
        <v>332</v>
      </c>
      <c r="CF129" s="135" t="s">
        <v>334</v>
      </c>
      <c r="CG129" s="135" t="s">
        <v>198</v>
      </c>
      <c r="CH129" s="135" t="s">
        <v>116</v>
      </c>
      <c r="CI129" s="135" t="s">
        <v>336</v>
      </c>
      <c r="CJ129" s="136">
        <f>1*1000</f>
        <v>1000</v>
      </c>
      <c r="CK129" s="135" t="s">
        <v>2</v>
      </c>
      <c r="CL129" s="137">
        <v>46.27</v>
      </c>
      <c r="CM129" s="143">
        <f t="shared" si="154"/>
        <v>4.6270000000000006E-2</v>
      </c>
      <c r="CN129" s="139" t="s">
        <v>371</v>
      </c>
      <c r="CO129" s="135"/>
      <c r="CP129" s="135"/>
      <c r="CQ129" s="135"/>
      <c r="CR129" s="136"/>
      <c r="CS129" s="135"/>
      <c r="CT129" s="192"/>
      <c r="CU129" s="143">
        <f t="shared" si="155"/>
        <v>0</v>
      </c>
      <c r="CV129" s="135"/>
      <c r="CW129" s="192">
        <f t="shared" si="131"/>
        <v>0</v>
      </c>
    </row>
    <row r="130" spans="1:101" x14ac:dyDescent="0.25">
      <c r="A130" s="126"/>
      <c r="B130" s="127"/>
      <c r="C130" s="127"/>
      <c r="D130" s="127"/>
      <c r="E130" s="127"/>
      <c r="F130" s="283" t="str">
        <f>_xlfn.XLOOKUP($G130,'[1]Product Cost'!$L:$L,'[1]Product Cost'!$K:$K)</f>
        <v>N/A</v>
      </c>
      <c r="G130" s="111" t="s">
        <v>319</v>
      </c>
      <c r="H130" s="284" t="str">
        <f>_xlfn.XLOOKUP($G130,'[1]Product Cost'!$L:$L,'[1]Product Cost'!$M:$M)</f>
        <v>GORDON CHOICE (DAVID ROBERTS)</v>
      </c>
      <c r="I130" s="284" t="str">
        <f>_xlfn.XLOOKUP($G130,'[1]Product Cost'!$L:$L,'[1]Product Cost'!$N:$N)</f>
        <v>GFS</v>
      </c>
      <c r="J130" s="284" t="str">
        <f>_xlfn.XLOOKUP($G130,'[1]Product Cost'!$L:$L,'[1]Product Cost'!$O:$O)</f>
        <v>7134805</v>
      </c>
      <c r="K130" s="284" t="str">
        <f>_xlfn.XLOOKUP($G130,'[1]Product Cost'!$L:$L,'[1]Product Cost'!$P:$P)</f>
        <v>1X3KG</v>
      </c>
      <c r="L130" s="285">
        <f>_xlfn.XLOOKUP($G130,'[1]Product Cost'!$L:$L,'[1]Product Cost'!$Q:$Q)</f>
        <v>3000</v>
      </c>
      <c r="M130" s="284" t="str">
        <f>_xlfn.XLOOKUP($G130,'[1]Product Cost'!$L:$L,'[1]Product Cost'!$R:$R)</f>
        <v>g</v>
      </c>
      <c r="N130" s="286">
        <f>_xlfn.XLOOKUP($G130,'[1]Product Cost'!$L:$L,'[1]Product Cost'!$S:$S)</f>
        <v>62.46</v>
      </c>
      <c r="O130" s="287">
        <f>_xlfn.XLOOKUP($G130,'[1]Product Cost'!$L:$L,'[1]Product Cost'!$T:$T)</f>
        <v>2.0820000000000002E-2</v>
      </c>
      <c r="P130" s="104" t="s">
        <v>924</v>
      </c>
      <c r="R130" s="21" t="str">
        <f t="shared" si="139"/>
        <v>X</v>
      </c>
      <c r="S130" s="21" t="str">
        <f>IFERROR(VLOOKUP(G130,'Topping Sauce'!D:D,1,FALSE),"")</f>
        <v/>
      </c>
      <c r="T130" s="21" t="str">
        <f>IFERROR(VLOOKUP(G130,UFlavurs!D:D,1,FALSE),"")</f>
        <v/>
      </c>
      <c r="U130" s="21" t="str">
        <f>IFERROR(VLOOKUP(G130,Usensation!D:D,1,FALSE),"")</f>
        <v>Walnut pieces</v>
      </c>
      <c r="V130" s="21" t="str">
        <f>IFERROR(VLOOKUP(G130,Smoothies!D:D,1,FALSE),"")</f>
        <v/>
      </c>
      <c r="W130" s="21" t="str">
        <f>IFERROR(VLOOKUP(G130,'Go Green'!D:D,1,FALSE),"")</f>
        <v/>
      </c>
      <c r="X130" s="21" t="str">
        <f>IFERROR(VLOOKUP(G130,#REF!,1,FALSE),"")</f>
        <v/>
      </c>
      <c r="Y130" s="21" t="str">
        <f>IFERROR(VLOOKUP(G130,Toppings!C:C,1,FALSE),"")</f>
        <v/>
      </c>
      <c r="Z130" s="21" t="str">
        <f>IFERROR(VLOOKUP(G130,#REF!,1,FALSE),"")</f>
        <v/>
      </c>
      <c r="AB130" s="134" t="s">
        <v>116</v>
      </c>
      <c r="AC130" s="134" t="s">
        <v>319</v>
      </c>
      <c r="AD130" s="135" t="s">
        <v>510</v>
      </c>
      <c r="AE130" s="135" t="s">
        <v>858</v>
      </c>
      <c r="AF130" s="135" t="s">
        <v>394</v>
      </c>
      <c r="AG130" s="135" t="s">
        <v>438</v>
      </c>
      <c r="AH130" s="135">
        <f>1*1*1000</f>
        <v>1000</v>
      </c>
      <c r="AI130" s="135" t="s">
        <v>2</v>
      </c>
      <c r="AJ130" s="141">
        <v>16.989999999999998</v>
      </c>
      <c r="AK130" s="142">
        <f t="shared" si="130"/>
        <v>1.6989999999999998E-2</v>
      </c>
      <c r="AL130" s="135" t="str">
        <f>IFERROR(IF(AF130="TBD","Y",_xlfn.XLOOKUP(AF130,[2]PIVOT!$D:$D,[2]PIVOT!$J:$J)),"N/A")</f>
        <v>N</v>
      </c>
      <c r="AM130" s="139" t="s">
        <v>449</v>
      </c>
      <c r="AN130" s="134" t="s">
        <v>116</v>
      </c>
      <c r="AO130" s="134" t="s">
        <v>319</v>
      </c>
      <c r="AP130" s="135" t="s">
        <v>552</v>
      </c>
      <c r="AQ130" s="135" t="s">
        <v>553</v>
      </c>
      <c r="AR130" s="135" t="s">
        <v>116</v>
      </c>
      <c r="AS130" s="135" t="s">
        <v>536</v>
      </c>
      <c r="AT130" s="135">
        <f>1*1*1000</f>
        <v>1000</v>
      </c>
      <c r="AU130" s="135" t="s">
        <v>2</v>
      </c>
      <c r="AV130" s="141">
        <v>16.989999999999998</v>
      </c>
      <c r="AW130" s="142">
        <f t="shared" si="148"/>
        <v>1.6989999999999998E-2</v>
      </c>
      <c r="AX130" s="139" t="s">
        <v>449</v>
      </c>
      <c r="AY130" s="135" t="s">
        <v>439</v>
      </c>
      <c r="AZ130" s="135" t="s">
        <v>394</v>
      </c>
      <c r="BA130" s="135" t="s">
        <v>438</v>
      </c>
      <c r="BB130" s="135">
        <f>1*1*1000</f>
        <v>1000</v>
      </c>
      <c r="BC130" s="135" t="s">
        <v>2</v>
      </c>
      <c r="BD130" s="141">
        <v>16.989999999999998</v>
      </c>
      <c r="BE130" s="142">
        <f t="shared" si="149"/>
        <v>1.6989999999999998E-2</v>
      </c>
      <c r="BF130" s="135"/>
      <c r="BG130" s="141">
        <f t="shared" si="150"/>
        <v>0</v>
      </c>
      <c r="BI130" s="134" t="s">
        <v>116</v>
      </c>
      <c r="BJ130" s="134" t="s">
        <v>319</v>
      </c>
      <c r="BK130" s="135" t="s">
        <v>552</v>
      </c>
      <c r="BL130" s="135" t="s">
        <v>553</v>
      </c>
      <c r="BM130" s="135" t="s">
        <v>116</v>
      </c>
      <c r="BN130" s="135" t="s">
        <v>536</v>
      </c>
      <c r="BO130" s="135">
        <f>1*1*1000</f>
        <v>1000</v>
      </c>
      <c r="BP130" s="135" t="s">
        <v>2</v>
      </c>
      <c r="BQ130" s="192">
        <v>16.989999999999998</v>
      </c>
      <c r="BR130" s="142">
        <f t="shared" si="151"/>
        <v>1.6989999999999998E-2</v>
      </c>
      <c r="BS130" s="139" t="s">
        <v>449</v>
      </c>
      <c r="BT130" s="135" t="s">
        <v>439</v>
      </c>
      <c r="BU130" s="135" t="s">
        <v>394</v>
      </c>
      <c r="BV130" s="135" t="s">
        <v>438</v>
      </c>
      <c r="BW130" s="135">
        <f>1*1*1000</f>
        <v>1000</v>
      </c>
      <c r="BX130" s="135" t="s">
        <v>2</v>
      </c>
      <c r="BY130" s="192">
        <v>16.989999999999998</v>
      </c>
      <c r="BZ130" s="142">
        <f t="shared" si="152"/>
        <v>1.6989999999999998E-2</v>
      </c>
      <c r="CA130" s="135"/>
      <c r="CB130" s="141">
        <f t="shared" si="153"/>
        <v>0</v>
      </c>
      <c r="CD130" s="134" t="s">
        <v>116</v>
      </c>
      <c r="CE130" s="134" t="s">
        <v>319</v>
      </c>
      <c r="CF130" s="135" t="s">
        <v>530</v>
      </c>
      <c r="CG130" s="135" t="s">
        <v>392</v>
      </c>
      <c r="CH130" s="135" t="s">
        <v>116</v>
      </c>
      <c r="CI130" s="135" t="s">
        <v>789</v>
      </c>
      <c r="CJ130" s="135">
        <v>680</v>
      </c>
      <c r="CK130" s="135" t="s">
        <v>2</v>
      </c>
      <c r="CL130" s="141">
        <v>9.3000000000000007</v>
      </c>
      <c r="CM130" s="142">
        <f t="shared" si="154"/>
        <v>1.3676470588235295E-2</v>
      </c>
      <c r="CN130" s="139" t="s">
        <v>449</v>
      </c>
      <c r="CO130" s="135"/>
      <c r="CP130" s="135"/>
      <c r="CQ130" s="135"/>
      <c r="CR130" s="135"/>
      <c r="CS130" s="135"/>
      <c r="CT130" s="192"/>
      <c r="CU130" s="142">
        <f t="shared" si="155"/>
        <v>0</v>
      </c>
      <c r="CV130" s="135"/>
      <c r="CW130" s="141">
        <f t="shared" si="131"/>
        <v>0</v>
      </c>
    </row>
    <row r="131" spans="1:101" ht="18.75" x14ac:dyDescent="0.3">
      <c r="A131" s="126"/>
      <c r="B131" s="127"/>
      <c r="C131" s="127"/>
      <c r="D131" s="127"/>
      <c r="E131" s="127"/>
      <c r="F131" s="277" t="s">
        <v>444</v>
      </c>
      <c r="G131" s="278"/>
      <c r="H131" s="279"/>
      <c r="I131" s="279"/>
      <c r="J131" s="279"/>
      <c r="K131" s="279"/>
      <c r="L131" s="279"/>
      <c r="M131" s="279"/>
      <c r="N131" s="280"/>
      <c r="O131" s="281"/>
      <c r="P131" s="278"/>
      <c r="R131" s="34" t="str">
        <f t="shared" si="107"/>
        <v/>
      </c>
      <c r="S131" s="34" t="str">
        <f>IFERROR(VLOOKUP(G131,'Topping Sauce'!D:D,1,FALSE),"")</f>
        <v/>
      </c>
      <c r="T131" s="34" t="str">
        <f>IFERROR(VLOOKUP(G131,UFlavurs!D:D,1,FALSE),"")</f>
        <v/>
      </c>
      <c r="U131" s="34" t="str">
        <f>IFERROR(VLOOKUP(G131,Usensation!D:D,1,FALSE),"")</f>
        <v/>
      </c>
      <c r="V131" s="34" t="str">
        <f>IFERROR(VLOOKUP(G131,Smoothies!D:D,1,FALSE),"")</f>
        <v/>
      </c>
      <c r="W131" s="34" t="str">
        <f>IFERROR(VLOOKUP(G131,'Go Green'!D:D,1,FALSE),"")</f>
        <v/>
      </c>
      <c r="X131" s="34" t="str">
        <f>IFERROR(VLOOKUP(G131,#REF!,1,FALSE),"")</f>
        <v/>
      </c>
      <c r="Y131" s="34" t="str">
        <f>IFERROR(VLOOKUP(G131,Toppings!C:C,1,FALSE),"")</f>
        <v/>
      </c>
      <c r="Z131" s="34" t="str">
        <f>IFERROR(VLOOKUP(G131,#REF!,1,FALSE),"")</f>
        <v/>
      </c>
      <c r="AB131" s="27" t="s">
        <v>444</v>
      </c>
      <c r="AC131" s="26"/>
      <c r="AD131" s="5"/>
      <c r="AE131" s="5"/>
      <c r="AF131" s="5"/>
      <c r="AG131" s="5"/>
      <c r="AH131" s="5"/>
      <c r="AI131" s="5"/>
      <c r="AJ131" s="99"/>
      <c r="AK131" s="95"/>
      <c r="AL131" s="5"/>
      <c r="AM131" s="26"/>
      <c r="AN131" s="27" t="s">
        <v>444</v>
      </c>
      <c r="AO131" s="26"/>
      <c r="AP131" s="5"/>
      <c r="AQ131" s="5"/>
      <c r="AR131" s="5"/>
      <c r="AS131" s="5"/>
      <c r="AT131" s="5"/>
      <c r="AU131" s="5"/>
      <c r="AV131" s="99"/>
      <c r="AW131" s="95"/>
      <c r="AX131" s="26"/>
      <c r="AY131" s="5" t="s">
        <v>418</v>
      </c>
      <c r="AZ131" s="5"/>
      <c r="BA131" s="5" t="s">
        <v>418</v>
      </c>
      <c r="BB131" s="5"/>
      <c r="BC131" s="5" t="s">
        <v>418</v>
      </c>
      <c r="BD131" s="191"/>
      <c r="BE131" s="95"/>
      <c r="BF131" s="5"/>
      <c r="BG131" s="191">
        <f t="shared" si="109"/>
        <v>0</v>
      </c>
      <c r="BI131" s="27" t="s">
        <v>444</v>
      </c>
      <c r="BJ131" s="26"/>
      <c r="BK131" s="5"/>
      <c r="BL131" s="5"/>
      <c r="BM131" s="5"/>
      <c r="BN131" s="5"/>
      <c r="BO131" s="5"/>
      <c r="BP131" s="5"/>
      <c r="BQ131" s="191"/>
      <c r="BR131" s="95"/>
      <c r="BS131" s="26"/>
      <c r="BT131" s="5"/>
      <c r="BU131" s="5"/>
      <c r="BV131" s="5"/>
      <c r="BW131" s="5"/>
      <c r="BX131" s="5"/>
      <c r="BY131" s="191"/>
      <c r="BZ131" s="95"/>
      <c r="CA131" s="5"/>
      <c r="CB131" s="191">
        <f t="shared" si="108"/>
        <v>0</v>
      </c>
      <c r="CD131" s="27" t="s">
        <v>444</v>
      </c>
      <c r="CE131" s="26"/>
      <c r="CF131" s="5"/>
      <c r="CG131" s="5"/>
      <c r="CH131" s="5"/>
      <c r="CI131" s="5"/>
      <c r="CJ131" s="5"/>
      <c r="CK131" s="5"/>
      <c r="CL131" s="99"/>
      <c r="CM131" s="95"/>
      <c r="CN131" s="26"/>
      <c r="CO131" s="5"/>
      <c r="CP131" s="5"/>
      <c r="CQ131" s="5"/>
      <c r="CR131" s="5"/>
      <c r="CS131" s="5"/>
      <c r="CT131" s="191"/>
      <c r="CU131" s="95"/>
      <c r="CV131" s="5"/>
      <c r="CW131" s="191">
        <f t="shared" si="129"/>
        <v>0</v>
      </c>
    </row>
    <row r="132" spans="1:101" x14ac:dyDescent="0.25">
      <c r="A132" s="126"/>
      <c r="B132" s="127"/>
      <c r="C132" s="127"/>
      <c r="D132" s="127"/>
      <c r="E132" s="127"/>
      <c r="F132" s="283" t="e">
        <f>_xlfn.XLOOKUP($G132,'[1]Product Cost'!$L:$L,'[1]Product Cost'!$K:$K)</f>
        <v>#N/A</v>
      </c>
      <c r="G132" s="25" t="str">
        <f>'Topping Sauce'!$C$6</f>
        <v>Caramel Sauce</v>
      </c>
      <c r="H132" s="284" t="e">
        <f>_xlfn.XLOOKUP($G132,'[1]Product Cost'!$L:$L,'[1]Product Cost'!$M:$M)</f>
        <v>#N/A</v>
      </c>
      <c r="I132" s="284" t="e">
        <f>_xlfn.XLOOKUP($G132,'[1]Product Cost'!$L:$L,'[1]Product Cost'!$N:$N)</f>
        <v>#N/A</v>
      </c>
      <c r="J132" s="284" t="e">
        <f>_xlfn.XLOOKUP($G132,'[1]Product Cost'!$L:$L,'[1]Product Cost'!$O:$O)</f>
        <v>#N/A</v>
      </c>
      <c r="K132" s="284" t="e">
        <f>_xlfn.XLOOKUP($G132,'[1]Product Cost'!$L:$L,'[1]Product Cost'!$P:$P)</f>
        <v>#N/A</v>
      </c>
      <c r="L132" s="285" t="e">
        <f>_xlfn.XLOOKUP($G132,'[1]Product Cost'!$L:$L,'[1]Product Cost'!$Q:$Q)</f>
        <v>#N/A</v>
      </c>
      <c r="M132" s="284" t="e">
        <f>_xlfn.XLOOKUP($G132,'[1]Product Cost'!$L:$L,'[1]Product Cost'!$R:$R)</f>
        <v>#N/A</v>
      </c>
      <c r="N132" s="286" t="e">
        <f>_xlfn.XLOOKUP($G132,'[1]Product Cost'!$L:$L,'[1]Product Cost'!$S:$S)</f>
        <v>#N/A</v>
      </c>
      <c r="O132" s="282">
        <f>'Topping Sauce'!$J$6</f>
        <v>6.3087500000000001E-3</v>
      </c>
      <c r="P132" s="25"/>
      <c r="R132" s="21" t="str">
        <f t="shared" si="107"/>
        <v>X</v>
      </c>
      <c r="S132" s="21" t="str">
        <f>IFERROR(VLOOKUP(G132,'Topping Sauce'!D:D,1,FALSE),"")</f>
        <v/>
      </c>
      <c r="T132" s="21" t="str">
        <f>IFERROR(VLOOKUP(G132,UFlavurs!D:D,1,FALSE),"")</f>
        <v/>
      </c>
      <c r="U132" s="21" t="str">
        <f>IFERROR(VLOOKUP(G132,Usensation!D:D,1,FALSE),"")</f>
        <v>Caramel Sauce</v>
      </c>
      <c r="V132" s="21" t="str">
        <f>IFERROR(VLOOKUP(G132,Smoothies!D:D,1,FALSE),"")</f>
        <v/>
      </c>
      <c r="W132" s="21" t="str">
        <f>IFERROR(VLOOKUP(G132,'Go Green'!D:D,1,FALSE),"")</f>
        <v/>
      </c>
      <c r="X132" s="21" t="str">
        <f>IFERROR(VLOOKUP(G132,#REF!,1,FALSE),"")</f>
        <v/>
      </c>
      <c r="Y132" s="21" t="str">
        <f>IFERROR(VLOOKUP(G132,Toppings!C:C,1,FALSE),"")</f>
        <v/>
      </c>
      <c r="Z132" s="21" t="str">
        <f>IFERROR(VLOOKUP(G132,#REF!,1,FALSE),"")</f>
        <v/>
      </c>
      <c r="AB132" s="25"/>
      <c r="AC132" s="25" t="str">
        <f>'Topping Sauce'!$C$6</f>
        <v>Caramel Sauce</v>
      </c>
      <c r="AD132" s="4"/>
      <c r="AE132" s="4"/>
      <c r="AF132" s="4"/>
      <c r="AG132" s="4"/>
      <c r="AH132" s="4"/>
      <c r="AI132" s="4" t="s">
        <v>2</v>
      </c>
      <c r="AJ132" s="2"/>
      <c r="AK132" s="96">
        <f>'Topping Sauce'!$J$6</f>
        <v>6.3087500000000001E-3</v>
      </c>
      <c r="AL132" s="4"/>
      <c r="AM132" s="25"/>
      <c r="AN132" s="25"/>
      <c r="AO132" s="25"/>
      <c r="AP132" s="4"/>
      <c r="AQ132" s="4"/>
      <c r="AR132" s="4"/>
      <c r="AS132" s="4"/>
      <c r="AT132" s="4"/>
      <c r="AU132" s="4"/>
      <c r="AV132" s="2"/>
      <c r="AW132" s="96"/>
      <c r="AX132" s="25"/>
      <c r="AY132" s="4"/>
      <c r="AZ132" s="4"/>
      <c r="BA132" s="4"/>
      <c r="BB132" s="4"/>
      <c r="BC132" s="4"/>
      <c r="BD132" s="23"/>
      <c r="BE132" s="96"/>
      <c r="BF132" s="4"/>
      <c r="BG132" s="23"/>
      <c r="BI132" s="25"/>
      <c r="BJ132" s="25"/>
      <c r="BK132" s="4"/>
      <c r="BL132" s="4"/>
      <c r="BM132" s="4"/>
      <c r="BN132" s="4"/>
      <c r="BO132" s="4"/>
      <c r="BP132" s="4"/>
      <c r="BQ132" s="23"/>
      <c r="BR132" s="96"/>
      <c r="BS132" s="25"/>
      <c r="BT132" s="4"/>
      <c r="BU132" s="4"/>
      <c r="BV132" s="4"/>
      <c r="BW132" s="4"/>
      <c r="BX132" s="4"/>
      <c r="BY132" s="23"/>
      <c r="BZ132" s="96"/>
      <c r="CA132" s="4"/>
      <c r="CB132" s="23"/>
      <c r="CD132" s="25"/>
      <c r="CE132" s="25"/>
      <c r="CF132" s="4"/>
      <c r="CG132" s="4"/>
      <c r="CH132" s="4"/>
      <c r="CI132" s="4"/>
      <c r="CJ132" s="4"/>
      <c r="CK132" s="4"/>
      <c r="CL132" s="2"/>
      <c r="CM132" s="96"/>
      <c r="CN132" s="25"/>
      <c r="CO132" s="4"/>
      <c r="CP132" s="4"/>
      <c r="CQ132" s="4"/>
      <c r="CR132" s="4"/>
      <c r="CS132" s="4"/>
      <c r="CT132" s="23"/>
      <c r="CU132" s="96"/>
      <c r="CV132" s="4"/>
      <c r="CW132" s="23"/>
    </row>
    <row r="133" spans="1:101" x14ac:dyDescent="0.25">
      <c r="A133" s="126"/>
      <c r="B133" s="127"/>
      <c r="C133" s="127"/>
      <c r="D133" s="127"/>
      <c r="E133" s="127"/>
      <c r="F133" s="283" t="e">
        <f>_xlfn.XLOOKUP($G133,'[1]Product Cost'!$L:$L,'[1]Product Cost'!$K:$K)</f>
        <v>#N/A</v>
      </c>
      <c r="G133" s="104" t="str">
        <f>'Topping Sauce'!$C$16</f>
        <v>Salted Caramel Hot Sauce</v>
      </c>
      <c r="H133" s="284" t="e">
        <f>_xlfn.XLOOKUP($G133,'[1]Product Cost'!$L:$L,'[1]Product Cost'!$M:$M)</f>
        <v>#N/A</v>
      </c>
      <c r="I133" s="284" t="e">
        <f>_xlfn.XLOOKUP($G133,'[1]Product Cost'!$L:$L,'[1]Product Cost'!$N:$N)</f>
        <v>#N/A</v>
      </c>
      <c r="J133" s="284" t="e">
        <f>_xlfn.XLOOKUP($G133,'[1]Product Cost'!$L:$L,'[1]Product Cost'!$O:$O)</f>
        <v>#N/A</v>
      </c>
      <c r="K133" s="284" t="e">
        <f>_xlfn.XLOOKUP($G133,'[1]Product Cost'!$L:$L,'[1]Product Cost'!$P:$P)</f>
        <v>#N/A</v>
      </c>
      <c r="L133" s="285" t="e">
        <f>_xlfn.XLOOKUP($G133,'[1]Product Cost'!$L:$L,'[1]Product Cost'!$Q:$Q)</f>
        <v>#N/A</v>
      </c>
      <c r="M133" s="284" t="e">
        <f>_xlfn.XLOOKUP($G133,'[1]Product Cost'!$L:$L,'[1]Product Cost'!$R:$R)</f>
        <v>#N/A</v>
      </c>
      <c r="N133" s="286" t="e">
        <f>_xlfn.XLOOKUP($G133,'[1]Product Cost'!$L:$L,'[1]Product Cost'!$S:$S)</f>
        <v>#N/A</v>
      </c>
      <c r="O133" s="282">
        <f>'Topping Sauce'!$J$16</f>
        <v>2.2993117612322637E-2</v>
      </c>
      <c r="P133" s="104" t="s">
        <v>925</v>
      </c>
      <c r="R133" s="21" t="str">
        <f t="shared" si="107"/>
        <v/>
      </c>
      <c r="S133" s="21" t="str">
        <f>IFERROR(VLOOKUP(G133,'Topping Sauce'!D:D,1,FALSE),"")</f>
        <v/>
      </c>
      <c r="T133" s="21" t="str">
        <f>IFERROR(VLOOKUP(G133,UFlavurs!D:D,1,FALSE),"")</f>
        <v/>
      </c>
      <c r="U133" s="21" t="str">
        <f>IFERROR(VLOOKUP(G133,Usensation!D:D,1,FALSE),"")</f>
        <v/>
      </c>
      <c r="V133" s="21" t="str">
        <f>IFERROR(VLOOKUP(G133,Smoothies!D:D,1,FALSE),"")</f>
        <v/>
      </c>
      <c r="W133" s="21" t="str">
        <f>IFERROR(VLOOKUP(G133,'Go Green'!D:D,1,FALSE),"")</f>
        <v/>
      </c>
      <c r="X133" s="21" t="str">
        <f>IFERROR(VLOOKUP(G133,#REF!,1,FALSE),"")</f>
        <v/>
      </c>
      <c r="Y133" s="21" t="str">
        <f>IFERROR(VLOOKUP(G133,Toppings!C:C,1,FALSE),"")</f>
        <v/>
      </c>
      <c r="Z133" s="21" t="str">
        <f>IFERROR(VLOOKUP(G133,#REF!,1,FALSE),"")</f>
        <v/>
      </c>
      <c r="AB133" s="139"/>
      <c r="AC133" s="139" t="str">
        <f>'Topping Sauce'!$C$16</f>
        <v>Salted Caramel Hot Sauce</v>
      </c>
      <c r="AD133" s="135"/>
      <c r="AE133" s="135"/>
      <c r="AF133" s="135"/>
      <c r="AG133" s="135"/>
      <c r="AH133" s="135"/>
      <c r="AI133" s="135" t="s">
        <v>2</v>
      </c>
      <c r="AJ133" s="141"/>
      <c r="AK133" s="142">
        <f>'Topping Sauce'!$J$16</f>
        <v>2.2993117612322637E-2</v>
      </c>
      <c r="AL133" s="135"/>
      <c r="AM133" s="139" t="s">
        <v>853</v>
      </c>
      <c r="AN133" s="209"/>
      <c r="AO133" s="209"/>
      <c r="AP133" s="30"/>
      <c r="AQ133" s="30"/>
      <c r="AR133" s="30"/>
      <c r="AS133" s="30"/>
      <c r="AT133" s="30"/>
      <c r="AU133" s="30"/>
      <c r="AV133" s="31"/>
      <c r="AW133" s="211"/>
      <c r="AX133" s="209"/>
      <c r="AY133" s="30"/>
      <c r="AZ133" s="30"/>
      <c r="BA133" s="30"/>
      <c r="BB133" s="30"/>
      <c r="BC133" s="30"/>
      <c r="BD133" s="33"/>
      <c r="BE133" s="211"/>
      <c r="BF133" s="30"/>
      <c r="BG133" s="33"/>
      <c r="BI133" s="209"/>
      <c r="BJ133" s="209"/>
      <c r="BK133" s="30"/>
      <c r="BL133" s="30"/>
      <c r="BM133" s="30"/>
      <c r="BN133" s="30"/>
      <c r="BO133" s="30"/>
      <c r="BP133" s="30"/>
      <c r="BQ133" s="33"/>
      <c r="BR133" s="211"/>
      <c r="BS133" s="209"/>
      <c r="BT133" s="30"/>
      <c r="BU133" s="30"/>
      <c r="BV133" s="30"/>
      <c r="BW133" s="30"/>
      <c r="BX133" s="30"/>
      <c r="BY133" s="33"/>
      <c r="BZ133" s="211"/>
      <c r="CA133" s="30"/>
      <c r="CB133" s="33"/>
      <c r="CD133" s="209"/>
      <c r="CE133" s="209"/>
      <c r="CF133" s="30"/>
      <c r="CG133" s="30"/>
      <c r="CH133" s="30"/>
      <c r="CI133" s="30"/>
      <c r="CJ133" s="30"/>
      <c r="CK133" s="30"/>
      <c r="CL133" s="31"/>
      <c r="CM133" s="248"/>
      <c r="CN133" s="209"/>
      <c r="CO133" s="30"/>
      <c r="CP133" s="30"/>
      <c r="CQ133" s="30"/>
      <c r="CR133" s="30"/>
      <c r="CS133" s="30"/>
      <c r="CT133" s="33"/>
      <c r="CU133" s="211"/>
      <c r="CV133" s="30"/>
      <c r="CW133" s="33"/>
    </row>
    <row r="134" spans="1:101" x14ac:dyDescent="0.25">
      <c r="A134" s="126"/>
      <c r="B134" s="127"/>
      <c r="C134" s="127"/>
      <c r="D134" s="127"/>
      <c r="E134" s="127"/>
      <c r="F134" s="283" t="e">
        <f>_xlfn.XLOOKUP($G134,'[1]Product Cost'!$L:$L,'[1]Product Cost'!$K:$K)</f>
        <v>#N/A</v>
      </c>
      <c r="G134" s="104" t="str">
        <f>'Topping Sauce'!$C$26</f>
        <v>Pumpkin Spice Sauce</v>
      </c>
      <c r="H134" s="284" t="e">
        <f>_xlfn.XLOOKUP($G134,'[1]Product Cost'!$L:$L,'[1]Product Cost'!$M:$M)</f>
        <v>#N/A</v>
      </c>
      <c r="I134" s="284" t="e">
        <f>_xlfn.XLOOKUP($G134,'[1]Product Cost'!$L:$L,'[1]Product Cost'!$N:$N)</f>
        <v>#N/A</v>
      </c>
      <c r="J134" s="284" t="e">
        <f>_xlfn.XLOOKUP($G134,'[1]Product Cost'!$L:$L,'[1]Product Cost'!$O:$O)</f>
        <v>#N/A</v>
      </c>
      <c r="K134" s="284" t="e">
        <f>_xlfn.XLOOKUP($G134,'[1]Product Cost'!$L:$L,'[1]Product Cost'!$P:$P)</f>
        <v>#N/A</v>
      </c>
      <c r="L134" s="285" t="e">
        <f>_xlfn.XLOOKUP($G134,'[1]Product Cost'!$L:$L,'[1]Product Cost'!$Q:$Q)</f>
        <v>#N/A</v>
      </c>
      <c r="M134" s="284" t="e">
        <f>_xlfn.XLOOKUP($G134,'[1]Product Cost'!$L:$L,'[1]Product Cost'!$R:$R)</f>
        <v>#N/A</v>
      </c>
      <c r="N134" s="286" t="e">
        <f>_xlfn.XLOOKUP($G134,'[1]Product Cost'!$L:$L,'[1]Product Cost'!$S:$S)</f>
        <v>#N/A</v>
      </c>
      <c r="O134" s="282">
        <f>'Topping Sauce'!$J$26</f>
        <v>5.3841871217160499E-3</v>
      </c>
      <c r="P134" s="104" t="s">
        <v>932</v>
      </c>
      <c r="R134" s="21" t="str">
        <f t="shared" si="107"/>
        <v>X</v>
      </c>
      <c r="S134" s="21" t="str">
        <f>IFERROR(VLOOKUP(G134,'Topping Sauce'!D:D,1,FALSE),"")</f>
        <v/>
      </c>
      <c r="T134" s="21" t="str">
        <f>IFERROR(VLOOKUP(G134,UFlavurs!D:D,1,FALSE),"")</f>
        <v/>
      </c>
      <c r="U134" s="21" t="str">
        <f>IFERROR(VLOOKUP(G134,Usensation!D:D,1,FALSE),"")</f>
        <v>Pumpkin Spice Sauce</v>
      </c>
      <c r="V134" s="21" t="str">
        <f>IFERROR(VLOOKUP(G134,Smoothies!D:D,1,FALSE),"")</f>
        <v/>
      </c>
      <c r="W134" s="21" t="str">
        <f>IFERROR(VLOOKUP(G134,'Go Green'!D:D,1,FALSE),"")</f>
        <v/>
      </c>
      <c r="X134" s="21" t="str">
        <f>IFERROR(VLOOKUP(G134,#REF!,1,FALSE),"")</f>
        <v/>
      </c>
      <c r="Y134" s="21" t="str">
        <f>IFERROR(VLOOKUP(G134,Toppings!C:C,1,FALSE),"")</f>
        <v/>
      </c>
      <c r="Z134" s="21" t="str">
        <f>IFERROR(VLOOKUP(G134,#REF!,1,FALSE),"")</f>
        <v/>
      </c>
      <c r="AB134" s="104"/>
      <c r="AC134" s="104" t="str">
        <f>'Topping Sauce'!$C$26</f>
        <v>Pumpkin Spice Sauce</v>
      </c>
      <c r="AD134" s="105"/>
      <c r="AE134" s="105"/>
      <c r="AF134" s="105"/>
      <c r="AG134" s="105"/>
      <c r="AH134" s="105"/>
      <c r="AI134" s="105" t="s">
        <v>2</v>
      </c>
      <c r="AJ134" s="110"/>
      <c r="AK134" s="109">
        <f>'Topping Sauce'!$J$26</f>
        <v>5.3841871217160499E-3</v>
      </c>
      <c r="AL134" s="105"/>
      <c r="AM134" s="104" t="s">
        <v>436</v>
      </c>
      <c r="AN134" s="209"/>
      <c r="AO134" s="209"/>
      <c r="AP134" s="30"/>
      <c r="AQ134" s="30"/>
      <c r="AR134" s="30"/>
      <c r="AS134" s="30"/>
      <c r="AT134" s="30"/>
      <c r="AU134" s="30"/>
      <c r="AV134" s="31"/>
      <c r="AW134" s="211"/>
      <c r="AX134" s="209"/>
      <c r="AY134" s="30"/>
      <c r="AZ134" s="30"/>
      <c r="BA134" s="30"/>
      <c r="BB134" s="30"/>
      <c r="BC134" s="30"/>
      <c r="BD134" s="33"/>
      <c r="BE134" s="211"/>
      <c r="BF134" s="30"/>
      <c r="BG134" s="33"/>
      <c r="BI134" s="209"/>
      <c r="BJ134" s="209"/>
      <c r="BK134" s="30"/>
      <c r="BL134" s="30"/>
      <c r="BM134" s="30"/>
      <c r="BN134" s="30"/>
      <c r="BO134" s="30"/>
      <c r="BP134" s="30"/>
      <c r="BQ134" s="33"/>
      <c r="BR134" s="211"/>
      <c r="BS134" s="209"/>
      <c r="BT134" s="30"/>
      <c r="BU134" s="30"/>
      <c r="BV134" s="30"/>
      <c r="BW134" s="30"/>
      <c r="BX134" s="30"/>
      <c r="BY134" s="33"/>
      <c r="BZ134" s="211"/>
      <c r="CA134" s="30"/>
      <c r="CB134" s="33"/>
      <c r="CD134" s="209"/>
      <c r="CE134" s="209"/>
      <c r="CF134" s="30"/>
      <c r="CG134" s="30"/>
      <c r="CH134" s="30"/>
      <c r="CI134" s="30"/>
      <c r="CJ134" s="30"/>
      <c r="CK134" s="30"/>
      <c r="CL134" s="31"/>
      <c r="CM134" s="248"/>
      <c r="CN134" s="209"/>
      <c r="CO134" s="30"/>
      <c r="CP134" s="30"/>
      <c r="CQ134" s="30"/>
      <c r="CR134" s="30"/>
      <c r="CS134" s="30"/>
      <c r="CT134" s="33"/>
      <c r="CU134" s="211"/>
      <c r="CV134" s="30"/>
      <c r="CW134" s="33"/>
    </row>
    <row r="135" spans="1:101" x14ac:dyDescent="0.25">
      <c r="A135" s="126"/>
      <c r="B135" s="127"/>
      <c r="C135" s="127"/>
      <c r="D135" s="127"/>
      <c r="E135" s="127"/>
      <c r="F135" s="283" t="e">
        <f>_xlfn.XLOOKUP($G135,'[1]Product Cost'!$L:$L,'[1]Product Cost'!$K:$K)</f>
        <v>#N/A</v>
      </c>
      <c r="G135" s="104" t="str">
        <f>'Topping Sauce'!$C$36</f>
        <v>Raspberry Sauce</v>
      </c>
      <c r="H135" s="284" t="e">
        <f>_xlfn.XLOOKUP($G135,'[1]Product Cost'!$L:$L,'[1]Product Cost'!$M:$M)</f>
        <v>#N/A</v>
      </c>
      <c r="I135" s="284" t="e">
        <f>_xlfn.XLOOKUP($G135,'[1]Product Cost'!$L:$L,'[1]Product Cost'!$N:$N)</f>
        <v>#N/A</v>
      </c>
      <c r="J135" s="284" t="e">
        <f>_xlfn.XLOOKUP($G135,'[1]Product Cost'!$L:$L,'[1]Product Cost'!$O:$O)</f>
        <v>#N/A</v>
      </c>
      <c r="K135" s="284" t="e">
        <f>_xlfn.XLOOKUP($G135,'[1]Product Cost'!$L:$L,'[1]Product Cost'!$P:$P)</f>
        <v>#N/A</v>
      </c>
      <c r="L135" s="285" t="e">
        <f>_xlfn.XLOOKUP($G135,'[1]Product Cost'!$L:$L,'[1]Product Cost'!$Q:$Q)</f>
        <v>#N/A</v>
      </c>
      <c r="M135" s="284" t="e">
        <f>_xlfn.XLOOKUP($G135,'[1]Product Cost'!$L:$L,'[1]Product Cost'!$R:$R)</f>
        <v>#N/A</v>
      </c>
      <c r="N135" s="286" t="e">
        <f>_xlfn.XLOOKUP($G135,'[1]Product Cost'!$L:$L,'[1]Product Cost'!$S:$S)</f>
        <v>#N/A</v>
      </c>
      <c r="O135" s="282">
        <f>'Topping Sauce'!$J$36</f>
        <v>2.7312848484848485E-2</v>
      </c>
      <c r="P135" s="104" t="s">
        <v>926</v>
      </c>
      <c r="R135" s="21" t="str">
        <f t="shared" ref="R135" si="156">IF(AND(T135="",U135="",S135="",V135="",W135="",X135="",Z135="",Y135=""),"","X")</f>
        <v>X</v>
      </c>
      <c r="S135" s="21" t="str">
        <f>IFERROR(VLOOKUP(G135,'Topping Sauce'!D:D,1,FALSE),"")</f>
        <v/>
      </c>
      <c r="T135" s="21" t="str">
        <f>IFERROR(VLOOKUP(G135,UFlavurs!D:D,1,FALSE),"")</f>
        <v/>
      </c>
      <c r="U135" s="21" t="str">
        <f>IFERROR(VLOOKUP(G135,Usensation!D:D,1,FALSE),"")</f>
        <v>Raspberry Sauce</v>
      </c>
      <c r="V135" s="21" t="str">
        <f>IFERROR(VLOOKUP(G135,Smoothies!D:D,1,FALSE),"")</f>
        <v/>
      </c>
      <c r="W135" s="21" t="str">
        <f>IFERROR(VLOOKUP(G135,'Go Green'!D:D,1,FALSE),"")</f>
        <v/>
      </c>
      <c r="X135" s="21" t="str">
        <f>IFERROR(VLOOKUP(G135,#REF!,1,FALSE),"")</f>
        <v/>
      </c>
      <c r="Y135" s="21" t="str">
        <f>IFERROR(VLOOKUP(G135,Toppings!C:C,1,FALSE),"")</f>
        <v/>
      </c>
      <c r="Z135" s="21" t="str">
        <f>IFERROR(VLOOKUP(G135,#REF!,1,FALSE),"")</f>
        <v/>
      </c>
      <c r="AB135" s="104"/>
      <c r="AC135" s="104" t="str">
        <f>'Topping Sauce'!$C$26</f>
        <v>Pumpkin Spice Sauce</v>
      </c>
      <c r="AD135" s="105"/>
      <c r="AE135" s="105"/>
      <c r="AF135" s="105"/>
      <c r="AG135" s="105"/>
      <c r="AH135" s="105"/>
      <c r="AI135" s="105" t="s">
        <v>2</v>
      </c>
      <c r="AJ135" s="110"/>
      <c r="AK135" s="109">
        <f>'Topping Sauce'!$J$26</f>
        <v>5.3841871217160499E-3</v>
      </c>
      <c r="AL135" s="105"/>
      <c r="AM135" s="104" t="s">
        <v>436</v>
      </c>
      <c r="AN135" s="209"/>
      <c r="AO135" s="209"/>
      <c r="AP135" s="30"/>
      <c r="AQ135" s="30"/>
      <c r="AR135" s="30"/>
      <c r="AS135" s="30"/>
      <c r="AT135" s="30"/>
      <c r="AU135" s="30"/>
      <c r="AV135" s="31"/>
      <c r="AW135" s="211"/>
      <c r="AX135" s="209"/>
      <c r="AY135" s="30"/>
      <c r="AZ135" s="30"/>
      <c r="BA135" s="30"/>
      <c r="BB135" s="30"/>
      <c r="BC135" s="30"/>
      <c r="BD135" s="33"/>
      <c r="BE135" s="211"/>
      <c r="BF135" s="30"/>
      <c r="BG135" s="33"/>
      <c r="BI135" s="209"/>
      <c r="BJ135" s="209"/>
      <c r="BK135" s="30"/>
      <c r="BL135" s="30"/>
      <c r="BM135" s="30"/>
      <c r="BN135" s="30"/>
      <c r="BO135" s="30"/>
      <c r="BP135" s="30"/>
      <c r="BQ135" s="33"/>
      <c r="BR135" s="211"/>
      <c r="BS135" s="209"/>
      <c r="BT135" s="30"/>
      <c r="BU135" s="30"/>
      <c r="BV135" s="30"/>
      <c r="BW135" s="30"/>
      <c r="BX135" s="30"/>
      <c r="BY135" s="33"/>
      <c r="BZ135" s="211"/>
      <c r="CA135" s="30"/>
      <c r="CB135" s="33"/>
      <c r="CD135" s="209"/>
      <c r="CE135" s="209"/>
      <c r="CF135" s="30"/>
      <c r="CG135" s="30"/>
      <c r="CH135" s="30"/>
      <c r="CI135" s="30"/>
      <c r="CJ135" s="30"/>
      <c r="CK135" s="30"/>
      <c r="CL135" s="31"/>
      <c r="CM135" s="248"/>
      <c r="CN135" s="209"/>
      <c r="CO135" s="30"/>
      <c r="CP135" s="30"/>
      <c r="CQ135" s="30"/>
      <c r="CR135" s="30"/>
      <c r="CS135" s="30"/>
      <c r="CT135" s="33"/>
      <c r="CU135" s="211"/>
      <c r="CV135" s="30"/>
      <c r="CW135" s="33"/>
    </row>
  </sheetData>
  <autoFilter ref="A3:CB135" xr:uid="{71A88550-78E4-4CB0-B19B-FA26833B5D15}"/>
  <sortState xmlns:xlrd2="http://schemas.microsoft.com/office/spreadsheetml/2017/richdata2" ref="A87:CW93">
    <sortCondition ref="G87:G93"/>
  </sortState>
  <conditionalFormatting sqref="G114">
    <cfRule type="duplicateValues" dxfId="13" priority="1"/>
  </conditionalFormatting>
  <conditionalFormatting sqref="G115:G1048576 G1:G113">
    <cfRule type="duplicateValues" dxfId="12" priority="3"/>
  </conditionalFormatting>
  <conditionalFormatting sqref="J114">
    <cfRule type="duplicateValues" dxfId="11" priority="2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DF856-B3FC-43F8-BB02-E202896DD58E}">
  <sheetPr codeName="Sheet1">
    <tabColor rgb="FFC00000"/>
  </sheetPr>
  <dimension ref="A1:R158"/>
  <sheetViews>
    <sheetView zoomScale="85" zoomScaleNormal="85" workbookViewId="0">
      <pane ySplit="3" topLeftCell="A73" activePane="bottomLeft" state="frozen"/>
      <selection pane="bottomLeft" activeCell="D94" sqref="D94"/>
    </sheetView>
  </sheetViews>
  <sheetFormatPr defaultRowHeight="15" x14ac:dyDescent="0.25"/>
  <cols>
    <col min="2" max="3" width="17.7109375" customWidth="1"/>
    <col min="4" max="4" width="89.85546875" bestFit="1" customWidth="1"/>
    <col min="5" max="19" width="10.7109375" customWidth="1"/>
  </cols>
  <sheetData>
    <row r="1" spans="1:14" ht="18.75" x14ac:dyDescent="0.3">
      <c r="A1" s="15" t="s">
        <v>307</v>
      </c>
      <c r="B1" s="15"/>
      <c r="C1" s="15"/>
    </row>
    <row r="3" spans="1:14" ht="15" customHeight="1" x14ac:dyDescent="0.25">
      <c r="B3" s="59"/>
      <c r="C3" s="18"/>
      <c r="D3" s="59"/>
      <c r="E3" s="308" t="s">
        <v>304</v>
      </c>
      <c r="F3" s="308"/>
      <c r="G3" s="309" t="s">
        <v>305</v>
      </c>
      <c r="H3" s="310"/>
      <c r="I3" s="308" t="s">
        <v>323</v>
      </c>
      <c r="J3" s="308"/>
      <c r="K3" s="308" t="s">
        <v>306</v>
      </c>
      <c r="L3" s="308"/>
      <c r="M3" s="308" t="s">
        <v>303</v>
      </c>
      <c r="N3" s="308"/>
    </row>
    <row r="4" spans="1:14" x14ac:dyDescent="0.25">
      <c r="B4" s="314" t="s">
        <v>211</v>
      </c>
      <c r="C4" s="318" t="str">
        <f>UFlavurs!$E$14</f>
        <v>Banana</v>
      </c>
      <c r="D4" s="24" t="str">
        <f>UFlavurs!$C$14</f>
        <v xml:space="preserve">Banana- Low Fat Vanilla </v>
      </c>
      <c r="E4" s="55">
        <f>UFlavurs!$L$14</f>
        <v>1.0797392943469786</v>
      </c>
      <c r="F4" s="50">
        <f>UFlavurs!$M$14</f>
        <v>0.19110429988442099</v>
      </c>
      <c r="G4" s="56">
        <f>UFlavurs!$T$14</f>
        <v>1.4979531081871345</v>
      </c>
      <c r="H4" s="51">
        <f>UFlavurs!$U$14</f>
        <v>0.22525610649430591</v>
      </c>
      <c r="I4" s="55">
        <f>UFlavurs!$AB$14</f>
        <v>1.9443869220272902</v>
      </c>
      <c r="J4" s="50">
        <f>UFlavurs!$AC$14</f>
        <v>0.25416822510160658</v>
      </c>
      <c r="K4" s="61"/>
      <c r="L4" s="49"/>
      <c r="M4" s="55">
        <f>UFlavurs!$AR$14</f>
        <v>3.1941162163742689</v>
      </c>
      <c r="N4" s="50">
        <f>UFlavurs!$AS$14</f>
        <v>0.33099649910614182</v>
      </c>
    </row>
    <row r="5" spans="1:14" x14ac:dyDescent="0.25">
      <c r="B5" s="315"/>
      <c r="C5" s="317"/>
      <c r="D5" t="str">
        <f>UFlavurs!$C$16</f>
        <v>Banana- Low Fat Chocolate</v>
      </c>
      <c r="E5" s="57">
        <f>UFlavurs!$L$16</f>
        <v>1.0747685341130604</v>
      </c>
      <c r="F5" s="47">
        <f>UFlavurs!$M$16</f>
        <v>0.19022451931204606</v>
      </c>
      <c r="G5" s="58">
        <f>UFlavurs!$T$16</f>
        <v>1.4904969678362576</v>
      </c>
      <c r="H5" s="41">
        <f>UFlavurs!$U$16</f>
        <v>0.26305543375983825</v>
      </c>
      <c r="I5" s="57">
        <f>UFlavurs!$AB$16</f>
        <v>1.9344454015594543</v>
      </c>
      <c r="J5" s="47">
        <f>UFlavurs!$AC$16</f>
        <v>0.2528686799424123</v>
      </c>
      <c r="K5" s="62"/>
      <c r="L5" s="46"/>
      <c r="M5" s="57">
        <f>UFlavurs!$AR$16</f>
        <v>3.1792039356725152</v>
      </c>
      <c r="N5" s="47">
        <f>UFlavurs!$AS$16</f>
        <v>0.32945118504378396</v>
      </c>
    </row>
    <row r="6" spans="1:14" x14ac:dyDescent="0.25">
      <c r="B6" s="315"/>
      <c r="C6" s="317"/>
      <c r="D6" t="str">
        <f>UFlavurs!$C$18</f>
        <v>Banana- No Sugar Added</v>
      </c>
      <c r="E6" s="57">
        <f>UFlavurs!$L$18</f>
        <v>1.1267958245614036</v>
      </c>
      <c r="F6" s="47">
        <f>UFlavurs!$M$18</f>
        <v>0.19943288930290329</v>
      </c>
      <c r="G6" s="58">
        <f>UFlavurs!$T$18</f>
        <v>1.5685379035087721</v>
      </c>
      <c r="H6" s="41">
        <f>UFlavurs!$U$18</f>
        <v>0.27479091280833667</v>
      </c>
      <c r="I6" s="57">
        <f>UFlavurs!$AB$18</f>
        <v>2.0384999824561403</v>
      </c>
      <c r="J6" s="47">
        <f>UFlavurs!$AC$18</f>
        <v>0.26647058594197909</v>
      </c>
      <c r="K6" s="62"/>
      <c r="L6" s="46"/>
      <c r="M6" s="57">
        <f>UFlavurs!$AR$18</f>
        <v>3.3352858070175442</v>
      </c>
      <c r="N6" s="47">
        <f>UFlavurs!$AS$18</f>
        <v>0.34562547222979734</v>
      </c>
    </row>
    <row r="7" spans="1:14" x14ac:dyDescent="0.25">
      <c r="B7" s="315"/>
      <c r="C7" s="317"/>
      <c r="D7" t="str">
        <f>UFlavurs!$C$20</f>
        <v xml:space="preserve">Banana- Non Dairy Sorbet </v>
      </c>
      <c r="E7" s="57">
        <f>UFlavurs!$L$20</f>
        <v>1.0991583976608186</v>
      </c>
      <c r="F7" s="47">
        <f>UFlavurs!$M$20</f>
        <v>0.19454130932049885</v>
      </c>
      <c r="G7" s="58">
        <f>UFlavurs!$T$20</f>
        <v>1.5270817631578948</v>
      </c>
      <c r="H7" s="41">
        <f>UFlavurs!$U$20</f>
        <v>0.26855690674053556</v>
      </c>
      <c r="I7" s="57">
        <f>UFlavurs!$AB$20</f>
        <v>1.9832251286549707</v>
      </c>
      <c r="J7" s="47">
        <f>UFlavurs!$AC$20</f>
        <v>0.25924511485685892</v>
      </c>
      <c r="K7" s="62"/>
      <c r="L7" s="46"/>
      <c r="M7" s="57">
        <f>UFlavurs!$AR$20</f>
        <v>3.2523735263157896</v>
      </c>
      <c r="N7" s="47">
        <f>UFlavurs!$AS$20</f>
        <v>0.33703352604308701</v>
      </c>
    </row>
    <row r="8" spans="1:14" x14ac:dyDescent="0.25">
      <c r="B8" s="315"/>
      <c r="C8" s="317" t="str">
        <f>UFlavurs!$E$22</f>
        <v>Blackberry</v>
      </c>
      <c r="D8" t="str">
        <f>UFlavurs!$C$22</f>
        <v xml:space="preserve">Blackberry- Low Fat Vanilla </v>
      </c>
      <c r="E8" s="57">
        <f>UFlavurs!$L$22</f>
        <v>1.2655982943469786</v>
      </c>
      <c r="F8" s="47">
        <f>UFlavurs!$M$22</f>
        <v>0.22399969811450945</v>
      </c>
      <c r="G8" s="58">
        <f>UFlavurs!$T$22</f>
        <v>1.7767416081871346</v>
      </c>
      <c r="H8" s="41">
        <f>UFlavurs!$U$22</f>
        <v>0.306099740579519</v>
      </c>
      <c r="I8" s="57">
        <f>UFlavurs!$AB$22</f>
        <v>2.3161049220272907</v>
      </c>
      <c r="J8" s="47">
        <f>UFlavurs!$AC$22</f>
        <v>0.30275881333690075</v>
      </c>
      <c r="K8" s="62"/>
      <c r="L8" s="46"/>
      <c r="M8" s="57">
        <f>UFlavurs!$AR$22</f>
        <v>3.7516932163742691</v>
      </c>
      <c r="N8" s="47">
        <f>UFlavurs!$AS$22</f>
        <v>0.38877649910614187</v>
      </c>
    </row>
    <row r="9" spans="1:14" x14ac:dyDescent="0.25">
      <c r="B9" s="315"/>
      <c r="C9" s="317"/>
      <c r="D9" t="str">
        <f>UFlavurs!$C$24</f>
        <v>Blackberry- Low Fat Chocolate</v>
      </c>
      <c r="E9" s="57">
        <f>UFlavurs!$L$24</f>
        <v>1.2606275341130604</v>
      </c>
      <c r="F9" s="47">
        <f>UFlavurs!$M$24</f>
        <v>0.22311991754213456</v>
      </c>
      <c r="G9" s="58">
        <f>UFlavurs!$T$24</f>
        <v>1.7692854678362575</v>
      </c>
      <c r="H9" s="41">
        <f>UFlavurs!$U$24</f>
        <v>0.30497851646660512</v>
      </c>
      <c r="I9" s="57">
        <f>UFlavurs!$AB$24</f>
        <v>2.3061634015594543</v>
      </c>
      <c r="J9" s="47">
        <f>UFlavurs!$AC$24</f>
        <v>0.30145926817770641</v>
      </c>
      <c r="K9" s="62"/>
      <c r="L9" s="46"/>
      <c r="M9" s="57">
        <f>UFlavurs!$AR$24</f>
        <v>3.736780935672515</v>
      </c>
      <c r="N9" s="47">
        <f>UFlavurs!$AS$24</f>
        <v>0.3872311850437839</v>
      </c>
    </row>
    <row r="10" spans="1:14" x14ac:dyDescent="0.25">
      <c r="B10" s="315"/>
      <c r="C10" s="317"/>
      <c r="D10" t="str">
        <f>UFlavurs!$C$26</f>
        <v>Blackberry- No Sugar Added</v>
      </c>
      <c r="E10" s="57">
        <f>UFlavurs!$L$26</f>
        <v>1.3126548245614036</v>
      </c>
      <c r="F10" s="47">
        <f>UFlavurs!$M$26</f>
        <v>0.23232828753299178</v>
      </c>
      <c r="G10" s="58">
        <f>UFlavurs!$T$26</f>
        <v>1.8473264035087722</v>
      </c>
      <c r="H10" s="41">
        <f>UFlavurs!$U$26</f>
        <v>0.3167139955151036</v>
      </c>
      <c r="I10" s="57">
        <f>UFlavurs!$AB$26</f>
        <v>2.4102179824561407</v>
      </c>
      <c r="J10" s="47">
        <f>UFlavurs!$AC$26</f>
        <v>0.31506117417727331</v>
      </c>
      <c r="K10" s="62"/>
      <c r="L10" s="46"/>
      <c r="M10" s="57">
        <f>UFlavurs!$AR$26</f>
        <v>3.8928628070175444</v>
      </c>
      <c r="N10" s="47">
        <f>UFlavurs!$AS$26</f>
        <v>0.40340547222979733</v>
      </c>
    </row>
    <row r="11" spans="1:14" x14ac:dyDescent="0.25">
      <c r="B11" s="315"/>
      <c r="C11" s="317"/>
      <c r="D11" t="str">
        <f>UFlavurs!$C$28</f>
        <v xml:space="preserve">Blackberry- Non Dairy Sorbet </v>
      </c>
      <c r="E11" s="57">
        <f>UFlavurs!$L$28</f>
        <v>1.2850173976608186</v>
      </c>
      <c r="F11" s="47">
        <f>UFlavurs!$M$28</f>
        <v>0.22743670755058734</v>
      </c>
      <c r="G11" s="58">
        <f>UFlavurs!$T$28</f>
        <v>1.8058702631578949</v>
      </c>
      <c r="H11" s="41">
        <f>UFlavurs!$U$28</f>
        <v>0.31047998944730248</v>
      </c>
      <c r="I11" s="57">
        <f>UFlavurs!$AB$28</f>
        <v>2.3549431286549707</v>
      </c>
      <c r="J11" s="47">
        <f>UFlavurs!$AC$28</f>
        <v>0.30783570309215302</v>
      </c>
      <c r="K11" s="62"/>
      <c r="L11" s="46"/>
      <c r="M11" s="57">
        <f>UFlavurs!$AR$28</f>
        <v>3.8099505263157898</v>
      </c>
      <c r="N11" s="47">
        <f>UFlavurs!$AS$28</f>
        <v>0.394813526043087</v>
      </c>
    </row>
    <row r="12" spans="1:14" x14ac:dyDescent="0.25">
      <c r="B12" s="315"/>
      <c r="C12" s="317" t="str">
        <f>UFlavurs!$E$30</f>
        <v>Blueberry</v>
      </c>
      <c r="D12" t="str">
        <f>UFlavurs!$C$30</f>
        <v xml:space="preserve">Blueberry- Low Fat Vanilla </v>
      </c>
      <c r="E12" s="57">
        <f>UFlavurs!$L$30</f>
        <v>1.1473782943469786</v>
      </c>
      <c r="F12" s="47">
        <f>UFlavurs!$M$30</f>
        <v>0.20307580430919975</v>
      </c>
      <c r="G12" s="58">
        <f>UFlavurs!$T$30</f>
        <v>1.5994116081871346</v>
      </c>
      <c r="H12" s="41">
        <f>UFlavurs!$U$30</f>
        <v>0.27943357516598516</v>
      </c>
      <c r="I12" s="57">
        <f>UFlavurs!$AB$30</f>
        <v>2.0796649220272907</v>
      </c>
      <c r="J12" s="47">
        <f>UFlavurs!$AC$30</f>
        <v>0.27185162379441707</v>
      </c>
      <c r="K12" s="62"/>
      <c r="L12" s="46"/>
      <c r="M12" s="57">
        <f>UFlavurs!$AR$30</f>
        <v>3.3970332163742691</v>
      </c>
      <c r="N12" s="47">
        <f>UFlavurs!$AS$30</f>
        <v>0.35202416749992427</v>
      </c>
    </row>
    <row r="13" spans="1:14" x14ac:dyDescent="0.25">
      <c r="B13" s="315"/>
      <c r="C13" s="317"/>
      <c r="D13" t="str">
        <f>UFlavurs!$C$32</f>
        <v>Blueberry- Low Fat Chocolate</v>
      </c>
      <c r="E13" s="57">
        <f>UFlavurs!$L$32</f>
        <v>1.1424075341130604</v>
      </c>
      <c r="F13" s="47">
        <f>UFlavurs!$M$32</f>
        <v>0.20219602373682483</v>
      </c>
      <c r="G13" s="58">
        <f>UFlavurs!$T$32</f>
        <v>1.5919554678362575</v>
      </c>
      <c r="H13" s="41">
        <f>UFlavurs!$U$32</f>
        <v>0.27831235105307128</v>
      </c>
      <c r="I13" s="57">
        <f>UFlavurs!$AB$32</f>
        <v>2.0697234015594543</v>
      </c>
      <c r="J13" s="47">
        <f>UFlavurs!$AC$32</f>
        <v>0.27055207863522279</v>
      </c>
      <c r="K13" s="62"/>
      <c r="L13" s="46"/>
      <c r="M13" s="57">
        <f>UFlavurs!$AR$32</f>
        <v>3.382120935672515</v>
      </c>
      <c r="N13" s="47">
        <f>UFlavurs!$AS$32</f>
        <v>0.3504788534375663</v>
      </c>
    </row>
    <row r="14" spans="1:14" x14ac:dyDescent="0.25">
      <c r="B14" s="315"/>
      <c r="C14" s="317"/>
      <c r="D14" t="str">
        <f>UFlavurs!$C$34</f>
        <v>Blueberry- No Sugar Added</v>
      </c>
      <c r="E14" s="57">
        <f>UFlavurs!$L$34</f>
        <v>1.1944348245614036</v>
      </c>
      <c r="F14" s="47">
        <f>UFlavurs!$M$34</f>
        <v>0.21140439372768205</v>
      </c>
      <c r="G14" s="58">
        <f>UFlavurs!$T$34</f>
        <v>1.6699964035087722</v>
      </c>
      <c r="H14" s="41">
        <f>UFlavurs!$U$34</f>
        <v>0.29004783010156976</v>
      </c>
      <c r="I14" s="57">
        <f>UFlavurs!$AB$34</f>
        <v>2.1737779824561407</v>
      </c>
      <c r="J14" s="47">
        <f>UFlavurs!$AC$34</f>
        <v>0.28415398463478964</v>
      </c>
      <c r="K14" s="62"/>
      <c r="L14" s="46"/>
      <c r="M14" s="57">
        <f>UFlavurs!$AR$34</f>
        <v>3.5382028070175444</v>
      </c>
      <c r="N14" s="47">
        <f>UFlavurs!$AS$34</f>
        <v>0.36665314062357973</v>
      </c>
    </row>
    <row r="15" spans="1:14" x14ac:dyDescent="0.25">
      <c r="B15" s="315"/>
      <c r="C15" s="317"/>
      <c r="D15" t="str">
        <f>UFlavurs!$C$36</f>
        <v xml:space="preserve">Blueberry- Non Dairy Sorbet </v>
      </c>
      <c r="E15" s="57">
        <f>UFlavurs!$L$36</f>
        <v>1.1667973976608186</v>
      </c>
      <c r="F15" s="47">
        <f>UFlavurs!$M$36</f>
        <v>0.20651281374527761</v>
      </c>
      <c r="G15" s="58">
        <f>UFlavurs!$T$36</f>
        <v>1.6285402631578949</v>
      </c>
      <c r="H15" s="41">
        <f>UFlavurs!$U$36</f>
        <v>0.28381382403376865</v>
      </c>
      <c r="I15" s="57">
        <f>UFlavurs!$AB$36</f>
        <v>2.1185031286549707</v>
      </c>
      <c r="J15" s="47">
        <f>UFlavurs!$AC$36</f>
        <v>0.27692851354966935</v>
      </c>
      <c r="K15" s="62"/>
      <c r="L15" s="46"/>
      <c r="M15" s="57">
        <f>UFlavurs!$AR$36</f>
        <v>3.4552905263157898</v>
      </c>
      <c r="N15" s="47">
        <f>UFlavurs!$AS$36</f>
        <v>0.3580611944368694</v>
      </c>
    </row>
    <row r="16" spans="1:14" x14ac:dyDescent="0.25">
      <c r="B16" s="315"/>
      <c r="C16" s="317" t="str">
        <f>UFlavurs!$E$38</f>
        <v>Kiwi</v>
      </c>
      <c r="D16" t="str">
        <f>UFlavurs!$C$38</f>
        <v>Kiwi- Low Fat Vanilla 
CANADA ONLY</v>
      </c>
      <c r="E16" s="57">
        <f>UFlavurs!$L$38</f>
        <v>1.2078782943469786</v>
      </c>
      <c r="F16" s="47">
        <f>UFlavurs!$M$38</f>
        <v>0.21378376891096965</v>
      </c>
      <c r="G16" s="58">
        <f>UFlavurs!$T$38</f>
        <v>1.6901616081871345</v>
      </c>
      <c r="H16" s="41">
        <f>UFlavurs!$U$38</f>
        <v>0.29308019170733851</v>
      </c>
      <c r="I16" s="57">
        <f>UFlavurs!$AB$38</f>
        <v>2.2137329220272903</v>
      </c>
      <c r="J16" s="47">
        <f>UFlavurs!$AC$38</f>
        <v>0.28937685255258694</v>
      </c>
      <c r="K16" s="62"/>
      <c r="L16" s="46"/>
      <c r="M16" s="57">
        <f>UFlavurs!$AR$38</f>
        <v>3.5981352163742688</v>
      </c>
      <c r="N16" s="47">
        <f>UFlavurs!$AS$38</f>
        <v>0.37286375299215219</v>
      </c>
    </row>
    <row r="17" spans="2:14" x14ac:dyDescent="0.25">
      <c r="B17" s="315"/>
      <c r="C17" s="317"/>
      <c r="D17" t="str">
        <f>UFlavurs!$C$40</f>
        <v>Kiwi- Low Fat Chocolate 
CANADA ONLY</v>
      </c>
      <c r="E17" s="57">
        <f>UFlavurs!$L$40</f>
        <v>1.2029075341130604</v>
      </c>
      <c r="F17" s="47">
        <f>UFlavurs!$M$40</f>
        <v>0.21290398833859475</v>
      </c>
      <c r="G17" s="58">
        <f>UFlavurs!$T$40</f>
        <v>1.6827054678362576</v>
      </c>
      <c r="H17" s="41">
        <f>UFlavurs!$U$40</f>
        <v>0.29195896759442469</v>
      </c>
      <c r="I17" s="57">
        <f>UFlavurs!$AB$40</f>
        <v>2.2037914015594544</v>
      </c>
      <c r="J17" s="47">
        <f>UFlavurs!$AC$40</f>
        <v>0.28807730739339271</v>
      </c>
      <c r="K17" s="62"/>
      <c r="L17" s="46"/>
      <c r="M17" s="57">
        <f>UFlavurs!$AR$40</f>
        <v>3.5832229356725152</v>
      </c>
      <c r="N17" s="47">
        <f>UFlavurs!$AS$40</f>
        <v>0.37131843892979433</v>
      </c>
    </row>
    <row r="18" spans="2:14" x14ac:dyDescent="0.25">
      <c r="B18" s="315"/>
      <c r="C18" s="317"/>
      <c r="D18" t="str">
        <f>UFlavurs!$C$42</f>
        <v>Kiwi- No Sugar Added 
CANADA ONLY</v>
      </c>
      <c r="E18" s="57">
        <f>UFlavurs!$L$42</f>
        <v>1.2549348245614036</v>
      </c>
      <c r="F18" s="47">
        <f>UFlavurs!$M$42</f>
        <v>0.22211235832945195</v>
      </c>
      <c r="G18" s="58">
        <f>UFlavurs!$T$42</f>
        <v>1.7607464035087721</v>
      </c>
      <c r="H18" s="41">
        <f>UFlavurs!$U$42</f>
        <v>0.30369444664292311</v>
      </c>
      <c r="I18" s="57">
        <f>UFlavurs!$AB$42</f>
        <v>2.3078459824561408</v>
      </c>
      <c r="J18" s="47">
        <f>UFlavurs!$AC$42</f>
        <v>0.30167921339295956</v>
      </c>
      <c r="K18" s="62"/>
      <c r="L18" s="46"/>
      <c r="M18" s="57">
        <f>UFlavurs!$AR$42</f>
        <v>3.7393048070175441</v>
      </c>
      <c r="N18" s="47">
        <f>UFlavurs!$AS$42</f>
        <v>0.38749272611580765</v>
      </c>
    </row>
    <row r="19" spans="2:14" x14ac:dyDescent="0.25">
      <c r="B19" s="315"/>
      <c r="C19" s="317"/>
      <c r="D19" t="str">
        <f>UFlavurs!$C$44</f>
        <v>Kiwi- Non Dairy Sorbet 
CANADA ONLY</v>
      </c>
      <c r="E19" s="57">
        <f>UFlavurs!$L$44</f>
        <v>1.2272973976608186</v>
      </c>
      <c r="F19" s="47">
        <f>UFlavurs!$M$44</f>
        <v>0.21722077834704753</v>
      </c>
      <c r="G19" s="58">
        <f>UFlavurs!$T$44</f>
        <v>1.7192902631578948</v>
      </c>
      <c r="H19" s="41">
        <f>UFlavurs!$U$44</f>
        <v>0.297460440575122</v>
      </c>
      <c r="I19" s="57">
        <f>UFlavurs!$AB$44</f>
        <v>2.2525711286549708</v>
      </c>
      <c r="J19" s="47">
        <f>UFlavurs!$AC$44</f>
        <v>0.29445374230783933</v>
      </c>
      <c r="K19" s="62"/>
      <c r="L19" s="46"/>
      <c r="M19" s="57">
        <f>UFlavurs!$AR$44</f>
        <v>3.6563925263157895</v>
      </c>
      <c r="N19" s="47">
        <f>UFlavurs!$AS$44</f>
        <v>0.37890077992909732</v>
      </c>
    </row>
    <row r="20" spans="2:14" x14ac:dyDescent="0.25">
      <c r="B20" s="315"/>
      <c r="C20" s="317" t="str">
        <f>UFlavurs!$E$46</f>
        <v>Mango</v>
      </c>
      <c r="D20" t="str">
        <f>UFlavurs!$C$46</f>
        <v xml:space="preserve">Mango- Low Fat Vanilla </v>
      </c>
      <c r="E20" s="57">
        <f>UFlavurs!$L$46</f>
        <v>1.1575702943469786</v>
      </c>
      <c r="F20" s="47">
        <f>UFlavurs!$M$46</f>
        <v>0.20487969811450946</v>
      </c>
      <c r="G20" s="58">
        <f>UFlavurs!$T$46</f>
        <v>1.6146996081871345</v>
      </c>
      <c r="H20" s="41">
        <f>UFlavurs!$U$46</f>
        <v>0.28173252253440617</v>
      </c>
      <c r="I20" s="57">
        <f>UFlavurs!$AB$46</f>
        <v>2.1000489220272907</v>
      </c>
      <c r="J20" s="47">
        <f>UFlavurs!$AC$46</f>
        <v>0.27451619895781576</v>
      </c>
      <c r="K20" s="62"/>
      <c r="L20" s="46"/>
      <c r="M20" s="57">
        <f>UFlavurs!$AR$46</f>
        <v>3.4276092163742691</v>
      </c>
      <c r="N20" s="47">
        <f>UFlavurs!$AS$46</f>
        <v>0.35519266490925067</v>
      </c>
    </row>
    <row r="21" spans="2:14" x14ac:dyDescent="0.25">
      <c r="B21" s="315"/>
      <c r="C21" s="317"/>
      <c r="D21" t="str">
        <f>UFlavurs!$C$48</f>
        <v>Mango- Low Fat Chocolate</v>
      </c>
      <c r="E21" s="57">
        <f>UFlavurs!$L$48</f>
        <v>1.1525995341130604</v>
      </c>
      <c r="F21" s="47">
        <f>UFlavurs!$M$48</f>
        <v>0.20399991754213456</v>
      </c>
      <c r="G21" s="58">
        <f>UFlavurs!$T$48</f>
        <v>1.6072434678362577</v>
      </c>
      <c r="H21" s="41">
        <f>UFlavurs!$U$48</f>
        <v>0.28061129842149241</v>
      </c>
      <c r="I21" s="57">
        <f>UFlavurs!$AB$48</f>
        <v>2.0901074015594543</v>
      </c>
      <c r="J21" s="47">
        <f>UFlavurs!$AC$48</f>
        <v>0.27321665379862148</v>
      </c>
      <c r="K21" s="62"/>
      <c r="L21" s="46"/>
      <c r="M21" s="57">
        <f>UFlavurs!$AR$48</f>
        <v>3.4126969356725154</v>
      </c>
      <c r="N21" s="47">
        <f>UFlavurs!$AS$48</f>
        <v>0.35364735084689275</v>
      </c>
    </row>
    <row r="22" spans="2:14" x14ac:dyDescent="0.25">
      <c r="B22" s="315"/>
      <c r="C22" s="317"/>
      <c r="D22" t="str">
        <f>UFlavurs!$C$50</f>
        <v>Mango- No Sugar Added</v>
      </c>
      <c r="E22" s="57">
        <f>UFlavurs!$L$50</f>
        <v>1.2046268245614036</v>
      </c>
      <c r="F22" s="47">
        <f>UFlavurs!$M$50</f>
        <v>0.21320828753299176</v>
      </c>
      <c r="G22" s="58">
        <f>UFlavurs!$T$50</f>
        <v>1.6852844035087722</v>
      </c>
      <c r="H22" s="41">
        <f>UFlavurs!$U$50</f>
        <v>0.29234677746999077</v>
      </c>
      <c r="I22" s="57">
        <f>UFlavurs!$AB$50</f>
        <v>2.1941619824561407</v>
      </c>
      <c r="J22" s="47">
        <f>UFlavurs!$AC$50</f>
        <v>0.28681855979818832</v>
      </c>
      <c r="K22" s="62"/>
      <c r="L22" s="46"/>
      <c r="M22" s="57">
        <f>UFlavurs!$AR$50</f>
        <v>3.5687788070175444</v>
      </c>
      <c r="N22" s="47">
        <f>UFlavurs!$AS$50</f>
        <v>0.36982163803290613</v>
      </c>
    </row>
    <row r="23" spans="2:14" x14ac:dyDescent="0.25">
      <c r="B23" s="315"/>
      <c r="C23" s="317"/>
      <c r="D23" t="str">
        <f>UFlavurs!$C$52</f>
        <v xml:space="preserve">Mango- Non Dairy Sorbet </v>
      </c>
      <c r="E23" s="57">
        <f>UFlavurs!$L$52</f>
        <v>1.1769893976608186</v>
      </c>
      <c r="F23" s="47">
        <f>UFlavurs!$M$52</f>
        <v>0.20831670755058734</v>
      </c>
      <c r="G23" s="58">
        <f>UFlavurs!$T$52</f>
        <v>1.6438282631578949</v>
      </c>
      <c r="H23" s="41">
        <f>UFlavurs!$U$52</f>
        <v>0.28611277140218971</v>
      </c>
      <c r="I23" s="57">
        <f>UFlavurs!$AB$52</f>
        <v>2.1388871286549707</v>
      </c>
      <c r="J23" s="47">
        <f>UFlavurs!$AC$52</f>
        <v>0.27959308871306804</v>
      </c>
      <c r="K23" s="62"/>
      <c r="L23" s="46"/>
      <c r="M23" s="57">
        <f>UFlavurs!$AR$52</f>
        <v>3.4858665263157897</v>
      </c>
      <c r="N23" s="47">
        <f>UFlavurs!$AS$52</f>
        <v>0.3612296918461958</v>
      </c>
    </row>
    <row r="24" spans="2:14" x14ac:dyDescent="0.25">
      <c r="B24" s="315"/>
      <c r="C24" s="317" t="str">
        <f>UFlavurs!$E$54</f>
        <v>Peach</v>
      </c>
      <c r="D24" t="str">
        <f>UFlavurs!$C$54</f>
        <v xml:space="preserve">Peach- Low Fat Vanilla </v>
      </c>
      <c r="E24" s="57">
        <f>UFlavurs!$L$54</f>
        <v>1.1449582943469785</v>
      </c>
      <c r="F24" s="47">
        <f>UFlavurs!$M$54</f>
        <v>0.20264748572512892</v>
      </c>
      <c r="G24" s="58">
        <f>UFlavurs!$T$54</f>
        <v>1.5957816081871345</v>
      </c>
      <c r="H24" s="41">
        <f>UFlavurs!$U$54</f>
        <v>0.27888771050433098</v>
      </c>
      <c r="I24" s="57">
        <f>UFlavurs!$AB$54</f>
        <v>2.0748249220272905</v>
      </c>
      <c r="J24" s="47">
        <f>UFlavurs!$AC$54</f>
        <v>0.27121894405585495</v>
      </c>
      <c r="K24" s="62"/>
      <c r="L24" s="46"/>
      <c r="M24" s="57">
        <f>UFlavurs!$AR$54</f>
        <v>3.3897732163742691</v>
      </c>
      <c r="N24" s="47">
        <f>UFlavurs!$AS$54</f>
        <v>0.35127183589370664</v>
      </c>
    </row>
    <row r="25" spans="2:14" x14ac:dyDescent="0.25">
      <c r="B25" s="315"/>
      <c r="C25" s="317"/>
      <c r="D25" t="str">
        <f>UFlavurs!$C$56</f>
        <v>Peach- Low Fat Chocolate</v>
      </c>
      <c r="E25" s="57">
        <f>UFlavurs!$L$56</f>
        <v>1.1399875341130605</v>
      </c>
      <c r="F25" s="47">
        <f>UFlavurs!$M$56</f>
        <v>0.20176770515275405</v>
      </c>
      <c r="G25" s="58">
        <f>UFlavurs!$T$56</f>
        <v>1.5883254678362577</v>
      </c>
      <c r="H25" s="41">
        <f>UFlavurs!$U$56</f>
        <v>0.27776648639141721</v>
      </c>
      <c r="I25" s="57">
        <f>UFlavurs!$AB$56</f>
        <v>2.0648834015594542</v>
      </c>
      <c r="J25" s="47">
        <f>UFlavurs!$AC$56</f>
        <v>0.26991939889666067</v>
      </c>
      <c r="K25" s="62"/>
      <c r="L25" s="46"/>
      <c r="M25" s="57">
        <f>UFlavurs!$AR$56</f>
        <v>3.3748609356725154</v>
      </c>
      <c r="N25" s="47">
        <f>UFlavurs!$AS$56</f>
        <v>0.34972652183134872</v>
      </c>
    </row>
    <row r="26" spans="2:14" x14ac:dyDescent="0.25">
      <c r="B26" s="315"/>
      <c r="C26" s="317"/>
      <c r="D26" t="str">
        <f>UFlavurs!$C$58</f>
        <v>Peach- No Sugar Added</v>
      </c>
      <c r="E26" s="57">
        <f>UFlavurs!$L$58</f>
        <v>1.1920148245614035</v>
      </c>
      <c r="F26" s="47">
        <f>UFlavurs!$M$58</f>
        <v>0.21097607514361122</v>
      </c>
      <c r="G26" s="58">
        <f>UFlavurs!$T$58</f>
        <v>1.6663664035087722</v>
      </c>
      <c r="H26" s="41">
        <f>UFlavurs!$U$58</f>
        <v>0.28950196543991563</v>
      </c>
      <c r="I26" s="57">
        <f>UFlavurs!$AB$58</f>
        <v>2.1689379824561406</v>
      </c>
      <c r="J26" s="47">
        <f>UFlavurs!$AC$58</f>
        <v>0.28352130489622751</v>
      </c>
      <c r="K26" s="62"/>
      <c r="L26" s="46"/>
      <c r="M26" s="57">
        <f>UFlavurs!$AR$58</f>
        <v>3.5309428070175444</v>
      </c>
      <c r="N26" s="47">
        <f>UFlavurs!$AS$58</f>
        <v>0.36590080901736211</v>
      </c>
    </row>
    <row r="27" spans="2:14" x14ac:dyDescent="0.25">
      <c r="B27" s="315"/>
      <c r="C27" s="317"/>
      <c r="D27" t="str">
        <f>UFlavurs!$C$60</f>
        <v xml:space="preserve">Peach- Non Dairy Sorbet </v>
      </c>
      <c r="E27" s="57">
        <f>UFlavurs!$L$60</f>
        <v>1.1643773976608187</v>
      </c>
      <c r="F27" s="47">
        <f>UFlavurs!$M$60</f>
        <v>0.20608449516120683</v>
      </c>
      <c r="G27" s="58">
        <f>UFlavurs!$T$60</f>
        <v>1.6249102631578949</v>
      </c>
      <c r="H27" s="41">
        <f>UFlavurs!$U$60</f>
        <v>0.28326795937211452</v>
      </c>
      <c r="I27" s="57">
        <f>UFlavurs!$AB$60</f>
        <v>2.1136631286549705</v>
      </c>
      <c r="J27" s="47">
        <f>UFlavurs!$AC$60</f>
        <v>0.27629583381110723</v>
      </c>
      <c r="K27" s="62"/>
      <c r="L27" s="46"/>
      <c r="M27" s="57">
        <f>UFlavurs!$AR$60</f>
        <v>3.4480305263157898</v>
      </c>
      <c r="N27" s="47">
        <f>UFlavurs!$AS$60</f>
        <v>0.35730886283065177</v>
      </c>
    </row>
    <row r="28" spans="2:14" x14ac:dyDescent="0.25">
      <c r="B28" s="315"/>
      <c r="C28" s="317" t="str">
        <f>UFlavurs!$E$62</f>
        <v>Pineapple</v>
      </c>
      <c r="D28" t="str">
        <f>UFlavurs!$C$62</f>
        <v xml:space="preserve">Pineapple- Low Fat Vanilla </v>
      </c>
      <c r="E28" s="57">
        <f>UFlavurs!$L$62</f>
        <v>1.1573742943469785</v>
      </c>
      <c r="F28" s="47">
        <f>UFlavurs!$M$62</f>
        <v>0.20484500784902274</v>
      </c>
      <c r="G28" s="58">
        <f>UFlavurs!$T$62</f>
        <v>1.6144056081871345</v>
      </c>
      <c r="H28" s="41">
        <f>UFlavurs!$U$62</f>
        <v>0.28168831200809041</v>
      </c>
      <c r="I28" s="57">
        <f>UFlavurs!$AB$62</f>
        <v>2.0996569220272905</v>
      </c>
      <c r="J28" s="47">
        <f>UFlavurs!$AC$62</f>
        <v>0.27446495712775038</v>
      </c>
      <c r="K28" s="62"/>
      <c r="L28" s="46"/>
      <c r="M28" s="57">
        <f>UFlavurs!$AR$62</f>
        <v>3.427021216374269</v>
      </c>
      <c r="N28" s="47">
        <f>UFlavurs!$AS$62</f>
        <v>0.35513173226676364</v>
      </c>
    </row>
    <row r="29" spans="2:14" x14ac:dyDescent="0.25">
      <c r="B29" s="315"/>
      <c r="C29" s="317"/>
      <c r="D29" t="str">
        <f>UFlavurs!$C$64</f>
        <v>Pineapple- Low Fat Chocolate</v>
      </c>
      <c r="E29" s="57">
        <f>UFlavurs!$L$64</f>
        <v>1.1524035341130605</v>
      </c>
      <c r="F29" s="47">
        <f>UFlavurs!$M$64</f>
        <v>0.20396522727664787</v>
      </c>
      <c r="G29" s="58">
        <f>UFlavurs!$T$64</f>
        <v>1.6069494678362577</v>
      </c>
      <c r="H29" s="41">
        <f>UFlavurs!$U$64</f>
        <v>0.28056708789517659</v>
      </c>
      <c r="I29" s="57">
        <f>UFlavurs!$AB$64</f>
        <v>2.0897154015594541</v>
      </c>
      <c r="J29" s="47">
        <f>UFlavurs!$AC$64</f>
        <v>0.27316541196855609</v>
      </c>
      <c r="K29" s="62"/>
      <c r="L29" s="46"/>
      <c r="M29" s="57">
        <f>UFlavurs!$AR$64</f>
        <v>3.4121089356725154</v>
      </c>
      <c r="N29" s="47">
        <f>UFlavurs!$AS$64</f>
        <v>0.35358641820440573</v>
      </c>
    </row>
    <row r="30" spans="2:14" x14ac:dyDescent="0.25">
      <c r="B30" s="315"/>
      <c r="C30" s="317"/>
      <c r="D30" t="str">
        <f>UFlavurs!$C$66</f>
        <v>Pineapple- No Sugar Added</v>
      </c>
      <c r="E30" s="57">
        <f>UFlavurs!$L$66</f>
        <v>1.2044308245614035</v>
      </c>
      <c r="F30" s="47">
        <f>UFlavurs!$M$66</f>
        <v>0.21317359726750504</v>
      </c>
      <c r="G30" s="58">
        <f>UFlavurs!$T$66</f>
        <v>1.6849904035087722</v>
      </c>
      <c r="H30" s="41">
        <f>UFlavurs!$U$66</f>
        <v>0.29230256694367501</v>
      </c>
      <c r="I30" s="57">
        <f>UFlavurs!$AB$66</f>
        <v>2.1937699824561405</v>
      </c>
      <c r="J30" s="47">
        <f>UFlavurs!$AC$66</f>
        <v>0.28676731796812294</v>
      </c>
      <c r="K30" s="62"/>
      <c r="L30" s="46"/>
      <c r="M30" s="57">
        <f>UFlavurs!$AR$66</f>
        <v>3.5681908070175443</v>
      </c>
      <c r="N30" s="47">
        <f>UFlavurs!$AS$66</f>
        <v>0.36976070539041911</v>
      </c>
    </row>
    <row r="31" spans="2:14" x14ac:dyDescent="0.25">
      <c r="B31" s="315"/>
      <c r="C31" s="317"/>
      <c r="D31" t="str">
        <f>UFlavurs!$C$68</f>
        <v xml:space="preserve">Pineapple- Non Dairy Sorbet </v>
      </c>
      <c r="E31" s="57">
        <f>UFlavurs!$L$68</f>
        <v>1.1767933976608187</v>
      </c>
      <c r="F31" s="47">
        <f>UFlavurs!$M$68</f>
        <v>0.20828201728510065</v>
      </c>
      <c r="G31" s="58">
        <f>UFlavurs!$T$68</f>
        <v>1.6435342631578949</v>
      </c>
      <c r="H31" s="41">
        <f>UFlavurs!$U$68</f>
        <v>0.2860685608758739</v>
      </c>
      <c r="I31" s="57">
        <f>UFlavurs!$AB$68</f>
        <v>2.1384951286549705</v>
      </c>
      <c r="J31" s="47">
        <f>UFlavurs!$AC$68</f>
        <v>0.27954184688300265</v>
      </c>
      <c r="K31" s="62"/>
      <c r="L31" s="46"/>
      <c r="M31" s="57">
        <f>UFlavurs!$AR$68</f>
        <v>3.4852785263157897</v>
      </c>
      <c r="N31" s="47">
        <f>UFlavurs!$AS$68</f>
        <v>0.36116875920370878</v>
      </c>
    </row>
    <row r="32" spans="2:14" x14ac:dyDescent="0.25">
      <c r="B32" s="315"/>
      <c r="C32" s="317" t="str">
        <f>UFlavurs!$E$70</f>
        <v>Raspberry</v>
      </c>
      <c r="D32" t="str">
        <f>UFlavurs!$C$70</f>
        <v xml:space="preserve">Raspberry- Low Fat Vanilla </v>
      </c>
      <c r="E32" s="57">
        <f>UFlavurs!$L$70</f>
        <v>1.2294422943469785</v>
      </c>
      <c r="F32" s="47">
        <f>UFlavurs!$M$70</f>
        <v>0.21760040607911121</v>
      </c>
      <c r="G32" s="58">
        <f>UFlavurs!$T$70</f>
        <v>1.7225076081871344</v>
      </c>
      <c r="H32" s="41">
        <f>UFlavurs!$U$70</f>
        <v>0.29794425185771445</v>
      </c>
      <c r="I32" s="57">
        <f>UFlavurs!$AB$70</f>
        <v>2.2437929220272905</v>
      </c>
      <c r="J32" s="47">
        <f>UFlavurs!$AC$70</f>
        <v>0.29330626431729284</v>
      </c>
      <c r="K32" s="62"/>
      <c r="L32" s="46"/>
      <c r="M32" s="57">
        <f>UFlavurs!$AR$70</f>
        <v>3.6432252163742689</v>
      </c>
      <c r="N32" s="47">
        <f>UFlavurs!$AS$70</f>
        <v>0.37753629185225585</v>
      </c>
    </row>
    <row r="33" spans="2:14" x14ac:dyDescent="0.25">
      <c r="B33" s="315"/>
      <c r="C33" s="317"/>
      <c r="D33" t="str">
        <f>UFlavurs!$C$72</f>
        <v>Raspberry- Low Fat Chocolate</v>
      </c>
      <c r="E33" s="57">
        <f>UFlavurs!$L$72</f>
        <v>1.2244715341130605</v>
      </c>
      <c r="F33" s="47">
        <f>UFlavurs!$M$72</f>
        <v>0.21672062550673638</v>
      </c>
      <c r="G33" s="58">
        <f>UFlavurs!$T$72</f>
        <v>1.7150514678362576</v>
      </c>
      <c r="H33" s="41">
        <f>UFlavurs!$U$72</f>
        <v>0.29682302774480063</v>
      </c>
      <c r="I33" s="57">
        <f>UFlavurs!$AB$72</f>
        <v>2.2338514015594542</v>
      </c>
      <c r="J33" s="47">
        <f>UFlavurs!$AC$72</f>
        <v>0.29200671915809856</v>
      </c>
      <c r="K33" s="62"/>
      <c r="L33" s="46"/>
      <c r="M33" s="57">
        <f>UFlavurs!$AR$72</f>
        <v>3.6283129356725152</v>
      </c>
      <c r="N33" s="47">
        <f>UFlavurs!$AS$72</f>
        <v>0.37599097778989793</v>
      </c>
    </row>
    <row r="34" spans="2:14" x14ac:dyDescent="0.25">
      <c r="B34" s="315"/>
      <c r="C34" s="317"/>
      <c r="D34" t="str">
        <f>UFlavurs!$C$74</f>
        <v>Raspberry- No Sugar Added</v>
      </c>
      <c r="E34" s="57">
        <f>UFlavurs!$L$74</f>
        <v>1.2764988245614035</v>
      </c>
      <c r="F34" s="47">
        <f>UFlavurs!$M$74</f>
        <v>0.22592899549759352</v>
      </c>
      <c r="G34" s="58">
        <f>UFlavurs!$T$74</f>
        <v>1.7930924035087721</v>
      </c>
      <c r="H34" s="41">
        <f>UFlavurs!$U$74</f>
        <v>0.30855850679329905</v>
      </c>
      <c r="I34" s="57">
        <f>UFlavurs!$AB$74</f>
        <v>2.3379059824561406</v>
      </c>
      <c r="J34" s="47">
        <f>UFlavurs!$AC$74</f>
        <v>0.3056086251576654</v>
      </c>
      <c r="K34" s="62"/>
      <c r="L34" s="46"/>
      <c r="M34" s="57">
        <f>UFlavurs!$AR$74</f>
        <v>3.7843948070175442</v>
      </c>
      <c r="N34" s="47">
        <f>UFlavurs!$AS$74</f>
        <v>0.39216526497591131</v>
      </c>
    </row>
    <row r="35" spans="2:14" x14ac:dyDescent="0.25">
      <c r="B35" s="315"/>
      <c r="C35" s="317"/>
      <c r="D35" t="str">
        <f>UFlavurs!$C$76</f>
        <v xml:space="preserve">Raspberry- Non Dairy Sorbet </v>
      </c>
      <c r="E35" s="57">
        <f>UFlavurs!$L$76</f>
        <v>1.2488613976608187</v>
      </c>
      <c r="F35" s="47">
        <f>UFlavurs!$M$76</f>
        <v>0.22103741551518913</v>
      </c>
      <c r="G35" s="58">
        <f>UFlavurs!$T$76</f>
        <v>1.7516362631578948</v>
      </c>
      <c r="H35" s="41">
        <f>UFlavurs!$U$76</f>
        <v>0.30232450072549794</v>
      </c>
      <c r="I35" s="57">
        <f>UFlavurs!$AB$76</f>
        <v>2.2826311286549705</v>
      </c>
      <c r="J35" s="47">
        <f>UFlavurs!$AC$76</f>
        <v>0.29838315407254518</v>
      </c>
      <c r="K35" s="62"/>
      <c r="L35" s="46"/>
      <c r="M35" s="57">
        <f>UFlavurs!$AR$76</f>
        <v>3.7014825263157896</v>
      </c>
      <c r="N35" s="47">
        <f>UFlavurs!$AS$76</f>
        <v>0.38357331878920098</v>
      </c>
    </row>
    <row r="36" spans="2:14" x14ac:dyDescent="0.25">
      <c r="B36" s="315"/>
      <c r="C36" s="317" t="str">
        <f>UFlavurs!$E$78</f>
        <v>Strawberry</v>
      </c>
      <c r="D36" t="str">
        <f>UFlavurs!$C$78</f>
        <v xml:space="preserve">Strawberry- Low Fat Vanilla </v>
      </c>
      <c r="E36" s="57">
        <f>UFlavurs!$L$78</f>
        <v>1.1457782943469785</v>
      </c>
      <c r="F36" s="47">
        <f>UFlavurs!$M$78</f>
        <v>0.20279261846849175</v>
      </c>
      <c r="G36" s="58">
        <f>UFlavurs!$T$78</f>
        <v>1.5970116081871344</v>
      </c>
      <c r="H36" s="41">
        <f>UFlavurs!$U$78</f>
        <v>0.27907267291034604</v>
      </c>
      <c r="I36" s="57">
        <f>UFlavurs!$AB$78</f>
        <v>2.0764649220272906</v>
      </c>
      <c r="J36" s="47">
        <f>UFlavurs!$AC$78</f>
        <v>0.2714333231408223</v>
      </c>
      <c r="K36" s="62"/>
      <c r="L36" s="46"/>
      <c r="M36" s="57">
        <f>UFlavurs!$AR$78</f>
        <v>3.3922332163742688</v>
      </c>
      <c r="N36" s="47">
        <f>UFlavurs!$AS$78</f>
        <v>0.35152675817349932</v>
      </c>
    </row>
    <row r="37" spans="2:14" x14ac:dyDescent="0.25">
      <c r="B37" s="315"/>
      <c r="C37" s="317"/>
      <c r="D37" t="str">
        <f>UFlavurs!$C$80</f>
        <v>Strawberry- Low Fat Chocolate</v>
      </c>
      <c r="E37" s="57">
        <f>UFlavurs!$L$80</f>
        <v>1.1408075341130606</v>
      </c>
      <c r="F37" s="47">
        <f>UFlavurs!$M$80</f>
        <v>0.20191283789611691</v>
      </c>
      <c r="G37" s="58">
        <f>UFlavurs!$T$80</f>
        <v>1.5895554678362576</v>
      </c>
      <c r="H37" s="41">
        <f>UFlavurs!$U$80</f>
        <v>0.27795144879743222</v>
      </c>
      <c r="I37" s="57">
        <f>UFlavurs!$AB$80</f>
        <v>2.0665234015594542</v>
      </c>
      <c r="J37" s="47">
        <f>UFlavurs!$AC$80</f>
        <v>0.27013377798162802</v>
      </c>
      <c r="K37" s="62"/>
      <c r="L37" s="46"/>
      <c r="M37" s="57">
        <f>UFlavurs!$AR$80</f>
        <v>3.3773209356725151</v>
      </c>
      <c r="N37" s="47">
        <f>UFlavurs!$AS$80</f>
        <v>0.34998144411114146</v>
      </c>
    </row>
    <row r="38" spans="2:14" x14ac:dyDescent="0.25">
      <c r="B38" s="315"/>
      <c r="C38" s="317"/>
      <c r="D38" t="str">
        <f>UFlavurs!$C$82</f>
        <v>Strawberry- No Sugar Added</v>
      </c>
      <c r="E38" s="57">
        <f>UFlavurs!$L$82</f>
        <v>1.1928348245614036</v>
      </c>
      <c r="F38" s="47">
        <f>UFlavurs!$M$82</f>
        <v>0.21112120788697405</v>
      </c>
      <c r="G38" s="58">
        <f>UFlavurs!$T$82</f>
        <v>1.667596403508772</v>
      </c>
      <c r="H38" s="41">
        <f>UFlavurs!$U$82</f>
        <v>0.28968692784593064</v>
      </c>
      <c r="I38" s="57">
        <f>UFlavurs!$AB$82</f>
        <v>2.1705779824561406</v>
      </c>
      <c r="J38" s="47">
        <f>UFlavurs!$AC$82</f>
        <v>0.28373568398119486</v>
      </c>
      <c r="K38" s="62"/>
      <c r="L38" s="46"/>
      <c r="M38" s="57">
        <f>UFlavurs!$AR$82</f>
        <v>3.5334028070175441</v>
      </c>
      <c r="N38" s="47">
        <f>UFlavurs!$AS$82</f>
        <v>0.36615573129715479</v>
      </c>
    </row>
    <row r="39" spans="2:14" x14ac:dyDescent="0.25">
      <c r="B39" s="315"/>
      <c r="C39" s="317"/>
      <c r="D39" t="str">
        <f>UFlavurs!$C$84</f>
        <v xml:space="preserve">Strawberry- Non Dairy Sorbet </v>
      </c>
      <c r="E39" s="57">
        <f>UFlavurs!$L$84</f>
        <v>1.1651973976608188</v>
      </c>
      <c r="F39" s="47">
        <f>UFlavurs!$M$84</f>
        <v>0.20622962790456967</v>
      </c>
      <c r="G39" s="58">
        <f>UFlavurs!$T$84</f>
        <v>1.6261402631578947</v>
      </c>
      <c r="H39" s="41">
        <f>UFlavurs!$U$84</f>
        <v>0.28345292177812953</v>
      </c>
      <c r="I39" s="57">
        <f>UFlavurs!$AB$84</f>
        <v>2.1153031286549706</v>
      </c>
      <c r="J39" s="47">
        <f>UFlavurs!$AC$84</f>
        <v>0.27651021289607458</v>
      </c>
      <c r="K39" s="62"/>
      <c r="L39" s="46"/>
      <c r="M39" s="57">
        <f>UFlavurs!$AR$84</f>
        <v>3.4504905263157895</v>
      </c>
      <c r="N39" s="47">
        <f>UFlavurs!$AS$84</f>
        <v>0.35756378511044451</v>
      </c>
    </row>
    <row r="40" spans="2:14" x14ac:dyDescent="0.25">
      <c r="B40" s="315"/>
      <c r="C40" s="317" t="str">
        <f>UFlavurs!$E$86</f>
        <v>Cherry</v>
      </c>
      <c r="D40" t="str">
        <f>UFlavurs!$C$86</f>
        <v xml:space="preserve">Sweet Cherry- Low Fat Vanilla </v>
      </c>
      <c r="E40" s="57">
        <f>UFlavurs!$L$86</f>
        <v>1.2063922943469785</v>
      </c>
      <c r="F40" s="47">
        <f>UFlavurs!$M$86</f>
        <v>0.2135207600614121</v>
      </c>
      <c r="G40" s="58">
        <f>UFlavurs!$T$86</f>
        <v>1.6879326081871344</v>
      </c>
      <c r="H40" s="41">
        <f>UFlavurs!$U$86</f>
        <v>0.29274500373741369</v>
      </c>
      <c r="I40" s="57">
        <f>UFlavurs!$AB$86</f>
        <v>2.1976929220272905</v>
      </c>
      <c r="J40" s="47">
        <f>UFlavurs!$AC$86</f>
        <v>0.28728012052644319</v>
      </c>
      <c r="K40" s="62"/>
      <c r="L40" s="46"/>
      <c r="M40" s="57">
        <f>UFlavurs!$AR$86</f>
        <v>3.5740752163742688</v>
      </c>
      <c r="N40" s="47">
        <f>UFlavurs!$AS$86</f>
        <v>0.37037048874344752</v>
      </c>
    </row>
    <row r="41" spans="2:14" x14ac:dyDescent="0.25">
      <c r="B41" s="315"/>
      <c r="C41" s="317"/>
      <c r="D41" t="str">
        <f>UFlavurs!$C$88</f>
        <v>Sweet Cherry- Low Fat Chocolate</v>
      </c>
      <c r="E41" s="57">
        <f>UFlavurs!$L$88</f>
        <v>1.2014215341130605</v>
      </c>
      <c r="F41" s="47">
        <f>UFlavurs!$M$88</f>
        <v>0.21264097948903724</v>
      </c>
      <c r="G41" s="58">
        <f>UFlavurs!$T$88</f>
        <v>1.6804764678362576</v>
      </c>
      <c r="H41" s="41">
        <f>UFlavurs!$U$88</f>
        <v>0.29162377962449987</v>
      </c>
      <c r="I41" s="57">
        <f>UFlavurs!$AB$88</f>
        <v>2.1877514015594541</v>
      </c>
      <c r="J41" s="47">
        <f>UFlavurs!$AC$88</f>
        <v>0.28598057536724891</v>
      </c>
      <c r="K41" s="62"/>
      <c r="L41" s="46"/>
      <c r="M41" s="57">
        <f>UFlavurs!$AR$88</f>
        <v>3.5591629356725152</v>
      </c>
      <c r="N41" s="47">
        <f>UFlavurs!$AS$88</f>
        <v>0.36882517468108966</v>
      </c>
    </row>
    <row r="42" spans="2:14" x14ac:dyDescent="0.25">
      <c r="B42" s="315"/>
      <c r="C42" s="317"/>
      <c r="D42" t="str">
        <f>UFlavurs!$C$90</f>
        <v>Sweet Cherry- No Sugar Added</v>
      </c>
      <c r="E42" s="57">
        <f>UFlavurs!$L$90</f>
        <v>1.2534488245614035</v>
      </c>
      <c r="F42" s="47">
        <f>UFlavurs!$M$90</f>
        <v>0.2218493494798944</v>
      </c>
      <c r="G42" s="58">
        <f>UFlavurs!$T$90</f>
        <v>1.7585174035087721</v>
      </c>
      <c r="H42" s="41">
        <f>UFlavurs!$U$90</f>
        <v>0.30335925867299829</v>
      </c>
      <c r="I42" s="57">
        <f>UFlavurs!$AB$90</f>
        <v>2.2918059824561405</v>
      </c>
      <c r="J42" s="47">
        <f>UFlavurs!$AC$90</f>
        <v>0.29958248136681576</v>
      </c>
      <c r="K42" s="62"/>
      <c r="L42" s="46"/>
      <c r="M42" s="57">
        <f>UFlavurs!$AR$90</f>
        <v>3.7152448070175441</v>
      </c>
      <c r="N42" s="47">
        <f>UFlavurs!$AS$90</f>
        <v>0.38499946186710299</v>
      </c>
    </row>
    <row r="43" spans="2:14" x14ac:dyDescent="0.25">
      <c r="B43" s="315"/>
      <c r="C43" s="317"/>
      <c r="D43" t="str">
        <f>UFlavurs!$C$92</f>
        <v xml:space="preserve">Sweet Cherry- Non Dairy Sorbet </v>
      </c>
      <c r="E43" s="57">
        <f>UFlavurs!$L$92</f>
        <v>1.2258113976608187</v>
      </c>
      <c r="F43" s="47">
        <f>UFlavurs!$M$92</f>
        <v>0.21695776949749002</v>
      </c>
      <c r="G43" s="58">
        <f>UFlavurs!$T$92</f>
        <v>1.7170612631578948</v>
      </c>
      <c r="H43" s="41">
        <f>UFlavurs!$U$92</f>
        <v>0.29712525260519718</v>
      </c>
      <c r="I43" s="57">
        <f>UFlavurs!$AB$92</f>
        <v>2.2365311286549705</v>
      </c>
      <c r="J43" s="47">
        <f>UFlavurs!$AC$92</f>
        <v>0.29235701028169547</v>
      </c>
      <c r="K43" s="62"/>
      <c r="L43" s="46"/>
      <c r="M43" s="57">
        <f>UFlavurs!$AR$92</f>
        <v>3.6323325263157895</v>
      </c>
      <c r="N43" s="47">
        <f>UFlavurs!$AS$92</f>
        <v>0.37640751568039266</v>
      </c>
    </row>
    <row r="44" spans="2:14" x14ac:dyDescent="0.25">
      <c r="B44" s="315"/>
      <c r="C44" s="317" t="str">
        <f>UFlavurs!$E$94</f>
        <v>Watermelon</v>
      </c>
      <c r="D44" t="str">
        <f>UFlavurs!$C$94</f>
        <v>Watermelon- Low Fat Vanilla 
CANADA ONLY</v>
      </c>
      <c r="E44" s="57">
        <f>UFlavurs!$L$94</f>
        <v>1.2471666643910313</v>
      </c>
      <c r="F44" s="47">
        <f>UFlavurs!$M$94</f>
        <v>0.22073746272407632</v>
      </c>
      <c r="G44" s="58">
        <f>UFlavurs!$T$94</f>
        <v>1.7726250002576192</v>
      </c>
      <c r="H44" s="41">
        <f>UFlavurs!$U$94</f>
        <v>0.3054807017931257</v>
      </c>
      <c r="I44" s="57">
        <f>UFlavurs!$AB$94</f>
        <v>2.3106161114546033</v>
      </c>
      <c r="J44" s="47">
        <f>UFlavurs!$AC$94</f>
        <v>0.30204132175877169</v>
      </c>
      <c r="K44" s="62"/>
      <c r="L44" s="46"/>
      <c r="M44" s="57">
        <f>UFlavurs!$AR$94</f>
        <v>3.7434600005152383</v>
      </c>
      <c r="N44" s="47">
        <f>UFlavurs!$AS$94</f>
        <v>0.38792331611556874</v>
      </c>
    </row>
    <row r="45" spans="2:14" x14ac:dyDescent="0.25">
      <c r="B45" s="315"/>
      <c r="C45" s="317"/>
      <c r="D45" t="str">
        <f>UFlavurs!$C$96</f>
        <v>Watermelon- Low Fat Chocolate 
CANADA ONLY</v>
      </c>
      <c r="E45" s="57">
        <f>UFlavurs!$L$96</f>
        <v>1.2421959041571133</v>
      </c>
      <c r="F45" s="47">
        <f>UFlavurs!$M$96</f>
        <v>0.21985768215170146</v>
      </c>
      <c r="G45" s="58">
        <f>UFlavurs!$T$96</f>
        <v>1.7651688599067421</v>
      </c>
      <c r="H45" s="41">
        <f>UFlavurs!$U$96</f>
        <v>0.30435947768021182</v>
      </c>
      <c r="I45" s="57">
        <f>UFlavurs!$AB$96</f>
        <v>2.300674590986767</v>
      </c>
      <c r="J45" s="47">
        <f>UFlavurs!$AC$96</f>
        <v>0.30074177659957735</v>
      </c>
      <c r="K45" s="62"/>
      <c r="L45" s="46"/>
      <c r="M45" s="57">
        <f>UFlavurs!$AR$96</f>
        <v>3.7285477198134842</v>
      </c>
      <c r="N45" s="47">
        <f>UFlavurs!$AS$96</f>
        <v>0.38637800205321077</v>
      </c>
    </row>
    <row r="46" spans="2:14" x14ac:dyDescent="0.25">
      <c r="B46" s="315"/>
      <c r="C46" s="317"/>
      <c r="D46" t="str">
        <f>UFlavurs!$C$98</f>
        <v>Watermelon- No Sugar Added 
CANADA ONLY</v>
      </c>
      <c r="E46" s="57">
        <f>UFlavurs!$L$98</f>
        <v>1.2942231946054563</v>
      </c>
      <c r="F46" s="47">
        <f>UFlavurs!$M$98</f>
        <v>0.22906605214255862</v>
      </c>
      <c r="G46" s="58">
        <f>UFlavurs!$T$98</f>
        <v>1.8432097955792568</v>
      </c>
      <c r="H46" s="41">
        <f>UFlavurs!$U$98</f>
        <v>0.3160949567287103</v>
      </c>
      <c r="I46" s="57">
        <f>UFlavurs!$AB$98</f>
        <v>2.4047291718834534</v>
      </c>
      <c r="J46" s="47">
        <f>UFlavurs!$AC$98</f>
        <v>0.31434368259914419</v>
      </c>
      <c r="K46" s="62"/>
      <c r="L46" s="46"/>
      <c r="M46" s="57">
        <f>UFlavurs!$AR$98</f>
        <v>3.8846295911585136</v>
      </c>
      <c r="N46" s="47">
        <f>UFlavurs!$AS$98</f>
        <v>0.4025522892392242</v>
      </c>
    </row>
    <row r="47" spans="2:14" x14ac:dyDescent="0.25">
      <c r="B47" s="315"/>
      <c r="C47" s="317"/>
      <c r="D47" t="str">
        <f>UFlavurs!$C$100</f>
        <v>Watermelon- Non Dairy Sorbet 
CANADA ONLY</v>
      </c>
      <c r="E47" s="57">
        <f>UFlavurs!$L$100</f>
        <v>1.2665857677048715</v>
      </c>
      <c r="F47" s="47">
        <f>UFlavurs!$M$100</f>
        <v>0.22417447216015424</v>
      </c>
      <c r="G47" s="58">
        <f>UFlavurs!$T$100</f>
        <v>1.8017536552283795</v>
      </c>
      <c r="H47" s="41">
        <f>UFlavurs!$U$100</f>
        <v>0.30986095066090918</v>
      </c>
      <c r="I47" s="57">
        <f>UFlavurs!$AB$100</f>
        <v>2.3494543180822838</v>
      </c>
      <c r="J47" s="47">
        <f>UFlavurs!$AC$100</f>
        <v>0.30711821151402402</v>
      </c>
      <c r="K47" s="62"/>
      <c r="L47" s="46"/>
      <c r="M47" s="57">
        <f>UFlavurs!$AR$100</f>
        <v>3.7781864734523536</v>
      </c>
      <c r="N47" s="47">
        <f>UFlavurs!$AS$100</f>
        <v>0.39152191434739414</v>
      </c>
    </row>
    <row r="48" spans="2:14" x14ac:dyDescent="0.25">
      <c r="B48" s="315"/>
      <c r="C48" s="65" t="str">
        <f>UFlavurs!$E$102</f>
        <v>Vanilla</v>
      </c>
      <c r="D48" s="66" t="str">
        <f>UFlavurs!$C$102</f>
        <v>Vanilla- Low Fat Vanilla</v>
      </c>
      <c r="E48" s="67">
        <f>UFlavurs!$L$102</f>
        <v>1.3909616081871343</v>
      </c>
      <c r="F48" s="68">
        <f>UFlavurs!$M$102</f>
        <v>0.24618789525436005</v>
      </c>
      <c r="G48" s="69">
        <f>UFlavurs!$T$102</f>
        <v>1.7752349220272905</v>
      </c>
      <c r="H48" s="70">
        <f>UFlavurs!$U$102</f>
        <v>0.305873171232174</v>
      </c>
      <c r="I48" s="67">
        <f>UFlavurs!$AB$102</f>
        <v>2.1877282358674464</v>
      </c>
      <c r="J48" s="68">
        <f>UFlavurs!$AC$102</f>
        <v>0.28597754717221519</v>
      </c>
      <c r="K48" s="67"/>
      <c r="L48" s="68"/>
      <c r="M48" s="67">
        <f>UFlavurs!$AR$102</f>
        <v>3.3695765302144252</v>
      </c>
      <c r="N48" s="68">
        <f>UFlavurs!$AS$102</f>
        <v>0.34917891504812693</v>
      </c>
    </row>
    <row r="49" spans="2:14" x14ac:dyDescent="0.25">
      <c r="B49" s="315"/>
      <c r="C49" s="65" t="str">
        <f>UFlavurs!$E$110</f>
        <v>Chocolate</v>
      </c>
      <c r="D49" s="66" t="str">
        <f>UFlavurs!$C$110</f>
        <v>Chocolate- Low Fat Chocolate</v>
      </c>
      <c r="E49" s="67">
        <f>UFlavurs!$L$110</f>
        <v>1.3835054678362575</v>
      </c>
      <c r="F49" s="68">
        <f>UFlavurs!$M$110</f>
        <v>0.24486822439579778</v>
      </c>
      <c r="G49" s="69">
        <f>UFlavurs!$T$110</f>
        <v>1.7652934015594544</v>
      </c>
      <c r="H49" s="70">
        <f>UFlavurs!$U$110</f>
        <v>0.30437820574828883</v>
      </c>
      <c r="I49" s="67">
        <f>UFlavurs!$AB$110</f>
        <v>2.1753013352826511</v>
      </c>
      <c r="J49" s="68">
        <f>UFlavurs!$AC$110</f>
        <v>0.28435311572322236</v>
      </c>
      <c r="K49" s="67"/>
      <c r="L49" s="68"/>
      <c r="M49" s="67">
        <f>UFlavurs!$AR$110</f>
        <v>3.3521788693957117</v>
      </c>
      <c r="N49" s="68">
        <f>UFlavurs!$AS$110</f>
        <v>0.34737604864204263</v>
      </c>
    </row>
    <row r="50" spans="2:14" x14ac:dyDescent="0.25">
      <c r="B50" s="316"/>
      <c r="C50" s="71"/>
      <c r="D50" s="72"/>
      <c r="E50" s="73"/>
      <c r="F50" s="74"/>
      <c r="G50" s="75"/>
      <c r="H50" s="76"/>
      <c r="I50" s="73"/>
      <c r="J50" s="74"/>
      <c r="K50" s="73"/>
      <c r="L50" s="74"/>
      <c r="M50" s="73"/>
      <c r="N50" s="74"/>
    </row>
    <row r="51" spans="2:14" s="6" customFormat="1" x14ac:dyDescent="0.25">
      <c r="C51" s="19">
        <f>COUNTA(C4:C50)</f>
        <v>13</v>
      </c>
      <c r="D51" s="19">
        <f>COUNTA(D4:D50)</f>
        <v>46</v>
      </c>
      <c r="F51" s="64">
        <f>IFERROR(AVERAGEA(F4:F50),)</f>
        <v>0.2131901774286436</v>
      </c>
      <c r="H51" s="64">
        <f>IFERROR(AVERAGEA(H4:H50),)</f>
        <v>0.2905500492365457</v>
      </c>
      <c r="J51" s="64">
        <f>IFERROR(AVERAGEA(J4:J50),)</f>
        <v>0.2851494348125484</v>
      </c>
      <c r="L51" s="64">
        <f>IFERROR(AVERAGEA(L4:L50),)</f>
        <v>0</v>
      </c>
      <c r="N51" s="64">
        <f>IFERROR(AVERAGEA(N4:N50),)</f>
        <v>0.36693261103480723</v>
      </c>
    </row>
    <row r="52" spans="2:14" s="6" customFormat="1" x14ac:dyDescent="0.25">
      <c r="D52" s="19"/>
      <c r="F52" s="64"/>
      <c r="H52" s="64"/>
      <c r="J52" s="64"/>
      <c r="L52" s="64"/>
      <c r="N52" s="64"/>
    </row>
    <row r="54" spans="2:14" ht="15" customHeight="1" x14ac:dyDescent="0.25">
      <c r="B54" s="59"/>
      <c r="C54" s="18"/>
      <c r="D54" s="59"/>
      <c r="E54" s="92" t="s">
        <v>304</v>
      </c>
      <c r="F54" s="92"/>
      <c r="G54" s="269" t="s">
        <v>305</v>
      </c>
      <c r="H54" s="268"/>
      <c r="I54" s="92" t="s">
        <v>323</v>
      </c>
      <c r="J54" s="92"/>
      <c r="K54" s="92" t="s">
        <v>306</v>
      </c>
      <c r="L54" s="92"/>
      <c r="M54" s="92" t="s">
        <v>303</v>
      </c>
      <c r="N54" s="92"/>
    </row>
    <row r="55" spans="2:14" x14ac:dyDescent="0.25">
      <c r="B55" s="271" t="s">
        <v>212</v>
      </c>
      <c r="C55" s="274"/>
      <c r="D55" s="24" t="str">
        <f>Usensation!$C$14</f>
        <v>Strawberry Cheesecake</v>
      </c>
      <c r="E55" s="54">
        <f>Usensation!$L$14</f>
        <v>1.7676686076254899</v>
      </c>
      <c r="F55" s="50">
        <f>Usensation!$M$14</f>
        <v>0.26581482821435937</v>
      </c>
      <c r="G55" s="52">
        <f>Usensation!$T$14</f>
        <v>2.5298470781049014</v>
      </c>
      <c r="H55" s="50">
        <f>Usensation!$U$14</f>
        <v>0.33069896445815705</v>
      </c>
      <c r="I55" s="55">
        <f>Usensation!$AB$14</f>
        <v>3.3202455485843134</v>
      </c>
      <c r="J55" s="50">
        <f>Usensation!$AC$14</f>
        <v>0.38384341602130789</v>
      </c>
      <c r="K55" s="61"/>
      <c r="L55" s="49"/>
      <c r="M55" s="55">
        <f>Usensation!$AR$14</f>
        <v>3.7467499103049113</v>
      </c>
      <c r="N55" s="50">
        <f>Usensation!$AS$14</f>
        <v>0.35180750331501515</v>
      </c>
    </row>
    <row r="56" spans="2:14" x14ac:dyDescent="0.25">
      <c r="B56" s="272"/>
      <c r="C56" s="270"/>
      <c r="D56" t="str">
        <f>Usensation!$C$24</f>
        <v>Red Velvet 
NOT ON BC MENU</v>
      </c>
      <c r="E56" s="42">
        <f>Usensation!$L$24</f>
        <v>2.059621548294408</v>
      </c>
      <c r="F56" s="47">
        <f>Usensation!$M$24</f>
        <v>0.30971752605930947</v>
      </c>
      <c r="G56" s="20">
        <f>Usensation!$T$24</f>
        <v>2.7769821421297203</v>
      </c>
      <c r="H56" s="47">
        <f>Usensation!$U$24</f>
        <v>0.36300420158558433</v>
      </c>
      <c r="I56" s="57">
        <f>Usensation!$AB$24</f>
        <v>3.5250481160819929</v>
      </c>
      <c r="J56" s="47">
        <f>Usensation!$AC$24</f>
        <v>0.40752001341988353</v>
      </c>
      <c r="K56" s="62"/>
      <c r="L56" s="46"/>
      <c r="M56" s="57">
        <f>Usensation!$AR$24</f>
        <v>5.3755563505362449</v>
      </c>
      <c r="N56" s="47">
        <f>Usensation!$AS$24</f>
        <v>0.50474707516772255</v>
      </c>
    </row>
    <row r="57" spans="2:14" x14ac:dyDescent="0.25">
      <c r="B57" s="272"/>
      <c r="C57" s="270"/>
      <c r="D57" t="str">
        <f>Usensation!$C$34</f>
        <v>Pina Colada</v>
      </c>
      <c r="E57" s="42">
        <f>Usensation!$L$34</f>
        <v>1.3129542943469785</v>
      </c>
      <c r="F57" s="47">
        <f>Usensation!$M$34</f>
        <v>0.19743673599202682</v>
      </c>
      <c r="G57" s="20">
        <f>Usensation!$T$34</f>
        <v>1.8477756081871346</v>
      </c>
      <c r="H57" s="47">
        <f>Usensation!$U$34</f>
        <v>0.24153929518786071</v>
      </c>
      <c r="I57" s="57">
        <f>Usensation!$AB$34</f>
        <v>2.4108169220272906</v>
      </c>
      <c r="J57" s="47">
        <f>Usensation!$AC$34</f>
        <v>0.27870715861587175</v>
      </c>
      <c r="K57" s="62"/>
      <c r="L57" s="46"/>
      <c r="M57" s="57">
        <f>Usensation!$AR$34</f>
        <v>3.6745212163742691</v>
      </c>
      <c r="N57" s="47">
        <f>Usensation!$AS$34</f>
        <v>0.34502546632622244</v>
      </c>
    </row>
    <row r="58" spans="2:14" x14ac:dyDescent="0.25">
      <c r="B58" s="272"/>
      <c r="C58" s="270"/>
      <c r="D58" t="str">
        <f>Usensation!$C$44</f>
        <v>Matcha Mochi</v>
      </c>
      <c r="E58" s="42">
        <f>Usensation!$L$44</f>
        <v>1.7304157748538009</v>
      </c>
      <c r="F58" s="47">
        <f>Usensation!$M$44</f>
        <v>0.26021289847425577</v>
      </c>
      <c r="G58" s="20">
        <f>Usensation!$T$44</f>
        <v>2.2942946442495127</v>
      </c>
      <c r="H58" s="47">
        <f>Usensation!$U$44</f>
        <v>0.2999077966339232</v>
      </c>
      <c r="I58" s="57">
        <f>Usensation!$AB$44</f>
        <v>2.8666365692007796</v>
      </c>
      <c r="J58" s="47">
        <f>Usensation!$AC$44</f>
        <v>0.33140307158390514</v>
      </c>
      <c r="K58" s="62"/>
      <c r="L58" s="46"/>
      <c r="M58" s="62"/>
      <c r="N58" s="46"/>
    </row>
    <row r="59" spans="2:14" x14ac:dyDescent="0.25">
      <c r="B59" s="272"/>
      <c r="C59" s="270"/>
      <c r="D59" t="str">
        <f>Usensation!$C$54</f>
        <v>Key Lime</v>
      </c>
      <c r="E59" s="42">
        <f>Usensation!$L$54</f>
        <v>1.7961278215947603</v>
      </c>
      <c r="F59" s="47">
        <f>Usensation!$M$54</f>
        <v>0.27009440926236994</v>
      </c>
      <c r="G59" s="20">
        <f>Usensation!$T$54</f>
        <v>2.2799308238534932</v>
      </c>
      <c r="H59" s="47">
        <f>Usensation!$U$54</f>
        <v>0.29803017305274421</v>
      </c>
      <c r="I59" s="57">
        <f>Usensation!$AB$54</f>
        <v>2.9980606626826982</v>
      </c>
      <c r="J59" s="47">
        <f>Usensation!$AC$54</f>
        <v>0.34659660840262407</v>
      </c>
      <c r="K59" s="62"/>
      <c r="L59" s="46"/>
      <c r="M59" s="57">
        <f>Usensation!$AR$54</f>
        <v>4.2759149155815956</v>
      </c>
      <c r="N59" s="47">
        <f>Usensation!$AS$54</f>
        <v>0.40149435827057234</v>
      </c>
    </row>
    <row r="60" spans="2:14" x14ac:dyDescent="0.25">
      <c r="B60" s="272"/>
      <c r="C60" s="270"/>
      <c r="D60" t="str">
        <f>Usensation!$C$64</f>
        <v>Cookies &amp; Cream</v>
      </c>
      <c r="E60" s="42">
        <f>Usensation!$L$64</f>
        <v>1.8591994936496894</v>
      </c>
      <c r="F60" s="47">
        <f>Usensation!$M$64</f>
        <v>0.27957887122551717</v>
      </c>
      <c r="G60" s="20">
        <f>Usensation!$T$64</f>
        <v>2.4775917502211229</v>
      </c>
      <c r="H60" s="47">
        <f>Usensation!$U$64</f>
        <v>0.32386820264328403</v>
      </c>
      <c r="I60" s="57">
        <f>Usensation!$AB$64</f>
        <v>3.1242040067925561</v>
      </c>
      <c r="J60" s="47">
        <f>Usensation!$AC$64</f>
        <v>0.36117965396445734</v>
      </c>
      <c r="K60" s="62"/>
      <c r="L60" s="46"/>
      <c r="M60" s="57">
        <f>Usensation!$AR$64</f>
        <v>3.9938937108311654</v>
      </c>
      <c r="N60" s="47">
        <f>Usensation!$AS$64</f>
        <v>0.37501349397475731</v>
      </c>
    </row>
    <row r="61" spans="2:14" x14ac:dyDescent="0.25">
      <c r="B61" s="272"/>
      <c r="C61" s="270"/>
      <c r="D61" t="str">
        <f>Usensation!$C$74</f>
        <v>Coffee</v>
      </c>
      <c r="E61" s="42">
        <f>Usensation!$L$74</f>
        <v>1.6915516081871345</v>
      </c>
      <c r="F61" s="47">
        <f>Usensation!$M$74</f>
        <v>0.25436866288528337</v>
      </c>
      <c r="G61" s="20">
        <f>Usensation!$T$74</f>
        <v>2.2261199220272903</v>
      </c>
      <c r="H61" s="47">
        <f>Usensation!$U$74</f>
        <v>0.29099606823886148</v>
      </c>
      <c r="I61" s="57">
        <f>Usensation!$AB$74</f>
        <v>2.7889082358674466</v>
      </c>
      <c r="J61" s="47">
        <f>Usensation!$AC$74</f>
        <v>0.32241713709450248</v>
      </c>
      <c r="K61" s="62"/>
      <c r="L61" s="46"/>
      <c r="M61" s="57">
        <f>Usensation!$AR$74</f>
        <v>4.028986530214425</v>
      </c>
      <c r="N61" s="47">
        <f>Usensation!$AS$74</f>
        <v>0.37830859438633097</v>
      </c>
    </row>
    <row r="62" spans="2:14" x14ac:dyDescent="0.25">
      <c r="B62" s="272"/>
      <c r="C62" s="270"/>
      <c r="D62" t="str">
        <f>Usensation!$C$84</f>
        <v>Mint Chocolate Chip</v>
      </c>
      <c r="E62" s="42">
        <f>Usensation!$L$84</f>
        <v>1.7521144751281494</v>
      </c>
      <c r="F62" s="47">
        <f>Usensation!$M$84</f>
        <v>0.26347586092152619</v>
      </c>
      <c r="G62" s="20">
        <f>Usensation!$T$84</f>
        <v>2.3169642224388127</v>
      </c>
      <c r="H62" s="47">
        <f>Usensation!$U$84</f>
        <v>0.30287114018808009</v>
      </c>
      <c r="I62" s="57">
        <f>Usensation!$AB$84</f>
        <v>2.9100339697494766</v>
      </c>
      <c r="J62" s="47">
        <f>Usensation!$AC$84</f>
        <v>0.33642011210976608</v>
      </c>
      <c r="K62" s="62"/>
      <c r="L62" s="46"/>
      <c r="M62" s="57">
        <f>Usensation!$AR$84</f>
        <v>4.2106751310374699</v>
      </c>
      <c r="N62" s="47">
        <f>Usensation!$AS$84</f>
        <v>0.39536855690492673</v>
      </c>
    </row>
    <row r="63" spans="2:14" x14ac:dyDescent="0.25">
      <c r="B63" s="272"/>
      <c r="C63" s="270"/>
      <c r="D63" t="str">
        <f>Usensation!$C$94</f>
        <v>Chocolate Almond</v>
      </c>
      <c r="E63" s="42">
        <f>Usensation!$L$94</f>
        <v>1.790568274853801</v>
      </c>
      <c r="F63" s="47">
        <f>Usensation!$M$94</f>
        <v>0.26925838719606027</v>
      </c>
      <c r="G63" s="20">
        <f>Usensation!$T$94</f>
        <v>2.3746449220272905</v>
      </c>
      <c r="H63" s="47">
        <f>Usensation!$U$94</f>
        <v>0.31041110091860002</v>
      </c>
      <c r="I63" s="57">
        <f>Usensation!$AB$94</f>
        <v>2.9869415692007797</v>
      </c>
      <c r="J63" s="47">
        <f>Usensation!$AC$94</f>
        <v>0.34531116406945428</v>
      </c>
      <c r="K63" s="62"/>
      <c r="L63" s="46"/>
      <c r="M63" s="62"/>
      <c r="N63" s="46"/>
    </row>
    <row r="64" spans="2:14" x14ac:dyDescent="0.25">
      <c r="B64" s="272"/>
      <c r="C64" s="270"/>
      <c r="D64" t="str">
        <f>Usensation!$C$104</f>
        <v>Taro 
AVAILABLE AT VAUGHAN MILLS, SQUARE ONE &amp; OSHAWA ONLY.
NOT ON 2023 MENU.</v>
      </c>
      <c r="E64" s="42">
        <f>Usensation!$L$104</f>
        <v>1.7120954970760232</v>
      </c>
      <c r="F64" s="47">
        <f>Usensation!$M$104</f>
        <v>0.25745796948511623</v>
      </c>
      <c r="G64" s="20">
        <f>Usensation!$T$104</f>
        <v>2.1762035331384015</v>
      </c>
      <c r="H64" s="47">
        <f>Usensation!$U$104</f>
        <v>0.28447105008345119</v>
      </c>
      <c r="I64" s="57">
        <f>Usensation!$AB$104</f>
        <v>2.6694290692007798</v>
      </c>
      <c r="J64" s="47">
        <f>Usensation!$AC$104</f>
        <v>0.3086045166706104</v>
      </c>
      <c r="K64" s="62"/>
      <c r="L64" s="46"/>
      <c r="M64" s="57">
        <f>Usensation!$AR$104</f>
        <v>3.6567765302144251</v>
      </c>
      <c r="N64" s="47">
        <f>Usensation!$AS$104</f>
        <v>0.34335929861168307</v>
      </c>
    </row>
    <row r="65" spans="2:14" x14ac:dyDescent="0.25">
      <c r="B65" s="272"/>
      <c r="C65" s="270"/>
      <c r="D65" s="144" t="str">
        <f>Usensation!$C$114</f>
        <v>Caramel Almond Brittle
 PROMO MENU: 2022</v>
      </c>
      <c r="E65" s="42">
        <f>Usensation!$L$114</f>
        <v>1.4067465708373725</v>
      </c>
      <c r="F65" s="47">
        <f>Usensation!$M$114</f>
        <v>0.21154083771990564</v>
      </c>
      <c r="G65" s="20">
        <f>Usensation!$T$114</f>
        <v>1.9901791895893923</v>
      </c>
      <c r="H65" s="47">
        <f>Usensation!$U$114</f>
        <v>0.26015414242998591</v>
      </c>
      <c r="I65" s="57">
        <f>Usensation!$AB$114</f>
        <v>2.6021436568262604</v>
      </c>
      <c r="J65" s="47">
        <f>Usensation!$AC$114</f>
        <v>0.30082585628049252</v>
      </c>
      <c r="K65" s="62"/>
      <c r="L65" s="46"/>
      <c r="M65" s="57">
        <f>Usensation!$AR$114</f>
        <v>3.2232615556493731</v>
      </c>
      <c r="N65" s="47">
        <f>Usensation!$AS$114</f>
        <v>0.30265366719712422</v>
      </c>
    </row>
    <row r="66" spans="2:14" x14ac:dyDescent="0.25">
      <c r="B66" s="272"/>
      <c r="C66" s="270"/>
      <c r="D66" s="144" t="str">
        <f>Usensation!$C$124</f>
        <v>Peach &amp; Honey Crisp
 PROMO MENU: 2022</v>
      </c>
      <c r="E66" s="42">
        <f>Usensation!$L$124</f>
        <v>1.8700550844937687</v>
      </c>
      <c r="F66" s="47">
        <f>Usensation!$M$124</f>
        <v>0.28121129090131858</v>
      </c>
      <c r="G66" s="20">
        <f>Usensation!$T$124</f>
        <v>2.6834267934073197</v>
      </c>
      <c r="H66" s="47">
        <f>Usensation!$U$124</f>
        <v>0.35077474423625093</v>
      </c>
      <c r="I66" s="57">
        <f>Usensation!$AB$124</f>
        <v>3.5250185023208709</v>
      </c>
      <c r="J66" s="47">
        <f>Usensation!$AC$124</f>
        <v>0.4075165898636845</v>
      </c>
      <c r="K66" s="62"/>
      <c r="L66" s="46"/>
      <c r="M66" s="57">
        <f>Usensation!$AR$124</f>
        <v>0.71585333333333334</v>
      </c>
      <c r="N66" s="47">
        <f>Usensation!$AS$124</f>
        <v>6.7216275430359934E-2</v>
      </c>
    </row>
    <row r="67" spans="2:14" x14ac:dyDescent="0.25">
      <c r="B67" s="272"/>
      <c r="C67" s="270"/>
      <c r="D67" s="144" t="str">
        <f>Usensation!$C$134</f>
        <v>Pink Lemonade
 PROMO MENU: 2022</v>
      </c>
      <c r="E67" s="42">
        <f>Usensation!$L$134</f>
        <v>1.4270132285125634</v>
      </c>
      <c r="F67" s="47">
        <f>Usensation!$M$134</f>
        <v>0.21458845541542307</v>
      </c>
      <c r="G67" s="20">
        <f>Usensation!$T$134</f>
        <v>2.0188640094355117</v>
      </c>
      <c r="H67" s="47">
        <f>Usensation!$U$134</f>
        <v>0.26390379208307341</v>
      </c>
      <c r="I67" s="57">
        <f>Usensation!$AB$134</f>
        <v>2.6389347903584603</v>
      </c>
      <c r="J67" s="47">
        <f>Usensation!$AC$134</f>
        <v>0.30507916651542893</v>
      </c>
      <c r="K67" s="62"/>
      <c r="L67" s="46"/>
      <c r="M67" s="57">
        <f>Usensation!$AR$134</f>
        <v>3.5804180818713451</v>
      </c>
      <c r="N67" s="47">
        <f>Usensation!$AS$134</f>
        <v>0.33618949125552533</v>
      </c>
    </row>
    <row r="68" spans="2:14" x14ac:dyDescent="0.25">
      <c r="B68" s="272"/>
      <c r="C68" s="270"/>
      <c r="D68" s="144" t="str">
        <f>Usensation!$C$144</f>
        <v>Cookies &amp; Cream Cheesecake (LF Vanilla Base) 
PROMO MENU: 02/01/2023 - 03/31/2023</v>
      </c>
      <c r="E68" s="42">
        <f>Usensation!$L$144</f>
        <v>1.8124535785859905</v>
      </c>
      <c r="F68" s="47">
        <f>Usensation!$M$144</f>
        <v>0.27254941031368279</v>
      </c>
      <c r="G68" s="254">
        <f>Usensation!$T$144</f>
        <v>2.5970245345456524</v>
      </c>
      <c r="H68" s="47">
        <f>Usensation!$U$144</f>
        <v>0.33948033131315714</v>
      </c>
      <c r="I68" s="57">
        <f>Usensation!$AB$144</f>
        <v>3.4098154905053146</v>
      </c>
      <c r="J68" s="47">
        <f>Usensation!$AC$144</f>
        <v>0.39419832260177046</v>
      </c>
      <c r="K68" s="62"/>
      <c r="L68" s="46"/>
      <c r="M68" s="57">
        <f>Usensation!$AR$144</f>
        <v>4.4355844896981083</v>
      </c>
      <c r="N68" s="47">
        <f>Usensation!$AS$144</f>
        <v>0.41648680654442327</v>
      </c>
    </row>
    <row r="69" spans="2:14" x14ac:dyDescent="0.25">
      <c r="B69" s="272"/>
      <c r="C69" s="270"/>
      <c r="D69" s="144" t="str">
        <f>Usensation!$C$154</f>
        <v>Cookies &amp; Cream Cheesecake (LF Chocolate Base) 
PROMO MENU: 02/01/2023 - 03/31/2023</v>
      </c>
      <c r="E69" s="42">
        <f>Usensation!$L$154</f>
        <v>1.8074828183520726</v>
      </c>
      <c r="F69" s="47">
        <f>Usensation!$M$154</f>
        <v>0.27180192757174021</v>
      </c>
      <c r="G69" s="254">
        <f>Usensation!$T$154</f>
        <v>2.5895683941947754</v>
      </c>
      <c r="H69" s="47">
        <f>Usensation!$U$154</f>
        <v>0.33850567244376145</v>
      </c>
      <c r="I69" s="57">
        <f>Usensation!$AB$154</f>
        <v>3.3998739700374787</v>
      </c>
      <c r="J69" s="47">
        <f>Usensation!$AC$154</f>
        <v>0.39304901387716518</v>
      </c>
      <c r="K69" s="62"/>
      <c r="L69" s="46"/>
      <c r="M69" s="57">
        <f>Usensation!$AR$154</f>
        <v>4.4206722089963542</v>
      </c>
      <c r="N69" s="47">
        <f>Usensation!$AS$154</f>
        <v>0.41508659239402385</v>
      </c>
    </row>
    <row r="70" spans="2:14" x14ac:dyDescent="0.25">
      <c r="B70" s="272"/>
      <c r="C70" s="270"/>
      <c r="D70" s="144" t="str">
        <f>Usensation!$C$164</f>
        <v>Raspberry Red velvet Cheesecake (LF Vanilla Base) 
PROMO MENU: 06/07/2023 - 09/05/2023</v>
      </c>
      <c r="E70" s="42">
        <f>Usensation!$L$164</f>
        <v>1.686484998110289</v>
      </c>
      <c r="F70" s="47">
        <f>Usensation!$M$164</f>
        <v>0.25360676663312615</v>
      </c>
      <c r="G70" s="254">
        <f>Usensation!$T$164</f>
        <v>2.4080716638321</v>
      </c>
      <c r="H70" s="47">
        <f>Usensation!$U$164</f>
        <v>0.31478060965125487</v>
      </c>
      <c r="I70" s="57">
        <f>Usensation!$AB$164</f>
        <v>3.1578783295539115</v>
      </c>
      <c r="J70" s="47">
        <f>Usensation!$AC$164</f>
        <v>0.36507263925478745</v>
      </c>
      <c r="K70" s="62"/>
      <c r="L70" s="46"/>
      <c r="M70" s="57">
        <f>Usensation!$AR$164</f>
        <v>4.2857063925906758</v>
      </c>
      <c r="N70" s="47">
        <f>Usensation!$AS$164</f>
        <v>0.40241374578316202</v>
      </c>
    </row>
    <row r="71" spans="2:14" x14ac:dyDescent="0.25">
      <c r="B71" s="272"/>
      <c r="C71" s="270"/>
      <c r="D71" s="144" t="str">
        <f>Usensation!$C$174</f>
        <v>Raspberry Red velvet Cheesecake (LF Chocolate Base) 
PROMO MENU: 06/07/2023 - 09/05/2023</v>
      </c>
      <c r="E71" s="42">
        <f>Usensation!$L$174</f>
        <v>1.6815142378763708</v>
      </c>
      <c r="F71" s="47">
        <f>Usensation!$M$174</f>
        <v>0.25285928389118356</v>
      </c>
      <c r="G71" s="254">
        <f>Usensation!$T$174</f>
        <v>2.400615523481223</v>
      </c>
      <c r="H71" s="47">
        <f>Usensation!$U$174</f>
        <v>0.31380595078185919</v>
      </c>
      <c r="I71" s="57">
        <f>Usensation!$AB$174</f>
        <v>3.1479368090860751</v>
      </c>
      <c r="J71" s="47">
        <f>Usensation!$AC$174</f>
        <v>0.36392333053018205</v>
      </c>
      <c r="K71" s="62"/>
      <c r="L71" s="46"/>
      <c r="M71" s="57">
        <f>Usensation!$AR$174</f>
        <v>4.2707941118889226</v>
      </c>
      <c r="N71" s="47">
        <f>Usensation!$AS$174</f>
        <v>0.40101353163276265</v>
      </c>
    </row>
    <row r="72" spans="2:14" x14ac:dyDescent="0.25">
      <c r="B72" s="272"/>
      <c r="C72" s="270"/>
      <c r="D72" s="144" t="str">
        <f>Usensation!$C$184</f>
        <v>Walnut Cookie 
PROMO MENU: 09/06/2023 - 10/31/2023</v>
      </c>
      <c r="E72" s="42">
        <f>Usensation!$L$184</f>
        <v>1.9189303581871342</v>
      </c>
      <c r="F72" s="47">
        <f>Usensation!$M$184</f>
        <v>0.28856095611836602</v>
      </c>
      <c r="G72" s="254">
        <f>Usensation!$T$184</f>
        <v>2.6106461720272902</v>
      </c>
      <c r="H72" s="47">
        <f>Usensation!$U$184</f>
        <v>0.34126093751990721</v>
      </c>
      <c r="I72" s="57">
        <f>Usensation!$AB$184</f>
        <v>3.3368907358674464</v>
      </c>
      <c r="J72" s="47">
        <f>Usensation!$AC$184</f>
        <v>0.38576771512918456</v>
      </c>
      <c r="K72" s="62"/>
      <c r="L72" s="46"/>
      <c r="M72" s="57">
        <f>Usensation!$AR$184</f>
        <v>4.6422640302144247</v>
      </c>
      <c r="N72" s="47">
        <f>Usensation!$AS$184</f>
        <v>0.43589333617036852</v>
      </c>
    </row>
    <row r="73" spans="2:14" x14ac:dyDescent="0.25">
      <c r="B73" s="272"/>
      <c r="C73" s="270"/>
      <c r="D73" s="144" t="str">
        <f>Usensation!$C$194</f>
        <v>Strawberry Basil
 PROMO MENU: 03/06/2024 - 06/04/2024</v>
      </c>
      <c r="E73" s="42">
        <f>Usensation!$L$194</f>
        <v>1.5105715941488764</v>
      </c>
      <c r="F73" s="47">
        <f>Usensation!$M$194</f>
        <v>0.22715362318028215</v>
      </c>
      <c r="G73" s="254">
        <f>Usensation!$T$194</f>
        <v>2.1442015578899811</v>
      </c>
      <c r="H73" s="47">
        <f>Usensation!$U$194</f>
        <v>0.28028778534509557</v>
      </c>
      <c r="I73" s="57">
        <f>Usensation!$AB$194</f>
        <v>2.8060515216310864</v>
      </c>
      <c r="J73" s="47">
        <f>Usensation!$AC$194</f>
        <v>0.32439901984174407</v>
      </c>
      <c r="K73" s="62"/>
      <c r="L73" s="46"/>
      <c r="M73" s="57">
        <f>Usensation!$AR$194</f>
        <v>3.8143760735171259</v>
      </c>
      <c r="N73" s="47">
        <f>Usensation!$AS$194</f>
        <v>0.35815737779503531</v>
      </c>
    </row>
    <row r="74" spans="2:14" x14ac:dyDescent="0.25">
      <c r="B74" s="272"/>
      <c r="C74" s="270"/>
      <c r="D74" s="144" t="str">
        <f>Usensation!$C$204</f>
        <v>Lemon Cherry Biscotti
 PROMO MENU: 06/05/2024 - 09/29/2024</v>
      </c>
      <c r="E74" s="42">
        <f>Usensation!$L$204</f>
        <v>1.6661155357262891</v>
      </c>
      <c r="F74" s="47">
        <f>Usensation!$M$204</f>
        <v>0.25054368958290063</v>
      </c>
      <c r="G74" s="254">
        <f>Usensation!$T$204</f>
        <v>2.3775174702560999</v>
      </c>
      <c r="H74" s="47">
        <f>Usensation!$U$204</f>
        <v>0.31078659741909803</v>
      </c>
      <c r="I74" s="57">
        <f>Usensation!$AB$204</f>
        <v>3.1171394047859118</v>
      </c>
      <c r="J74" s="47">
        <f>Usensation!$AC$204</f>
        <v>0.36036293696946958</v>
      </c>
      <c r="K74" s="62"/>
      <c r="L74" s="46"/>
      <c r="M74" s="57">
        <f>Usensation!$AR$204</f>
        <v>4.3524690784432343</v>
      </c>
      <c r="N74" s="47">
        <f>Usensation!$AS$204</f>
        <v>0.40868254257682951</v>
      </c>
    </row>
    <row r="75" spans="2:14" x14ac:dyDescent="0.25">
      <c r="B75" s="272"/>
      <c r="C75" s="270"/>
      <c r="D75" s="144" t="str">
        <f>Usensation!$C$214</f>
        <v>Strawberry Banana Froyo 
YF 38th brithday MENU: 08/02/2024 - 09/02/2024</v>
      </c>
      <c r="E75" s="42">
        <f>Usensation!$L$214</f>
        <v>1.3877526832358675</v>
      </c>
      <c r="F75" s="47">
        <f>Usensation!$M$214</f>
        <v>0.2086846140204312</v>
      </c>
      <c r="G75" s="254">
        <f>Usensation!$T$214</f>
        <v>0.25882166666666667</v>
      </c>
      <c r="H75" s="47">
        <f>Usensation!$U$214</f>
        <v>3.3832897603485838E-2</v>
      </c>
      <c r="I75" s="57">
        <f>Usensation!$AB$214</f>
        <v>0.29221166666666665</v>
      </c>
      <c r="J75" s="47">
        <f>Usensation!$AC$214</f>
        <v>3.3781695568400764E-2</v>
      </c>
      <c r="K75" s="62"/>
      <c r="L75" s="46"/>
      <c r="M75" s="57">
        <f>Usensation!$AR$214</f>
        <v>0.71585333333333334</v>
      </c>
      <c r="N75" s="47">
        <f>Usensation!$AS$214</f>
        <v>6.7216275430359934E-2</v>
      </c>
    </row>
    <row r="76" spans="2:14" x14ac:dyDescent="0.25">
      <c r="B76" s="272"/>
      <c r="C76" s="270"/>
      <c r="D76" s="144" t="str">
        <f>Usensation!$C$224</f>
        <v>Pumpkin Spice 
PROMO MENU: 09/30/2024 - 12/31/2024</v>
      </c>
      <c r="E76" s="42">
        <f>Usensation!$L$224</f>
        <v>1.7837018751797304</v>
      </c>
      <c r="F76" s="47">
        <f>Usensation!$M$224</f>
        <v>0.2682258458916888</v>
      </c>
      <c r="G76" s="254">
        <f>Usensation!$T$224</f>
        <v>2.4330356450968296</v>
      </c>
      <c r="H76" s="47">
        <f>Usensation!$U$224</f>
        <v>0.31804387517605615</v>
      </c>
      <c r="I76" s="57">
        <f>Usensation!$AB$224</f>
        <v>3.0647958666268327</v>
      </c>
      <c r="J76" s="47">
        <f>Usensation!$AC$224</f>
        <v>0.35431166088171473</v>
      </c>
      <c r="K76" s="62"/>
      <c r="L76" s="46"/>
      <c r="M76" s="57">
        <f>Usensation!$AR$224</f>
        <v>4.0279716532740215</v>
      </c>
      <c r="N76" s="47">
        <f>Usensation!$AS$224</f>
        <v>0.3782133007769034</v>
      </c>
    </row>
    <row r="77" spans="2:14" x14ac:dyDescent="0.25">
      <c r="B77" s="272"/>
      <c r="C77" s="270"/>
      <c r="D77" s="144" t="str">
        <f>Usensation!$C$234</f>
        <v>Maple Pecan 
PROMO MENU: TBD/2025</v>
      </c>
      <c r="E77" s="42">
        <f>Usensation!$L$234</f>
        <v>1.6411457646534917</v>
      </c>
      <c r="F77" s="47">
        <f>Usensation!$M$234</f>
        <v>0.24678883678999874</v>
      </c>
      <c r="G77" s="254">
        <f>Usensation!$T$234</f>
        <v>2.2369645784936476</v>
      </c>
      <c r="H77" s="47">
        <f>Usensation!$U$234</f>
        <v>0.29241367039132649</v>
      </c>
      <c r="I77" s="57">
        <f>Usensation!$AB$234</f>
        <v>2.8610033923338034</v>
      </c>
      <c r="J77" s="47">
        <f>Usensation!$AC$234</f>
        <v>0.33075183726402352</v>
      </c>
      <c r="K77" s="62"/>
      <c r="L77" s="46"/>
      <c r="M77" s="57">
        <f>Usensation!$AR$234</f>
        <v>4.1747962163742685</v>
      </c>
      <c r="N77" s="47">
        <f>Usensation!$AS$234</f>
        <v>0.39199964472997822</v>
      </c>
    </row>
    <row r="78" spans="2:14" x14ac:dyDescent="0.25">
      <c r="B78" s="272"/>
      <c r="C78" s="270"/>
      <c r="D78" s="144" t="str">
        <f>Usensation!$C$244</f>
        <v>Fruity Granola (V1) 
PROMO MENU: TBD/2025</v>
      </c>
      <c r="E78" s="42">
        <f>Usensation!$L$244</f>
        <v>1.4131313224855064</v>
      </c>
      <c r="F78" s="47">
        <f>Usensation!$M$244</f>
        <v>0.21250095074970021</v>
      </c>
      <c r="G78" s="254">
        <f>Usensation!$T$244</f>
        <v>2.0116975746373509</v>
      </c>
      <c r="H78" s="47">
        <f>Usensation!$U$244</f>
        <v>0.26296700322056871</v>
      </c>
      <c r="I78" s="57">
        <f>Usensation!$AB$244</f>
        <v>2.6111709783043464</v>
      </c>
      <c r="J78" s="47">
        <f>Usensation!$AC$244</f>
        <v>0.30186947726061808</v>
      </c>
      <c r="K78" s="62"/>
      <c r="L78" s="46"/>
      <c r="M78" s="57">
        <f>Usensation!$AR$244</f>
        <v>4.057728058365611</v>
      </c>
      <c r="N78" s="47">
        <f>Usensation!$AS$244</f>
        <v>0.38100732942400101</v>
      </c>
    </row>
    <row r="79" spans="2:14" x14ac:dyDescent="0.25">
      <c r="B79" s="272"/>
      <c r="C79" s="270"/>
      <c r="D79" s="144" t="str">
        <f>Usensation!$C$254</f>
        <v>Fruity Granola (V2) 
PROMO MENU: TBD/2025</v>
      </c>
      <c r="E79" s="42">
        <f>Usensation!$L$254</f>
        <v>1.363567080061264</v>
      </c>
      <c r="F79" s="47">
        <f>Usensation!$M$254</f>
        <v>0.20504768121222014</v>
      </c>
      <c r="G79" s="254">
        <f>Usensation!$T$254</f>
        <v>1.9323947867585631</v>
      </c>
      <c r="H79" s="47">
        <f>Usensation!$U$254</f>
        <v>0.25260062572007358</v>
      </c>
      <c r="I79" s="57">
        <f>Usensation!$AB$254</f>
        <v>2.5120424934558616</v>
      </c>
      <c r="J79" s="47">
        <f>Usensation!$AC$254</f>
        <v>0.29040953681570653</v>
      </c>
      <c r="K79" s="62"/>
      <c r="L79" s="46"/>
      <c r="M79" s="57">
        <f>Usensation!$AR$254</f>
        <v>3.9585995735171262</v>
      </c>
      <c r="N79" s="47">
        <f>Usensation!$AS$254</f>
        <v>0.37169949047109163</v>
      </c>
    </row>
    <row r="80" spans="2:14" x14ac:dyDescent="0.25">
      <c r="B80" s="273"/>
      <c r="C80" s="275"/>
      <c r="D80" s="39"/>
      <c r="E80" s="40"/>
      <c r="F80" s="44"/>
      <c r="G80" s="91"/>
      <c r="H80" s="44"/>
      <c r="I80" s="60"/>
      <c r="J80" s="44"/>
      <c r="K80" s="63"/>
      <c r="L80" s="43"/>
      <c r="M80" s="60"/>
      <c r="N80" s="44"/>
    </row>
    <row r="81" spans="2:14" s="6" customFormat="1" x14ac:dyDescent="0.25">
      <c r="D81" s="19">
        <f>COUNTA(D55:D80)</f>
        <v>25</v>
      </c>
      <c r="F81" s="64">
        <f>IFERROR(AVERAGEA(F55:F80),)</f>
        <v>0.25172321278831167</v>
      </c>
      <c r="H81" s="64">
        <f>IFERROR(AVERAGEA(H55:H80),)</f>
        <v>0.29277586513301995</v>
      </c>
      <c r="J81" s="64">
        <f>IFERROR(AVERAGEA(J55:J80),)</f>
        <v>0.33333286602427026</v>
      </c>
      <c r="L81" s="64">
        <f>IFERROR(AVERAGEA(L55:L80),)</f>
        <v>0</v>
      </c>
      <c r="N81" s="64">
        <f>IFERROR(AVERAGEA(N55:N80),)</f>
        <v>0.35778494585083387</v>
      </c>
    </row>
    <row r="82" spans="2:14" s="6" customFormat="1" x14ac:dyDescent="0.25">
      <c r="D82" s="19"/>
      <c r="F82" s="64"/>
      <c r="H82" s="64"/>
      <c r="J82" s="64"/>
      <c r="L82" s="64"/>
      <c r="N82" s="64"/>
    </row>
    <row r="84" spans="2:14" ht="15" customHeight="1" x14ac:dyDescent="0.25">
      <c r="B84" s="59"/>
      <c r="C84" s="18"/>
      <c r="D84" s="59"/>
      <c r="E84" s="308" t="s">
        <v>304</v>
      </c>
      <c r="F84" s="308"/>
      <c r="G84" s="309" t="s">
        <v>305</v>
      </c>
      <c r="H84" s="310"/>
      <c r="I84" s="308" t="s">
        <v>323</v>
      </c>
      <c r="J84" s="308"/>
      <c r="K84" s="308" t="s">
        <v>306</v>
      </c>
      <c r="L84" s="308"/>
      <c r="M84" s="308" t="s">
        <v>303</v>
      </c>
      <c r="N84" s="308"/>
    </row>
    <row r="85" spans="2:14" x14ac:dyDescent="0.25">
      <c r="B85" s="314" t="s">
        <v>215</v>
      </c>
      <c r="C85" s="53"/>
      <c r="D85" s="24" t="e">
        <f>#REF!</f>
        <v>#REF!</v>
      </c>
      <c r="E85" s="54" t="e">
        <f>#REF!</f>
        <v>#REF!</v>
      </c>
      <c r="F85" s="50" t="e">
        <f>#REF!</f>
        <v>#REF!</v>
      </c>
      <c r="G85" s="52" t="e">
        <f>#REF!</f>
        <v>#REF!</v>
      </c>
      <c r="H85" s="78" t="e">
        <f>#REF!</f>
        <v>#REF!</v>
      </c>
      <c r="I85" s="55" t="e">
        <f>#REF!</f>
        <v>#REF!</v>
      </c>
      <c r="J85" s="50" t="e">
        <f>#REF!</f>
        <v>#REF!</v>
      </c>
      <c r="K85" s="61"/>
      <c r="L85" s="49"/>
      <c r="M85" s="61"/>
      <c r="N85" s="49"/>
    </row>
    <row r="86" spans="2:14" x14ac:dyDescent="0.25">
      <c r="B86" s="315"/>
      <c r="C86" s="48"/>
      <c r="D86" t="e">
        <f>#REF!</f>
        <v>#REF!</v>
      </c>
      <c r="E86" s="42" t="e">
        <f>#REF!</f>
        <v>#REF!</v>
      </c>
      <c r="F86" s="47" t="e">
        <f>#REF!</f>
        <v>#REF!</v>
      </c>
      <c r="G86" s="20" t="e">
        <f>#REF!</f>
        <v>#REF!</v>
      </c>
      <c r="H86" s="80" t="e">
        <f>#REF!</f>
        <v>#REF!</v>
      </c>
      <c r="I86" s="57" t="e">
        <f>#REF!</f>
        <v>#REF!</v>
      </c>
      <c r="J86" s="47" t="e">
        <f>#REF!</f>
        <v>#REF!</v>
      </c>
      <c r="K86" s="62"/>
      <c r="L86" s="46"/>
      <c r="M86" s="62"/>
      <c r="N86" s="46"/>
    </row>
    <row r="87" spans="2:14" x14ac:dyDescent="0.25">
      <c r="B87" s="315"/>
      <c r="C87" s="48"/>
      <c r="D87" t="e">
        <f>#REF!</f>
        <v>#REF!</v>
      </c>
      <c r="E87" s="42" t="e">
        <f>#REF!</f>
        <v>#REF!</v>
      </c>
      <c r="F87" s="47" t="e">
        <f>#REF!</f>
        <v>#REF!</v>
      </c>
      <c r="G87" s="20" t="e">
        <f>#REF!</f>
        <v>#REF!</v>
      </c>
      <c r="H87" s="80" t="e">
        <f>#REF!</f>
        <v>#REF!</v>
      </c>
      <c r="I87" s="57" t="e">
        <f>#REF!</f>
        <v>#REF!</v>
      </c>
      <c r="J87" s="47" t="e">
        <f>#REF!</f>
        <v>#REF!</v>
      </c>
      <c r="K87" s="62"/>
      <c r="L87" s="46"/>
      <c r="M87" s="62"/>
      <c r="N87" s="46"/>
    </row>
    <row r="88" spans="2:14" x14ac:dyDescent="0.25">
      <c r="B88" s="315"/>
      <c r="C88" s="48"/>
      <c r="D88" t="e">
        <f>#REF!</f>
        <v>#REF!</v>
      </c>
      <c r="E88" s="42" t="e">
        <f>#REF!</f>
        <v>#REF!</v>
      </c>
      <c r="F88" s="47" t="e">
        <f>#REF!</f>
        <v>#REF!</v>
      </c>
      <c r="G88" s="20" t="e">
        <f>#REF!</f>
        <v>#REF!</v>
      </c>
      <c r="H88" s="80" t="e">
        <f>#REF!</f>
        <v>#REF!</v>
      </c>
      <c r="I88" s="57" t="e">
        <f>#REF!</f>
        <v>#REF!</v>
      </c>
      <c r="J88" s="47" t="e">
        <f>#REF!</f>
        <v>#REF!</v>
      </c>
      <c r="K88" s="62"/>
      <c r="L88" s="46"/>
      <c r="M88" s="62"/>
      <c r="N88" s="46"/>
    </row>
    <row r="89" spans="2:14" x14ac:dyDescent="0.25">
      <c r="B89" s="315"/>
      <c r="C89" s="48"/>
      <c r="D89" t="e">
        <f>#REF!</f>
        <v>#REF!</v>
      </c>
      <c r="E89" s="42" t="e">
        <f>#REF!</f>
        <v>#REF!</v>
      </c>
      <c r="F89" s="47" t="e">
        <f>#REF!</f>
        <v>#REF!</v>
      </c>
      <c r="G89" s="20" t="e">
        <f>#REF!</f>
        <v>#REF!</v>
      </c>
      <c r="H89" s="80" t="e">
        <f>#REF!</f>
        <v>#REF!</v>
      </c>
      <c r="I89" s="57" t="e">
        <f>#REF!</f>
        <v>#REF!</v>
      </c>
      <c r="J89" s="47" t="e">
        <f>#REF!</f>
        <v>#REF!</v>
      </c>
      <c r="K89" s="62"/>
      <c r="L89" s="46"/>
      <c r="M89" s="62"/>
      <c r="N89" s="46"/>
    </row>
    <row r="90" spans="2:14" x14ac:dyDescent="0.25">
      <c r="B90" s="316"/>
      <c r="C90" s="45"/>
      <c r="D90" s="39"/>
      <c r="E90" s="40"/>
      <c r="F90" s="44"/>
      <c r="G90" s="91"/>
      <c r="H90" s="164"/>
      <c r="I90" s="60"/>
      <c r="J90" s="44"/>
      <c r="K90" s="63"/>
      <c r="L90" s="43"/>
      <c r="M90" s="63"/>
      <c r="N90" s="43"/>
    </row>
    <row r="91" spans="2:14" x14ac:dyDescent="0.25">
      <c r="D91" s="1">
        <f>COUNTA(D85:D90)</f>
        <v>5</v>
      </c>
      <c r="F91" s="64">
        <f>IFERROR(AVERAGEA(F85:F90),)</f>
        <v>0</v>
      </c>
      <c r="H91" s="64">
        <f>IFERROR(AVERAGEA(H85:H90),)</f>
        <v>0</v>
      </c>
      <c r="J91" s="64">
        <f>IFERROR(AVERAGEA(J85:J90),)</f>
        <v>0</v>
      </c>
      <c r="L91" s="64">
        <f>IFERROR(AVERAGEA(L85:L90),)</f>
        <v>0</v>
      </c>
      <c r="N91" s="64">
        <f>IFERROR(AVERAGEA(N85:N90),)</f>
        <v>0</v>
      </c>
    </row>
    <row r="92" spans="2:14" s="6" customFormat="1" x14ac:dyDescent="0.25">
      <c r="D92" s="19"/>
      <c r="F92" s="64"/>
      <c r="H92" s="64"/>
      <c r="J92" s="64"/>
      <c r="L92" s="64"/>
      <c r="N92" s="64"/>
    </row>
    <row r="93" spans="2:14" s="6" customFormat="1" x14ac:dyDescent="0.25">
      <c r="D93"/>
      <c r="F93" s="64"/>
      <c r="H93" s="64"/>
      <c r="J93" s="64"/>
      <c r="L93" s="64"/>
      <c r="N93" s="64"/>
    </row>
    <row r="94" spans="2:14" ht="15" customHeight="1" x14ac:dyDescent="0.25">
      <c r="B94" s="59"/>
      <c r="C94" s="18"/>
      <c r="D94" s="59"/>
      <c r="E94" s="308" t="s">
        <v>451</v>
      </c>
      <c r="F94" s="308"/>
      <c r="G94" s="309" t="s">
        <v>452</v>
      </c>
      <c r="H94" s="310"/>
      <c r="I94" s="308" t="s">
        <v>895</v>
      </c>
      <c r="J94" s="308"/>
    </row>
    <row r="95" spans="2:14" x14ac:dyDescent="0.25">
      <c r="B95" s="314" t="s">
        <v>213</v>
      </c>
      <c r="C95" s="53"/>
      <c r="D95" s="24" t="str">
        <f>Smoothies!$C$13</f>
        <v>Very Berry Smoothie</v>
      </c>
      <c r="E95" s="77">
        <f>Smoothies!$K$13</f>
        <v>1.5485619298658606</v>
      </c>
      <c r="F95" s="78">
        <f>Smoothies!$L$13</f>
        <v>0.26026250922115302</v>
      </c>
      <c r="G95" s="86">
        <f>Smoothies!$R$13</f>
        <v>2.1303462848729637</v>
      </c>
      <c r="H95" s="87">
        <f>Smoothies!$S$13</f>
        <v>0.30652464530546242</v>
      </c>
      <c r="I95" s="55">
        <f>Smoothies!$Y$13</f>
        <v>2.7390173912924971</v>
      </c>
      <c r="J95" s="87">
        <f>Smoothies!$Z$13</f>
        <v>0.34453048947075432</v>
      </c>
    </row>
    <row r="96" spans="2:14" x14ac:dyDescent="0.25">
      <c r="B96" s="315"/>
      <c r="C96" s="48"/>
      <c r="D96" t="str">
        <f>Smoothies!$C$23</f>
        <v>Tropical Storm Smoothie</v>
      </c>
      <c r="E96" s="79">
        <f>Smoothies!$K$23</f>
        <v>1.5700859466216763</v>
      </c>
      <c r="F96" s="80">
        <f>Smoothies!$L$23</f>
        <v>0.26387999102885318</v>
      </c>
      <c r="G96" s="83">
        <f>Smoothies!$R$23</f>
        <v>2.1256036239784608</v>
      </c>
      <c r="H96" s="88">
        <f>Smoothies!$S$23</f>
        <v>0.30584224805445476</v>
      </c>
      <c r="I96" s="57">
        <f>Smoothies!$Y$23</f>
        <v>2.7095383609043204</v>
      </c>
      <c r="J96" s="88">
        <f>Smoothies!$Z$23</f>
        <v>0.34082243533387679</v>
      </c>
    </row>
    <row r="97" spans="2:14" x14ac:dyDescent="0.25">
      <c r="B97" s="315"/>
      <c r="C97" s="48"/>
      <c r="D97" t="str">
        <f>Smoothies!$C$33</f>
        <v>Strawberry Banana Smoothie</v>
      </c>
      <c r="E97" s="79">
        <f>Smoothies!$K$33</f>
        <v>1.4612394547452507</v>
      </c>
      <c r="F97" s="80">
        <f>Smoothies!$L$33</f>
        <v>0.24558646298239509</v>
      </c>
      <c r="G97" s="83">
        <f>Smoothies!$R$33</f>
        <v>1.9976756055689329</v>
      </c>
      <c r="H97" s="88">
        <f>Smoothies!$S$33</f>
        <v>0.28743533893078171</v>
      </c>
      <c r="I97" s="57">
        <f>Smoothies!$Y$33</f>
        <v>2.5573450161965372</v>
      </c>
      <c r="J97" s="88">
        <f>Smoothies!$Z$33</f>
        <v>0.32167861838950151</v>
      </c>
    </row>
    <row r="98" spans="2:14" x14ac:dyDescent="0.25">
      <c r="B98" s="315"/>
      <c r="C98" s="48"/>
      <c r="D98" t="str">
        <f>Smoothies!$C$43</f>
        <v>Raspberry Blast Smoothie</v>
      </c>
      <c r="E98" s="79">
        <f>Smoothies!$K$43</f>
        <v>1.4616611671539959</v>
      </c>
      <c r="F98" s="80">
        <f>Smoothies!$L$43</f>
        <v>0.2456573390174783</v>
      </c>
      <c r="G98" s="83">
        <f>Smoothies!$R$43</f>
        <v>2.0559652509746589</v>
      </c>
      <c r="H98" s="88">
        <f>Smoothies!$S$43</f>
        <v>0.29582233826973509</v>
      </c>
      <c r="I98" s="57">
        <f>Smoothies!$Y$43</f>
        <v>2.6763510014619882</v>
      </c>
      <c r="J98" s="88">
        <f>Smoothies!$Z$43</f>
        <v>0.33664792471219979</v>
      </c>
    </row>
    <row r="99" spans="2:14" x14ac:dyDescent="0.25">
      <c r="B99" s="315"/>
      <c r="C99" s="48"/>
      <c r="D99" t="str">
        <f>Smoothies!$C$53</f>
        <v>Peach Berry Smoothie</v>
      </c>
      <c r="E99" s="79">
        <f>Smoothies!$K$53</f>
        <v>1.3080219988628978</v>
      </c>
      <c r="F99" s="80">
        <f>Smoothies!$L$53</f>
        <v>0.21983563006099122</v>
      </c>
      <c r="G99" s="83">
        <f>Smoothies!$R$53</f>
        <v>1.8447669143924625</v>
      </c>
      <c r="H99" s="88">
        <f>Smoothies!$S$53</f>
        <v>0.26543408840179317</v>
      </c>
      <c r="I99" s="57">
        <f>Smoothies!$Y$53</f>
        <v>2.407593496588694</v>
      </c>
      <c r="J99" s="88">
        <f>Smoothies!$Z$53</f>
        <v>0.30284194925643948</v>
      </c>
    </row>
    <row r="100" spans="2:14" x14ac:dyDescent="0.25">
      <c r="B100" s="315"/>
      <c r="C100" s="48"/>
      <c r="D100" t="str">
        <f>Smoothies!$C$63</f>
        <v>Mint Mango Smoothie</v>
      </c>
      <c r="E100" s="79">
        <f>Smoothies!$K$63</f>
        <v>1.7607509582095817</v>
      </c>
      <c r="F100" s="80">
        <f>Smoothies!$L$63</f>
        <v>0.29592453079152631</v>
      </c>
      <c r="G100" s="83">
        <f>Smoothies!$R$63</f>
        <v>2.4326464954070324</v>
      </c>
      <c r="H100" s="88">
        <f>Smoothies!$S$63</f>
        <v>0.35002107847583197</v>
      </c>
      <c r="I100" s="57">
        <f>Smoothies!$Y$63</f>
        <v>3.1023196751900346</v>
      </c>
      <c r="J100" s="88">
        <f>Smoothies!$Z$63</f>
        <v>0.39022888996101063</v>
      </c>
    </row>
    <row r="101" spans="2:14" x14ac:dyDescent="0.25">
      <c r="B101" s="315"/>
      <c r="C101" s="48"/>
      <c r="D101" t="str">
        <f>Smoothies!$C$73</f>
        <v>Mango Matcha Smoothie</v>
      </c>
      <c r="E101" s="79">
        <f>Smoothies!$K$73</f>
        <v>1.4679739143924626</v>
      </c>
      <c r="F101" s="80">
        <f>Smoothies!$L$73</f>
        <v>0.24671830493990968</v>
      </c>
      <c r="G101" s="83">
        <f>Smoothies!$R$73</f>
        <v>2.0384708299220273</v>
      </c>
      <c r="H101" s="88">
        <f>Smoothies!$S$73</f>
        <v>0.29330515538446433</v>
      </c>
      <c r="I101" s="57">
        <f>Smoothies!$Y$73</f>
        <v>2.5729684121182586</v>
      </c>
      <c r="J101" s="88">
        <f>Smoothies!$Z$73</f>
        <v>0.32364382542368031</v>
      </c>
    </row>
    <row r="102" spans="2:14" x14ac:dyDescent="0.25">
      <c r="B102" s="315"/>
      <c r="C102" s="48"/>
      <c r="D102" t="str">
        <f>Smoothies!$C$83</f>
        <v>Blueberry Breeze Smoothie</v>
      </c>
      <c r="E102" s="79">
        <f>Smoothies!$K$83</f>
        <v>1.3209642615747623</v>
      </c>
      <c r="F102" s="80">
        <f>Smoothies!$L$83</f>
        <v>0.22201080026466594</v>
      </c>
      <c r="G102" s="83">
        <f>Smoothies!$R$83</f>
        <v>1.8379759482907674</v>
      </c>
      <c r="H102" s="88">
        <f>Smoothies!$S$83</f>
        <v>0.26445697097708881</v>
      </c>
      <c r="I102" s="57">
        <f>Smoothies!$Y$83</f>
        <v>2.3818743864192027</v>
      </c>
      <c r="J102" s="88">
        <f>Smoothies!$Z$83</f>
        <v>0.29960684105901919</v>
      </c>
    </row>
    <row r="103" spans="2:14" x14ac:dyDescent="0.25">
      <c r="B103" s="315"/>
      <c r="C103" s="48"/>
      <c r="D103" t="str">
        <f>Smoothies!$C$93</f>
        <v>Tropical Green Smoothie 
WESTERN CANADA ONLY
TO BE ADDED TO 2024 MENU FOR EASTERN CANADA</v>
      </c>
      <c r="E103" s="240"/>
      <c r="F103" s="241"/>
      <c r="G103" s="242"/>
      <c r="H103" s="243"/>
      <c r="I103" s="62"/>
      <c r="J103" s="243"/>
    </row>
    <row r="104" spans="2:14" x14ac:dyDescent="0.25">
      <c r="B104" s="316"/>
      <c r="C104" s="45"/>
      <c r="D104" s="39"/>
      <c r="E104" s="199"/>
      <c r="F104" s="164"/>
      <c r="G104" s="84"/>
      <c r="H104" s="204"/>
      <c r="I104" s="60"/>
      <c r="J104" s="204"/>
    </row>
    <row r="105" spans="2:14" x14ac:dyDescent="0.25">
      <c r="D105" s="1">
        <f>COUNTA(D95:D104)</f>
        <v>9</v>
      </c>
      <c r="F105" s="64">
        <f>IFERROR(AVERAGEA(F95:F104),)</f>
        <v>0.24998444603837158</v>
      </c>
      <c r="H105" s="64">
        <f>IFERROR(AVERAGEA(H95:H104),)</f>
        <v>0.29610523297495156</v>
      </c>
      <c r="J105" s="64">
        <f>IFERROR(AVERAGEA(J95:J104),)</f>
        <v>0.33250012170081023</v>
      </c>
    </row>
    <row r="106" spans="2:14" s="6" customFormat="1" x14ac:dyDescent="0.25">
      <c r="D106" s="19"/>
      <c r="F106" s="64"/>
      <c r="H106" s="64"/>
      <c r="J106" s="64"/>
      <c r="L106" s="64"/>
      <c r="N106" s="64"/>
    </row>
    <row r="107" spans="2:14" s="6" customFormat="1" x14ac:dyDescent="0.25">
      <c r="D107"/>
      <c r="F107" s="64"/>
      <c r="H107" s="64"/>
      <c r="J107" s="64"/>
      <c r="L107" s="64"/>
      <c r="N107" s="64"/>
    </row>
    <row r="108" spans="2:14" ht="15" customHeight="1" x14ac:dyDescent="0.25">
      <c r="B108" s="59"/>
      <c r="C108" s="18"/>
      <c r="D108" s="59"/>
      <c r="E108" s="308" t="s">
        <v>451</v>
      </c>
      <c r="F108" s="308"/>
      <c r="G108" s="309" t="s">
        <v>452</v>
      </c>
      <c r="H108" s="310"/>
      <c r="I108" s="308" t="s">
        <v>895</v>
      </c>
      <c r="J108" s="308"/>
    </row>
    <row r="109" spans="2:14" x14ac:dyDescent="0.25">
      <c r="B109" s="315" t="s">
        <v>214</v>
      </c>
      <c r="C109" s="48"/>
      <c r="D109" t="str">
        <f>'Go Green'!$C$13</f>
        <v>Almond Kale Smoothie 
TO BE DISCONTINUED IN 2024 MENU</v>
      </c>
      <c r="E109" s="82">
        <f>'Go Green'!$K$13</f>
        <v>1.8902275541213651</v>
      </c>
      <c r="F109" s="80">
        <f>'Go Green'!$L$13</f>
        <v>0.31768530321367477</v>
      </c>
      <c r="G109" s="83">
        <f>'Go Green'!$R$13</f>
        <v>2.6221859709878279</v>
      </c>
      <c r="H109" s="88">
        <f>'Go Green'!$S$13</f>
        <v>0.3772929454658745</v>
      </c>
      <c r="I109" s="83">
        <f>'Go Green'!$Y$13</f>
        <v>3.3701169858935067</v>
      </c>
      <c r="J109" s="88">
        <f>'Go Green'!$Z$13</f>
        <v>0.42391408627591276</v>
      </c>
    </row>
    <row r="110" spans="2:14" x14ac:dyDescent="0.25">
      <c r="B110" s="315"/>
      <c r="C110" s="48"/>
      <c r="D110" t="str">
        <f>'Go Green'!$C$23</f>
        <v>Avocado Kale Smoothie 
TO BE MOVED TO 2024 SMOOTHIES MENU</v>
      </c>
      <c r="E110" s="82">
        <f>'Go Green'!$K$23</f>
        <v>1.3943334155295646</v>
      </c>
      <c r="F110" s="80">
        <f>'Go Green'!$L$23</f>
        <v>0.2343417505091705</v>
      </c>
      <c r="G110" s="83">
        <f>'Go Green'!$R$23</f>
        <v>1.9877515810591291</v>
      </c>
      <c r="H110" s="88">
        <f>'Go Green'!$S$23</f>
        <v>0.2860074217351265</v>
      </c>
      <c r="I110" s="83">
        <f>'Go Green'!$Y$23</f>
        <v>1.8559445655295645</v>
      </c>
      <c r="J110" s="88">
        <f>'Go Green'!$Z$23</f>
        <v>0.23345214660749239</v>
      </c>
    </row>
    <row r="111" spans="2:14" x14ac:dyDescent="0.25">
      <c r="B111" s="315"/>
      <c r="C111" s="48"/>
      <c r="D111" t="str">
        <f>'Go Green'!$C$33</f>
        <v>Kiwi Kale Smoothie 
TO BE DISCONTINUED IN 2024 MENU</v>
      </c>
      <c r="E111" s="82">
        <f>'Go Green'!$K$33</f>
        <v>1.7222944466216767</v>
      </c>
      <c r="F111" s="80">
        <f>'Go Green'!$L$33</f>
        <v>0.28946125153305491</v>
      </c>
      <c r="G111" s="83">
        <f>'Go Green'!$R$33</f>
        <v>2.282506923978461</v>
      </c>
      <c r="H111" s="88">
        <f>'Go Green'!$S$33</f>
        <v>0.32841826244294403</v>
      </c>
      <c r="I111" s="83">
        <f>'Go Green'!$Y$33</f>
        <v>2.8718019609043206</v>
      </c>
      <c r="J111" s="88">
        <f>'Go Green'!$Z$33</f>
        <v>0.36123295105714726</v>
      </c>
    </row>
    <row r="112" spans="2:14" x14ac:dyDescent="0.25">
      <c r="B112" s="315"/>
      <c r="C112" s="48"/>
      <c r="D112" t="str">
        <f>'Go Green'!$C$43</f>
        <v>Cucumber Kale Smoothie 
DISCONTINED</v>
      </c>
      <c r="E112" s="82">
        <f>'Go Green'!$K$43</f>
        <v>2.1375337158595391</v>
      </c>
      <c r="F112" s="80">
        <f>'Go Green'!$L$43</f>
        <v>0.35924936401000657</v>
      </c>
      <c r="G112" s="83">
        <f>'Go Green'!$R$43</f>
        <v>2.8001505270264935</v>
      </c>
      <c r="H112" s="88">
        <f>'Go Green'!$S$43</f>
        <v>0.40289935640668972</v>
      </c>
      <c r="I112" s="83">
        <f>'Go Green'!$Y$43</f>
        <v>3.5329296578012919</v>
      </c>
      <c r="J112" s="88">
        <f>'Go Green'!$Z$43</f>
        <v>0.44439366764796123</v>
      </c>
    </row>
    <row r="113" spans="2:14" x14ac:dyDescent="0.25">
      <c r="B113" s="316"/>
      <c r="C113" s="45"/>
      <c r="D113" s="39"/>
      <c r="E113" s="84"/>
      <c r="F113" s="81"/>
      <c r="G113" s="85"/>
      <c r="H113" s="89"/>
      <c r="I113" s="85"/>
      <c r="J113" s="89"/>
    </row>
    <row r="114" spans="2:14" s="6" customFormat="1" x14ac:dyDescent="0.25">
      <c r="D114" s="19">
        <f>COUNTA(D109:D113)</f>
        <v>4</v>
      </c>
      <c r="F114" s="64">
        <f>IFERROR(AVERAGEA(F109:F113),)</f>
        <v>0.30018441731647671</v>
      </c>
      <c r="H114" s="64">
        <f>IFERROR(AVERAGEA(H109:H113),)</f>
        <v>0.34865449651265867</v>
      </c>
      <c r="J114" s="64">
        <f>IFERROR(AVERAGEA(J109:J113),)</f>
        <v>0.36574821289712839</v>
      </c>
    </row>
    <row r="115" spans="2:14" x14ac:dyDescent="0.25">
      <c r="D115" s="1"/>
      <c r="F115" s="64"/>
      <c r="H115" s="64"/>
      <c r="J115" s="64"/>
      <c r="L115" s="64"/>
      <c r="N115" s="64"/>
    </row>
    <row r="116" spans="2:14" x14ac:dyDescent="0.25">
      <c r="D116" s="1"/>
      <c r="F116" s="64"/>
      <c r="H116" s="64"/>
      <c r="J116" s="64"/>
      <c r="L116" s="64"/>
    </row>
    <row r="117" spans="2:14" ht="15" customHeight="1" x14ac:dyDescent="0.25">
      <c r="B117" s="59"/>
      <c r="C117" s="18"/>
      <c r="D117" s="59"/>
      <c r="E117" s="308" t="s">
        <v>304</v>
      </c>
      <c r="F117" s="308"/>
      <c r="G117" s="309" t="s">
        <v>305</v>
      </c>
      <c r="H117" s="310"/>
      <c r="I117" s="308" t="s">
        <v>323</v>
      </c>
      <c r="J117" s="308"/>
      <c r="K117" s="308" t="s">
        <v>303</v>
      </c>
      <c r="L117" s="308"/>
    </row>
    <row r="118" spans="2:14" x14ac:dyDescent="0.25">
      <c r="B118" s="311" t="s">
        <v>338</v>
      </c>
      <c r="C118" s="305"/>
      <c r="D118" s="301" t="e">
        <f>#REF!</f>
        <v>#REF!</v>
      </c>
      <c r="E118" s="54" t="e">
        <f>#REF!</f>
        <v>#REF!</v>
      </c>
      <c r="F118" s="50" t="e">
        <f>#REF!</f>
        <v>#REF!</v>
      </c>
      <c r="G118" s="54" t="e">
        <f>#REF!</f>
        <v>#REF!</v>
      </c>
      <c r="H118" s="50" t="e">
        <f>#REF!</f>
        <v>#REF!</v>
      </c>
      <c r="I118" s="54" t="e">
        <f>#REF!</f>
        <v>#REF!</v>
      </c>
      <c r="J118" s="50" t="e">
        <f>#REF!</f>
        <v>#REF!</v>
      </c>
      <c r="K118" s="54" t="e">
        <f>#REF!</f>
        <v>#REF!</v>
      </c>
      <c r="L118" s="50" t="e">
        <f>#REF!</f>
        <v>#REF!</v>
      </c>
    </row>
    <row r="119" spans="2:14" x14ac:dyDescent="0.25">
      <c r="B119" s="312"/>
      <c r="C119" s="306"/>
      <c r="D119" s="144" t="e">
        <f>#REF!</f>
        <v>#REF!</v>
      </c>
      <c r="E119" s="42" t="e">
        <f>#REF!</f>
        <v>#REF!</v>
      </c>
      <c r="F119" s="47" t="e">
        <f>#REF!</f>
        <v>#REF!</v>
      </c>
      <c r="G119" s="42" t="e">
        <f>#REF!</f>
        <v>#REF!</v>
      </c>
      <c r="H119" s="47" t="e">
        <f>#REF!</f>
        <v>#REF!</v>
      </c>
      <c r="I119" s="42" t="e">
        <f>#REF!</f>
        <v>#REF!</v>
      </c>
      <c r="J119" s="47" t="e">
        <f>#REF!</f>
        <v>#REF!</v>
      </c>
      <c r="K119" s="42" t="e">
        <f>#REF!</f>
        <v>#REF!</v>
      </c>
      <c r="L119" s="47" t="e">
        <f>#REF!</f>
        <v>#REF!</v>
      </c>
    </row>
    <row r="120" spans="2:14" x14ac:dyDescent="0.25">
      <c r="B120" s="312"/>
      <c r="C120" s="306"/>
      <c r="D120" s="144" t="e">
        <f>#REF!</f>
        <v>#REF!</v>
      </c>
      <c r="E120" s="42" t="e">
        <f>#REF!</f>
        <v>#REF!</v>
      </c>
      <c r="F120" s="47" t="e">
        <f>#REF!</f>
        <v>#REF!</v>
      </c>
      <c r="G120" s="42" t="e">
        <f>#REF!</f>
        <v>#REF!</v>
      </c>
      <c r="H120" s="47" t="e">
        <f>#REF!</f>
        <v>#REF!</v>
      </c>
      <c r="I120" s="42" t="e">
        <f>#REF!</f>
        <v>#REF!</v>
      </c>
      <c r="J120" s="47" t="e">
        <f>#REF!</f>
        <v>#REF!</v>
      </c>
      <c r="K120" s="42" t="e">
        <f>#REF!</f>
        <v>#REF!</v>
      </c>
      <c r="L120" s="47" t="e">
        <f>#REF!</f>
        <v>#REF!</v>
      </c>
    </row>
    <row r="121" spans="2:14" x14ac:dyDescent="0.25">
      <c r="B121" s="312"/>
      <c r="C121" s="306"/>
      <c r="D121" s="144" t="e">
        <f>#REF!</f>
        <v>#REF!</v>
      </c>
      <c r="E121" s="42" t="e">
        <f>#REF!</f>
        <v>#REF!</v>
      </c>
      <c r="F121" s="47" t="e">
        <f>#REF!</f>
        <v>#REF!</v>
      </c>
      <c r="G121" s="42" t="e">
        <f>#REF!</f>
        <v>#REF!</v>
      </c>
      <c r="H121" s="47" t="e">
        <f>#REF!</f>
        <v>#REF!</v>
      </c>
      <c r="I121" s="42" t="e">
        <f>#REF!</f>
        <v>#REF!</v>
      </c>
      <c r="J121" s="47" t="e">
        <f>#REF!</f>
        <v>#REF!</v>
      </c>
      <c r="K121" s="42" t="e">
        <f>#REF!</f>
        <v>#REF!</v>
      </c>
      <c r="L121" s="47" t="e">
        <f>#REF!</f>
        <v>#REF!</v>
      </c>
    </row>
    <row r="122" spans="2:14" x14ac:dyDescent="0.25">
      <c r="B122" s="312"/>
      <c r="C122" s="306"/>
      <c r="D122" s="144" t="e">
        <f>#REF!</f>
        <v>#REF!</v>
      </c>
      <c r="E122" s="42" t="e">
        <f>#REF!</f>
        <v>#REF!</v>
      </c>
      <c r="F122" s="47" t="e">
        <f>#REF!</f>
        <v>#REF!</v>
      </c>
      <c r="G122" s="42" t="e">
        <f>#REF!</f>
        <v>#REF!</v>
      </c>
      <c r="H122" s="47" t="e">
        <f>#REF!</f>
        <v>#REF!</v>
      </c>
      <c r="I122" s="42" t="e">
        <f>#REF!</f>
        <v>#REF!</v>
      </c>
      <c r="J122" s="47" t="e">
        <f>#REF!</f>
        <v>#REF!</v>
      </c>
      <c r="K122" s="42" t="e">
        <f>#REF!</f>
        <v>#REF!</v>
      </c>
      <c r="L122" s="47" t="e">
        <f>#REF!</f>
        <v>#REF!</v>
      </c>
    </row>
    <row r="123" spans="2:14" x14ac:dyDescent="0.25">
      <c r="B123" s="312"/>
      <c r="C123" s="306"/>
      <c r="D123" s="144" t="e">
        <f>#REF!</f>
        <v>#REF!</v>
      </c>
      <c r="E123" s="42" t="e">
        <f>#REF!</f>
        <v>#REF!</v>
      </c>
      <c r="F123" s="47" t="e">
        <f>#REF!</f>
        <v>#REF!</v>
      </c>
      <c r="G123" s="42" t="e">
        <f>#REF!</f>
        <v>#REF!</v>
      </c>
      <c r="H123" s="47" t="e">
        <f>#REF!</f>
        <v>#REF!</v>
      </c>
      <c r="I123" s="42" t="e">
        <f>#REF!</f>
        <v>#REF!</v>
      </c>
      <c r="J123" s="47" t="e">
        <f>#REF!</f>
        <v>#REF!</v>
      </c>
      <c r="K123" s="42" t="e">
        <f>#REF!</f>
        <v>#REF!</v>
      </c>
      <c r="L123" s="47" t="e">
        <f>#REF!</f>
        <v>#REF!</v>
      </c>
    </row>
    <row r="124" spans="2:14" x14ac:dyDescent="0.25">
      <c r="B124" s="313"/>
      <c r="C124" s="307"/>
      <c r="D124" s="304"/>
      <c r="E124" s="40"/>
      <c r="F124" s="44"/>
      <c r="G124" s="40"/>
      <c r="H124" s="44"/>
      <c r="I124" s="40"/>
      <c r="J124" s="44"/>
      <c r="K124" s="40"/>
      <c r="L124" s="44"/>
    </row>
    <row r="125" spans="2:14" x14ac:dyDescent="0.25">
      <c r="D125" s="1">
        <f>COUNTA(D118:D124)</f>
        <v>6</v>
      </c>
      <c r="F125" s="93">
        <f>IFERROR(AVERAGEA(F118:F124),)</f>
        <v>0</v>
      </c>
      <c r="H125" s="93">
        <f>IFERROR(AVERAGEA(H118:H124),)</f>
        <v>0</v>
      </c>
      <c r="J125" s="93">
        <f>IFERROR(AVERAGEA(J118:J124),)</f>
        <v>0</v>
      </c>
      <c r="L125" s="64">
        <f>IFERROR(AVERAGEA(L118:L124),)</f>
        <v>0</v>
      </c>
    </row>
    <row r="128" spans="2:14" ht="15" customHeight="1" x14ac:dyDescent="0.25">
      <c r="B128" s="59"/>
      <c r="C128" s="18"/>
      <c r="D128" s="59"/>
      <c r="E128" s="308" t="s">
        <v>304</v>
      </c>
      <c r="F128" s="308"/>
      <c r="G128" s="309" t="s">
        <v>305</v>
      </c>
      <c r="H128" s="310"/>
      <c r="I128" s="308" t="s">
        <v>323</v>
      </c>
      <c r="J128" s="308"/>
      <c r="K128" s="308" t="s">
        <v>306</v>
      </c>
      <c r="L128" s="308"/>
      <c r="M128" s="308" t="s">
        <v>303</v>
      </c>
      <c r="N128" s="308"/>
    </row>
    <row r="129" spans="2:14" x14ac:dyDescent="0.25">
      <c r="B129" s="320" t="s">
        <v>952</v>
      </c>
      <c r="C129" s="323" t="e">
        <f>#REF!</f>
        <v>#REF!</v>
      </c>
      <c r="D129" s="301" t="e">
        <f>#REF!</f>
        <v>#REF!</v>
      </c>
      <c r="E129" s="61"/>
      <c r="F129" s="49"/>
      <c r="G129" s="56" t="e">
        <f>#REF!</f>
        <v>#REF!</v>
      </c>
      <c r="H129" s="51" t="e">
        <f>#REF!</f>
        <v>#REF!</v>
      </c>
      <c r="I129" s="55" t="e">
        <f>#REF!</f>
        <v>#REF!</v>
      </c>
      <c r="J129" s="50" t="e">
        <f>#REF!</f>
        <v>#REF!</v>
      </c>
      <c r="K129" s="61"/>
      <c r="L129" s="49"/>
      <c r="M129" s="61"/>
      <c r="N129" s="49"/>
    </row>
    <row r="130" spans="2:14" x14ac:dyDescent="0.25">
      <c r="B130" s="312"/>
      <c r="C130" s="324"/>
      <c r="D130" s="144" t="e">
        <f>#REF!</f>
        <v>#REF!</v>
      </c>
      <c r="E130" s="62"/>
      <c r="F130" s="46"/>
      <c r="G130" s="58" t="e">
        <f>#REF!</f>
        <v>#REF!</v>
      </c>
      <c r="H130" s="41" t="e">
        <f>#REF!</f>
        <v>#REF!</v>
      </c>
      <c r="I130" s="57" t="e">
        <f>#REF!</f>
        <v>#REF!</v>
      </c>
      <c r="J130" s="47" t="e">
        <f>#REF!</f>
        <v>#REF!</v>
      </c>
      <c r="K130" s="62"/>
      <c r="L130" s="46"/>
      <c r="M130" s="62"/>
      <c r="N130" s="46"/>
    </row>
    <row r="131" spans="2:14" x14ac:dyDescent="0.25">
      <c r="B131" s="312"/>
      <c r="C131" s="324"/>
      <c r="D131" s="144" t="e">
        <f>#REF!</f>
        <v>#REF!</v>
      </c>
      <c r="E131" s="62"/>
      <c r="F131" s="46"/>
      <c r="G131" s="58" t="e">
        <f>#REF!</f>
        <v>#REF!</v>
      </c>
      <c r="H131" s="41" t="e">
        <f>#REF!</f>
        <v>#REF!</v>
      </c>
      <c r="I131" s="57" t="e">
        <f>#REF!</f>
        <v>#REF!</v>
      </c>
      <c r="J131" s="47" t="e">
        <f>#REF!</f>
        <v>#REF!</v>
      </c>
      <c r="K131" s="62"/>
      <c r="L131" s="46"/>
      <c r="M131" s="62"/>
      <c r="N131" s="46"/>
    </row>
    <row r="132" spans="2:14" x14ac:dyDescent="0.25">
      <c r="B132" s="312"/>
      <c r="C132" s="324" t="e">
        <f>#REF!</f>
        <v>#REF!</v>
      </c>
      <c r="D132" s="144" t="e">
        <f>#REF!</f>
        <v>#REF!</v>
      </c>
      <c r="E132" s="62"/>
      <c r="F132" s="46"/>
      <c r="G132" s="58" t="e">
        <f>#REF!</f>
        <v>#REF!</v>
      </c>
      <c r="H132" s="41" t="e">
        <f>#REF!</f>
        <v>#REF!</v>
      </c>
      <c r="I132" s="57" t="e">
        <f>#REF!</f>
        <v>#REF!</v>
      </c>
      <c r="J132" s="47" t="e">
        <f>#REF!</f>
        <v>#REF!</v>
      </c>
      <c r="K132" s="62"/>
      <c r="L132" s="46"/>
      <c r="M132" s="62"/>
      <c r="N132" s="46"/>
    </row>
    <row r="133" spans="2:14" x14ac:dyDescent="0.25">
      <c r="B133" s="312"/>
      <c r="C133" s="324"/>
      <c r="D133" s="144" t="e">
        <f>#REF!</f>
        <v>#REF!</v>
      </c>
      <c r="E133" s="62"/>
      <c r="F133" s="46"/>
      <c r="G133" s="58" t="e">
        <f>#REF!</f>
        <v>#REF!</v>
      </c>
      <c r="H133" s="41" t="e">
        <f>#REF!</f>
        <v>#REF!</v>
      </c>
      <c r="I133" s="57" t="e">
        <f>#REF!</f>
        <v>#REF!</v>
      </c>
      <c r="J133" s="47" t="e">
        <f>#REF!</f>
        <v>#REF!</v>
      </c>
      <c r="K133" s="62"/>
      <c r="L133" s="46"/>
      <c r="M133" s="62"/>
      <c r="N133" s="46"/>
    </row>
    <row r="134" spans="2:14" x14ac:dyDescent="0.25">
      <c r="B134" s="312"/>
      <c r="C134" s="324"/>
      <c r="D134" s="144" t="e">
        <f>#REF!</f>
        <v>#REF!</v>
      </c>
      <c r="E134" s="62"/>
      <c r="F134" s="46"/>
      <c r="G134" s="58" t="e">
        <f>#REF!</f>
        <v>#REF!</v>
      </c>
      <c r="H134" s="41" t="e">
        <f>#REF!</f>
        <v>#REF!</v>
      </c>
      <c r="I134" s="57" t="e">
        <f>#REF!</f>
        <v>#REF!</v>
      </c>
      <c r="J134" s="47" t="e">
        <f>#REF!</f>
        <v>#REF!</v>
      </c>
      <c r="K134" s="62"/>
      <c r="L134" s="46"/>
      <c r="M134" s="62"/>
      <c r="N134" s="46"/>
    </row>
    <row r="135" spans="2:14" x14ac:dyDescent="0.25">
      <c r="B135" s="312"/>
      <c r="C135" s="324" t="e">
        <f>#REF!</f>
        <v>#REF!</v>
      </c>
      <c r="D135" s="144" t="e">
        <f>#REF!</f>
        <v>#REF!</v>
      </c>
      <c r="E135" s="62"/>
      <c r="F135" s="46"/>
      <c r="G135" s="58" t="e">
        <f>#REF!</f>
        <v>#REF!</v>
      </c>
      <c r="H135" s="41" t="e">
        <f>#REF!</f>
        <v>#REF!</v>
      </c>
      <c r="I135" s="57" t="e">
        <f>#REF!</f>
        <v>#REF!</v>
      </c>
      <c r="J135" s="47" t="e">
        <f>#REF!</f>
        <v>#REF!</v>
      </c>
      <c r="K135" s="62"/>
      <c r="L135" s="46"/>
      <c r="M135" s="62"/>
      <c r="N135" s="46"/>
    </row>
    <row r="136" spans="2:14" x14ac:dyDescent="0.25">
      <c r="B136" s="312"/>
      <c r="C136" s="324"/>
      <c r="D136" s="144" t="e">
        <f>#REF!</f>
        <v>#REF!</v>
      </c>
      <c r="E136" s="62"/>
      <c r="F136" s="46"/>
      <c r="G136" s="58" t="e">
        <f>#REF!</f>
        <v>#REF!</v>
      </c>
      <c r="H136" s="41" t="e">
        <f>#REF!</f>
        <v>#REF!</v>
      </c>
      <c r="I136" s="57" t="e">
        <f>#REF!</f>
        <v>#REF!</v>
      </c>
      <c r="J136" s="47" t="e">
        <f>#REF!</f>
        <v>#REF!</v>
      </c>
      <c r="K136" s="62"/>
      <c r="L136" s="46"/>
      <c r="M136" s="62"/>
      <c r="N136" s="46"/>
    </row>
    <row r="137" spans="2:14" x14ac:dyDescent="0.25">
      <c r="B137" s="312"/>
      <c r="C137" s="324"/>
      <c r="D137" s="144" t="e">
        <f>#REF!</f>
        <v>#REF!</v>
      </c>
      <c r="E137" s="62"/>
      <c r="F137" s="46"/>
      <c r="G137" s="58" t="e">
        <f>#REF!</f>
        <v>#REF!</v>
      </c>
      <c r="H137" s="41" t="e">
        <f>#REF!</f>
        <v>#REF!</v>
      </c>
      <c r="I137" s="57" t="e">
        <f>#REF!</f>
        <v>#REF!</v>
      </c>
      <c r="J137" s="47" t="e">
        <f>#REF!</f>
        <v>#REF!</v>
      </c>
      <c r="K137" s="62"/>
      <c r="L137" s="46"/>
      <c r="M137" s="62"/>
      <c r="N137" s="46"/>
    </row>
    <row r="138" spans="2:14" x14ac:dyDescent="0.25">
      <c r="B138" s="312"/>
      <c r="C138" s="324" t="e">
        <f>#REF!</f>
        <v>#REF!</v>
      </c>
      <c r="D138" s="144" t="e">
        <f>#REF!</f>
        <v>#REF!</v>
      </c>
      <c r="E138" s="62"/>
      <c r="F138" s="46"/>
      <c r="G138" s="58" t="e">
        <f>#REF!</f>
        <v>#REF!</v>
      </c>
      <c r="H138" s="41" t="e">
        <f>#REF!</f>
        <v>#REF!</v>
      </c>
      <c r="I138" s="57" t="e">
        <f>#REF!</f>
        <v>#REF!</v>
      </c>
      <c r="J138" s="47" t="e">
        <f>#REF!</f>
        <v>#REF!</v>
      </c>
      <c r="K138" s="62"/>
      <c r="L138" s="46"/>
      <c r="M138" s="62"/>
      <c r="N138" s="46"/>
    </row>
    <row r="139" spans="2:14" x14ac:dyDescent="0.25">
      <c r="B139" s="312"/>
      <c r="C139" s="324"/>
      <c r="D139" s="144" t="e">
        <f>#REF!</f>
        <v>#REF!</v>
      </c>
      <c r="E139" s="62"/>
      <c r="F139" s="46"/>
      <c r="G139" s="58" t="e">
        <f>#REF!</f>
        <v>#REF!</v>
      </c>
      <c r="H139" s="41" t="e">
        <f>#REF!</f>
        <v>#REF!</v>
      </c>
      <c r="I139" s="57" t="e">
        <f>#REF!</f>
        <v>#REF!</v>
      </c>
      <c r="J139" s="47" t="e">
        <f>#REF!</f>
        <v>#REF!</v>
      </c>
      <c r="K139" s="62"/>
      <c r="L139" s="46"/>
      <c r="M139" s="62"/>
      <c r="N139" s="46"/>
    </row>
    <row r="140" spans="2:14" x14ac:dyDescent="0.25">
      <c r="B140" s="312"/>
      <c r="C140" s="324"/>
      <c r="D140" s="144" t="e">
        <f>#REF!</f>
        <v>#REF!</v>
      </c>
      <c r="E140" s="62"/>
      <c r="F140" s="46"/>
      <c r="G140" s="58" t="e">
        <f>#REF!</f>
        <v>#REF!</v>
      </c>
      <c r="H140" s="41" t="e">
        <f>#REF!</f>
        <v>#REF!</v>
      </c>
      <c r="I140" s="57" t="e">
        <f>#REF!</f>
        <v>#REF!</v>
      </c>
      <c r="J140" s="47" t="e">
        <f>#REF!</f>
        <v>#REF!</v>
      </c>
      <c r="K140" s="62"/>
      <c r="L140" s="46"/>
      <c r="M140" s="62"/>
      <c r="N140" s="46"/>
    </row>
    <row r="141" spans="2:14" x14ac:dyDescent="0.25">
      <c r="B141" s="312"/>
      <c r="C141" s="324" t="e">
        <f>#REF!</f>
        <v>#REF!</v>
      </c>
      <c r="D141" s="144" t="e">
        <f>#REF!</f>
        <v>#REF!</v>
      </c>
      <c r="E141" s="62"/>
      <c r="F141" s="46"/>
      <c r="G141" s="58" t="e">
        <f>#REF!</f>
        <v>#REF!</v>
      </c>
      <c r="H141" s="41" t="e">
        <f>#REF!</f>
        <v>#REF!</v>
      </c>
      <c r="I141" s="57" t="e">
        <f>#REF!</f>
        <v>#REF!</v>
      </c>
      <c r="J141" s="47" t="e">
        <f>#REF!</f>
        <v>#REF!</v>
      </c>
      <c r="K141" s="62"/>
      <c r="L141" s="46"/>
      <c r="M141" s="62"/>
      <c r="N141" s="46"/>
    </row>
    <row r="142" spans="2:14" x14ac:dyDescent="0.25">
      <c r="B142" s="312"/>
      <c r="C142" s="324"/>
      <c r="D142" s="144" t="e">
        <f>#REF!</f>
        <v>#REF!</v>
      </c>
      <c r="E142" s="62"/>
      <c r="F142" s="46"/>
      <c r="G142" s="58" t="e">
        <f>#REF!</f>
        <v>#REF!</v>
      </c>
      <c r="H142" s="41" t="e">
        <f>#REF!</f>
        <v>#REF!</v>
      </c>
      <c r="I142" s="57" t="e">
        <f>#REF!</f>
        <v>#REF!</v>
      </c>
      <c r="J142" s="47" t="e">
        <f>#REF!</f>
        <v>#REF!</v>
      </c>
      <c r="K142" s="62"/>
      <c r="L142" s="46"/>
      <c r="M142" s="62"/>
      <c r="N142" s="46"/>
    </row>
    <row r="143" spans="2:14" x14ac:dyDescent="0.25">
      <c r="B143" s="312"/>
      <c r="C143" s="324"/>
      <c r="D143" s="144" t="e">
        <f>#REF!</f>
        <v>#REF!</v>
      </c>
      <c r="E143" s="62"/>
      <c r="F143" s="46"/>
      <c r="G143" s="58" t="e">
        <f>#REF!</f>
        <v>#REF!</v>
      </c>
      <c r="H143" s="41" t="e">
        <f>#REF!</f>
        <v>#REF!</v>
      </c>
      <c r="I143" s="57" t="e">
        <f>#REF!</f>
        <v>#REF!</v>
      </c>
      <c r="J143" s="47" t="e">
        <f>#REF!</f>
        <v>#REF!</v>
      </c>
      <c r="K143" s="62"/>
      <c r="L143" s="46"/>
      <c r="M143" s="62"/>
      <c r="N143" s="46"/>
    </row>
    <row r="144" spans="2:14" x14ac:dyDescent="0.25">
      <c r="B144" s="312"/>
      <c r="C144" s="324" t="e">
        <f>#REF!</f>
        <v>#REF!</v>
      </c>
      <c r="D144" s="144" t="e">
        <f>#REF!</f>
        <v>#REF!</v>
      </c>
      <c r="E144" s="62"/>
      <c r="F144" s="46"/>
      <c r="G144" s="58" t="e">
        <f>#REF!</f>
        <v>#REF!</v>
      </c>
      <c r="H144" s="41" t="e">
        <f>#REF!</f>
        <v>#REF!</v>
      </c>
      <c r="I144" s="57" t="e">
        <f>#REF!</f>
        <v>#REF!</v>
      </c>
      <c r="J144" s="47" t="e">
        <f>#REF!</f>
        <v>#REF!</v>
      </c>
      <c r="K144" s="62"/>
      <c r="L144" s="46"/>
      <c r="M144" s="62"/>
      <c r="N144" s="46"/>
    </row>
    <row r="145" spans="2:18" x14ac:dyDescent="0.25">
      <c r="B145" s="312"/>
      <c r="C145" s="324"/>
      <c r="D145" s="144" t="e">
        <f>#REF!</f>
        <v>#REF!</v>
      </c>
      <c r="E145" s="62"/>
      <c r="F145" s="46"/>
      <c r="G145" s="58" t="e">
        <f>#REF!</f>
        <v>#REF!</v>
      </c>
      <c r="H145" s="41" t="e">
        <f>#REF!</f>
        <v>#REF!</v>
      </c>
      <c r="I145" s="57" t="e">
        <f>#REF!</f>
        <v>#REF!</v>
      </c>
      <c r="J145" s="47" t="e">
        <f>#REF!</f>
        <v>#REF!</v>
      </c>
      <c r="K145" s="62"/>
      <c r="L145" s="46"/>
      <c r="M145" s="62"/>
      <c r="N145" s="46"/>
    </row>
    <row r="146" spans="2:18" x14ac:dyDescent="0.25">
      <c r="B146" s="312"/>
      <c r="C146" s="324"/>
      <c r="D146" s="144" t="e">
        <f>#REF!</f>
        <v>#REF!</v>
      </c>
      <c r="E146" s="299"/>
      <c r="F146" s="46"/>
      <c r="G146" s="254" t="e">
        <f>#REF!</f>
        <v>#REF!</v>
      </c>
      <c r="H146" s="41" t="e">
        <f>#REF!</f>
        <v>#REF!</v>
      </c>
      <c r="I146" s="255" t="e">
        <f>#REF!</f>
        <v>#REF!</v>
      </c>
      <c r="J146" s="47" t="e">
        <f>#REF!</f>
        <v>#REF!</v>
      </c>
      <c r="K146" s="299"/>
      <c r="L146" s="46"/>
      <c r="M146" s="299"/>
      <c r="N146" s="46"/>
    </row>
    <row r="147" spans="2:18" x14ac:dyDescent="0.25">
      <c r="B147" s="312"/>
      <c r="C147" s="324" t="e">
        <f>#REF!</f>
        <v>#REF!</v>
      </c>
      <c r="D147" s="144" t="e">
        <f>#REF!</f>
        <v>#REF!</v>
      </c>
      <c r="E147" s="62"/>
      <c r="F147" s="46"/>
      <c r="G147" s="58" t="e">
        <f>#REF!</f>
        <v>#REF!</v>
      </c>
      <c r="H147" s="41" t="e">
        <f>#REF!</f>
        <v>#REF!</v>
      </c>
      <c r="I147" s="57" t="e">
        <f>#REF!</f>
        <v>#REF!</v>
      </c>
      <c r="J147" s="47" t="e">
        <f>#REF!</f>
        <v>#REF!</v>
      </c>
      <c r="K147" s="62"/>
      <c r="L147" s="46"/>
      <c r="M147" s="62"/>
      <c r="N147" s="46"/>
    </row>
    <row r="148" spans="2:18" x14ac:dyDescent="0.25">
      <c r="B148" s="312"/>
      <c r="C148" s="324"/>
      <c r="D148" s="144" t="e">
        <f>#REF!</f>
        <v>#REF!</v>
      </c>
      <c r="E148" s="62"/>
      <c r="F148" s="46"/>
      <c r="G148" s="58" t="e">
        <f>#REF!</f>
        <v>#REF!</v>
      </c>
      <c r="H148" s="41" t="e">
        <f>#REF!</f>
        <v>#REF!</v>
      </c>
      <c r="I148" s="57" t="e">
        <f>#REF!</f>
        <v>#REF!</v>
      </c>
      <c r="J148" s="47" t="e">
        <f>#REF!</f>
        <v>#REF!</v>
      </c>
      <c r="K148" s="62"/>
      <c r="L148" s="46"/>
      <c r="M148" s="62"/>
      <c r="N148" s="46"/>
    </row>
    <row r="149" spans="2:18" x14ac:dyDescent="0.25">
      <c r="B149" s="312"/>
      <c r="C149" s="324"/>
      <c r="D149" s="144" t="e">
        <f>#REF!</f>
        <v>#REF!</v>
      </c>
      <c r="E149" s="62"/>
      <c r="F149" s="46"/>
      <c r="G149" s="58" t="e">
        <f>#REF!</f>
        <v>#REF!</v>
      </c>
      <c r="H149" s="41" t="e">
        <f>#REF!</f>
        <v>#REF!</v>
      </c>
      <c r="I149" s="57" t="e">
        <f>#REF!</f>
        <v>#REF!</v>
      </c>
      <c r="J149" s="47" t="e">
        <f>#REF!</f>
        <v>#REF!</v>
      </c>
      <c r="K149" s="62"/>
      <c r="L149" s="46"/>
      <c r="M149" s="62"/>
      <c r="N149" s="46"/>
    </row>
    <row r="150" spans="2:18" x14ac:dyDescent="0.25">
      <c r="B150" s="312"/>
      <c r="C150" s="324" t="e">
        <f>#REF!</f>
        <v>#REF!</v>
      </c>
      <c r="D150" s="144" t="e">
        <f>#REF!</f>
        <v>#REF!</v>
      </c>
      <c r="E150" s="62"/>
      <c r="F150" s="46"/>
      <c r="G150" s="58" t="e">
        <f>#REF!</f>
        <v>#REF!</v>
      </c>
      <c r="H150" s="41" t="e">
        <f>#REF!</f>
        <v>#REF!</v>
      </c>
      <c r="I150" s="57" t="e">
        <f>#REF!</f>
        <v>#REF!</v>
      </c>
      <c r="J150" s="47" t="e">
        <f>#REF!</f>
        <v>#REF!</v>
      </c>
      <c r="K150" s="62"/>
      <c r="L150" s="46"/>
      <c r="M150" s="62"/>
      <c r="N150" s="46"/>
    </row>
    <row r="151" spans="2:18" x14ac:dyDescent="0.25">
      <c r="B151" s="312"/>
      <c r="C151" s="324"/>
      <c r="D151" s="144" t="e">
        <f>#REF!</f>
        <v>#REF!</v>
      </c>
      <c r="E151" s="62"/>
      <c r="F151" s="46"/>
      <c r="G151" s="58" t="e">
        <f>#REF!</f>
        <v>#REF!</v>
      </c>
      <c r="H151" s="41" t="e">
        <f>#REF!</f>
        <v>#REF!</v>
      </c>
      <c r="I151" s="57" t="e">
        <f>#REF!</f>
        <v>#REF!</v>
      </c>
      <c r="J151" s="47" t="e">
        <f>#REF!</f>
        <v>#REF!</v>
      </c>
      <c r="K151" s="62"/>
      <c r="L151" s="46"/>
      <c r="M151" s="62"/>
      <c r="N151" s="46"/>
    </row>
    <row r="152" spans="2:18" x14ac:dyDescent="0.25">
      <c r="B152" s="312"/>
      <c r="C152" s="324"/>
      <c r="D152" s="144" t="e">
        <f>#REF!</f>
        <v>#REF!</v>
      </c>
      <c r="E152" s="62"/>
      <c r="F152" s="46"/>
      <c r="G152" s="58" t="e">
        <f>#REF!</f>
        <v>#REF!</v>
      </c>
      <c r="H152" s="41" t="e">
        <f>#REF!</f>
        <v>#REF!</v>
      </c>
      <c r="I152" s="57" t="e">
        <f>#REF!</f>
        <v>#REF!</v>
      </c>
      <c r="J152" s="47" t="e">
        <f>#REF!</f>
        <v>#REF!</v>
      </c>
      <c r="K152" s="62"/>
      <c r="L152" s="46"/>
      <c r="M152" s="62"/>
      <c r="N152" s="46"/>
    </row>
    <row r="153" spans="2:18" x14ac:dyDescent="0.25">
      <c r="B153" s="312"/>
      <c r="C153" s="319"/>
      <c r="D153" s="144" t="e">
        <f>#REF!</f>
        <v>#REF!</v>
      </c>
      <c r="E153" s="62"/>
      <c r="F153" s="46"/>
      <c r="G153" s="58" t="e">
        <f>#REF!</f>
        <v>#REF!</v>
      </c>
      <c r="H153" s="41" t="e">
        <f>#REF!</f>
        <v>#REF!</v>
      </c>
      <c r="I153" s="57" t="e">
        <f>#REF!</f>
        <v>#REF!</v>
      </c>
      <c r="J153" s="47" t="e">
        <f>#REF!</f>
        <v>#REF!</v>
      </c>
      <c r="K153" s="62"/>
      <c r="L153" s="46"/>
      <c r="M153" s="62"/>
      <c r="N153" s="46"/>
    </row>
    <row r="154" spans="2:18" x14ac:dyDescent="0.25">
      <c r="B154" s="312"/>
      <c r="C154" s="319"/>
      <c r="D154" s="144" t="e">
        <f>#REF!</f>
        <v>#REF!</v>
      </c>
      <c r="E154" s="299"/>
      <c r="F154" s="46"/>
      <c r="G154" s="254" t="e">
        <f>#REF!</f>
        <v>#REF!</v>
      </c>
      <c r="H154" s="41" t="e">
        <f>#REF!</f>
        <v>#REF!</v>
      </c>
      <c r="I154" s="255" t="e">
        <f>#REF!</f>
        <v>#REF!</v>
      </c>
      <c r="J154" s="47" t="e">
        <f>#REF!</f>
        <v>#REF!</v>
      </c>
      <c r="K154" s="299"/>
      <c r="L154" s="46"/>
      <c r="M154" s="299"/>
      <c r="N154" s="46"/>
    </row>
    <row r="155" spans="2:18" x14ac:dyDescent="0.25">
      <c r="B155" s="321"/>
      <c r="C155" s="302"/>
      <c r="D155" s="144" t="e">
        <f>#REF!</f>
        <v>#REF!</v>
      </c>
      <c r="E155" s="300"/>
      <c r="F155" s="46"/>
      <c r="G155" s="20" t="e">
        <f>#REF!</f>
        <v>#REF!</v>
      </c>
      <c r="H155" s="47" t="e">
        <f>#REF!</f>
        <v>#REF!</v>
      </c>
      <c r="I155" s="57" t="e">
        <f>#REF!</f>
        <v>#REF!</v>
      </c>
      <c r="J155" s="47" t="e">
        <f>#REF!</f>
        <v>#REF!</v>
      </c>
      <c r="K155" s="62"/>
      <c r="L155" s="46"/>
      <c r="M155" s="62"/>
      <c r="N155" s="46"/>
    </row>
    <row r="156" spans="2:18" x14ac:dyDescent="0.25">
      <c r="B156" s="321"/>
      <c r="C156" s="302"/>
      <c r="D156" s="144" t="e">
        <f>#REF!</f>
        <v>#REF!</v>
      </c>
      <c r="E156" s="300"/>
      <c r="F156" s="46"/>
      <c r="G156" s="20" t="e">
        <f>#REF!</f>
        <v>#REF!</v>
      </c>
      <c r="H156" s="47" t="e">
        <f>#REF!</f>
        <v>#REF!</v>
      </c>
      <c r="I156" s="57" t="e">
        <f>#REF!</f>
        <v>#REF!</v>
      </c>
      <c r="J156" s="47" t="e">
        <f>#REF!</f>
        <v>#REF!</v>
      </c>
      <c r="K156" s="62"/>
      <c r="L156" s="46"/>
      <c r="M156" s="62"/>
      <c r="N156" s="46"/>
    </row>
    <row r="157" spans="2:18" x14ac:dyDescent="0.25">
      <c r="B157" s="322"/>
      <c r="C157" s="303"/>
      <c r="D157" s="304"/>
      <c r="E157" s="40"/>
      <c r="F157" s="44"/>
      <c r="G157" s="91"/>
      <c r="H157" s="44"/>
      <c r="I157" s="60"/>
      <c r="J157" s="44"/>
      <c r="K157" s="60"/>
      <c r="L157" s="44"/>
      <c r="M157" s="60"/>
      <c r="N157" s="44"/>
    </row>
    <row r="158" spans="2:18" s="6" customFormat="1" x14ac:dyDescent="0.25">
      <c r="D158" s="19">
        <f>COUNTA(D155:D157)</f>
        <v>2</v>
      </c>
      <c r="F158" s="64">
        <f>IFERROR(AVERAGEA(F155:F157),)</f>
        <v>0</v>
      </c>
      <c r="H158" s="64">
        <f>IFERROR(AVERAGEA(H155:H157),)</f>
        <v>0</v>
      </c>
      <c r="J158" s="64">
        <f>IFERROR(AVERAGEA(J155:J157),)</f>
        <v>0</v>
      </c>
      <c r="L158" s="64">
        <f>IFERROR(AVERAGEA(L155:L157),)</f>
        <v>0</v>
      </c>
      <c r="N158" s="64">
        <f>IFERROR(AVERAGEA(N155:N157),)</f>
        <v>0</v>
      </c>
      <c r="O158"/>
      <c r="P158"/>
      <c r="Q158"/>
      <c r="R158"/>
    </row>
  </sheetData>
  <mergeCells count="51">
    <mergeCell ref="C153:C154"/>
    <mergeCell ref="K128:L128"/>
    <mergeCell ref="M128:N128"/>
    <mergeCell ref="B129:B157"/>
    <mergeCell ref="C129:C131"/>
    <mergeCell ref="C132:C134"/>
    <mergeCell ref="C135:C137"/>
    <mergeCell ref="C138:C140"/>
    <mergeCell ref="C141:C143"/>
    <mergeCell ref="C144:C146"/>
    <mergeCell ref="C147:C149"/>
    <mergeCell ref="C150:C152"/>
    <mergeCell ref="E128:F128"/>
    <mergeCell ref="G128:H128"/>
    <mergeCell ref="I128:J128"/>
    <mergeCell ref="E3:F3"/>
    <mergeCell ref="G3:H3"/>
    <mergeCell ref="M3:N3"/>
    <mergeCell ref="K3:L3"/>
    <mergeCell ref="I3:J3"/>
    <mergeCell ref="B85:B90"/>
    <mergeCell ref="G117:H117"/>
    <mergeCell ref="C8:C11"/>
    <mergeCell ref="K84:L84"/>
    <mergeCell ref="M84:N84"/>
    <mergeCell ref="C36:C39"/>
    <mergeCell ref="C40:C43"/>
    <mergeCell ref="C44:C47"/>
    <mergeCell ref="C16:C19"/>
    <mergeCell ref="B4:B50"/>
    <mergeCell ref="C4:C7"/>
    <mergeCell ref="C12:C15"/>
    <mergeCell ref="C20:C23"/>
    <mergeCell ref="C24:C27"/>
    <mergeCell ref="C28:C31"/>
    <mergeCell ref="C32:C35"/>
    <mergeCell ref="B118:B124"/>
    <mergeCell ref="E117:F117"/>
    <mergeCell ref="B95:B104"/>
    <mergeCell ref="B109:B113"/>
    <mergeCell ref="K117:L117"/>
    <mergeCell ref="I117:J117"/>
    <mergeCell ref="E108:F108"/>
    <mergeCell ref="G108:H108"/>
    <mergeCell ref="I108:J108"/>
    <mergeCell ref="E94:F94"/>
    <mergeCell ref="G94:H94"/>
    <mergeCell ref="I94:J94"/>
    <mergeCell ref="E84:F84"/>
    <mergeCell ref="G84:H84"/>
    <mergeCell ref="I84:J84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F0E69-D2A0-4E69-ABF8-8B3A64AFBB94}">
  <sheetPr codeName="Sheet11">
    <tabColor rgb="FF7030A0"/>
  </sheetPr>
  <dimension ref="A1:J45"/>
  <sheetViews>
    <sheetView zoomScale="75" zoomScaleNormal="75" workbookViewId="0">
      <pane xSplit="5" ySplit="5" topLeftCell="F6" activePane="bottomRight" state="frozen"/>
      <selection activeCell="P23" sqref="P23"/>
      <selection pane="topRight" activeCell="P23" sqref="P23"/>
      <selection pane="bottomLeft" activeCell="P23" sqref="P23"/>
      <selection pane="bottomRight" activeCell="G32" sqref="G32"/>
    </sheetView>
  </sheetViews>
  <sheetFormatPr defaultRowHeight="15" x14ac:dyDescent="0.25"/>
  <cols>
    <col min="2" max="4" width="35.7109375" customWidth="1"/>
    <col min="5" max="10" width="12.7109375" customWidth="1"/>
  </cols>
  <sheetData>
    <row r="1" spans="1:10" ht="18.75" x14ac:dyDescent="0.3">
      <c r="A1" s="15" t="str">
        <f>'Food Cost Summary'!A1</f>
        <v>Yogen Fruz - Food Cost Summary</v>
      </c>
      <c r="B1" s="1"/>
      <c r="C1" s="1"/>
      <c r="D1" s="1"/>
      <c r="E1" s="1"/>
      <c r="F1" s="1"/>
      <c r="G1" s="1"/>
      <c r="H1" s="1"/>
      <c r="I1" s="1"/>
      <c r="J1" s="1"/>
    </row>
    <row r="2" spans="1:10" ht="18.75" x14ac:dyDescent="0.3">
      <c r="A2" s="253" t="str" cm="1">
        <f t="array" aca="1" ref="A2" ca="1">_xlfn.TEXTAFTER(CELL("filename",A1),"]")</f>
        <v>Topping Sauce</v>
      </c>
    </row>
    <row r="5" spans="1:10" s="9" customFormat="1" ht="30" customHeight="1" x14ac:dyDescent="0.25">
      <c r="B5" s="13" t="s">
        <v>205</v>
      </c>
      <c r="C5" s="13" t="s">
        <v>66</v>
      </c>
      <c r="D5" s="13" t="s">
        <v>64</v>
      </c>
      <c r="E5" s="13"/>
      <c r="F5" s="250" t="s">
        <v>1</v>
      </c>
      <c r="G5" s="13" t="s">
        <v>234</v>
      </c>
      <c r="H5" s="13" t="s">
        <v>3</v>
      </c>
      <c r="I5" s="13" t="s">
        <v>367</v>
      </c>
      <c r="J5" s="13" t="s">
        <v>366</v>
      </c>
    </row>
    <row r="6" spans="1:10" x14ac:dyDescent="0.25">
      <c r="A6">
        <v>1</v>
      </c>
      <c r="B6" s="325"/>
      <c r="C6" s="325" t="s">
        <v>328</v>
      </c>
      <c r="D6" s="21" t="s">
        <v>440</v>
      </c>
      <c r="E6" s="21"/>
      <c r="F6" s="251">
        <v>1</v>
      </c>
      <c r="G6" s="252">
        <v>0</v>
      </c>
      <c r="H6" s="4" t="s">
        <v>2</v>
      </c>
      <c r="I6" s="2">
        <f>IFERROR(INDEX('Item Price Summary'!$O:$O,MATCH($D6,'Item Price Summary'!$G:$G,0))*F6*(1+G6),0)</f>
        <v>6.3087500000000001E-3</v>
      </c>
      <c r="J6" s="327">
        <f>SUM(I6:I15)/SUM(F6:F15)</f>
        <v>6.3087500000000001E-3</v>
      </c>
    </row>
    <row r="7" spans="1:10" x14ac:dyDescent="0.25">
      <c r="A7">
        <f>A6+1</f>
        <v>2</v>
      </c>
      <c r="B7" s="325"/>
      <c r="C7" s="325"/>
      <c r="D7" s="21" t="s">
        <v>854</v>
      </c>
      <c r="E7" s="21"/>
      <c r="F7" s="251"/>
      <c r="G7" s="252">
        <v>0</v>
      </c>
      <c r="H7" s="4" t="s">
        <v>2</v>
      </c>
      <c r="I7" s="12">
        <f>IFERROR(INDEX('Item Price Summary'!$O:$O,MATCH($D7,'Item Price Summary'!$G:$G,0))*F7*(1+G7),0)</f>
        <v>0</v>
      </c>
      <c r="J7" s="327"/>
    </row>
    <row r="8" spans="1:10" x14ac:dyDescent="0.25">
      <c r="A8">
        <f t="shared" ref="A8:A45" si="0">A7+1</f>
        <v>3</v>
      </c>
      <c r="B8" s="325"/>
      <c r="C8" s="325"/>
      <c r="D8" s="21" t="s">
        <v>854</v>
      </c>
      <c r="E8" s="21"/>
      <c r="F8" s="251"/>
      <c r="G8" s="252">
        <v>0</v>
      </c>
      <c r="H8" s="4" t="s">
        <v>2</v>
      </c>
      <c r="I8" s="12">
        <f>IFERROR(INDEX('Item Price Summary'!$O:$O,MATCH($D8,'Item Price Summary'!$G:$G,0))*F8*(1+G8),0)</f>
        <v>0</v>
      </c>
      <c r="J8" s="327"/>
    </row>
    <row r="9" spans="1:10" x14ac:dyDescent="0.25">
      <c r="A9">
        <f t="shared" si="0"/>
        <v>4</v>
      </c>
      <c r="B9" s="325"/>
      <c r="C9" s="325"/>
      <c r="D9" s="21" t="s">
        <v>854</v>
      </c>
      <c r="E9" s="21"/>
      <c r="F9" s="251"/>
      <c r="G9" s="252">
        <v>0</v>
      </c>
      <c r="H9" s="4" t="s">
        <v>2</v>
      </c>
      <c r="I9" s="12">
        <f>IFERROR(INDEX('Item Price Summary'!$O:$O,MATCH($D9,'Item Price Summary'!$G:$G,0))*F9*(1+G9),0)</f>
        <v>0</v>
      </c>
      <c r="J9" s="327"/>
    </row>
    <row r="10" spans="1:10" x14ac:dyDescent="0.25">
      <c r="A10">
        <f t="shared" si="0"/>
        <v>5</v>
      </c>
      <c r="B10" s="325"/>
      <c r="C10" s="325"/>
      <c r="D10" s="21" t="s">
        <v>854</v>
      </c>
      <c r="E10" s="21"/>
      <c r="F10" s="251"/>
      <c r="G10" s="252">
        <v>0</v>
      </c>
      <c r="H10" s="4" t="s">
        <v>2</v>
      </c>
      <c r="I10" s="12">
        <f>IFERROR(INDEX('Item Price Summary'!$O:$O,MATCH($D10,'Item Price Summary'!$G:$G,0))*F10*(1+G10),0)</f>
        <v>0</v>
      </c>
      <c r="J10" s="327"/>
    </row>
    <row r="11" spans="1:10" x14ac:dyDescent="0.25">
      <c r="A11">
        <f t="shared" si="0"/>
        <v>6</v>
      </c>
      <c r="B11" s="325"/>
      <c r="C11" s="325"/>
      <c r="D11" s="21" t="s">
        <v>854</v>
      </c>
      <c r="E11" s="21"/>
      <c r="F11" s="251"/>
      <c r="G11" s="252">
        <v>0</v>
      </c>
      <c r="H11" s="4" t="s">
        <v>2</v>
      </c>
      <c r="I11" s="12">
        <f>IFERROR(INDEX('Item Price Summary'!$O:$O,MATCH($D11,'Item Price Summary'!$G:$G,0))*F11*(1+G11),0)</f>
        <v>0</v>
      </c>
      <c r="J11" s="327"/>
    </row>
    <row r="12" spans="1:10" x14ac:dyDescent="0.25">
      <c r="A12">
        <f t="shared" si="0"/>
        <v>7</v>
      </c>
      <c r="B12" s="325"/>
      <c r="C12" s="325"/>
      <c r="D12" s="21" t="s">
        <v>854</v>
      </c>
      <c r="E12" s="21"/>
      <c r="F12" s="251"/>
      <c r="G12" s="252">
        <v>0</v>
      </c>
      <c r="H12" s="4" t="s">
        <v>2</v>
      </c>
      <c r="I12" s="12">
        <f>IFERROR(INDEX('Item Price Summary'!$O:$O,MATCH($D12,'Item Price Summary'!$G:$G,0))*F12*(1+G12),0)</f>
        <v>0</v>
      </c>
      <c r="J12" s="327"/>
    </row>
    <row r="13" spans="1:10" x14ac:dyDescent="0.25">
      <c r="A13">
        <f t="shared" si="0"/>
        <v>8</v>
      </c>
      <c r="B13" s="325"/>
      <c r="C13" s="325"/>
      <c r="D13" s="21" t="s">
        <v>854</v>
      </c>
      <c r="E13" s="21"/>
      <c r="F13" s="251"/>
      <c r="G13" s="252">
        <v>0</v>
      </c>
      <c r="H13" s="4" t="s">
        <v>2</v>
      </c>
      <c r="I13" s="12">
        <f>IFERROR(INDEX('Item Price Summary'!$O:$O,MATCH($D13,'Item Price Summary'!$G:$G,0))*F13*(1+G13),0)</f>
        <v>0</v>
      </c>
      <c r="J13" s="327"/>
    </row>
    <row r="14" spans="1:10" x14ac:dyDescent="0.25">
      <c r="A14">
        <f t="shared" si="0"/>
        <v>9</v>
      </c>
      <c r="B14" s="325"/>
      <c r="C14" s="325"/>
      <c r="D14" s="21" t="s">
        <v>854</v>
      </c>
      <c r="E14" s="21"/>
      <c r="F14" s="251"/>
      <c r="G14" s="252">
        <v>0</v>
      </c>
      <c r="H14" s="4" t="s">
        <v>2</v>
      </c>
      <c r="I14" s="12">
        <f>IFERROR(INDEX('Item Price Summary'!$O:$O,MATCH($D14,'Item Price Summary'!$G:$G,0))*F14*(1+G14),0)</f>
        <v>0</v>
      </c>
      <c r="J14" s="327"/>
    </row>
    <row r="15" spans="1:10" x14ac:dyDescent="0.25">
      <c r="A15">
        <f t="shared" si="0"/>
        <v>10</v>
      </c>
      <c r="B15" s="325"/>
      <c r="C15" s="325"/>
      <c r="D15" s="21" t="s">
        <v>435</v>
      </c>
      <c r="E15" s="21"/>
      <c r="F15" s="251"/>
      <c r="G15" s="252">
        <v>0</v>
      </c>
      <c r="H15" s="4" t="s">
        <v>2</v>
      </c>
      <c r="I15" s="12">
        <f>IFERROR(INDEX('Item Price Summary'!$O:$O,MATCH($D15,'Item Price Summary'!$G:$G,0))*F15*(1+G15),0)</f>
        <v>0</v>
      </c>
      <c r="J15" s="327"/>
    </row>
    <row r="16" spans="1:10" x14ac:dyDescent="0.25">
      <c r="A16">
        <v>1</v>
      </c>
      <c r="B16" s="325"/>
      <c r="C16" s="328" t="s">
        <v>503</v>
      </c>
      <c r="D16" s="21" t="s">
        <v>847</v>
      </c>
      <c r="E16" s="21"/>
      <c r="F16" s="251">
        <v>150</v>
      </c>
      <c r="G16" s="252">
        <v>0</v>
      </c>
      <c r="H16" s="4" t="s">
        <v>2</v>
      </c>
      <c r="I16" s="2">
        <f>IFERROR(INDEX('Item Price Summary'!$O:$O,MATCH($D16,'Item Price Summary'!$G:$G,0))*F16*(1+G16),0)</f>
        <v>0</v>
      </c>
      <c r="J16" s="327">
        <f>SUM(I16:I25)/SUM(F16:F25)</f>
        <v>2.2993117612322637E-2</v>
      </c>
    </row>
    <row r="17" spans="1:10" x14ac:dyDescent="0.25">
      <c r="A17">
        <f t="shared" si="0"/>
        <v>2</v>
      </c>
      <c r="B17" s="325"/>
      <c r="C17" s="328"/>
      <c r="D17" s="21" t="s">
        <v>828</v>
      </c>
      <c r="E17" s="21"/>
      <c r="F17" s="251">
        <v>30</v>
      </c>
      <c r="G17" s="252">
        <v>0</v>
      </c>
      <c r="H17" s="4" t="s">
        <v>2</v>
      </c>
      <c r="I17" s="12">
        <f>IFERROR(INDEX('Item Price Summary'!$O:$O,MATCH($D17,'Item Price Summary'!$G:$G,0))*F17*(1+G17),0)</f>
        <v>0.105</v>
      </c>
      <c r="J17" s="327"/>
    </row>
    <row r="18" spans="1:10" x14ac:dyDescent="0.25">
      <c r="A18">
        <f t="shared" si="0"/>
        <v>3</v>
      </c>
      <c r="B18" s="325"/>
      <c r="C18" s="328"/>
      <c r="D18" s="21" t="s">
        <v>829</v>
      </c>
      <c r="E18" s="21"/>
      <c r="F18" s="251">
        <v>0.3</v>
      </c>
      <c r="G18" s="252">
        <v>0</v>
      </c>
      <c r="H18" s="4" t="s">
        <v>2</v>
      </c>
      <c r="I18" s="12">
        <f>IFERROR(INDEX('Item Price Summary'!$O:$O,MATCH($D18,'Item Price Summary'!$G:$G,0))*F18*(1+G18),0)</f>
        <v>2.6817621145374445E-2</v>
      </c>
      <c r="J18" s="327"/>
    </row>
    <row r="19" spans="1:10" x14ac:dyDescent="0.25">
      <c r="A19">
        <f t="shared" si="0"/>
        <v>4</v>
      </c>
      <c r="B19" s="325"/>
      <c r="C19" s="328"/>
      <c r="D19" s="21" t="s">
        <v>502</v>
      </c>
      <c r="E19" s="21"/>
      <c r="F19" s="251">
        <v>15</v>
      </c>
      <c r="G19" s="252">
        <v>0</v>
      </c>
      <c r="H19" s="4" t="s">
        <v>2</v>
      </c>
      <c r="I19" s="12">
        <f>IFERROR(INDEX('Item Price Summary'!$O:$O,MATCH($D19,'Item Price Summary'!$G:$G,0))*F19*(1+G19),0)</f>
        <v>0.32999999999999996</v>
      </c>
      <c r="J19" s="327"/>
    </row>
    <row r="20" spans="1:10" x14ac:dyDescent="0.25">
      <c r="A20">
        <f t="shared" si="0"/>
        <v>5</v>
      </c>
      <c r="B20" s="325"/>
      <c r="C20" s="328"/>
      <c r="D20" s="21" t="s">
        <v>827</v>
      </c>
      <c r="E20" s="21"/>
      <c r="F20" s="251">
        <v>130</v>
      </c>
      <c r="G20" s="252">
        <v>0</v>
      </c>
      <c r="H20" s="4" t="s">
        <v>2</v>
      </c>
      <c r="I20" s="12">
        <f>IFERROR(INDEX('Item Price Summary'!$O:$O,MATCH($D20,'Item Price Summary'!$G:$G,0))*F20*(1+G20),0)</f>
        <v>6.2592592592592595</v>
      </c>
      <c r="J20" s="327"/>
    </row>
    <row r="21" spans="1:10" x14ac:dyDescent="0.25">
      <c r="A21">
        <f t="shared" si="0"/>
        <v>6</v>
      </c>
      <c r="B21" s="325"/>
      <c r="C21" s="328"/>
      <c r="D21" s="21" t="s">
        <v>830</v>
      </c>
      <c r="E21" s="21"/>
      <c r="F21" s="251">
        <v>10</v>
      </c>
      <c r="G21" s="252">
        <v>0</v>
      </c>
      <c r="H21" s="4" t="s">
        <v>2</v>
      </c>
      <c r="I21" s="12">
        <f>IFERROR(INDEX('Item Price Summary'!$O:$O,MATCH($D21,'Item Price Summary'!$G:$G,0))*F21*(1+G21),0)</f>
        <v>1.6209459459459459</v>
      </c>
      <c r="J21" s="327"/>
    </row>
    <row r="22" spans="1:10" x14ac:dyDescent="0.25">
      <c r="A22">
        <f t="shared" si="0"/>
        <v>7</v>
      </c>
      <c r="B22" s="325"/>
      <c r="C22" s="328"/>
      <c r="D22" s="21" t="s">
        <v>831</v>
      </c>
      <c r="E22" s="21"/>
      <c r="F22" s="251">
        <v>30</v>
      </c>
      <c r="G22" s="252">
        <v>0</v>
      </c>
      <c r="H22" s="4" t="s">
        <v>2</v>
      </c>
      <c r="I22" s="12">
        <f>IFERROR(INDEX('Item Price Summary'!$O:$O,MATCH($D22,'Item Price Summary'!$G:$G,0))*F22*(1+G22),0)</f>
        <v>0.10030263157894737</v>
      </c>
      <c r="J22" s="327"/>
    </row>
    <row r="23" spans="1:10" x14ac:dyDescent="0.25">
      <c r="A23">
        <f t="shared" si="0"/>
        <v>8</v>
      </c>
      <c r="B23" s="325"/>
      <c r="C23" s="328"/>
      <c r="D23" s="21" t="s">
        <v>832</v>
      </c>
      <c r="E23" s="21"/>
      <c r="F23" s="251">
        <v>2</v>
      </c>
      <c r="G23" s="252">
        <v>0</v>
      </c>
      <c r="H23" s="4" t="s">
        <v>2</v>
      </c>
      <c r="I23" s="12">
        <f>IFERROR(INDEX('Item Price Summary'!$O:$O,MATCH($D23,'Item Price Summary'!$G:$G,0))*F23*(1+G23),0)</f>
        <v>3.0466410765800085E-3</v>
      </c>
      <c r="J23" s="327"/>
    </row>
    <row r="24" spans="1:10" x14ac:dyDescent="0.25">
      <c r="A24">
        <f t="shared" si="0"/>
        <v>9</v>
      </c>
      <c r="B24" s="325"/>
      <c r="C24" s="328"/>
      <c r="D24" s="21" t="s">
        <v>854</v>
      </c>
      <c r="E24" s="21"/>
      <c r="F24" s="251"/>
      <c r="G24" s="252">
        <v>0</v>
      </c>
      <c r="H24" s="4" t="s">
        <v>2</v>
      </c>
      <c r="I24" s="12">
        <f>IFERROR(INDEX('Item Price Summary'!$O:$O,MATCH($D24,'Item Price Summary'!$G:$G,0))*F24*(1+G24),0)</f>
        <v>0</v>
      </c>
      <c r="J24" s="327"/>
    </row>
    <row r="25" spans="1:10" x14ac:dyDescent="0.25">
      <c r="A25">
        <f t="shared" si="0"/>
        <v>10</v>
      </c>
      <c r="B25" s="325"/>
      <c r="C25" s="328"/>
      <c r="D25" s="21" t="s">
        <v>435</v>
      </c>
      <c r="E25" s="21"/>
      <c r="F25" s="251"/>
      <c r="G25" s="252">
        <v>0</v>
      </c>
      <c r="H25" s="4" t="s">
        <v>2</v>
      </c>
      <c r="I25" s="12">
        <f>IFERROR(INDEX('Item Price Summary'!$O:$O,MATCH($D25,'Item Price Summary'!$G:$G,0))*F25*(1+G25),0)</f>
        <v>0</v>
      </c>
      <c r="J25" s="327"/>
    </row>
    <row r="26" spans="1:10" x14ac:dyDescent="0.25">
      <c r="A26">
        <v>1</v>
      </c>
      <c r="B26" s="325"/>
      <c r="C26" s="326" t="s">
        <v>876</v>
      </c>
      <c r="D26" s="21" t="s">
        <v>818</v>
      </c>
      <c r="E26" s="21"/>
      <c r="F26" s="251">
        <v>240</v>
      </c>
      <c r="G26" s="252">
        <v>0</v>
      </c>
      <c r="H26" s="4" t="s">
        <v>2</v>
      </c>
      <c r="I26" s="2">
        <f>IFERROR(INDEX('Item Price Summary'!$O:$O,MATCH($D26,'Item Price Summary'!$G:$G,0))*F26*(1+G26),0)</f>
        <v>1.7721105527638192</v>
      </c>
      <c r="J26" s="327">
        <f>SUM(I26:I35)/SUM(F26:F35)</f>
        <v>5.3841871217160499E-3</v>
      </c>
    </row>
    <row r="27" spans="1:10" x14ac:dyDescent="0.25">
      <c r="A27">
        <f t="shared" si="0"/>
        <v>2</v>
      </c>
      <c r="B27" s="325"/>
      <c r="C27" s="326"/>
      <c r="D27" s="21" t="s">
        <v>287</v>
      </c>
      <c r="E27" s="21"/>
      <c r="F27" s="251">
        <v>150</v>
      </c>
      <c r="G27" s="252">
        <v>0</v>
      </c>
      <c r="H27" s="4" t="s">
        <v>2</v>
      </c>
      <c r="I27" s="12">
        <f>IFERROR(INDEX('Item Price Summary'!$O:$O,MATCH($D27,'Item Price Summary'!$G:$G,0))*F27*(1+G27),0)</f>
        <v>0.46619999999999995</v>
      </c>
      <c r="J27" s="327"/>
    </row>
    <row r="28" spans="1:10" x14ac:dyDescent="0.25">
      <c r="A28">
        <f t="shared" si="0"/>
        <v>3</v>
      </c>
      <c r="B28" s="325"/>
      <c r="C28" s="326"/>
      <c r="D28" s="21" t="s">
        <v>847</v>
      </c>
      <c r="E28" s="21"/>
      <c r="F28" s="251">
        <v>150</v>
      </c>
      <c r="G28" s="252">
        <v>0</v>
      </c>
      <c r="H28" s="4" t="s">
        <v>2</v>
      </c>
      <c r="I28" s="12">
        <f>IFERROR(INDEX('Item Price Summary'!$O:$O,MATCH($D28,'Item Price Summary'!$G:$G,0))*F28*(1+G28),0)</f>
        <v>0</v>
      </c>
      <c r="J28" s="327"/>
    </row>
    <row r="29" spans="1:10" x14ac:dyDescent="0.25">
      <c r="A29">
        <f t="shared" si="0"/>
        <v>4</v>
      </c>
      <c r="B29" s="325"/>
      <c r="C29" s="326"/>
      <c r="D29" s="21" t="s">
        <v>866</v>
      </c>
      <c r="E29" s="21"/>
      <c r="F29" s="251">
        <v>5</v>
      </c>
      <c r="G29" s="252">
        <v>0</v>
      </c>
      <c r="H29" s="4" t="s">
        <v>2</v>
      </c>
      <c r="I29" s="12">
        <f>IFERROR(INDEX('Item Price Summary'!$O:$O,MATCH($D29,'Item Price Summary'!$G:$G,0))*F29*(1+G29),0)</f>
        <v>0.69607142857142856</v>
      </c>
      <c r="J29" s="327"/>
    </row>
    <row r="30" spans="1:10" x14ac:dyDescent="0.25">
      <c r="A30">
        <f t="shared" si="0"/>
        <v>5</v>
      </c>
      <c r="B30" s="325"/>
      <c r="C30" s="326"/>
      <c r="D30" s="21" t="s">
        <v>854</v>
      </c>
      <c r="E30" s="21"/>
      <c r="F30" s="251"/>
      <c r="G30" s="252">
        <v>0</v>
      </c>
      <c r="H30" s="4" t="s">
        <v>2</v>
      </c>
      <c r="I30" s="12">
        <f>IFERROR(INDEX('Item Price Summary'!$O:$O,MATCH($D30,'Item Price Summary'!$G:$G,0))*F30*(1+G30),0)</f>
        <v>0</v>
      </c>
      <c r="J30" s="327"/>
    </row>
    <row r="31" spans="1:10" x14ac:dyDescent="0.25">
      <c r="A31">
        <f t="shared" si="0"/>
        <v>6</v>
      </c>
      <c r="B31" s="325"/>
      <c r="C31" s="326"/>
      <c r="D31" s="21" t="s">
        <v>854</v>
      </c>
      <c r="E31" s="21"/>
      <c r="F31" s="251"/>
      <c r="G31" s="252">
        <v>0</v>
      </c>
      <c r="H31" s="4" t="s">
        <v>2</v>
      </c>
      <c r="I31" s="12">
        <f>IFERROR(INDEX('Item Price Summary'!$O:$O,MATCH($D31,'Item Price Summary'!$G:$G,0))*F31*(1+G31),0)</f>
        <v>0</v>
      </c>
      <c r="J31" s="327"/>
    </row>
    <row r="32" spans="1:10" x14ac:dyDescent="0.25">
      <c r="A32">
        <f t="shared" si="0"/>
        <v>7</v>
      </c>
      <c r="B32" s="325"/>
      <c r="C32" s="326"/>
      <c r="D32" s="21" t="s">
        <v>854</v>
      </c>
      <c r="E32" s="21"/>
      <c r="F32" s="251"/>
      <c r="G32" s="252">
        <v>0</v>
      </c>
      <c r="H32" s="4" t="s">
        <v>2</v>
      </c>
      <c r="I32" s="12">
        <f>IFERROR(INDEX('Item Price Summary'!$O:$O,MATCH($D32,'Item Price Summary'!$G:$G,0))*F32*(1+G32),0)</f>
        <v>0</v>
      </c>
      <c r="J32" s="327"/>
    </row>
    <row r="33" spans="1:10" x14ac:dyDescent="0.25">
      <c r="A33">
        <f t="shared" si="0"/>
        <v>8</v>
      </c>
      <c r="B33" s="325"/>
      <c r="C33" s="326"/>
      <c r="D33" s="21" t="s">
        <v>854</v>
      </c>
      <c r="E33" s="21"/>
      <c r="F33" s="251"/>
      <c r="G33" s="252">
        <v>0</v>
      </c>
      <c r="H33" s="4" t="s">
        <v>2</v>
      </c>
      <c r="I33" s="12">
        <f>IFERROR(INDEX('Item Price Summary'!$O:$O,MATCH($D33,'Item Price Summary'!$G:$G,0))*F33*(1+G33),0)</f>
        <v>0</v>
      </c>
      <c r="J33" s="327"/>
    </row>
    <row r="34" spans="1:10" x14ac:dyDescent="0.25">
      <c r="A34">
        <f t="shared" si="0"/>
        <v>9</v>
      </c>
      <c r="B34" s="325"/>
      <c r="C34" s="326"/>
      <c r="D34" s="21" t="s">
        <v>854</v>
      </c>
      <c r="E34" s="21"/>
      <c r="F34" s="251"/>
      <c r="G34" s="252">
        <v>0</v>
      </c>
      <c r="H34" s="4" t="s">
        <v>2</v>
      </c>
      <c r="I34" s="12">
        <f>IFERROR(INDEX('Item Price Summary'!$O:$O,MATCH($D34,'Item Price Summary'!$G:$G,0))*F34*(1+G34),0)</f>
        <v>0</v>
      </c>
      <c r="J34" s="327"/>
    </row>
    <row r="35" spans="1:10" x14ac:dyDescent="0.25">
      <c r="A35">
        <f t="shared" si="0"/>
        <v>10</v>
      </c>
      <c r="B35" s="325"/>
      <c r="C35" s="326"/>
      <c r="D35" s="21" t="s">
        <v>435</v>
      </c>
      <c r="E35" s="21"/>
      <c r="F35" s="251"/>
      <c r="G35" s="252">
        <v>0</v>
      </c>
      <c r="H35" s="4" t="s">
        <v>2</v>
      </c>
      <c r="I35" s="12">
        <f>IFERROR(INDEX('Item Price Summary'!$O:$O,MATCH($D35,'Item Price Summary'!$G:$G,0))*F35*(1+G35),0)</f>
        <v>0</v>
      </c>
      <c r="J35" s="327"/>
    </row>
    <row r="36" spans="1:10" x14ac:dyDescent="0.25">
      <c r="A36">
        <v>1</v>
      </c>
      <c r="B36" s="325"/>
      <c r="C36" s="326" t="s">
        <v>908</v>
      </c>
      <c r="D36" s="21" t="s">
        <v>909</v>
      </c>
      <c r="E36" s="21"/>
      <c r="F36" s="251">
        <v>1000</v>
      </c>
      <c r="G36" s="252">
        <v>0</v>
      </c>
      <c r="H36" s="4" t="s">
        <v>2</v>
      </c>
      <c r="I36" s="2">
        <f>IFERROR(INDEX('Item Price Summary'!$O:$O,MATCH($D36,'Item Price Summary'!$G:$G,0))*F36*(1+G36),0)</f>
        <v>29.733333333333334</v>
      </c>
      <c r="J36" s="327">
        <f>SUM(I36:I45)/SUM(F36:F45)</f>
        <v>2.7312848484848485E-2</v>
      </c>
    </row>
    <row r="37" spans="1:10" x14ac:dyDescent="0.25">
      <c r="A37">
        <f t="shared" si="0"/>
        <v>2</v>
      </c>
      <c r="B37" s="325"/>
      <c r="C37" s="326"/>
      <c r="D37" s="21" t="s">
        <v>287</v>
      </c>
      <c r="E37" s="21"/>
      <c r="F37" s="251">
        <v>100</v>
      </c>
      <c r="G37" s="252">
        <v>0</v>
      </c>
      <c r="H37" s="4" t="s">
        <v>2</v>
      </c>
      <c r="I37" s="12">
        <f>IFERROR(INDEX('Item Price Summary'!$O:$O,MATCH($D37,'Item Price Summary'!$G:$G,0))*F37*(1+G37),0)</f>
        <v>0.31079999999999997</v>
      </c>
      <c r="J37" s="327"/>
    </row>
    <row r="38" spans="1:10" x14ac:dyDescent="0.25">
      <c r="A38">
        <f t="shared" si="0"/>
        <v>3</v>
      </c>
      <c r="B38" s="325"/>
      <c r="C38" s="326"/>
      <c r="D38" s="21"/>
      <c r="E38" s="21"/>
      <c r="F38" s="251"/>
      <c r="G38" s="252">
        <v>0</v>
      </c>
      <c r="H38" s="4" t="s">
        <v>2</v>
      </c>
      <c r="I38" s="12">
        <f>IFERROR(INDEX('Item Price Summary'!$O:$O,MATCH($D38,'Item Price Summary'!$G:$G,0))*F38*(1+G38),0)</f>
        <v>0</v>
      </c>
      <c r="J38" s="327"/>
    </row>
    <row r="39" spans="1:10" x14ac:dyDescent="0.25">
      <c r="A39">
        <f t="shared" si="0"/>
        <v>4</v>
      </c>
      <c r="B39" s="325"/>
      <c r="C39" s="326"/>
      <c r="D39" s="21"/>
      <c r="E39" s="21"/>
      <c r="F39" s="251"/>
      <c r="G39" s="252">
        <v>0</v>
      </c>
      <c r="H39" s="4" t="s">
        <v>2</v>
      </c>
      <c r="I39" s="12">
        <f>IFERROR(INDEX('Item Price Summary'!$O:$O,MATCH($D39,'Item Price Summary'!$G:$G,0))*F39*(1+G39),0)</f>
        <v>0</v>
      </c>
      <c r="J39" s="327"/>
    </row>
    <row r="40" spans="1:10" x14ac:dyDescent="0.25">
      <c r="A40">
        <f t="shared" si="0"/>
        <v>5</v>
      </c>
      <c r="B40" s="325"/>
      <c r="C40" s="326"/>
      <c r="D40" s="21" t="s">
        <v>854</v>
      </c>
      <c r="E40" s="21"/>
      <c r="F40" s="251"/>
      <c r="G40" s="252">
        <v>0</v>
      </c>
      <c r="H40" s="4" t="s">
        <v>2</v>
      </c>
      <c r="I40" s="12">
        <f>IFERROR(INDEX('Item Price Summary'!$O:$O,MATCH($D40,'Item Price Summary'!$G:$G,0))*F40*(1+G40),0)</f>
        <v>0</v>
      </c>
      <c r="J40" s="327"/>
    </row>
    <row r="41" spans="1:10" x14ac:dyDescent="0.25">
      <c r="A41">
        <f t="shared" si="0"/>
        <v>6</v>
      </c>
      <c r="B41" s="325"/>
      <c r="C41" s="326"/>
      <c r="D41" s="21" t="s">
        <v>854</v>
      </c>
      <c r="E41" s="21"/>
      <c r="F41" s="251"/>
      <c r="G41" s="252">
        <v>0</v>
      </c>
      <c r="H41" s="4" t="s">
        <v>2</v>
      </c>
      <c r="I41" s="12">
        <f>IFERROR(INDEX('Item Price Summary'!$O:$O,MATCH($D41,'Item Price Summary'!$G:$G,0))*F41*(1+G41),0)</f>
        <v>0</v>
      </c>
      <c r="J41" s="327"/>
    </row>
    <row r="42" spans="1:10" x14ac:dyDescent="0.25">
      <c r="A42">
        <f t="shared" si="0"/>
        <v>7</v>
      </c>
      <c r="B42" s="325"/>
      <c r="C42" s="326"/>
      <c r="D42" s="21" t="s">
        <v>854</v>
      </c>
      <c r="E42" s="21"/>
      <c r="F42" s="251"/>
      <c r="G42" s="252">
        <v>0</v>
      </c>
      <c r="H42" s="4" t="s">
        <v>2</v>
      </c>
      <c r="I42" s="12">
        <f>IFERROR(INDEX('Item Price Summary'!$O:$O,MATCH($D42,'Item Price Summary'!$G:$G,0))*F42*(1+G42),0)</f>
        <v>0</v>
      </c>
      <c r="J42" s="327"/>
    </row>
    <row r="43" spans="1:10" x14ac:dyDescent="0.25">
      <c r="A43">
        <f t="shared" si="0"/>
        <v>8</v>
      </c>
      <c r="B43" s="325"/>
      <c r="C43" s="326"/>
      <c r="D43" s="21" t="s">
        <v>854</v>
      </c>
      <c r="E43" s="21"/>
      <c r="F43" s="251"/>
      <c r="G43" s="252">
        <v>0</v>
      </c>
      <c r="H43" s="4" t="s">
        <v>2</v>
      </c>
      <c r="I43" s="12">
        <f>IFERROR(INDEX('Item Price Summary'!$O:$O,MATCH($D43,'Item Price Summary'!$G:$G,0))*F43*(1+G43),0)</f>
        <v>0</v>
      </c>
      <c r="J43" s="327"/>
    </row>
    <row r="44" spans="1:10" x14ac:dyDescent="0.25">
      <c r="A44">
        <f t="shared" si="0"/>
        <v>9</v>
      </c>
      <c r="B44" s="325"/>
      <c r="C44" s="326"/>
      <c r="D44" s="21" t="s">
        <v>854</v>
      </c>
      <c r="E44" s="21"/>
      <c r="F44" s="251"/>
      <c r="G44" s="252">
        <v>0</v>
      </c>
      <c r="H44" s="4" t="s">
        <v>2</v>
      </c>
      <c r="I44" s="12">
        <f>IFERROR(INDEX('Item Price Summary'!$O:$O,MATCH($D44,'Item Price Summary'!$G:$G,0))*F44*(1+G44),0)</f>
        <v>0</v>
      </c>
      <c r="J44" s="327"/>
    </row>
    <row r="45" spans="1:10" x14ac:dyDescent="0.25">
      <c r="A45">
        <f t="shared" si="0"/>
        <v>10</v>
      </c>
      <c r="B45" s="325"/>
      <c r="C45" s="326"/>
      <c r="D45" s="21" t="s">
        <v>435</v>
      </c>
      <c r="E45" s="21"/>
      <c r="F45" s="251"/>
      <c r="G45" s="252">
        <v>0</v>
      </c>
      <c r="H45" s="4" t="s">
        <v>2</v>
      </c>
      <c r="I45" s="12">
        <f>IFERROR(INDEX('Item Price Summary'!$O:$O,MATCH($D45,'Item Price Summary'!$G:$G,0))*F45*(1+G45),0)</f>
        <v>0</v>
      </c>
      <c r="J45" s="327"/>
    </row>
  </sheetData>
  <autoFilter ref="A5:J5" xr:uid="{BC55B878-B09A-42FE-A78F-8718E851DBF6}">
    <filterColumn colId="9" showButton="0"/>
  </autoFilter>
  <mergeCells count="12">
    <mergeCell ref="B6:B15"/>
    <mergeCell ref="C6:C15"/>
    <mergeCell ref="J6:J15"/>
    <mergeCell ref="B16:B25"/>
    <mergeCell ref="C16:C25"/>
    <mergeCell ref="J16:J25"/>
    <mergeCell ref="B36:B45"/>
    <mergeCell ref="C36:C45"/>
    <mergeCell ref="J36:J45"/>
    <mergeCell ref="B26:B35"/>
    <mergeCell ref="C26:C35"/>
    <mergeCell ref="J26:J35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F2F0C-0D14-4F8E-AD37-61EE35C6D99B}">
  <sheetPr codeName="Sheet3"/>
  <dimension ref="A1:AS117"/>
  <sheetViews>
    <sheetView zoomScale="75" zoomScaleNormal="75" workbookViewId="0">
      <pane xSplit="5" ySplit="13" topLeftCell="F26" activePane="bottomRight" state="frozen"/>
      <selection pane="topRight" activeCell="F1" sqref="F1"/>
      <selection pane="bottomLeft" activeCell="A14" sqref="A14"/>
      <selection pane="bottomRight" activeCell="B54" sqref="B54:B61"/>
    </sheetView>
  </sheetViews>
  <sheetFormatPr defaultRowHeight="15" x14ac:dyDescent="0.25"/>
  <cols>
    <col min="2" max="4" width="35.7109375" customWidth="1"/>
    <col min="5" max="45" width="12.7109375" customWidth="1"/>
  </cols>
  <sheetData>
    <row r="1" spans="1:45" ht="18.75" x14ac:dyDescent="0.3">
      <c r="A1" s="15" t="str">
        <f>'Food Cost Summary'!A1</f>
        <v>Yogen Fruz - Food Cost Summary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T1" s="1"/>
      <c r="V1" s="1"/>
      <c r="W1" s="1"/>
      <c r="AB1" s="1"/>
      <c r="AD1" s="1"/>
      <c r="AE1" s="1"/>
      <c r="AJ1" s="1"/>
      <c r="AR1" s="1"/>
    </row>
    <row r="2" spans="1:45" ht="18.75" x14ac:dyDescent="0.3">
      <c r="A2" s="253" t="str" cm="1">
        <f t="array" aca="1" ref="A2" ca="1">_xlfn.TEXTAFTER(CELL("filename",A1),"]")</f>
        <v>UFlavurs</v>
      </c>
    </row>
    <row r="3" spans="1:45" ht="21" customHeight="1" x14ac:dyDescent="0.25">
      <c r="E3" s="337" t="s">
        <v>195</v>
      </c>
      <c r="F3" s="338"/>
      <c r="G3" s="339"/>
      <c r="H3" s="10" t="s">
        <v>68</v>
      </c>
      <c r="K3" s="10" t="s">
        <v>616</v>
      </c>
      <c r="L3" s="10" t="s">
        <v>617</v>
      </c>
      <c r="M3" s="10" t="s">
        <v>294</v>
      </c>
      <c r="N3" s="10" t="s">
        <v>814</v>
      </c>
    </row>
    <row r="4" spans="1:45" x14ac:dyDescent="0.25">
      <c r="E4" s="3" t="s">
        <v>7</v>
      </c>
      <c r="F4" s="3" t="s">
        <v>6</v>
      </c>
      <c r="G4" s="2">
        <v>5.65</v>
      </c>
      <c r="H4" s="2">
        <f>'Item Price Summary'!O95+'Item Price Summary'!O98+'Item Price Summary'!O108+'Item Price Summary'!O109</f>
        <v>0.25365166666666666</v>
      </c>
      <c r="K4" s="2">
        <v>5.65</v>
      </c>
      <c r="L4" s="2">
        <v>5.75</v>
      </c>
      <c r="M4" s="2">
        <v>5.7</v>
      </c>
      <c r="N4" s="2">
        <v>5.25</v>
      </c>
      <c r="T4" s="32"/>
      <c r="AB4" s="32"/>
      <c r="AJ4" s="32"/>
      <c r="AR4" s="32"/>
    </row>
    <row r="5" spans="1:45" x14ac:dyDescent="0.25">
      <c r="E5" s="3" t="s">
        <v>216</v>
      </c>
      <c r="F5" s="3" t="s">
        <v>96</v>
      </c>
      <c r="G5" s="2">
        <v>6.65</v>
      </c>
      <c r="H5" s="2">
        <f>'Item Price Summary'!O96+'Item Price Summary'!O99+'Item Price Summary'!O108+'Item Price Summary'!O109</f>
        <v>0.25882166666666667</v>
      </c>
      <c r="K5" s="2">
        <v>6.65</v>
      </c>
      <c r="L5" s="2">
        <v>6.75</v>
      </c>
      <c r="M5" s="2">
        <v>6.7</v>
      </c>
      <c r="N5" s="31" t="s">
        <v>116</v>
      </c>
    </row>
    <row r="6" spans="1:45" x14ac:dyDescent="0.25">
      <c r="E6" s="3" t="s">
        <v>16</v>
      </c>
      <c r="F6" s="3" t="s">
        <v>5</v>
      </c>
      <c r="G6" s="2">
        <v>7.65</v>
      </c>
      <c r="H6" s="2">
        <f>'Item Price Summary'!O97+'Item Price Summary'!O100+'Item Price Summary'!O108+'Item Price Summary'!O109</f>
        <v>0.29221166666666665</v>
      </c>
      <c r="K6" s="2">
        <v>7.65</v>
      </c>
      <c r="L6" s="2">
        <v>7.75</v>
      </c>
      <c r="M6" s="2">
        <v>7.7</v>
      </c>
      <c r="N6" s="2">
        <v>6.25</v>
      </c>
    </row>
    <row r="7" spans="1:45" x14ac:dyDescent="0.25">
      <c r="E7" s="3" t="s">
        <v>498</v>
      </c>
      <c r="F7" s="3" t="s">
        <v>4</v>
      </c>
      <c r="G7" s="2" t="s">
        <v>116</v>
      </c>
      <c r="H7" s="2" t="s">
        <v>116</v>
      </c>
      <c r="K7" s="2" t="s">
        <v>917</v>
      </c>
      <c r="L7" s="2">
        <v>9.75</v>
      </c>
      <c r="M7" s="2">
        <v>9.6999999999999993</v>
      </c>
      <c r="N7" s="2">
        <v>7.25</v>
      </c>
    </row>
    <row r="8" spans="1:45" x14ac:dyDescent="0.25">
      <c r="E8" s="3" t="s">
        <v>17</v>
      </c>
      <c r="F8" s="3" t="s">
        <v>4</v>
      </c>
      <c r="G8" s="2">
        <v>9.65</v>
      </c>
      <c r="H8" s="2">
        <f>'Item Price Summary'!O101+'Item Price Summary'!O102+('Item Price Summary'!O108*2)+('Item Price Summary'!O109*2)+'Item Price Summary'!O112</f>
        <v>0.71585333333333334</v>
      </c>
      <c r="K8" s="2">
        <v>9.65</v>
      </c>
      <c r="L8" s="2">
        <v>9.75</v>
      </c>
      <c r="M8" s="2">
        <v>9.6999999999999993</v>
      </c>
      <c r="N8" s="31" t="s">
        <v>116</v>
      </c>
    </row>
    <row r="9" spans="1:45" x14ac:dyDescent="0.25">
      <c r="E9" t="s">
        <v>460</v>
      </c>
    </row>
    <row r="11" spans="1:45" x14ac:dyDescent="0.25">
      <c r="F11" s="333" t="s">
        <v>61</v>
      </c>
      <c r="G11" s="333"/>
      <c r="H11" s="333"/>
      <c r="I11" s="333"/>
      <c r="J11" s="333"/>
      <c r="K11" s="333"/>
      <c r="L11" s="333"/>
      <c r="M11" s="333"/>
      <c r="N11" s="333" t="s">
        <v>233</v>
      </c>
      <c r="O11" s="333"/>
      <c r="P11" s="333"/>
      <c r="Q11" s="333"/>
      <c r="R11" s="333"/>
      <c r="S11" s="333"/>
      <c r="T11" s="333"/>
      <c r="U11" s="333"/>
      <c r="V11" s="333" t="s">
        <v>62</v>
      </c>
      <c r="W11" s="333"/>
      <c r="X11" s="333"/>
      <c r="Y11" s="333"/>
      <c r="Z11" s="333"/>
      <c r="AA11" s="333"/>
      <c r="AB11" s="333"/>
      <c r="AC11" s="333"/>
      <c r="AD11" s="333" t="s">
        <v>113</v>
      </c>
      <c r="AE11" s="333"/>
      <c r="AF11" s="333"/>
      <c r="AG11" s="333"/>
      <c r="AH11" s="333"/>
      <c r="AI11" s="333"/>
      <c r="AJ11" s="333"/>
      <c r="AK11" s="333"/>
      <c r="AL11" s="333" t="s">
        <v>63</v>
      </c>
      <c r="AM11" s="333"/>
      <c r="AN11" s="333"/>
      <c r="AO11" s="333"/>
      <c r="AP11" s="333"/>
      <c r="AQ11" s="333"/>
      <c r="AR11" s="333"/>
      <c r="AS11" s="333"/>
    </row>
    <row r="12" spans="1:45" x14ac:dyDescent="0.25"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</row>
    <row r="13" spans="1:45" s="9" customFormat="1" x14ac:dyDescent="0.25">
      <c r="B13" s="13" t="s">
        <v>205</v>
      </c>
      <c r="C13" s="13" t="s">
        <v>66</v>
      </c>
      <c r="D13" s="14" t="s">
        <v>64</v>
      </c>
      <c r="E13" s="17" t="s">
        <v>199</v>
      </c>
      <c r="F13" s="13" t="s">
        <v>1</v>
      </c>
      <c r="G13" s="13" t="s">
        <v>234</v>
      </c>
      <c r="H13" s="13" t="s">
        <v>3</v>
      </c>
      <c r="I13" s="13" t="s">
        <v>98</v>
      </c>
      <c r="J13" s="334" t="s">
        <v>65</v>
      </c>
      <c r="K13" s="334"/>
      <c r="L13" s="334" t="s">
        <v>97</v>
      </c>
      <c r="M13" s="334"/>
      <c r="N13" s="13" t="s">
        <v>1</v>
      </c>
      <c r="O13" s="13" t="s">
        <v>234</v>
      </c>
      <c r="P13" s="13" t="s">
        <v>3</v>
      </c>
      <c r="Q13" s="13" t="s">
        <v>98</v>
      </c>
      <c r="R13" s="334" t="s">
        <v>65</v>
      </c>
      <c r="S13" s="334"/>
      <c r="T13" s="334" t="s">
        <v>97</v>
      </c>
      <c r="U13" s="334"/>
      <c r="V13" s="13" t="s">
        <v>1</v>
      </c>
      <c r="W13" s="13" t="s">
        <v>234</v>
      </c>
      <c r="X13" s="13" t="s">
        <v>3</v>
      </c>
      <c r="Y13" s="13" t="s">
        <v>98</v>
      </c>
      <c r="Z13" s="334" t="s">
        <v>65</v>
      </c>
      <c r="AA13" s="334"/>
      <c r="AB13" s="334" t="s">
        <v>97</v>
      </c>
      <c r="AC13" s="334"/>
      <c r="AD13" s="13" t="s">
        <v>1</v>
      </c>
      <c r="AE13" s="13" t="s">
        <v>234</v>
      </c>
      <c r="AF13" s="13" t="s">
        <v>3</v>
      </c>
      <c r="AG13" s="13" t="s">
        <v>98</v>
      </c>
      <c r="AH13" s="334" t="s">
        <v>65</v>
      </c>
      <c r="AI13" s="334"/>
      <c r="AJ13" s="334" t="s">
        <v>97</v>
      </c>
      <c r="AK13" s="334"/>
      <c r="AL13" s="13" t="s">
        <v>1</v>
      </c>
      <c r="AM13" s="13" t="s">
        <v>234</v>
      </c>
      <c r="AN13" s="13" t="s">
        <v>3</v>
      </c>
      <c r="AO13" s="13" t="s">
        <v>98</v>
      </c>
      <c r="AP13" s="334" t="s">
        <v>65</v>
      </c>
      <c r="AQ13" s="334"/>
      <c r="AR13" s="334" t="s">
        <v>97</v>
      </c>
      <c r="AS13" s="334"/>
    </row>
    <row r="14" spans="1:45" x14ac:dyDescent="0.25">
      <c r="B14" s="325"/>
      <c r="C14" s="325" t="s">
        <v>48</v>
      </c>
      <c r="D14" s="21" t="s">
        <v>55</v>
      </c>
      <c r="E14" s="332" t="s">
        <v>120</v>
      </c>
      <c r="F14" s="22">
        <v>17</v>
      </c>
      <c r="G14" s="256">
        <v>0</v>
      </c>
      <c r="H14" s="4" t="s">
        <v>2</v>
      </c>
      <c r="I14" s="2">
        <f>IFERROR(INDEX('Item Price Summary'!$O:$O,MATCH($D14,'Item Price Summary'!$G:$G,0))*F14*(1+G14),0)</f>
        <v>6.7880999999999997E-2</v>
      </c>
      <c r="J14" s="330">
        <f>SUM(I14:I15)</f>
        <v>0.82608762768031185</v>
      </c>
      <c r="K14" s="335">
        <f>J14/$G$4</f>
        <v>0.14621019958943571</v>
      </c>
      <c r="L14" s="330">
        <f>SUM(I14:I15)+$H$4</f>
        <v>1.0797392943469786</v>
      </c>
      <c r="M14" s="335">
        <f>L14/$G$4</f>
        <v>0.19110429988442099</v>
      </c>
      <c r="N14" s="4">
        <v>25.5</v>
      </c>
      <c r="O14" s="256">
        <v>0</v>
      </c>
      <c r="P14" s="4" t="s">
        <v>2</v>
      </c>
      <c r="Q14" s="2">
        <f>IFERROR(INDEX('Item Price Summary'!$O:$O,MATCH($D14,'Item Price Summary'!$G:$G,0))*N14*(1+O14),0)</f>
        <v>0.1018215</v>
      </c>
      <c r="R14" s="330">
        <f>SUM(Q14:Q15)</f>
        <v>1.2391314415204677</v>
      </c>
      <c r="S14" s="335">
        <f>R14/$G$5</f>
        <v>0.18633555511585981</v>
      </c>
      <c r="T14" s="330">
        <f>SUM(Q14:Q15)+$H$5</f>
        <v>1.4979531081871345</v>
      </c>
      <c r="U14" s="335">
        <f>T14/$G$5</f>
        <v>0.22525610649430591</v>
      </c>
      <c r="V14" s="4">
        <v>34</v>
      </c>
      <c r="W14" s="256">
        <v>0</v>
      </c>
      <c r="X14" s="4" t="s">
        <v>2</v>
      </c>
      <c r="Y14" s="2">
        <f>IFERROR(INDEX('Item Price Summary'!$O:$O,MATCH($D14,'Item Price Summary'!$G:$G,0))*V14*(1+W14),0)</f>
        <v>0.13576199999999999</v>
      </c>
      <c r="Z14" s="330">
        <f>SUM(Y14:Y15)</f>
        <v>1.6521752553606237</v>
      </c>
      <c r="AA14" s="335">
        <f>SUM(Z14)/$G$6</f>
        <v>0.2159706216157678</v>
      </c>
      <c r="AB14" s="330">
        <f>SUM(Y14:Y15)+$H$6</f>
        <v>1.9443869220272902</v>
      </c>
      <c r="AC14" s="335">
        <f>AB14/$G$6</f>
        <v>0.25416822510160658</v>
      </c>
      <c r="AD14" s="4">
        <v>51</v>
      </c>
      <c r="AE14" s="252">
        <v>0</v>
      </c>
      <c r="AF14" s="4" t="s">
        <v>2</v>
      </c>
      <c r="AG14" s="12">
        <f>IFERROR(INDEX('Item Price Summary'!$O:$O,MATCH($D14,'Item Price Summary'!$G:$G,0))*AD14*(1+AE14),0)</f>
        <v>0.20364299999999999</v>
      </c>
      <c r="AH14" s="331">
        <f>SUM(AG14:AG15)</f>
        <v>2.4782628830409354</v>
      </c>
      <c r="AI14" s="329" t="e">
        <f>AH14/$G$7</f>
        <v>#VALUE!</v>
      </c>
      <c r="AJ14" s="331" t="e">
        <f>SUM(AG14:AG15)+$H$7</f>
        <v>#VALUE!</v>
      </c>
      <c r="AK14" s="329" t="e">
        <f>AJ14/$G$7</f>
        <v>#VALUE!</v>
      </c>
      <c r="AL14" s="4">
        <v>51</v>
      </c>
      <c r="AM14" s="256">
        <v>0</v>
      </c>
      <c r="AN14" s="4" t="s">
        <v>2</v>
      </c>
      <c r="AO14" s="2">
        <f>IFERROR(INDEX('Item Price Summary'!$O:$O,MATCH($D14,'Item Price Summary'!$G:$G,0))*AL14*(1+AM14),0)</f>
        <v>0.20364299999999999</v>
      </c>
      <c r="AP14" s="330">
        <f>SUM(AO14:AO15)</f>
        <v>2.4782628830409354</v>
      </c>
      <c r="AQ14" s="335">
        <f>AP14/$G$8</f>
        <v>0.25681480653273941</v>
      </c>
      <c r="AR14" s="330">
        <f>SUM(AO14:AO15)+$H$8</f>
        <v>3.1941162163742689</v>
      </c>
      <c r="AS14" s="335">
        <f>AR14/$G$8</f>
        <v>0.33099649910614182</v>
      </c>
    </row>
    <row r="15" spans="1:45" x14ac:dyDescent="0.25">
      <c r="B15" s="325"/>
      <c r="C15" s="325"/>
      <c r="D15" s="21" t="s">
        <v>49</v>
      </c>
      <c r="E15" s="332"/>
      <c r="F15" s="22">
        <v>100</v>
      </c>
      <c r="G15" s="256">
        <v>0.02</v>
      </c>
      <c r="H15" s="4" t="s">
        <v>2</v>
      </c>
      <c r="I15" s="2">
        <f>IFERROR(INDEX('Item Price Summary'!$O:$O,MATCH($D15,'Item Price Summary'!$G:$G,0))*F15*(1+G15),0)</f>
        <v>0.75820662768031188</v>
      </c>
      <c r="J15" s="330"/>
      <c r="K15" s="335"/>
      <c r="L15" s="330"/>
      <c r="M15" s="335"/>
      <c r="N15" s="4">
        <v>150</v>
      </c>
      <c r="O15" s="256">
        <v>0.02</v>
      </c>
      <c r="P15" s="4" t="s">
        <v>2</v>
      </c>
      <c r="Q15" s="2">
        <f>IFERROR(INDEX('Item Price Summary'!$O:$O,MATCH($D15,'Item Price Summary'!$G:$G,0))*N15*(1+O15),0)</f>
        <v>1.1373099415204677</v>
      </c>
      <c r="R15" s="330"/>
      <c r="S15" s="335"/>
      <c r="T15" s="330"/>
      <c r="U15" s="335"/>
      <c r="V15" s="4">
        <v>200</v>
      </c>
      <c r="W15" s="256">
        <v>0.02</v>
      </c>
      <c r="X15" s="4" t="s">
        <v>2</v>
      </c>
      <c r="Y15" s="2">
        <f>IFERROR(INDEX('Item Price Summary'!$O:$O,MATCH($D15,'Item Price Summary'!$G:$G,0))*V15*(1+W15),0)</f>
        <v>1.5164132553606238</v>
      </c>
      <c r="Z15" s="330"/>
      <c r="AA15" s="335"/>
      <c r="AB15" s="330"/>
      <c r="AC15" s="335"/>
      <c r="AD15" s="4">
        <v>300</v>
      </c>
      <c r="AE15" s="252">
        <v>0.02</v>
      </c>
      <c r="AF15" s="4" t="s">
        <v>2</v>
      </c>
      <c r="AG15" s="12">
        <f>IFERROR(INDEX('Item Price Summary'!$O:$O,MATCH($D15,'Item Price Summary'!$G:$G,0))*AD15*(1+AE15),0)</f>
        <v>2.2746198830409354</v>
      </c>
      <c r="AH15" s="331"/>
      <c r="AI15" s="329"/>
      <c r="AJ15" s="331"/>
      <c r="AK15" s="329"/>
      <c r="AL15" s="4">
        <v>300</v>
      </c>
      <c r="AM15" s="256">
        <v>0.02</v>
      </c>
      <c r="AN15" s="4" t="s">
        <v>2</v>
      </c>
      <c r="AO15" s="2">
        <f>IFERROR(INDEX('Item Price Summary'!$O:$O,MATCH($D15,'Item Price Summary'!$G:$G,0))*AL15*(1+AM15),0)</f>
        <v>2.2746198830409354</v>
      </c>
      <c r="AP15" s="330"/>
      <c r="AQ15" s="335"/>
      <c r="AR15" s="330"/>
      <c r="AS15" s="335"/>
    </row>
    <row r="16" spans="1:45" x14ac:dyDescent="0.25">
      <c r="B16" s="325"/>
      <c r="C16" s="325" t="s">
        <v>47</v>
      </c>
      <c r="D16" s="21" t="s">
        <v>55</v>
      </c>
      <c r="E16" s="332"/>
      <c r="F16" s="22">
        <v>17</v>
      </c>
      <c r="G16" s="256">
        <v>0</v>
      </c>
      <c r="H16" s="4" t="s">
        <v>2</v>
      </c>
      <c r="I16" s="2">
        <f>IFERROR(INDEX('Item Price Summary'!$O:$O,MATCH($D16,'Item Price Summary'!$G:$G,0))*F16*(1+G16),0)</f>
        <v>6.7880999999999997E-2</v>
      </c>
      <c r="J16" s="330">
        <f t="shared" ref="J16" si="0">SUM(I16:I17)</f>
        <v>0.82111686744639378</v>
      </c>
      <c r="K16" s="335">
        <f t="shared" ref="K16" si="1">J16/$G$4</f>
        <v>0.14533041901706084</v>
      </c>
      <c r="L16" s="330">
        <f>SUM(I16:I17)+$H$4</f>
        <v>1.0747685341130604</v>
      </c>
      <c r="M16" s="335">
        <f t="shared" ref="M16" si="2">L16/$G$4</f>
        <v>0.19022451931204606</v>
      </c>
      <c r="N16" s="4">
        <v>25.5</v>
      </c>
      <c r="O16" s="256">
        <v>0</v>
      </c>
      <c r="P16" s="4" t="s">
        <v>2</v>
      </c>
      <c r="Q16" s="2">
        <f>IFERROR(INDEX('Item Price Summary'!$O:$O,MATCH($D16,'Item Price Summary'!$G:$G,0))*N16*(1+O16),0)</f>
        <v>0.1018215</v>
      </c>
      <c r="R16" s="330">
        <f t="shared" ref="R16" si="3">SUM(Q16:Q17)</f>
        <v>1.2316753011695909</v>
      </c>
      <c r="S16" s="335">
        <f t="shared" ref="S16" si="4">R16/$G$5</f>
        <v>0.18521433100294599</v>
      </c>
      <c r="T16" s="330">
        <f>SUM(Q16:Q17)+$H$5</f>
        <v>1.4904969678362576</v>
      </c>
      <c r="U16" s="335">
        <f>(SUM(T16)+$H$5)/$G$5</f>
        <v>0.26305543375983825</v>
      </c>
      <c r="V16" s="4">
        <v>34</v>
      </c>
      <c r="W16" s="256">
        <v>0</v>
      </c>
      <c r="X16" s="4" t="s">
        <v>2</v>
      </c>
      <c r="Y16" s="2">
        <f>IFERROR(INDEX('Item Price Summary'!$O:$O,MATCH($D16,'Item Price Summary'!$G:$G,0))*V16*(1+W16),0)</f>
        <v>0.13576199999999999</v>
      </c>
      <c r="Z16" s="330">
        <f t="shared" ref="Z16" si="5">SUM(Y16:Y17)</f>
        <v>1.6422337348927876</v>
      </c>
      <c r="AA16" s="335">
        <f t="shared" ref="AA16" si="6">SUM(Z16)/$G$6</f>
        <v>0.21467107645657352</v>
      </c>
      <c r="AB16" s="330">
        <f t="shared" ref="AB16" si="7">SUM(Y16:Y17)+$H$6</f>
        <v>1.9344454015594543</v>
      </c>
      <c r="AC16" s="335">
        <f t="shared" ref="AC16" si="8">AB16/$G$6</f>
        <v>0.2528686799424123</v>
      </c>
      <c r="AD16" s="4">
        <v>51</v>
      </c>
      <c r="AE16" s="252">
        <v>0</v>
      </c>
      <c r="AF16" s="4" t="s">
        <v>2</v>
      </c>
      <c r="AG16" s="12">
        <f>IFERROR(INDEX('Item Price Summary'!$O:$O,MATCH($D16,'Item Price Summary'!$G:$G,0))*AD16*(1+AE16),0)</f>
        <v>0.20364299999999999</v>
      </c>
      <c r="AH16" s="331">
        <f t="shared" ref="AH16" si="9">SUM(AG16:AG17)</f>
        <v>2.4633506023391818</v>
      </c>
      <c r="AI16" s="329" t="e">
        <f t="shared" ref="AI16" si="10">AH16/$G$7</f>
        <v>#VALUE!</v>
      </c>
      <c r="AJ16" s="331" t="e">
        <f>SUM(AG16:AG17)+$H$7</f>
        <v>#VALUE!</v>
      </c>
      <c r="AK16" s="329" t="e">
        <f t="shared" ref="AK16" si="11">AJ16/$G$7</f>
        <v>#VALUE!</v>
      </c>
      <c r="AL16" s="4">
        <v>51</v>
      </c>
      <c r="AM16" s="256">
        <v>0</v>
      </c>
      <c r="AN16" s="4" t="s">
        <v>2</v>
      </c>
      <c r="AO16" s="2">
        <f>IFERROR(INDEX('Item Price Summary'!$O:$O,MATCH($D16,'Item Price Summary'!$G:$G,0))*AL16*(1+AM16),0)</f>
        <v>0.20364299999999999</v>
      </c>
      <c r="AP16" s="330">
        <f t="shared" ref="AP16" si="12">SUM(AO16:AO17)</f>
        <v>2.4633506023391818</v>
      </c>
      <c r="AQ16" s="335">
        <f t="shared" ref="AQ16" si="13">AP16/$G$8</f>
        <v>0.2552694924703815</v>
      </c>
      <c r="AR16" s="330">
        <f>SUM(AO16:AO17)+$H$8</f>
        <v>3.1792039356725152</v>
      </c>
      <c r="AS16" s="335">
        <f t="shared" ref="AS16" si="14">AR16/$G$8</f>
        <v>0.32945118504378396</v>
      </c>
    </row>
    <row r="17" spans="2:45" x14ac:dyDescent="0.25">
      <c r="B17" s="325"/>
      <c r="C17" s="325"/>
      <c r="D17" s="21" t="s">
        <v>50</v>
      </c>
      <c r="E17" s="332"/>
      <c r="F17" s="22">
        <v>100</v>
      </c>
      <c r="G17" s="256">
        <v>0.02</v>
      </c>
      <c r="H17" s="4" t="s">
        <v>2</v>
      </c>
      <c r="I17" s="2">
        <f>IFERROR(INDEX('Item Price Summary'!$O:$O,MATCH($D17,'Item Price Summary'!$G:$G,0))*F17*(1+G17),0)</f>
        <v>0.75323586744639381</v>
      </c>
      <c r="J17" s="330"/>
      <c r="K17" s="335"/>
      <c r="L17" s="330"/>
      <c r="M17" s="335"/>
      <c r="N17" s="4">
        <v>150</v>
      </c>
      <c r="O17" s="256">
        <v>0.02</v>
      </c>
      <c r="P17" s="4" t="s">
        <v>2</v>
      </c>
      <c r="Q17" s="2">
        <f>IFERROR(INDEX('Item Price Summary'!$O:$O,MATCH($D17,'Item Price Summary'!$G:$G,0))*N17*(1+O17),0)</f>
        <v>1.1298538011695909</v>
      </c>
      <c r="R17" s="330"/>
      <c r="S17" s="335"/>
      <c r="T17" s="330"/>
      <c r="U17" s="335"/>
      <c r="V17" s="4">
        <v>200</v>
      </c>
      <c r="W17" s="256">
        <v>0.02</v>
      </c>
      <c r="X17" s="4" t="s">
        <v>2</v>
      </c>
      <c r="Y17" s="2">
        <f>IFERROR(INDEX('Item Price Summary'!$O:$O,MATCH($D17,'Item Price Summary'!$G:$G,0))*V17*(1+W17),0)</f>
        <v>1.5064717348927876</v>
      </c>
      <c r="Z17" s="330"/>
      <c r="AA17" s="335"/>
      <c r="AB17" s="330"/>
      <c r="AC17" s="335"/>
      <c r="AD17" s="4">
        <v>300</v>
      </c>
      <c r="AE17" s="252">
        <v>0.02</v>
      </c>
      <c r="AF17" s="4" t="s">
        <v>2</v>
      </c>
      <c r="AG17" s="12">
        <f>IFERROR(INDEX('Item Price Summary'!$O:$O,MATCH($D17,'Item Price Summary'!$G:$G,0))*AD17*(1+AE17),0)</f>
        <v>2.2597076023391818</v>
      </c>
      <c r="AH17" s="331"/>
      <c r="AI17" s="329"/>
      <c r="AJ17" s="331"/>
      <c r="AK17" s="329"/>
      <c r="AL17" s="4">
        <v>300</v>
      </c>
      <c r="AM17" s="256">
        <v>0.02</v>
      </c>
      <c r="AN17" s="4" t="s">
        <v>2</v>
      </c>
      <c r="AO17" s="2">
        <f>IFERROR(INDEX('Item Price Summary'!$O:$O,MATCH($D17,'Item Price Summary'!$G:$G,0))*AL17*(1+AM17),0)</f>
        <v>2.2597076023391818</v>
      </c>
      <c r="AP17" s="330"/>
      <c r="AQ17" s="335"/>
      <c r="AR17" s="330"/>
      <c r="AS17" s="335"/>
    </row>
    <row r="18" spans="2:45" x14ac:dyDescent="0.25">
      <c r="B18" s="325"/>
      <c r="C18" s="325" t="s">
        <v>469</v>
      </c>
      <c r="D18" s="21" t="s">
        <v>55</v>
      </c>
      <c r="E18" s="332"/>
      <c r="F18" s="22">
        <v>17</v>
      </c>
      <c r="G18" s="256">
        <v>0</v>
      </c>
      <c r="H18" s="4" t="s">
        <v>2</v>
      </c>
      <c r="I18" s="2">
        <f>IFERROR(INDEX('Item Price Summary'!$O:$O,MATCH($D18,'Item Price Summary'!$G:$G,0))*F18*(1+G18),0)</f>
        <v>6.7880999999999997E-2</v>
      </c>
      <c r="J18" s="330">
        <f t="shared" ref="J18" si="15">SUM(I18:I19)</f>
        <v>0.87314415789473687</v>
      </c>
      <c r="K18" s="335">
        <f t="shared" ref="K18" si="16">J18/$G$4</f>
        <v>0.15453878900791801</v>
      </c>
      <c r="L18" s="330">
        <f>SUM(I18:I19)+$H$4</f>
        <v>1.1267958245614036</v>
      </c>
      <c r="M18" s="335">
        <f t="shared" ref="M18" si="17">L18/$G$4</f>
        <v>0.19943288930290329</v>
      </c>
      <c r="N18" s="4">
        <v>25.5</v>
      </c>
      <c r="O18" s="256">
        <v>0</v>
      </c>
      <c r="P18" s="4" t="s">
        <v>2</v>
      </c>
      <c r="Q18" s="2">
        <f>IFERROR(INDEX('Item Price Summary'!$O:$O,MATCH($D18,'Item Price Summary'!$G:$G,0))*N18*(1+O18),0)</f>
        <v>0.1018215</v>
      </c>
      <c r="R18" s="330">
        <f t="shared" ref="R18" si="18">SUM(Q18:Q19)</f>
        <v>1.3097162368421054</v>
      </c>
      <c r="S18" s="335">
        <f t="shared" ref="S18" si="19">R18/$G$5</f>
        <v>0.19694981005144441</v>
      </c>
      <c r="T18" s="330">
        <f>SUM(Q18:Q19)+$H$5</f>
        <v>1.5685379035087721</v>
      </c>
      <c r="U18" s="335">
        <f>(SUM(T18)+$H$5)/$G$5</f>
        <v>0.27479091280833667</v>
      </c>
      <c r="V18" s="4">
        <v>34</v>
      </c>
      <c r="W18" s="256">
        <v>0</v>
      </c>
      <c r="X18" s="4" t="s">
        <v>2</v>
      </c>
      <c r="Y18" s="2">
        <f>IFERROR(INDEX('Item Price Summary'!$O:$O,MATCH($D18,'Item Price Summary'!$G:$G,0))*V18*(1+W18),0)</f>
        <v>0.13576199999999999</v>
      </c>
      <c r="Z18" s="330">
        <f t="shared" ref="Z18" si="20">SUM(Y18:Y19)</f>
        <v>1.7462883157894737</v>
      </c>
      <c r="AA18" s="335">
        <f t="shared" ref="AA18" si="21">SUM(Z18)/$G$6</f>
        <v>0.22827298245614036</v>
      </c>
      <c r="AB18" s="330">
        <f t="shared" ref="AB18" si="22">SUM(Y18:Y19)+$H$6</f>
        <v>2.0384999824561403</v>
      </c>
      <c r="AC18" s="335">
        <f t="shared" ref="AC18" si="23">AB18/$G$6</f>
        <v>0.26647058594197909</v>
      </c>
      <c r="AD18" s="4">
        <v>51</v>
      </c>
      <c r="AE18" s="252">
        <v>0</v>
      </c>
      <c r="AF18" s="4" t="s">
        <v>2</v>
      </c>
      <c r="AG18" s="12">
        <f>IFERROR(INDEX('Item Price Summary'!$O:$O,MATCH($D18,'Item Price Summary'!$G:$G,0))*AD18*(1+AE18),0)</f>
        <v>0.20364299999999999</v>
      </c>
      <c r="AH18" s="331">
        <f t="shared" ref="AH18" si="24">SUM(AG18:AG19)</f>
        <v>2.6194324736842107</v>
      </c>
      <c r="AI18" s="329" t="e">
        <f t="shared" ref="AI18" si="25">AH18/$G$7</f>
        <v>#VALUE!</v>
      </c>
      <c r="AJ18" s="331" t="e">
        <f>SUM(AG18:AG19)+$H$7</f>
        <v>#VALUE!</v>
      </c>
      <c r="AK18" s="329" t="e">
        <f t="shared" ref="AK18" si="26">AJ18/$G$7</f>
        <v>#VALUE!</v>
      </c>
      <c r="AL18" s="4">
        <v>51</v>
      </c>
      <c r="AM18" s="256">
        <v>0</v>
      </c>
      <c r="AN18" s="4" t="s">
        <v>2</v>
      </c>
      <c r="AO18" s="2">
        <f>IFERROR(INDEX('Item Price Summary'!$O:$O,MATCH($D18,'Item Price Summary'!$G:$G,0))*AL18*(1+AM18),0)</f>
        <v>0.20364299999999999</v>
      </c>
      <c r="AP18" s="330">
        <f t="shared" ref="AP18" si="27">SUM(AO18:AO19)</f>
        <v>2.6194324736842107</v>
      </c>
      <c r="AQ18" s="335">
        <f t="shared" ref="AQ18" si="28">AP18/$G$8</f>
        <v>0.27144377965639488</v>
      </c>
      <c r="AR18" s="330">
        <f>SUM(AO18:AO19)+$H$8</f>
        <v>3.3352858070175442</v>
      </c>
      <c r="AS18" s="335">
        <f t="shared" ref="AS18" si="29">AR18/$G$8</f>
        <v>0.34562547222979734</v>
      </c>
    </row>
    <row r="19" spans="2:45" x14ac:dyDescent="0.25">
      <c r="B19" s="325"/>
      <c r="C19" s="325"/>
      <c r="D19" s="21" t="s">
        <v>51</v>
      </c>
      <c r="E19" s="332"/>
      <c r="F19" s="22">
        <v>100</v>
      </c>
      <c r="G19" s="256">
        <v>0.02</v>
      </c>
      <c r="H19" s="4" t="s">
        <v>2</v>
      </c>
      <c r="I19" s="2">
        <f>IFERROR(INDEX('Item Price Summary'!$O:$O,MATCH($D19,'Item Price Summary'!$G:$G,0))*F19*(1+G19),0)</f>
        <v>0.8052631578947369</v>
      </c>
      <c r="J19" s="330"/>
      <c r="K19" s="335"/>
      <c r="L19" s="330"/>
      <c r="M19" s="335"/>
      <c r="N19" s="4">
        <v>150</v>
      </c>
      <c r="O19" s="256">
        <v>0.02</v>
      </c>
      <c r="P19" s="4" t="s">
        <v>2</v>
      </c>
      <c r="Q19" s="2">
        <f>IFERROR(INDEX('Item Price Summary'!$O:$O,MATCH($D19,'Item Price Summary'!$G:$G,0))*N19*(1+O19),0)</f>
        <v>1.2078947368421054</v>
      </c>
      <c r="R19" s="330"/>
      <c r="S19" s="335"/>
      <c r="T19" s="330"/>
      <c r="U19" s="335"/>
      <c r="V19" s="4">
        <v>200</v>
      </c>
      <c r="W19" s="256">
        <v>0.02</v>
      </c>
      <c r="X19" s="4" t="s">
        <v>2</v>
      </c>
      <c r="Y19" s="2">
        <f>IFERROR(INDEX('Item Price Summary'!$O:$O,MATCH($D19,'Item Price Summary'!$G:$G,0))*V19*(1+W19),0)</f>
        <v>1.6105263157894738</v>
      </c>
      <c r="Z19" s="330"/>
      <c r="AA19" s="335"/>
      <c r="AB19" s="330"/>
      <c r="AC19" s="335"/>
      <c r="AD19" s="4">
        <v>300</v>
      </c>
      <c r="AE19" s="252">
        <v>0.02</v>
      </c>
      <c r="AF19" s="4" t="s">
        <v>2</v>
      </c>
      <c r="AG19" s="12">
        <f>IFERROR(INDEX('Item Price Summary'!$O:$O,MATCH($D19,'Item Price Summary'!$G:$G,0))*AD19*(1+AE19),0)</f>
        <v>2.4157894736842107</v>
      </c>
      <c r="AH19" s="331"/>
      <c r="AI19" s="329"/>
      <c r="AJ19" s="331"/>
      <c r="AK19" s="329"/>
      <c r="AL19" s="4">
        <v>300</v>
      </c>
      <c r="AM19" s="256">
        <v>0.02</v>
      </c>
      <c r="AN19" s="4" t="s">
        <v>2</v>
      </c>
      <c r="AO19" s="2">
        <f>IFERROR(INDEX('Item Price Summary'!$O:$O,MATCH($D19,'Item Price Summary'!$G:$G,0))*AL19*(1+AM19),0)</f>
        <v>2.4157894736842107</v>
      </c>
      <c r="AP19" s="330"/>
      <c r="AQ19" s="335"/>
      <c r="AR19" s="330"/>
      <c r="AS19" s="335"/>
    </row>
    <row r="20" spans="2:45" x14ac:dyDescent="0.25">
      <c r="B20" s="325"/>
      <c r="C20" s="325" t="s">
        <v>46</v>
      </c>
      <c r="D20" s="21" t="s">
        <v>55</v>
      </c>
      <c r="E20" s="332"/>
      <c r="F20" s="22">
        <v>17</v>
      </c>
      <c r="G20" s="256">
        <v>0</v>
      </c>
      <c r="H20" s="4" t="s">
        <v>2</v>
      </c>
      <c r="I20" s="2">
        <f>IFERROR(INDEX('Item Price Summary'!$O:$O,MATCH($D20,'Item Price Summary'!$G:$G,0))*F20*(1+G20),0)</f>
        <v>6.7880999999999997E-2</v>
      </c>
      <c r="J20" s="330">
        <f t="shared" ref="J20" si="30">SUM(I20:I21)</f>
        <v>0.84550673099415197</v>
      </c>
      <c r="K20" s="335">
        <f t="shared" ref="K20" si="31">J20/$G$4</f>
        <v>0.14964720902551362</v>
      </c>
      <c r="L20" s="330">
        <f>SUM(I20:I21)+$H$4</f>
        <v>1.0991583976608186</v>
      </c>
      <c r="M20" s="335">
        <f t="shared" ref="M20" si="32">L20/$G$4</f>
        <v>0.19454130932049885</v>
      </c>
      <c r="N20" s="4">
        <v>25.5</v>
      </c>
      <c r="O20" s="256">
        <v>0</v>
      </c>
      <c r="P20" s="4" t="s">
        <v>2</v>
      </c>
      <c r="Q20" s="2">
        <f>IFERROR(INDEX('Item Price Summary'!$O:$O,MATCH($D20,'Item Price Summary'!$G:$G,0))*N20*(1+O20),0)</f>
        <v>0.1018215</v>
      </c>
      <c r="R20" s="330">
        <f t="shared" ref="R20" si="33">SUM(Q20:Q21)</f>
        <v>1.2682600964912281</v>
      </c>
      <c r="S20" s="335">
        <f t="shared" ref="S20" si="34">R20/$G$5</f>
        <v>0.1907158039836433</v>
      </c>
      <c r="T20" s="330">
        <f>SUM(Q20:Q21)+$H$5</f>
        <v>1.5270817631578948</v>
      </c>
      <c r="U20" s="335">
        <f t="shared" ref="U20" si="35">(SUM(T20)+$H$5)/$G$5</f>
        <v>0.26855690674053556</v>
      </c>
      <c r="V20" s="4">
        <v>34</v>
      </c>
      <c r="W20" s="256">
        <v>0</v>
      </c>
      <c r="X20" s="4" t="s">
        <v>2</v>
      </c>
      <c r="Y20" s="2">
        <f>IFERROR(INDEX('Item Price Summary'!$O:$O,MATCH($D20,'Item Price Summary'!$G:$G,0))*V20*(1+W20),0)</f>
        <v>0.13576199999999999</v>
      </c>
      <c r="Z20" s="330">
        <f t="shared" ref="Z20" si="36">SUM(Y20:Y21)</f>
        <v>1.6910134619883039</v>
      </c>
      <c r="AA20" s="335">
        <f t="shared" ref="AA20" si="37">SUM(Z20)/$G$6</f>
        <v>0.22104751137102011</v>
      </c>
      <c r="AB20" s="330">
        <f t="shared" ref="AB20" si="38">SUM(Y20:Y21)+$H$6</f>
        <v>1.9832251286549707</v>
      </c>
      <c r="AC20" s="335">
        <f t="shared" ref="AC20" si="39">AB20/$G$6</f>
        <v>0.25924511485685892</v>
      </c>
      <c r="AD20" s="4">
        <v>51</v>
      </c>
      <c r="AE20" s="252">
        <v>0</v>
      </c>
      <c r="AF20" s="4" t="s">
        <v>2</v>
      </c>
      <c r="AG20" s="12">
        <f>IFERROR(INDEX('Item Price Summary'!$O:$O,MATCH($D20,'Item Price Summary'!$G:$G,0))*AD20*(1+AE20),0)</f>
        <v>0.20364299999999999</v>
      </c>
      <c r="AH20" s="331">
        <f t="shared" ref="AH20" si="40">SUM(AG20:AG21)</f>
        <v>2.5365201929824561</v>
      </c>
      <c r="AI20" s="329" t="e">
        <f t="shared" ref="AI20" si="41">AH20/$G$7</f>
        <v>#VALUE!</v>
      </c>
      <c r="AJ20" s="331" t="e">
        <f>SUM(AG20:AG21)+$H$7</f>
        <v>#VALUE!</v>
      </c>
      <c r="AK20" s="329" t="e">
        <f t="shared" ref="AK20" si="42">AJ20/$G$7</f>
        <v>#VALUE!</v>
      </c>
      <c r="AL20" s="4">
        <v>51</v>
      </c>
      <c r="AM20" s="256">
        <v>0</v>
      </c>
      <c r="AN20" s="4" t="s">
        <v>2</v>
      </c>
      <c r="AO20" s="2">
        <f>IFERROR(INDEX('Item Price Summary'!$O:$O,MATCH($D20,'Item Price Summary'!$G:$G,0))*AL20*(1+AM20),0)</f>
        <v>0.20364299999999999</v>
      </c>
      <c r="AP20" s="330">
        <f t="shared" ref="AP20" si="43">SUM(AO20:AO21)</f>
        <v>2.5365201929824561</v>
      </c>
      <c r="AQ20" s="335">
        <f t="shared" ref="AQ20" si="44">AP20/$G$8</f>
        <v>0.26285183346968455</v>
      </c>
      <c r="AR20" s="330">
        <f>SUM(AO20:AO21)+$H$8</f>
        <v>3.2523735263157896</v>
      </c>
      <c r="AS20" s="335">
        <f t="shared" ref="AS20" si="45">AR20/$G$8</f>
        <v>0.33703352604308701</v>
      </c>
    </row>
    <row r="21" spans="2:45" x14ac:dyDescent="0.25">
      <c r="B21" s="325"/>
      <c r="C21" s="325"/>
      <c r="D21" s="21" t="s">
        <v>52</v>
      </c>
      <c r="E21" s="332"/>
      <c r="F21" s="22">
        <v>120</v>
      </c>
      <c r="G21" s="256">
        <v>0.02</v>
      </c>
      <c r="H21" s="4" t="s">
        <v>2</v>
      </c>
      <c r="I21" s="2">
        <f>IFERROR(INDEX('Item Price Summary'!$O:$O,MATCH($D21,'Item Price Summary'!$G:$G,0))*F21*(1+G21),0)</f>
        <v>0.777625730994152</v>
      </c>
      <c r="J21" s="330"/>
      <c r="K21" s="335"/>
      <c r="L21" s="330"/>
      <c r="M21" s="335"/>
      <c r="N21" s="4">
        <v>180</v>
      </c>
      <c r="O21" s="256">
        <v>0.02</v>
      </c>
      <c r="P21" s="4" t="s">
        <v>2</v>
      </c>
      <c r="Q21" s="2">
        <f>IFERROR(INDEX('Item Price Summary'!$O:$O,MATCH($D21,'Item Price Summary'!$G:$G,0))*N21*(1+O21),0)</f>
        <v>1.1664385964912281</v>
      </c>
      <c r="R21" s="330"/>
      <c r="S21" s="335"/>
      <c r="T21" s="330"/>
      <c r="U21" s="335"/>
      <c r="V21" s="4">
        <v>240</v>
      </c>
      <c r="W21" s="256">
        <v>0.02</v>
      </c>
      <c r="X21" s="4" t="s">
        <v>2</v>
      </c>
      <c r="Y21" s="2">
        <f>IFERROR(INDEX('Item Price Summary'!$O:$O,MATCH($D21,'Item Price Summary'!$G:$G,0))*V21*(1+W21),0)</f>
        <v>1.555251461988304</v>
      </c>
      <c r="Z21" s="330"/>
      <c r="AA21" s="335"/>
      <c r="AB21" s="330"/>
      <c r="AC21" s="335"/>
      <c r="AD21" s="4">
        <v>360</v>
      </c>
      <c r="AE21" s="252">
        <v>0.02</v>
      </c>
      <c r="AF21" s="4" t="s">
        <v>2</v>
      </c>
      <c r="AG21" s="12">
        <f>IFERROR(INDEX('Item Price Summary'!$O:$O,MATCH($D21,'Item Price Summary'!$G:$G,0))*AD21*(1+AE21),0)</f>
        <v>2.3328771929824561</v>
      </c>
      <c r="AH21" s="331"/>
      <c r="AI21" s="329"/>
      <c r="AJ21" s="331"/>
      <c r="AK21" s="329"/>
      <c r="AL21" s="4">
        <v>360</v>
      </c>
      <c r="AM21" s="256">
        <v>0.02</v>
      </c>
      <c r="AN21" s="4" t="s">
        <v>2</v>
      </c>
      <c r="AO21" s="2">
        <f>IFERROR(INDEX('Item Price Summary'!$O:$O,MATCH($D21,'Item Price Summary'!$G:$G,0))*AL21*(1+AM21),0)</f>
        <v>2.3328771929824561</v>
      </c>
      <c r="AP21" s="330"/>
      <c r="AQ21" s="335"/>
      <c r="AR21" s="330"/>
      <c r="AS21" s="335"/>
    </row>
    <row r="22" spans="2:45" x14ac:dyDescent="0.25">
      <c r="B22" s="325"/>
      <c r="C22" s="336" t="s">
        <v>200</v>
      </c>
      <c r="D22" s="21" t="s">
        <v>69</v>
      </c>
      <c r="E22" s="332" t="s">
        <v>127</v>
      </c>
      <c r="F22" s="22">
        <v>30</v>
      </c>
      <c r="G22" s="256">
        <v>0</v>
      </c>
      <c r="H22" s="4" t="s">
        <v>2</v>
      </c>
      <c r="I22" s="12">
        <f>IFERROR(INDEX('Item Price Summary'!$O:$O,MATCH($D22,'Item Price Summary'!$G:$G,0))*F22*(1+G22),0)</f>
        <v>0.25374000000000002</v>
      </c>
      <c r="J22" s="330">
        <f>SUM(I22:I23)</f>
        <v>1.011946627680312</v>
      </c>
      <c r="K22" s="329">
        <f t="shared" ref="K22" si="46">J22/$G$4</f>
        <v>0.17910559781952423</v>
      </c>
      <c r="L22" s="330">
        <f>SUM(I22:I23)+$H$4</f>
        <v>1.2655982943469786</v>
      </c>
      <c r="M22" s="329">
        <f t="shared" ref="M22" si="47">L22/$G$4</f>
        <v>0.22399969811450945</v>
      </c>
      <c r="N22" s="4">
        <v>45</v>
      </c>
      <c r="O22" s="256">
        <v>0</v>
      </c>
      <c r="P22" s="4" t="s">
        <v>2</v>
      </c>
      <c r="Q22" s="12">
        <f>IFERROR(INDEX('Item Price Summary'!$O:$O,MATCH($D22,'Item Price Summary'!$G:$G,0))*N22*(1+O22),0)</f>
        <v>0.38061</v>
      </c>
      <c r="R22" s="330">
        <f>SUM(Q22:Q23)</f>
        <v>1.5179199415204678</v>
      </c>
      <c r="S22" s="329">
        <f t="shared" ref="S22" si="48">R22/$G$5</f>
        <v>0.22825863782262673</v>
      </c>
      <c r="T22" s="330">
        <f>SUM(Q22:Q23)+$H$5</f>
        <v>1.7767416081871346</v>
      </c>
      <c r="U22" s="329">
        <f t="shared" ref="U22" si="49">(SUM(T22)+$H$5)/$G$5</f>
        <v>0.306099740579519</v>
      </c>
      <c r="V22" s="4">
        <v>60</v>
      </c>
      <c r="W22" s="256">
        <v>0</v>
      </c>
      <c r="X22" s="4" t="s">
        <v>2</v>
      </c>
      <c r="Y22" s="12">
        <f>IFERROR(INDEX('Item Price Summary'!$O:$O,MATCH($D22,'Item Price Summary'!$G:$G,0))*V22*(1+W22),0)</f>
        <v>0.50748000000000004</v>
      </c>
      <c r="Z22" s="330">
        <f>SUM(Y22:Y23)</f>
        <v>2.0238932553606239</v>
      </c>
      <c r="AA22" s="329">
        <f t="shared" ref="AA22" si="50">SUM(Z22)/$G$6</f>
        <v>0.26456120985106196</v>
      </c>
      <c r="AB22" s="330">
        <f t="shared" ref="AB22" si="51">SUM(Y22:Y23)+$H$6</f>
        <v>2.3161049220272907</v>
      </c>
      <c r="AC22" s="329">
        <f t="shared" ref="AC22" si="52">AB22/$G$6</f>
        <v>0.30275881333690075</v>
      </c>
      <c r="AD22" s="4">
        <v>90</v>
      </c>
      <c r="AE22" s="252">
        <v>0</v>
      </c>
      <c r="AF22" s="4" t="s">
        <v>2</v>
      </c>
      <c r="AG22" s="12">
        <f>IFERROR(INDEX('Item Price Summary'!$O:$O,MATCH($D22,'Item Price Summary'!$G:$G,0))*AD22*(1+AE22),0)</f>
        <v>0.76122000000000001</v>
      </c>
      <c r="AH22" s="331">
        <f>SUM(AG22:AG23)</f>
        <v>3.0358398830409357</v>
      </c>
      <c r="AI22" s="329" t="e">
        <f t="shared" ref="AI22" si="53">AH22/$G$7</f>
        <v>#VALUE!</v>
      </c>
      <c r="AJ22" s="331" t="e">
        <f>SUM(AG22:AG23)+$H$7</f>
        <v>#VALUE!</v>
      </c>
      <c r="AK22" s="329" t="e">
        <f t="shared" ref="AK22" si="54">AJ22/$G$7</f>
        <v>#VALUE!</v>
      </c>
      <c r="AL22" s="4">
        <v>90</v>
      </c>
      <c r="AM22" s="256">
        <v>0</v>
      </c>
      <c r="AN22" s="4" t="s">
        <v>2</v>
      </c>
      <c r="AO22" s="12">
        <f>IFERROR(INDEX('Item Price Summary'!$O:$O,MATCH($D22,'Item Price Summary'!$G:$G,0))*AL22*(1+AM22),0)</f>
        <v>0.76122000000000001</v>
      </c>
      <c r="AP22" s="330">
        <f>SUM(AO22:AO23)</f>
        <v>3.0358398830409357</v>
      </c>
      <c r="AQ22" s="329">
        <f t="shared" ref="AQ22" si="55">AP22/$G$8</f>
        <v>0.31459480653273941</v>
      </c>
      <c r="AR22" s="330">
        <f>SUM(AO22:AO23)+$H$8</f>
        <v>3.7516932163742691</v>
      </c>
      <c r="AS22" s="329">
        <f t="shared" ref="AS22" si="56">AR22/$G$8</f>
        <v>0.38877649910614187</v>
      </c>
    </row>
    <row r="23" spans="2:45" x14ac:dyDescent="0.25">
      <c r="B23" s="325"/>
      <c r="C23" s="336"/>
      <c r="D23" s="21" t="s">
        <v>49</v>
      </c>
      <c r="E23" s="332"/>
      <c r="F23" s="22">
        <v>100</v>
      </c>
      <c r="G23" s="256">
        <v>0.02</v>
      </c>
      <c r="H23" s="4" t="s">
        <v>2</v>
      </c>
      <c r="I23" s="12">
        <f>IFERROR(INDEX('Item Price Summary'!$O:$O,MATCH($D23,'Item Price Summary'!$G:$G,0))*F23*(1+G23),0)</f>
        <v>0.75820662768031188</v>
      </c>
      <c r="J23" s="330"/>
      <c r="K23" s="329"/>
      <c r="L23" s="330"/>
      <c r="M23" s="329"/>
      <c r="N23" s="4">
        <v>150</v>
      </c>
      <c r="O23" s="256">
        <v>0.02</v>
      </c>
      <c r="P23" s="4" t="s">
        <v>2</v>
      </c>
      <c r="Q23" s="12">
        <f>IFERROR(INDEX('Item Price Summary'!$O:$O,MATCH($D23,'Item Price Summary'!$G:$G,0))*N23*(1+O23),0)</f>
        <v>1.1373099415204677</v>
      </c>
      <c r="R23" s="330"/>
      <c r="S23" s="329"/>
      <c r="T23" s="330"/>
      <c r="U23" s="329"/>
      <c r="V23" s="4">
        <v>200</v>
      </c>
      <c r="W23" s="256">
        <v>0.02</v>
      </c>
      <c r="X23" s="4" t="s">
        <v>2</v>
      </c>
      <c r="Y23" s="12">
        <f>IFERROR(INDEX('Item Price Summary'!$O:$O,MATCH($D23,'Item Price Summary'!$G:$G,0))*V23*(1+W23),0)</f>
        <v>1.5164132553606238</v>
      </c>
      <c r="Z23" s="330"/>
      <c r="AA23" s="329"/>
      <c r="AB23" s="330"/>
      <c r="AC23" s="329"/>
      <c r="AD23" s="4">
        <v>300</v>
      </c>
      <c r="AE23" s="252">
        <v>0.02</v>
      </c>
      <c r="AF23" s="4" t="s">
        <v>2</v>
      </c>
      <c r="AG23" s="12">
        <f>IFERROR(INDEX('Item Price Summary'!$O:$O,MATCH($D23,'Item Price Summary'!$G:$G,0))*AD23*(1+AE23),0)</f>
        <v>2.2746198830409354</v>
      </c>
      <c r="AH23" s="331"/>
      <c r="AI23" s="329"/>
      <c r="AJ23" s="331"/>
      <c r="AK23" s="329"/>
      <c r="AL23" s="4">
        <v>300</v>
      </c>
      <c r="AM23" s="256">
        <v>0.02</v>
      </c>
      <c r="AN23" s="4" t="s">
        <v>2</v>
      </c>
      <c r="AO23" s="12">
        <f>IFERROR(INDEX('Item Price Summary'!$O:$O,MATCH($D23,'Item Price Summary'!$G:$G,0))*AL23*(1+AM23),0)</f>
        <v>2.2746198830409354</v>
      </c>
      <c r="AP23" s="330"/>
      <c r="AQ23" s="329"/>
      <c r="AR23" s="330"/>
      <c r="AS23" s="329"/>
    </row>
    <row r="24" spans="2:45" x14ac:dyDescent="0.25">
      <c r="B24" s="325"/>
      <c r="C24" s="336" t="s">
        <v>201</v>
      </c>
      <c r="D24" s="21" t="s">
        <v>69</v>
      </c>
      <c r="E24" s="332"/>
      <c r="F24" s="22">
        <v>30</v>
      </c>
      <c r="G24" s="256">
        <v>0</v>
      </c>
      <c r="H24" s="4" t="s">
        <v>2</v>
      </c>
      <c r="I24" s="12">
        <f>IFERROR(INDEX('Item Price Summary'!$O:$O,MATCH($D24,'Item Price Summary'!$G:$G,0))*F24*(1+G24),0)</f>
        <v>0.25374000000000002</v>
      </c>
      <c r="J24" s="330">
        <f t="shared" ref="J24" si="57">SUM(I24:I25)</f>
        <v>1.0069758674463938</v>
      </c>
      <c r="K24" s="329">
        <f t="shared" ref="K24" si="58">J24/$G$4</f>
        <v>0.17822581724714934</v>
      </c>
      <c r="L24" s="330">
        <f>SUM(I24:I25)+$H$4</f>
        <v>1.2606275341130604</v>
      </c>
      <c r="M24" s="329">
        <f t="shared" ref="M24" si="59">L24/$G$4</f>
        <v>0.22311991754213456</v>
      </c>
      <c r="N24" s="4">
        <v>45</v>
      </c>
      <c r="O24" s="256">
        <v>0</v>
      </c>
      <c r="P24" s="4" t="s">
        <v>2</v>
      </c>
      <c r="Q24" s="12">
        <f>IFERROR(INDEX('Item Price Summary'!$O:$O,MATCH($D24,'Item Price Summary'!$G:$G,0))*N24*(1+O24),0)</f>
        <v>0.38061</v>
      </c>
      <c r="R24" s="330">
        <f t="shared" ref="R24" si="60">SUM(Q24:Q25)</f>
        <v>1.5104638011695908</v>
      </c>
      <c r="S24" s="329">
        <f t="shared" ref="S24" si="61">R24/$G$5</f>
        <v>0.22713741370971288</v>
      </c>
      <c r="T24" s="330">
        <f>SUM(Q24:Q25)+$H$5</f>
        <v>1.7692854678362575</v>
      </c>
      <c r="U24" s="329">
        <f t="shared" ref="U24" si="62">(SUM(T24)+$H$5)/$G$5</f>
        <v>0.30497851646660512</v>
      </c>
      <c r="V24" s="4">
        <v>60</v>
      </c>
      <c r="W24" s="256">
        <v>0</v>
      </c>
      <c r="X24" s="4" t="s">
        <v>2</v>
      </c>
      <c r="Y24" s="12">
        <f>IFERROR(INDEX('Item Price Summary'!$O:$O,MATCH($D24,'Item Price Summary'!$G:$G,0))*V24*(1+W24),0)</f>
        <v>0.50748000000000004</v>
      </c>
      <c r="Z24" s="330">
        <f t="shared" ref="Z24" si="63">SUM(Y24:Y25)</f>
        <v>2.0139517348927876</v>
      </c>
      <c r="AA24" s="329">
        <f t="shared" ref="AA24" si="64">SUM(Z24)/$G$6</f>
        <v>0.26326166469186763</v>
      </c>
      <c r="AB24" s="330">
        <f t="shared" ref="AB24" si="65">SUM(Y24:Y25)+$H$6</f>
        <v>2.3061634015594543</v>
      </c>
      <c r="AC24" s="329">
        <f t="shared" ref="AC24" si="66">AB24/$G$6</f>
        <v>0.30145926817770641</v>
      </c>
      <c r="AD24" s="4">
        <v>90</v>
      </c>
      <c r="AE24" s="252">
        <v>0</v>
      </c>
      <c r="AF24" s="4" t="s">
        <v>2</v>
      </c>
      <c r="AG24" s="12">
        <f>IFERROR(INDEX('Item Price Summary'!$O:$O,MATCH($D24,'Item Price Summary'!$G:$G,0))*AD24*(1+AE24),0)</f>
        <v>0.76122000000000001</v>
      </c>
      <c r="AH24" s="331">
        <f t="shared" ref="AH24" si="67">SUM(AG24:AG25)</f>
        <v>3.0209276023391816</v>
      </c>
      <c r="AI24" s="329" t="e">
        <f t="shared" ref="AI24" si="68">AH24/$G$7</f>
        <v>#VALUE!</v>
      </c>
      <c r="AJ24" s="331" t="e">
        <f>SUM(AG24:AG25)+$H$7</f>
        <v>#VALUE!</v>
      </c>
      <c r="AK24" s="329" t="e">
        <f t="shared" ref="AK24" si="69">AJ24/$G$7</f>
        <v>#VALUE!</v>
      </c>
      <c r="AL24" s="4">
        <v>90</v>
      </c>
      <c r="AM24" s="256">
        <v>0</v>
      </c>
      <c r="AN24" s="4" t="s">
        <v>2</v>
      </c>
      <c r="AO24" s="12">
        <f>IFERROR(INDEX('Item Price Summary'!$O:$O,MATCH($D24,'Item Price Summary'!$G:$G,0))*AL24*(1+AM24),0)</f>
        <v>0.76122000000000001</v>
      </c>
      <c r="AP24" s="330">
        <f t="shared" ref="AP24" si="70">SUM(AO24:AO25)</f>
        <v>3.0209276023391816</v>
      </c>
      <c r="AQ24" s="329">
        <f t="shared" ref="AQ24" si="71">AP24/$G$8</f>
        <v>0.3130494924703815</v>
      </c>
      <c r="AR24" s="330">
        <f>SUM(AO24:AO25)+$H$8</f>
        <v>3.736780935672515</v>
      </c>
      <c r="AS24" s="329">
        <f t="shared" ref="AS24" si="72">AR24/$G$8</f>
        <v>0.3872311850437839</v>
      </c>
    </row>
    <row r="25" spans="2:45" x14ac:dyDescent="0.25">
      <c r="B25" s="325"/>
      <c r="C25" s="336"/>
      <c r="D25" s="21" t="s">
        <v>50</v>
      </c>
      <c r="E25" s="332"/>
      <c r="F25" s="22">
        <v>100</v>
      </c>
      <c r="G25" s="256">
        <v>0.02</v>
      </c>
      <c r="H25" s="4" t="s">
        <v>2</v>
      </c>
      <c r="I25" s="12">
        <f>IFERROR(INDEX('Item Price Summary'!$O:$O,MATCH($D25,'Item Price Summary'!$G:$G,0))*F25*(1+G25),0)</f>
        <v>0.75323586744639381</v>
      </c>
      <c r="J25" s="330"/>
      <c r="K25" s="329"/>
      <c r="L25" s="330"/>
      <c r="M25" s="329"/>
      <c r="N25" s="4">
        <v>150</v>
      </c>
      <c r="O25" s="256">
        <v>0.02</v>
      </c>
      <c r="P25" s="4" t="s">
        <v>2</v>
      </c>
      <c r="Q25" s="12">
        <f>IFERROR(INDEX('Item Price Summary'!$O:$O,MATCH($D25,'Item Price Summary'!$G:$G,0))*N25*(1+O25),0)</f>
        <v>1.1298538011695909</v>
      </c>
      <c r="R25" s="330"/>
      <c r="S25" s="329"/>
      <c r="T25" s="330"/>
      <c r="U25" s="329"/>
      <c r="V25" s="4">
        <v>200</v>
      </c>
      <c r="W25" s="256">
        <v>0.02</v>
      </c>
      <c r="X25" s="4" t="s">
        <v>2</v>
      </c>
      <c r="Y25" s="12">
        <f>IFERROR(INDEX('Item Price Summary'!$O:$O,MATCH($D25,'Item Price Summary'!$G:$G,0))*V25*(1+W25),0)</f>
        <v>1.5064717348927876</v>
      </c>
      <c r="Z25" s="330"/>
      <c r="AA25" s="329"/>
      <c r="AB25" s="330"/>
      <c r="AC25" s="329"/>
      <c r="AD25" s="4">
        <v>300</v>
      </c>
      <c r="AE25" s="252">
        <v>0.02</v>
      </c>
      <c r="AF25" s="4" t="s">
        <v>2</v>
      </c>
      <c r="AG25" s="12">
        <f>IFERROR(INDEX('Item Price Summary'!$O:$O,MATCH($D25,'Item Price Summary'!$G:$G,0))*AD25*(1+AE25),0)</f>
        <v>2.2597076023391818</v>
      </c>
      <c r="AH25" s="331"/>
      <c r="AI25" s="329"/>
      <c r="AJ25" s="331"/>
      <c r="AK25" s="329"/>
      <c r="AL25" s="4">
        <v>300</v>
      </c>
      <c r="AM25" s="256">
        <v>0.02</v>
      </c>
      <c r="AN25" s="4" t="s">
        <v>2</v>
      </c>
      <c r="AO25" s="12">
        <f>IFERROR(INDEX('Item Price Summary'!$O:$O,MATCH($D25,'Item Price Summary'!$G:$G,0))*AL25*(1+AM25),0)</f>
        <v>2.2597076023391818</v>
      </c>
      <c r="AP25" s="330"/>
      <c r="AQ25" s="329"/>
      <c r="AR25" s="330"/>
      <c r="AS25" s="329"/>
    </row>
    <row r="26" spans="2:45" x14ac:dyDescent="0.25">
      <c r="B26" s="325"/>
      <c r="C26" s="336" t="s">
        <v>470</v>
      </c>
      <c r="D26" s="21" t="s">
        <v>69</v>
      </c>
      <c r="E26" s="332"/>
      <c r="F26" s="22">
        <v>30</v>
      </c>
      <c r="G26" s="256">
        <v>0</v>
      </c>
      <c r="H26" s="4" t="s">
        <v>2</v>
      </c>
      <c r="I26" s="12">
        <f>IFERROR(INDEX('Item Price Summary'!$O:$O,MATCH($D26,'Item Price Summary'!$G:$G,0))*F26*(1+G26),0)</f>
        <v>0.25374000000000002</v>
      </c>
      <c r="J26" s="330">
        <f t="shared" ref="J26" si="73">SUM(I26:I27)</f>
        <v>1.059003157894737</v>
      </c>
      <c r="K26" s="329">
        <f t="shared" ref="K26" si="74">J26/$G$4</f>
        <v>0.18743418723800653</v>
      </c>
      <c r="L26" s="330">
        <f>SUM(I26:I27)+$H$4</f>
        <v>1.3126548245614036</v>
      </c>
      <c r="M26" s="329">
        <f t="shared" ref="M26" si="75">L26/$G$4</f>
        <v>0.23232828753299178</v>
      </c>
      <c r="N26" s="4">
        <v>45</v>
      </c>
      <c r="O26" s="256">
        <v>0</v>
      </c>
      <c r="P26" s="4" t="s">
        <v>2</v>
      </c>
      <c r="Q26" s="12">
        <f>IFERROR(INDEX('Item Price Summary'!$O:$O,MATCH($D26,'Item Price Summary'!$G:$G,0))*N26*(1+O26),0)</f>
        <v>0.38061</v>
      </c>
      <c r="R26" s="330">
        <f t="shared" ref="R26" si="76">SUM(Q26:Q27)</f>
        <v>1.5885047368421055</v>
      </c>
      <c r="S26" s="329">
        <f t="shared" ref="S26" si="77">R26/$G$5</f>
        <v>0.23887289275821133</v>
      </c>
      <c r="T26" s="330">
        <f>SUM(Q26:Q27)+$H$5</f>
        <v>1.8473264035087722</v>
      </c>
      <c r="U26" s="329">
        <f t="shared" ref="U26" si="78">(SUM(T26)+$H$5)/$G$5</f>
        <v>0.3167139955151036</v>
      </c>
      <c r="V26" s="4">
        <v>60</v>
      </c>
      <c r="W26" s="256">
        <v>0</v>
      </c>
      <c r="X26" s="4" t="s">
        <v>2</v>
      </c>
      <c r="Y26" s="12">
        <f>IFERROR(INDEX('Item Price Summary'!$O:$O,MATCH($D26,'Item Price Summary'!$G:$G,0))*V26*(1+W26),0)</f>
        <v>0.50748000000000004</v>
      </c>
      <c r="Z26" s="330">
        <f t="shared" ref="Z26" si="79">SUM(Y26:Y27)</f>
        <v>2.118006315789474</v>
      </c>
      <c r="AA26" s="329">
        <f t="shared" ref="AA26" si="80">SUM(Z26)/$G$6</f>
        <v>0.27686357069143447</v>
      </c>
      <c r="AB26" s="330">
        <f t="shared" ref="AB26" si="81">SUM(Y26:Y27)+$H$6</f>
        <v>2.4102179824561407</v>
      </c>
      <c r="AC26" s="329">
        <f t="shared" ref="AC26" si="82">AB26/$G$6</f>
        <v>0.31506117417727331</v>
      </c>
      <c r="AD26" s="4">
        <v>90</v>
      </c>
      <c r="AE26" s="252">
        <v>0</v>
      </c>
      <c r="AF26" s="4" t="s">
        <v>2</v>
      </c>
      <c r="AG26" s="12">
        <f>IFERROR(INDEX('Item Price Summary'!$O:$O,MATCH($D26,'Item Price Summary'!$G:$G,0))*AD26*(1+AE26),0)</f>
        <v>0.76122000000000001</v>
      </c>
      <c r="AH26" s="331">
        <f t="shared" ref="AH26" si="83">SUM(AG26:AG27)</f>
        <v>3.1770094736842109</v>
      </c>
      <c r="AI26" s="329" t="e">
        <f t="shared" ref="AI26" si="84">AH26/$G$7</f>
        <v>#VALUE!</v>
      </c>
      <c r="AJ26" s="331" t="e">
        <f>SUM(AG26:AG27)+$H$7</f>
        <v>#VALUE!</v>
      </c>
      <c r="AK26" s="329" t="e">
        <f t="shared" ref="AK26" si="85">AJ26/$G$7</f>
        <v>#VALUE!</v>
      </c>
      <c r="AL26" s="4">
        <v>90</v>
      </c>
      <c r="AM26" s="256">
        <v>0</v>
      </c>
      <c r="AN26" s="4" t="s">
        <v>2</v>
      </c>
      <c r="AO26" s="12">
        <f>IFERROR(INDEX('Item Price Summary'!$O:$O,MATCH($D26,'Item Price Summary'!$G:$G,0))*AL26*(1+AM26),0)</f>
        <v>0.76122000000000001</v>
      </c>
      <c r="AP26" s="330">
        <f t="shared" ref="AP26" si="86">SUM(AO26:AO27)</f>
        <v>3.1770094736842109</v>
      </c>
      <c r="AQ26" s="329">
        <f t="shared" ref="AQ26" si="87">AP26/$G$8</f>
        <v>0.32922377965639488</v>
      </c>
      <c r="AR26" s="330">
        <f>SUM(AO26:AO27)+$H$8</f>
        <v>3.8928628070175444</v>
      </c>
      <c r="AS26" s="329">
        <f t="shared" ref="AS26" si="88">AR26/$G$8</f>
        <v>0.40340547222979733</v>
      </c>
    </row>
    <row r="27" spans="2:45" x14ac:dyDescent="0.25">
      <c r="B27" s="325"/>
      <c r="C27" s="336"/>
      <c r="D27" s="21" t="s">
        <v>51</v>
      </c>
      <c r="E27" s="332"/>
      <c r="F27" s="22">
        <v>100</v>
      </c>
      <c r="G27" s="256">
        <v>0.02</v>
      </c>
      <c r="H27" s="4" t="s">
        <v>2</v>
      </c>
      <c r="I27" s="12">
        <f>IFERROR(INDEX('Item Price Summary'!$O:$O,MATCH($D27,'Item Price Summary'!$G:$G,0))*F27*(1+G27),0)</f>
        <v>0.8052631578947369</v>
      </c>
      <c r="J27" s="330"/>
      <c r="K27" s="329"/>
      <c r="L27" s="330"/>
      <c r="M27" s="329"/>
      <c r="N27" s="4">
        <v>150</v>
      </c>
      <c r="O27" s="256">
        <v>0.02</v>
      </c>
      <c r="P27" s="4" t="s">
        <v>2</v>
      </c>
      <c r="Q27" s="12">
        <f>IFERROR(INDEX('Item Price Summary'!$O:$O,MATCH($D27,'Item Price Summary'!$G:$G,0))*N27*(1+O27),0)</f>
        <v>1.2078947368421054</v>
      </c>
      <c r="R27" s="330"/>
      <c r="S27" s="329"/>
      <c r="T27" s="330"/>
      <c r="U27" s="329"/>
      <c r="V27" s="4">
        <v>200</v>
      </c>
      <c r="W27" s="256">
        <v>0.02</v>
      </c>
      <c r="X27" s="4" t="s">
        <v>2</v>
      </c>
      <c r="Y27" s="12">
        <f>IFERROR(INDEX('Item Price Summary'!$O:$O,MATCH($D27,'Item Price Summary'!$G:$G,0))*V27*(1+W27),0)</f>
        <v>1.6105263157894738</v>
      </c>
      <c r="Z27" s="330"/>
      <c r="AA27" s="329"/>
      <c r="AB27" s="330"/>
      <c r="AC27" s="329"/>
      <c r="AD27" s="4">
        <v>300</v>
      </c>
      <c r="AE27" s="252">
        <v>0.02</v>
      </c>
      <c r="AF27" s="4" t="s">
        <v>2</v>
      </c>
      <c r="AG27" s="12">
        <f>IFERROR(INDEX('Item Price Summary'!$O:$O,MATCH($D27,'Item Price Summary'!$G:$G,0))*AD27*(1+AE27),0)</f>
        <v>2.4157894736842107</v>
      </c>
      <c r="AH27" s="331"/>
      <c r="AI27" s="329"/>
      <c r="AJ27" s="331"/>
      <c r="AK27" s="329"/>
      <c r="AL27" s="4">
        <v>300</v>
      </c>
      <c r="AM27" s="256">
        <v>0.02</v>
      </c>
      <c r="AN27" s="4" t="s">
        <v>2</v>
      </c>
      <c r="AO27" s="12">
        <f>IFERROR(INDEX('Item Price Summary'!$O:$O,MATCH($D27,'Item Price Summary'!$G:$G,0))*AL27*(1+AM27),0)</f>
        <v>2.4157894736842107</v>
      </c>
      <c r="AP27" s="330"/>
      <c r="AQ27" s="329"/>
      <c r="AR27" s="330"/>
      <c r="AS27" s="329"/>
    </row>
    <row r="28" spans="2:45" x14ac:dyDescent="0.25">
      <c r="B28" s="325"/>
      <c r="C28" s="336" t="s">
        <v>202</v>
      </c>
      <c r="D28" s="21" t="s">
        <v>69</v>
      </c>
      <c r="E28" s="332"/>
      <c r="F28" s="22">
        <v>30</v>
      </c>
      <c r="G28" s="256">
        <v>0</v>
      </c>
      <c r="H28" s="4" t="s">
        <v>2</v>
      </c>
      <c r="I28" s="12">
        <f>IFERROR(INDEX('Item Price Summary'!$O:$O,MATCH($D28,'Item Price Summary'!$G:$G,0))*F28*(1+G28),0)</f>
        <v>0.25374000000000002</v>
      </c>
      <c r="J28" s="330">
        <f t="shared" ref="J28" si="89">SUM(I28:I29)</f>
        <v>1.031365730994152</v>
      </c>
      <c r="K28" s="329">
        <f t="shared" ref="K28" si="90">J28/$G$4</f>
        <v>0.18254260725560212</v>
      </c>
      <c r="L28" s="330">
        <f>SUM(I28:I29)+$H$4</f>
        <v>1.2850173976608186</v>
      </c>
      <c r="M28" s="329">
        <f t="shared" ref="M28" si="91">L28/$G$4</f>
        <v>0.22743670755058734</v>
      </c>
      <c r="N28" s="4">
        <v>45</v>
      </c>
      <c r="O28" s="256">
        <v>0</v>
      </c>
      <c r="P28" s="4" t="s">
        <v>2</v>
      </c>
      <c r="Q28" s="12">
        <f>IFERROR(INDEX('Item Price Summary'!$O:$O,MATCH($D28,'Item Price Summary'!$G:$G,0))*N28*(1+O28),0)</f>
        <v>0.38061</v>
      </c>
      <c r="R28" s="330">
        <f t="shared" ref="R28" si="92">SUM(Q28:Q29)</f>
        <v>1.5470485964912282</v>
      </c>
      <c r="S28" s="329">
        <f t="shared" ref="S28" si="93">R28/$G$5</f>
        <v>0.23263888669041025</v>
      </c>
      <c r="T28" s="330">
        <f>SUM(Q28:Q29)+$H$5</f>
        <v>1.8058702631578949</v>
      </c>
      <c r="U28" s="329">
        <f t="shared" ref="U28" si="94">(SUM(T28)+$H$5)/$G$5</f>
        <v>0.31047998944730248</v>
      </c>
      <c r="V28" s="4">
        <v>60</v>
      </c>
      <c r="W28" s="256">
        <v>0</v>
      </c>
      <c r="X28" s="4" t="s">
        <v>2</v>
      </c>
      <c r="Y28" s="12">
        <f>IFERROR(INDEX('Item Price Summary'!$O:$O,MATCH($D28,'Item Price Summary'!$G:$G,0))*V28*(1+W28),0)</f>
        <v>0.50748000000000004</v>
      </c>
      <c r="Z28" s="330">
        <f t="shared" ref="Z28" si="95">SUM(Y28:Y29)</f>
        <v>2.0627314619883039</v>
      </c>
      <c r="AA28" s="329">
        <f t="shared" ref="AA28" si="96">SUM(Z28)/$G$6</f>
        <v>0.26963809960631424</v>
      </c>
      <c r="AB28" s="330">
        <f t="shared" ref="AB28" si="97">SUM(Y28:Y29)+$H$6</f>
        <v>2.3549431286549707</v>
      </c>
      <c r="AC28" s="329">
        <f t="shared" ref="AC28" si="98">AB28/$G$6</f>
        <v>0.30783570309215302</v>
      </c>
      <c r="AD28" s="4">
        <v>90</v>
      </c>
      <c r="AE28" s="252">
        <v>0</v>
      </c>
      <c r="AF28" s="4" t="s">
        <v>2</v>
      </c>
      <c r="AG28" s="12">
        <f>IFERROR(INDEX('Item Price Summary'!$O:$O,MATCH($D28,'Item Price Summary'!$G:$G,0))*AD28*(1+AE28),0)</f>
        <v>0.76122000000000001</v>
      </c>
      <c r="AH28" s="331">
        <f t="shared" ref="AH28" si="99">SUM(AG28:AG29)</f>
        <v>3.0940971929824563</v>
      </c>
      <c r="AI28" s="329" t="e">
        <f t="shared" ref="AI28" si="100">AH28/$G$7</f>
        <v>#VALUE!</v>
      </c>
      <c r="AJ28" s="331" t="e">
        <f>SUM(AG28:AG29)+$H$7</f>
        <v>#VALUE!</v>
      </c>
      <c r="AK28" s="329" t="e">
        <f t="shared" ref="AK28" si="101">AJ28/$G$7</f>
        <v>#VALUE!</v>
      </c>
      <c r="AL28" s="4">
        <v>90</v>
      </c>
      <c r="AM28" s="256">
        <v>0</v>
      </c>
      <c r="AN28" s="4" t="s">
        <v>2</v>
      </c>
      <c r="AO28" s="12">
        <f>IFERROR(INDEX('Item Price Summary'!$O:$O,MATCH($D28,'Item Price Summary'!$G:$G,0))*AL28*(1+AM28),0)</f>
        <v>0.76122000000000001</v>
      </c>
      <c r="AP28" s="330">
        <f t="shared" ref="AP28" si="102">SUM(AO28:AO29)</f>
        <v>3.0940971929824563</v>
      </c>
      <c r="AQ28" s="329">
        <f t="shared" ref="AQ28" si="103">AP28/$G$8</f>
        <v>0.3206318334696846</v>
      </c>
      <c r="AR28" s="330">
        <f>SUM(AO28:AO29)+$H$8</f>
        <v>3.8099505263157898</v>
      </c>
      <c r="AS28" s="329">
        <f t="shared" ref="AS28" si="104">AR28/$G$8</f>
        <v>0.394813526043087</v>
      </c>
    </row>
    <row r="29" spans="2:45" x14ac:dyDescent="0.25">
      <c r="B29" s="325"/>
      <c r="C29" s="336"/>
      <c r="D29" s="21" t="s">
        <v>52</v>
      </c>
      <c r="E29" s="332"/>
      <c r="F29" s="22">
        <v>120</v>
      </c>
      <c r="G29" s="256">
        <v>0.02</v>
      </c>
      <c r="H29" s="4" t="s">
        <v>2</v>
      </c>
      <c r="I29" s="12">
        <f>IFERROR(INDEX('Item Price Summary'!$O:$O,MATCH($D29,'Item Price Summary'!$G:$G,0))*F29*(1+G29),0)</f>
        <v>0.777625730994152</v>
      </c>
      <c r="J29" s="330"/>
      <c r="K29" s="329"/>
      <c r="L29" s="330"/>
      <c r="M29" s="329"/>
      <c r="N29" s="4">
        <v>180</v>
      </c>
      <c r="O29" s="256">
        <v>0.02</v>
      </c>
      <c r="P29" s="4" t="s">
        <v>2</v>
      </c>
      <c r="Q29" s="12">
        <f>IFERROR(INDEX('Item Price Summary'!$O:$O,MATCH($D29,'Item Price Summary'!$G:$G,0))*N29*(1+O29),0)</f>
        <v>1.1664385964912281</v>
      </c>
      <c r="R29" s="330"/>
      <c r="S29" s="329"/>
      <c r="T29" s="330"/>
      <c r="U29" s="329"/>
      <c r="V29" s="4">
        <v>240</v>
      </c>
      <c r="W29" s="256">
        <v>0.02</v>
      </c>
      <c r="X29" s="4" t="s">
        <v>2</v>
      </c>
      <c r="Y29" s="12">
        <f>IFERROR(INDEX('Item Price Summary'!$O:$O,MATCH($D29,'Item Price Summary'!$G:$G,0))*V29*(1+W29),0)</f>
        <v>1.555251461988304</v>
      </c>
      <c r="Z29" s="330"/>
      <c r="AA29" s="329"/>
      <c r="AB29" s="330"/>
      <c r="AC29" s="329"/>
      <c r="AD29" s="4">
        <v>360</v>
      </c>
      <c r="AE29" s="252">
        <v>0.02</v>
      </c>
      <c r="AF29" s="4" t="s">
        <v>2</v>
      </c>
      <c r="AG29" s="12">
        <f>IFERROR(INDEX('Item Price Summary'!$O:$O,MATCH($D29,'Item Price Summary'!$G:$G,0))*AD29*(1+AE29),0)</f>
        <v>2.3328771929824561</v>
      </c>
      <c r="AH29" s="331"/>
      <c r="AI29" s="329"/>
      <c r="AJ29" s="331"/>
      <c r="AK29" s="329"/>
      <c r="AL29" s="4">
        <v>360</v>
      </c>
      <c r="AM29" s="256">
        <v>0.02</v>
      </c>
      <c r="AN29" s="4" t="s">
        <v>2</v>
      </c>
      <c r="AO29" s="12">
        <f>IFERROR(INDEX('Item Price Summary'!$O:$O,MATCH($D29,'Item Price Summary'!$G:$G,0))*AL29*(1+AM29),0)</f>
        <v>2.3328771929824561</v>
      </c>
      <c r="AP29" s="330"/>
      <c r="AQ29" s="329"/>
      <c r="AR29" s="330"/>
      <c r="AS29" s="329"/>
    </row>
    <row r="30" spans="2:45" x14ac:dyDescent="0.25">
      <c r="B30" s="325"/>
      <c r="C30" s="325" t="s">
        <v>45</v>
      </c>
      <c r="D30" s="21" t="s">
        <v>54</v>
      </c>
      <c r="E30" s="332" t="s">
        <v>121</v>
      </c>
      <c r="F30" s="22">
        <v>20</v>
      </c>
      <c r="G30" s="256">
        <v>0</v>
      </c>
      <c r="H30" s="4" t="s">
        <v>2</v>
      </c>
      <c r="I30" s="2">
        <f>IFERROR(INDEX('Item Price Summary'!$O:$O,MATCH($D30,'Item Price Summary'!$G:$G,0))*F30*(1+G30),0)</f>
        <v>0.13552000000000003</v>
      </c>
      <c r="J30" s="330">
        <f>SUM(I30:I31)</f>
        <v>0.89372662768031197</v>
      </c>
      <c r="K30" s="335">
        <f t="shared" ref="K30" si="105">J30/$G$4</f>
        <v>0.1581817040142145</v>
      </c>
      <c r="L30" s="330">
        <f>SUM(I30:I31)+$H$4</f>
        <v>1.1473782943469786</v>
      </c>
      <c r="M30" s="335">
        <f t="shared" ref="M30" si="106">L30/$G$4</f>
        <v>0.20307580430919975</v>
      </c>
      <c r="N30" s="4">
        <v>30</v>
      </c>
      <c r="O30" s="256">
        <v>0</v>
      </c>
      <c r="P30" s="4" t="s">
        <v>2</v>
      </c>
      <c r="Q30" s="2">
        <f>IFERROR(INDEX('Item Price Summary'!$O:$O,MATCH($D30,'Item Price Summary'!$G:$G,0))*N30*(1+O30),0)</f>
        <v>0.20328000000000002</v>
      </c>
      <c r="R30" s="330">
        <f>SUM(Q30:Q31)</f>
        <v>1.3405899415204678</v>
      </c>
      <c r="S30" s="335">
        <f t="shared" ref="S30" si="107">R30/$G$5</f>
        <v>0.20159247240909289</v>
      </c>
      <c r="T30" s="330">
        <f>SUM(Q30:Q31)+$H$5</f>
        <v>1.5994116081871346</v>
      </c>
      <c r="U30" s="335">
        <f t="shared" ref="U30" si="108">(SUM(T30)+$H$5)/$G$5</f>
        <v>0.27943357516598516</v>
      </c>
      <c r="V30" s="4">
        <v>40</v>
      </c>
      <c r="W30" s="256">
        <v>0</v>
      </c>
      <c r="X30" s="4" t="s">
        <v>2</v>
      </c>
      <c r="Y30" s="2">
        <f>IFERROR(INDEX('Item Price Summary'!$O:$O,MATCH($D30,'Item Price Summary'!$G:$G,0))*V30*(1+W30),0)</f>
        <v>0.27104000000000006</v>
      </c>
      <c r="Z30" s="330">
        <f>SUM(Y30:Y31)</f>
        <v>1.7874532553606239</v>
      </c>
      <c r="AA30" s="335">
        <f t="shared" ref="AA30" si="109">SUM(Z30)/$G$6</f>
        <v>0.23365402030857829</v>
      </c>
      <c r="AB30" s="330">
        <f t="shared" ref="AB30" si="110">SUM(Y30:Y31)+$H$6</f>
        <v>2.0796649220272907</v>
      </c>
      <c r="AC30" s="335">
        <f t="shared" ref="AC30" si="111">AB30/$G$6</f>
        <v>0.27185162379441707</v>
      </c>
      <c r="AD30" s="4">
        <v>60</v>
      </c>
      <c r="AE30" s="252">
        <v>0</v>
      </c>
      <c r="AF30" s="4" t="s">
        <v>2</v>
      </c>
      <c r="AG30" s="12">
        <f>IFERROR(INDEX('Item Price Summary'!$O:$O,MATCH($D30,'Item Price Summary'!$G:$G,0))*AD30*(1+AE30),0)</f>
        <v>0.40656000000000003</v>
      </c>
      <c r="AH30" s="331">
        <f>SUM(AG30:AG31)</f>
        <v>2.6811798830409357</v>
      </c>
      <c r="AI30" s="329" t="e">
        <f t="shared" ref="AI30" si="112">AH30/$G$7</f>
        <v>#VALUE!</v>
      </c>
      <c r="AJ30" s="331" t="e">
        <f>SUM(AG30:AG31)+$H$7</f>
        <v>#VALUE!</v>
      </c>
      <c r="AK30" s="329" t="e">
        <f t="shared" ref="AK30" si="113">AJ30/$G$7</f>
        <v>#VALUE!</v>
      </c>
      <c r="AL30" s="4">
        <v>60</v>
      </c>
      <c r="AM30" s="256">
        <v>0</v>
      </c>
      <c r="AN30" s="4" t="s">
        <v>2</v>
      </c>
      <c r="AO30" s="2">
        <f>IFERROR(INDEX('Item Price Summary'!$O:$O,MATCH($D30,'Item Price Summary'!$G:$G,0))*AL30*(1+AM30),0)</f>
        <v>0.40656000000000003</v>
      </c>
      <c r="AP30" s="330">
        <f>SUM(AO30:AO31)</f>
        <v>2.6811798830409357</v>
      </c>
      <c r="AQ30" s="335">
        <f t="shared" ref="AQ30" si="114">AP30/$G$8</f>
        <v>0.27784247492652181</v>
      </c>
      <c r="AR30" s="330">
        <f>SUM(AO30:AO31)+$H$8</f>
        <v>3.3970332163742691</v>
      </c>
      <c r="AS30" s="335">
        <f t="shared" ref="AS30" si="115">AR30/$G$8</f>
        <v>0.35202416749992427</v>
      </c>
    </row>
    <row r="31" spans="2:45" x14ac:dyDescent="0.25">
      <c r="B31" s="325"/>
      <c r="C31" s="325"/>
      <c r="D31" s="21" t="s">
        <v>49</v>
      </c>
      <c r="E31" s="332"/>
      <c r="F31" s="22">
        <v>100</v>
      </c>
      <c r="G31" s="256">
        <v>0.02</v>
      </c>
      <c r="H31" s="4" t="s">
        <v>2</v>
      </c>
      <c r="I31" s="2">
        <f>IFERROR(INDEX('Item Price Summary'!$O:$O,MATCH($D31,'Item Price Summary'!$G:$G,0))*F31*(1+G31),0)</f>
        <v>0.75820662768031188</v>
      </c>
      <c r="J31" s="330"/>
      <c r="K31" s="335"/>
      <c r="L31" s="330"/>
      <c r="M31" s="335"/>
      <c r="N31" s="4">
        <v>150</v>
      </c>
      <c r="O31" s="256">
        <v>0.02</v>
      </c>
      <c r="P31" s="4" t="s">
        <v>2</v>
      </c>
      <c r="Q31" s="2">
        <f>IFERROR(INDEX('Item Price Summary'!$O:$O,MATCH($D31,'Item Price Summary'!$G:$G,0))*N31*(1+O31),0)</f>
        <v>1.1373099415204677</v>
      </c>
      <c r="R31" s="330"/>
      <c r="S31" s="335"/>
      <c r="T31" s="330"/>
      <c r="U31" s="335"/>
      <c r="V31" s="4">
        <v>200</v>
      </c>
      <c r="W31" s="256">
        <v>0.02</v>
      </c>
      <c r="X31" s="4" t="s">
        <v>2</v>
      </c>
      <c r="Y31" s="2">
        <f>IFERROR(INDEX('Item Price Summary'!$O:$O,MATCH($D31,'Item Price Summary'!$G:$G,0))*V31*(1+W31),0)</f>
        <v>1.5164132553606238</v>
      </c>
      <c r="Z31" s="330"/>
      <c r="AA31" s="335"/>
      <c r="AB31" s="330"/>
      <c r="AC31" s="335"/>
      <c r="AD31" s="4">
        <v>300</v>
      </c>
      <c r="AE31" s="252">
        <v>0.02</v>
      </c>
      <c r="AF31" s="4" t="s">
        <v>2</v>
      </c>
      <c r="AG31" s="12">
        <f>IFERROR(INDEX('Item Price Summary'!$O:$O,MATCH($D31,'Item Price Summary'!$G:$G,0))*AD31*(1+AE31),0)</f>
        <v>2.2746198830409354</v>
      </c>
      <c r="AH31" s="331"/>
      <c r="AI31" s="329"/>
      <c r="AJ31" s="331"/>
      <c r="AK31" s="329"/>
      <c r="AL31" s="4">
        <v>300</v>
      </c>
      <c r="AM31" s="256">
        <v>0.02</v>
      </c>
      <c r="AN31" s="4" t="s">
        <v>2</v>
      </c>
      <c r="AO31" s="2">
        <f>IFERROR(INDEX('Item Price Summary'!$O:$O,MATCH($D31,'Item Price Summary'!$G:$G,0))*AL31*(1+AM31),0)</f>
        <v>2.2746198830409354</v>
      </c>
      <c r="AP31" s="330"/>
      <c r="AQ31" s="335"/>
      <c r="AR31" s="330"/>
      <c r="AS31" s="335"/>
    </row>
    <row r="32" spans="2:45" x14ac:dyDescent="0.25">
      <c r="B32" s="325"/>
      <c r="C32" s="325" t="s">
        <v>44</v>
      </c>
      <c r="D32" s="21" t="s">
        <v>54</v>
      </c>
      <c r="E32" s="332"/>
      <c r="F32" s="22">
        <v>20</v>
      </c>
      <c r="G32" s="256">
        <v>0</v>
      </c>
      <c r="H32" s="4" t="s">
        <v>2</v>
      </c>
      <c r="I32" s="2">
        <f>IFERROR(INDEX('Item Price Summary'!$O:$O,MATCH($D32,'Item Price Summary'!$G:$G,0))*F32*(1+G32),0)</f>
        <v>0.13552000000000003</v>
      </c>
      <c r="J32" s="330">
        <f t="shared" ref="J32" si="116">SUM(I32:I33)</f>
        <v>0.88875586744639379</v>
      </c>
      <c r="K32" s="335">
        <f t="shared" ref="K32" si="117">J32/$G$4</f>
        <v>0.1573019234418396</v>
      </c>
      <c r="L32" s="330">
        <f>SUM(I32:I33)+$H$4</f>
        <v>1.1424075341130604</v>
      </c>
      <c r="M32" s="335">
        <f t="shared" ref="M32" si="118">L32/$G$4</f>
        <v>0.20219602373682483</v>
      </c>
      <c r="N32" s="4">
        <v>30</v>
      </c>
      <c r="O32" s="256">
        <v>0</v>
      </c>
      <c r="P32" s="4" t="s">
        <v>2</v>
      </c>
      <c r="Q32" s="2">
        <f>IFERROR(INDEX('Item Price Summary'!$O:$O,MATCH($D32,'Item Price Summary'!$G:$G,0))*N32*(1+O32),0)</f>
        <v>0.20328000000000002</v>
      </c>
      <c r="R32" s="330">
        <f t="shared" ref="R32" si="119">SUM(Q32:Q33)</f>
        <v>1.3331338011695908</v>
      </c>
      <c r="S32" s="335">
        <f t="shared" ref="S32" si="120">R32/$G$5</f>
        <v>0.20047124829617904</v>
      </c>
      <c r="T32" s="330">
        <f>SUM(Q32:Q33)+$H$5</f>
        <v>1.5919554678362575</v>
      </c>
      <c r="U32" s="335">
        <f t="shared" ref="U32" si="121">(SUM(T32)+$H$5)/$G$5</f>
        <v>0.27831235105307128</v>
      </c>
      <c r="V32" s="4">
        <v>40</v>
      </c>
      <c r="W32" s="256">
        <v>0</v>
      </c>
      <c r="X32" s="4" t="s">
        <v>2</v>
      </c>
      <c r="Y32" s="2">
        <f>IFERROR(INDEX('Item Price Summary'!$O:$O,MATCH($D32,'Item Price Summary'!$G:$G,0))*V32*(1+W32),0)</f>
        <v>0.27104000000000006</v>
      </c>
      <c r="Z32" s="330">
        <f t="shared" ref="Z32" si="122">SUM(Y32:Y33)</f>
        <v>1.7775117348927876</v>
      </c>
      <c r="AA32" s="335">
        <f t="shared" ref="AA32" si="123">SUM(Z32)/$G$6</f>
        <v>0.23235447514938398</v>
      </c>
      <c r="AB32" s="330">
        <f t="shared" ref="AB32" si="124">SUM(Y32:Y33)+$H$6</f>
        <v>2.0697234015594543</v>
      </c>
      <c r="AC32" s="335">
        <f t="shared" ref="AC32" si="125">AB32/$G$6</f>
        <v>0.27055207863522279</v>
      </c>
      <c r="AD32" s="4">
        <v>60</v>
      </c>
      <c r="AE32" s="252">
        <v>0</v>
      </c>
      <c r="AF32" s="4" t="s">
        <v>2</v>
      </c>
      <c r="AG32" s="12">
        <f>IFERROR(INDEX('Item Price Summary'!$O:$O,MATCH($D32,'Item Price Summary'!$G:$G,0))*AD32*(1+AE32),0)</f>
        <v>0.40656000000000003</v>
      </c>
      <c r="AH32" s="331">
        <f t="shared" ref="AH32" si="126">SUM(AG32:AG33)</f>
        <v>2.6662676023391816</v>
      </c>
      <c r="AI32" s="329" t="e">
        <f t="shared" ref="AI32" si="127">AH32/$G$7</f>
        <v>#VALUE!</v>
      </c>
      <c r="AJ32" s="331" t="e">
        <f>SUM(AG32:AG33)+$H$7</f>
        <v>#VALUE!</v>
      </c>
      <c r="AK32" s="329" t="e">
        <f t="shared" ref="AK32" si="128">AJ32/$G$7</f>
        <v>#VALUE!</v>
      </c>
      <c r="AL32" s="4">
        <v>60</v>
      </c>
      <c r="AM32" s="256">
        <v>0</v>
      </c>
      <c r="AN32" s="4" t="s">
        <v>2</v>
      </c>
      <c r="AO32" s="2">
        <f>IFERROR(INDEX('Item Price Summary'!$O:$O,MATCH($D32,'Item Price Summary'!$G:$G,0))*AL32*(1+AM32),0)</f>
        <v>0.40656000000000003</v>
      </c>
      <c r="AP32" s="330">
        <f t="shared" ref="AP32" si="129">SUM(AO32:AO33)</f>
        <v>2.6662676023391816</v>
      </c>
      <c r="AQ32" s="335">
        <f t="shared" ref="AQ32" si="130">AP32/$G$8</f>
        <v>0.27629716086416389</v>
      </c>
      <c r="AR32" s="330">
        <f>SUM(AO32:AO33)+$H$8</f>
        <v>3.382120935672515</v>
      </c>
      <c r="AS32" s="335">
        <f t="shared" ref="AS32" si="131">AR32/$G$8</f>
        <v>0.3504788534375663</v>
      </c>
    </row>
    <row r="33" spans="2:45" x14ac:dyDescent="0.25">
      <c r="B33" s="325"/>
      <c r="C33" s="325"/>
      <c r="D33" s="21" t="s">
        <v>50</v>
      </c>
      <c r="E33" s="332"/>
      <c r="F33" s="22">
        <v>100</v>
      </c>
      <c r="G33" s="256">
        <v>0.02</v>
      </c>
      <c r="H33" s="4" t="s">
        <v>2</v>
      </c>
      <c r="I33" s="2">
        <f>IFERROR(INDEX('Item Price Summary'!$O:$O,MATCH($D33,'Item Price Summary'!$G:$G,0))*F33*(1+G33),0)</f>
        <v>0.75323586744639381</v>
      </c>
      <c r="J33" s="330"/>
      <c r="K33" s="335"/>
      <c r="L33" s="330"/>
      <c r="M33" s="335"/>
      <c r="N33" s="4">
        <v>150</v>
      </c>
      <c r="O33" s="256">
        <v>0.02</v>
      </c>
      <c r="P33" s="4" t="s">
        <v>2</v>
      </c>
      <c r="Q33" s="2">
        <f>IFERROR(INDEX('Item Price Summary'!$O:$O,MATCH($D33,'Item Price Summary'!$G:$G,0))*N33*(1+O33),0)</f>
        <v>1.1298538011695909</v>
      </c>
      <c r="R33" s="330"/>
      <c r="S33" s="335"/>
      <c r="T33" s="330"/>
      <c r="U33" s="335"/>
      <c r="V33" s="4">
        <v>200</v>
      </c>
      <c r="W33" s="256">
        <v>0.02</v>
      </c>
      <c r="X33" s="4" t="s">
        <v>2</v>
      </c>
      <c r="Y33" s="2">
        <f>IFERROR(INDEX('Item Price Summary'!$O:$O,MATCH($D33,'Item Price Summary'!$G:$G,0))*V33*(1+W33),0)</f>
        <v>1.5064717348927876</v>
      </c>
      <c r="Z33" s="330"/>
      <c r="AA33" s="335"/>
      <c r="AB33" s="330"/>
      <c r="AC33" s="335"/>
      <c r="AD33" s="4">
        <v>300</v>
      </c>
      <c r="AE33" s="252">
        <v>0.02</v>
      </c>
      <c r="AF33" s="4" t="s">
        <v>2</v>
      </c>
      <c r="AG33" s="12">
        <f>IFERROR(INDEX('Item Price Summary'!$O:$O,MATCH($D33,'Item Price Summary'!$G:$G,0))*AD33*(1+AE33),0)</f>
        <v>2.2597076023391818</v>
      </c>
      <c r="AH33" s="331"/>
      <c r="AI33" s="329"/>
      <c r="AJ33" s="331"/>
      <c r="AK33" s="329"/>
      <c r="AL33" s="4">
        <v>300</v>
      </c>
      <c r="AM33" s="256">
        <v>0.02</v>
      </c>
      <c r="AN33" s="4" t="s">
        <v>2</v>
      </c>
      <c r="AO33" s="2">
        <f>IFERROR(INDEX('Item Price Summary'!$O:$O,MATCH($D33,'Item Price Summary'!$G:$G,0))*AL33*(1+AM33),0)</f>
        <v>2.2597076023391818</v>
      </c>
      <c r="AP33" s="330"/>
      <c r="AQ33" s="335"/>
      <c r="AR33" s="330"/>
      <c r="AS33" s="335"/>
    </row>
    <row r="34" spans="2:45" x14ac:dyDescent="0.25">
      <c r="B34" s="325"/>
      <c r="C34" s="325" t="s">
        <v>471</v>
      </c>
      <c r="D34" s="21" t="s">
        <v>54</v>
      </c>
      <c r="E34" s="332"/>
      <c r="F34" s="22">
        <v>20</v>
      </c>
      <c r="G34" s="256">
        <v>0</v>
      </c>
      <c r="H34" s="4" t="s">
        <v>2</v>
      </c>
      <c r="I34" s="2">
        <f>IFERROR(INDEX('Item Price Summary'!$O:$O,MATCH($D34,'Item Price Summary'!$G:$G,0))*F34*(1+G34),0)</f>
        <v>0.13552000000000003</v>
      </c>
      <c r="J34" s="330">
        <f t="shared" ref="J34" si="132">SUM(I34:I35)</f>
        <v>0.94078315789473699</v>
      </c>
      <c r="K34" s="335">
        <f t="shared" ref="K34" si="133">J34/$G$4</f>
        <v>0.1665102934326968</v>
      </c>
      <c r="L34" s="330">
        <f>SUM(I34:I35)+$H$4</f>
        <v>1.1944348245614036</v>
      </c>
      <c r="M34" s="335">
        <f t="shared" ref="M34" si="134">L34/$G$4</f>
        <v>0.21140439372768205</v>
      </c>
      <c r="N34" s="4">
        <v>30</v>
      </c>
      <c r="O34" s="256">
        <v>0</v>
      </c>
      <c r="P34" s="4" t="s">
        <v>2</v>
      </c>
      <c r="Q34" s="2">
        <f>IFERROR(INDEX('Item Price Summary'!$O:$O,MATCH($D34,'Item Price Summary'!$G:$G,0))*N34*(1+O34),0)</f>
        <v>0.20328000000000002</v>
      </c>
      <c r="R34" s="330">
        <f t="shared" ref="R34" si="135">SUM(Q34:Q35)</f>
        <v>1.4111747368421055</v>
      </c>
      <c r="S34" s="335">
        <f t="shared" ref="S34" si="136">R34/$G$5</f>
        <v>0.21220672734467749</v>
      </c>
      <c r="T34" s="330">
        <f>SUM(Q34:Q35)+$H$5</f>
        <v>1.6699964035087722</v>
      </c>
      <c r="U34" s="335">
        <f t="shared" ref="U34" si="137">(SUM(T34)+$H$5)/$G$5</f>
        <v>0.29004783010156976</v>
      </c>
      <c r="V34" s="4">
        <v>40</v>
      </c>
      <c r="W34" s="256">
        <v>0</v>
      </c>
      <c r="X34" s="4" t="s">
        <v>2</v>
      </c>
      <c r="Y34" s="2">
        <f>IFERROR(INDEX('Item Price Summary'!$O:$O,MATCH($D34,'Item Price Summary'!$G:$G,0))*V34*(1+W34),0)</f>
        <v>0.27104000000000006</v>
      </c>
      <c r="Z34" s="330">
        <f t="shared" ref="Z34" si="138">SUM(Y34:Y35)</f>
        <v>1.881566315789474</v>
      </c>
      <c r="AA34" s="335">
        <f t="shared" ref="AA34" si="139">SUM(Z34)/$G$6</f>
        <v>0.24595638114895083</v>
      </c>
      <c r="AB34" s="330">
        <f t="shared" ref="AB34" si="140">SUM(Y34:Y35)+$H$6</f>
        <v>2.1737779824561407</v>
      </c>
      <c r="AC34" s="335">
        <f t="shared" ref="AC34" si="141">AB34/$G$6</f>
        <v>0.28415398463478964</v>
      </c>
      <c r="AD34" s="4">
        <v>60</v>
      </c>
      <c r="AE34" s="252">
        <v>0</v>
      </c>
      <c r="AF34" s="4" t="s">
        <v>2</v>
      </c>
      <c r="AG34" s="12">
        <f>IFERROR(INDEX('Item Price Summary'!$O:$O,MATCH($D34,'Item Price Summary'!$G:$G,0))*AD34*(1+AE34),0)</f>
        <v>0.40656000000000003</v>
      </c>
      <c r="AH34" s="331">
        <f t="shared" ref="AH34" si="142">SUM(AG34:AG35)</f>
        <v>2.822349473684211</v>
      </c>
      <c r="AI34" s="329" t="e">
        <f t="shared" ref="AI34" si="143">AH34/$G$7</f>
        <v>#VALUE!</v>
      </c>
      <c r="AJ34" s="331" t="e">
        <f>SUM(AG34:AG35)+$H$7</f>
        <v>#VALUE!</v>
      </c>
      <c r="AK34" s="329" t="e">
        <f t="shared" ref="AK34" si="144">AJ34/$G$7</f>
        <v>#VALUE!</v>
      </c>
      <c r="AL34" s="4">
        <v>60</v>
      </c>
      <c r="AM34" s="256">
        <v>0</v>
      </c>
      <c r="AN34" s="4" t="s">
        <v>2</v>
      </c>
      <c r="AO34" s="2">
        <f>IFERROR(INDEX('Item Price Summary'!$O:$O,MATCH($D34,'Item Price Summary'!$G:$G,0))*AL34*(1+AM34),0)</f>
        <v>0.40656000000000003</v>
      </c>
      <c r="AP34" s="330">
        <f t="shared" ref="AP34" si="145">SUM(AO34:AO35)</f>
        <v>2.822349473684211</v>
      </c>
      <c r="AQ34" s="335">
        <f t="shared" ref="AQ34" si="146">AP34/$G$8</f>
        <v>0.29247144805017727</v>
      </c>
      <c r="AR34" s="330">
        <f>SUM(AO34:AO35)+$H$8</f>
        <v>3.5382028070175444</v>
      </c>
      <c r="AS34" s="335">
        <f t="shared" ref="AS34" si="147">AR34/$G$8</f>
        <v>0.36665314062357973</v>
      </c>
    </row>
    <row r="35" spans="2:45" x14ac:dyDescent="0.25">
      <c r="B35" s="325"/>
      <c r="C35" s="325"/>
      <c r="D35" s="21" t="s">
        <v>51</v>
      </c>
      <c r="E35" s="332"/>
      <c r="F35" s="22">
        <v>100</v>
      </c>
      <c r="G35" s="256">
        <v>0.02</v>
      </c>
      <c r="H35" s="4" t="s">
        <v>2</v>
      </c>
      <c r="I35" s="2">
        <f>IFERROR(INDEX('Item Price Summary'!$O:$O,MATCH($D35,'Item Price Summary'!$G:$G,0))*F35*(1+G35),0)</f>
        <v>0.8052631578947369</v>
      </c>
      <c r="J35" s="330"/>
      <c r="K35" s="335"/>
      <c r="L35" s="330"/>
      <c r="M35" s="335"/>
      <c r="N35" s="4">
        <v>150</v>
      </c>
      <c r="O35" s="256">
        <v>0.02</v>
      </c>
      <c r="P35" s="4" t="s">
        <v>2</v>
      </c>
      <c r="Q35" s="2">
        <f>IFERROR(INDEX('Item Price Summary'!$O:$O,MATCH($D35,'Item Price Summary'!$G:$G,0))*N35*(1+O35),0)</f>
        <v>1.2078947368421054</v>
      </c>
      <c r="R35" s="330"/>
      <c r="S35" s="335"/>
      <c r="T35" s="330"/>
      <c r="U35" s="335"/>
      <c r="V35" s="4">
        <v>200</v>
      </c>
      <c r="W35" s="256">
        <v>0.02</v>
      </c>
      <c r="X35" s="4" t="s">
        <v>2</v>
      </c>
      <c r="Y35" s="2">
        <f>IFERROR(INDEX('Item Price Summary'!$O:$O,MATCH($D35,'Item Price Summary'!$G:$G,0))*V35*(1+W35),0)</f>
        <v>1.6105263157894738</v>
      </c>
      <c r="Z35" s="330"/>
      <c r="AA35" s="335"/>
      <c r="AB35" s="330"/>
      <c r="AC35" s="335"/>
      <c r="AD35" s="4">
        <v>300</v>
      </c>
      <c r="AE35" s="252">
        <v>0.02</v>
      </c>
      <c r="AF35" s="4" t="s">
        <v>2</v>
      </c>
      <c r="AG35" s="12">
        <f>IFERROR(INDEX('Item Price Summary'!$O:$O,MATCH($D35,'Item Price Summary'!$G:$G,0))*AD35*(1+AE35),0)</f>
        <v>2.4157894736842107</v>
      </c>
      <c r="AH35" s="331"/>
      <c r="AI35" s="329"/>
      <c r="AJ35" s="331"/>
      <c r="AK35" s="329"/>
      <c r="AL35" s="4">
        <v>300</v>
      </c>
      <c r="AM35" s="256">
        <v>0.02</v>
      </c>
      <c r="AN35" s="4" t="s">
        <v>2</v>
      </c>
      <c r="AO35" s="2">
        <f>IFERROR(INDEX('Item Price Summary'!$O:$O,MATCH($D35,'Item Price Summary'!$G:$G,0))*AL35*(1+AM35),0)</f>
        <v>2.4157894736842107</v>
      </c>
      <c r="AP35" s="330"/>
      <c r="AQ35" s="335"/>
      <c r="AR35" s="330"/>
      <c r="AS35" s="335"/>
    </row>
    <row r="36" spans="2:45" x14ac:dyDescent="0.25">
      <c r="B36" s="325"/>
      <c r="C36" s="325" t="s">
        <v>43</v>
      </c>
      <c r="D36" s="21" t="s">
        <v>54</v>
      </c>
      <c r="E36" s="332"/>
      <c r="F36" s="22">
        <v>20</v>
      </c>
      <c r="G36" s="256">
        <v>0</v>
      </c>
      <c r="H36" s="4" t="s">
        <v>2</v>
      </c>
      <c r="I36" s="12">
        <f>IFERROR(INDEX('Item Price Summary'!$O:$O,MATCH($D36,'Item Price Summary'!$G:$G,0))*F36*(1+G36),0)</f>
        <v>0.13552000000000003</v>
      </c>
      <c r="J36" s="330">
        <f t="shared" ref="J36" si="148">SUM(I36:I37)</f>
        <v>0.91314573099415197</v>
      </c>
      <c r="K36" s="329">
        <f t="shared" ref="K36" si="149">J36/$G$4</f>
        <v>0.16161871345029238</v>
      </c>
      <c r="L36" s="330">
        <f>SUM(I36:I37)+$H$4</f>
        <v>1.1667973976608186</v>
      </c>
      <c r="M36" s="329">
        <f t="shared" ref="M36" si="150">L36/$G$4</f>
        <v>0.20651281374527761</v>
      </c>
      <c r="N36" s="4">
        <v>30</v>
      </c>
      <c r="O36" s="256">
        <v>0</v>
      </c>
      <c r="P36" s="4" t="s">
        <v>2</v>
      </c>
      <c r="Q36" s="12">
        <f>IFERROR(INDEX('Item Price Summary'!$O:$O,MATCH($D36,'Item Price Summary'!$G:$G,0))*N36*(1+O36),0)</f>
        <v>0.20328000000000002</v>
      </c>
      <c r="R36" s="330">
        <f t="shared" ref="R36" si="151">SUM(Q36:Q37)</f>
        <v>1.3697185964912282</v>
      </c>
      <c r="S36" s="329">
        <f t="shared" ref="S36" si="152">R36/$G$5</f>
        <v>0.20597272127687641</v>
      </c>
      <c r="T36" s="330">
        <f>SUM(Q36:Q37)+$H$5</f>
        <v>1.6285402631578949</v>
      </c>
      <c r="U36" s="329">
        <f t="shared" ref="U36" si="153">(SUM(T36)+$H$5)/$G$5</f>
        <v>0.28381382403376865</v>
      </c>
      <c r="V36" s="4">
        <v>40</v>
      </c>
      <c r="W36" s="256">
        <v>0</v>
      </c>
      <c r="X36" s="4" t="s">
        <v>2</v>
      </c>
      <c r="Y36" s="12">
        <f>IFERROR(INDEX('Item Price Summary'!$O:$O,MATCH($D36,'Item Price Summary'!$G:$G,0))*V36*(1+W36),0)</f>
        <v>0.27104000000000006</v>
      </c>
      <c r="Z36" s="330">
        <f t="shared" ref="Z36" si="154">SUM(Y36:Y37)</f>
        <v>1.8262914619883039</v>
      </c>
      <c r="AA36" s="329">
        <f t="shared" ref="AA36" si="155">SUM(Z36)/$G$6</f>
        <v>0.23873091006383057</v>
      </c>
      <c r="AB36" s="330">
        <f t="shared" ref="AB36" si="156">SUM(Y36:Y37)+$H$6</f>
        <v>2.1185031286549707</v>
      </c>
      <c r="AC36" s="329">
        <f t="shared" ref="AC36" si="157">AB36/$G$6</f>
        <v>0.27692851354966935</v>
      </c>
      <c r="AD36" s="4">
        <v>60</v>
      </c>
      <c r="AE36" s="252">
        <v>0</v>
      </c>
      <c r="AF36" s="4" t="s">
        <v>2</v>
      </c>
      <c r="AG36" s="12">
        <f>IFERROR(INDEX('Item Price Summary'!$O:$O,MATCH($D36,'Item Price Summary'!$G:$G,0))*AD36*(1+AE36),0)</f>
        <v>0.40656000000000003</v>
      </c>
      <c r="AH36" s="331">
        <f t="shared" ref="AH36" si="158">SUM(AG36:AG37)</f>
        <v>2.7394371929824564</v>
      </c>
      <c r="AI36" s="329" t="e">
        <f t="shared" ref="AI36" si="159">AH36/$G$7</f>
        <v>#VALUE!</v>
      </c>
      <c r="AJ36" s="331" t="e">
        <f>SUM(AG36:AG37)+$H$7</f>
        <v>#VALUE!</v>
      </c>
      <c r="AK36" s="329" t="e">
        <f t="shared" ref="AK36" si="160">AJ36/$G$7</f>
        <v>#VALUE!</v>
      </c>
      <c r="AL36" s="4">
        <v>60</v>
      </c>
      <c r="AM36" s="256">
        <v>0</v>
      </c>
      <c r="AN36" s="4" t="s">
        <v>2</v>
      </c>
      <c r="AO36" s="12">
        <f>IFERROR(INDEX('Item Price Summary'!$O:$O,MATCH($D36,'Item Price Summary'!$G:$G,0))*AL36*(1+AM36),0)</f>
        <v>0.40656000000000003</v>
      </c>
      <c r="AP36" s="330">
        <f t="shared" ref="AP36" si="161">SUM(AO36:AO37)</f>
        <v>2.7394371929824564</v>
      </c>
      <c r="AQ36" s="329">
        <f t="shared" ref="AQ36" si="162">AP36/$G$8</f>
        <v>0.28387950186346694</v>
      </c>
      <c r="AR36" s="330">
        <f>SUM(AO36:AO37)+$H$8</f>
        <v>3.4552905263157898</v>
      </c>
      <c r="AS36" s="329">
        <f t="shared" ref="AS36" si="163">AR36/$G$8</f>
        <v>0.3580611944368694</v>
      </c>
    </row>
    <row r="37" spans="2:45" x14ac:dyDescent="0.25">
      <c r="B37" s="325"/>
      <c r="C37" s="325"/>
      <c r="D37" s="21" t="s">
        <v>52</v>
      </c>
      <c r="E37" s="332"/>
      <c r="F37" s="22">
        <v>120</v>
      </c>
      <c r="G37" s="256">
        <v>0.02</v>
      </c>
      <c r="H37" s="4" t="s">
        <v>2</v>
      </c>
      <c r="I37" s="12">
        <f>IFERROR(INDEX('Item Price Summary'!$O:$O,MATCH($D37,'Item Price Summary'!$G:$G,0))*F37*(1+G37),0)</f>
        <v>0.777625730994152</v>
      </c>
      <c r="J37" s="330"/>
      <c r="K37" s="329"/>
      <c r="L37" s="330"/>
      <c r="M37" s="329"/>
      <c r="N37" s="4">
        <v>180</v>
      </c>
      <c r="O37" s="256">
        <v>0.02</v>
      </c>
      <c r="P37" s="4" t="s">
        <v>2</v>
      </c>
      <c r="Q37" s="12">
        <f>IFERROR(INDEX('Item Price Summary'!$O:$O,MATCH($D37,'Item Price Summary'!$G:$G,0))*N37*(1+O37),0)</f>
        <v>1.1664385964912281</v>
      </c>
      <c r="R37" s="330"/>
      <c r="S37" s="329"/>
      <c r="T37" s="330"/>
      <c r="U37" s="329"/>
      <c r="V37" s="4">
        <v>240</v>
      </c>
      <c r="W37" s="256">
        <v>0.02</v>
      </c>
      <c r="X37" s="4" t="s">
        <v>2</v>
      </c>
      <c r="Y37" s="12">
        <f>IFERROR(INDEX('Item Price Summary'!$O:$O,MATCH($D37,'Item Price Summary'!$G:$G,0))*V37*(1+W37),0)</f>
        <v>1.555251461988304</v>
      </c>
      <c r="Z37" s="330"/>
      <c r="AA37" s="329"/>
      <c r="AB37" s="330"/>
      <c r="AC37" s="329"/>
      <c r="AD37" s="4">
        <v>360</v>
      </c>
      <c r="AE37" s="252">
        <v>0.02</v>
      </c>
      <c r="AF37" s="4" t="s">
        <v>2</v>
      </c>
      <c r="AG37" s="12">
        <f>IFERROR(INDEX('Item Price Summary'!$O:$O,MATCH($D37,'Item Price Summary'!$G:$G,0))*AD37*(1+AE37),0)</f>
        <v>2.3328771929824561</v>
      </c>
      <c r="AH37" s="331"/>
      <c r="AI37" s="329"/>
      <c r="AJ37" s="331"/>
      <c r="AK37" s="329"/>
      <c r="AL37" s="4">
        <v>360</v>
      </c>
      <c r="AM37" s="256">
        <v>0.02</v>
      </c>
      <c r="AN37" s="4" t="s">
        <v>2</v>
      </c>
      <c r="AO37" s="12">
        <f>IFERROR(INDEX('Item Price Summary'!$O:$O,MATCH($D37,'Item Price Summary'!$G:$G,0))*AL37*(1+AM37),0)</f>
        <v>2.3328771929824561</v>
      </c>
      <c r="AP37" s="330"/>
      <c r="AQ37" s="329"/>
      <c r="AR37" s="330"/>
      <c r="AS37" s="329"/>
    </row>
    <row r="38" spans="2:45" x14ac:dyDescent="0.25">
      <c r="B38" s="325"/>
      <c r="C38" s="336" t="s">
        <v>472</v>
      </c>
      <c r="D38" s="21" t="s">
        <v>71</v>
      </c>
      <c r="E38" s="332" t="s">
        <v>129</v>
      </c>
      <c r="F38" s="22">
        <v>30</v>
      </c>
      <c r="G38" s="256">
        <v>0</v>
      </c>
      <c r="H38" s="4" t="s">
        <v>2</v>
      </c>
      <c r="I38" s="12">
        <f>IFERROR(INDEX('Item Price Summary'!$O:$O,MATCH($D38,'Item Price Summary'!$G:$G,0))*F38*(1+G38),0)</f>
        <v>0.19602000000000003</v>
      </c>
      <c r="J38" s="330">
        <f>SUM(I38:I39)</f>
        <v>0.95422662768031197</v>
      </c>
      <c r="K38" s="329">
        <f t="shared" ref="K38" si="164">J38/$G$4</f>
        <v>0.1688896686159844</v>
      </c>
      <c r="L38" s="330">
        <f>SUM(I38:I39)+$H$4</f>
        <v>1.2078782943469786</v>
      </c>
      <c r="M38" s="329">
        <f t="shared" ref="M38" si="165">L38/$G$4</f>
        <v>0.21378376891096965</v>
      </c>
      <c r="N38" s="4">
        <v>45</v>
      </c>
      <c r="O38" s="256">
        <v>0</v>
      </c>
      <c r="P38" s="4" t="s">
        <v>2</v>
      </c>
      <c r="Q38" s="12">
        <f>IFERROR(INDEX('Item Price Summary'!$O:$O,MATCH($D38,'Item Price Summary'!$G:$G,0))*N38*(1+O38),0)</f>
        <v>0.29403000000000001</v>
      </c>
      <c r="R38" s="330">
        <f>SUM(Q38:Q39)</f>
        <v>1.4313399415204677</v>
      </c>
      <c r="S38" s="329">
        <f t="shared" ref="S38" si="166">R38/$G$5</f>
        <v>0.21523908895044627</v>
      </c>
      <c r="T38" s="330">
        <f>SUM(Q38:Q39)+$H$5</f>
        <v>1.6901616081871345</v>
      </c>
      <c r="U38" s="329">
        <f t="shared" ref="U38" si="167">(SUM(T38)+$H$5)/$G$5</f>
        <v>0.29308019170733851</v>
      </c>
      <c r="V38" s="4">
        <v>62</v>
      </c>
      <c r="W38" s="256">
        <v>0</v>
      </c>
      <c r="X38" s="4" t="s">
        <v>2</v>
      </c>
      <c r="Y38" s="12">
        <f>IFERROR(INDEX('Item Price Summary'!$O:$O,MATCH($D38,'Item Price Summary'!$G:$G,0))*V38*(1+W38),0)</f>
        <v>0.40510800000000002</v>
      </c>
      <c r="Z38" s="330">
        <f>SUM(Y38:Y39)</f>
        <v>1.9215212553606238</v>
      </c>
      <c r="AA38" s="329">
        <f t="shared" ref="AA38" si="168">SUM(Z38)/$G$6</f>
        <v>0.25117924906674821</v>
      </c>
      <c r="AB38" s="330">
        <f t="shared" ref="AB38" si="169">SUM(Y38:Y39)+$H$6</f>
        <v>2.2137329220272903</v>
      </c>
      <c r="AC38" s="329">
        <f t="shared" ref="AC38" si="170">AB38/$G$6</f>
        <v>0.28937685255258694</v>
      </c>
      <c r="AD38" s="4">
        <v>93</v>
      </c>
      <c r="AE38" s="252">
        <v>0</v>
      </c>
      <c r="AF38" s="4" t="s">
        <v>2</v>
      </c>
      <c r="AG38" s="12">
        <f>IFERROR(INDEX('Item Price Summary'!$O:$O,MATCH($D38,'Item Price Summary'!$G:$G,0))*AD38*(1+AE38),0)</f>
        <v>0.60766200000000004</v>
      </c>
      <c r="AH38" s="331">
        <f>SUM(AG38:AG39)</f>
        <v>2.8822818830409354</v>
      </c>
      <c r="AI38" s="329" t="e">
        <f t="shared" ref="AI38" si="171">AH38/$G$7</f>
        <v>#VALUE!</v>
      </c>
      <c r="AJ38" s="331" t="e">
        <f>SUM(AG38:AG39)+$H$7</f>
        <v>#VALUE!</v>
      </c>
      <c r="AK38" s="329" t="e">
        <f t="shared" ref="AK38" si="172">AJ38/$G$7</f>
        <v>#VALUE!</v>
      </c>
      <c r="AL38" s="4">
        <v>93</v>
      </c>
      <c r="AM38" s="256">
        <v>0</v>
      </c>
      <c r="AN38" s="4" t="s">
        <v>2</v>
      </c>
      <c r="AO38" s="12">
        <f>IFERROR(INDEX('Item Price Summary'!$O:$O,MATCH($D38,'Item Price Summary'!$G:$G,0))*AL38*(1+AM38),0)</f>
        <v>0.60766200000000004</v>
      </c>
      <c r="AP38" s="330">
        <f>SUM(AO38:AO39)</f>
        <v>2.8822818830409354</v>
      </c>
      <c r="AQ38" s="329">
        <f t="shared" ref="AQ38" si="173">AP38/$G$8</f>
        <v>0.29868206041874978</v>
      </c>
      <c r="AR38" s="330">
        <f>SUM(AO38:AO39)+$H$8</f>
        <v>3.5981352163742688</v>
      </c>
      <c r="AS38" s="329">
        <f t="shared" ref="AS38" si="174">AR38/$G$8</f>
        <v>0.37286375299215219</v>
      </c>
    </row>
    <row r="39" spans="2:45" x14ac:dyDescent="0.25">
      <c r="B39" s="325"/>
      <c r="C39" s="336"/>
      <c r="D39" s="21" t="s">
        <v>49</v>
      </c>
      <c r="E39" s="332"/>
      <c r="F39" s="22">
        <v>100</v>
      </c>
      <c r="G39" s="256">
        <v>0.02</v>
      </c>
      <c r="H39" s="4" t="s">
        <v>2</v>
      </c>
      <c r="I39" s="12">
        <f>IFERROR(INDEX('Item Price Summary'!$O:$O,MATCH($D39,'Item Price Summary'!$G:$G,0))*F39*(1+G39),0)</f>
        <v>0.75820662768031188</v>
      </c>
      <c r="J39" s="330"/>
      <c r="K39" s="329"/>
      <c r="L39" s="330"/>
      <c r="M39" s="329"/>
      <c r="N39" s="4">
        <v>150</v>
      </c>
      <c r="O39" s="256">
        <v>0.02</v>
      </c>
      <c r="P39" s="4" t="s">
        <v>2</v>
      </c>
      <c r="Q39" s="12">
        <f>IFERROR(INDEX('Item Price Summary'!$O:$O,MATCH($D39,'Item Price Summary'!$G:$G,0))*N39*(1+O39),0)</f>
        <v>1.1373099415204677</v>
      </c>
      <c r="R39" s="330"/>
      <c r="S39" s="329"/>
      <c r="T39" s="330"/>
      <c r="U39" s="329"/>
      <c r="V39" s="4">
        <v>200</v>
      </c>
      <c r="W39" s="256">
        <v>0.02</v>
      </c>
      <c r="X39" s="4" t="s">
        <v>2</v>
      </c>
      <c r="Y39" s="12">
        <f>IFERROR(INDEX('Item Price Summary'!$O:$O,MATCH($D39,'Item Price Summary'!$G:$G,0))*V39*(1+W39),0)</f>
        <v>1.5164132553606238</v>
      </c>
      <c r="Z39" s="330"/>
      <c r="AA39" s="329"/>
      <c r="AB39" s="330"/>
      <c r="AC39" s="329"/>
      <c r="AD39" s="4">
        <v>300</v>
      </c>
      <c r="AE39" s="252">
        <v>0.02</v>
      </c>
      <c r="AF39" s="4" t="s">
        <v>2</v>
      </c>
      <c r="AG39" s="12">
        <f>IFERROR(INDEX('Item Price Summary'!$O:$O,MATCH($D39,'Item Price Summary'!$G:$G,0))*AD39*(1+AE39),0)</f>
        <v>2.2746198830409354</v>
      </c>
      <c r="AH39" s="331"/>
      <c r="AI39" s="329"/>
      <c r="AJ39" s="331"/>
      <c r="AK39" s="329"/>
      <c r="AL39" s="4">
        <v>300</v>
      </c>
      <c r="AM39" s="256">
        <v>0.02</v>
      </c>
      <c r="AN39" s="4" t="s">
        <v>2</v>
      </c>
      <c r="AO39" s="12">
        <f>IFERROR(INDEX('Item Price Summary'!$O:$O,MATCH($D39,'Item Price Summary'!$G:$G,0))*AL39*(1+AM39),0)</f>
        <v>2.2746198830409354</v>
      </c>
      <c r="AP39" s="330"/>
      <c r="AQ39" s="329"/>
      <c r="AR39" s="330"/>
      <c r="AS39" s="329"/>
    </row>
    <row r="40" spans="2:45" x14ac:dyDescent="0.25">
      <c r="B40" s="325"/>
      <c r="C40" s="336" t="s">
        <v>473</v>
      </c>
      <c r="D40" s="21" t="s">
        <v>71</v>
      </c>
      <c r="E40" s="332"/>
      <c r="F40" s="22">
        <v>30</v>
      </c>
      <c r="G40" s="256">
        <v>0</v>
      </c>
      <c r="H40" s="4" t="s">
        <v>2</v>
      </c>
      <c r="I40" s="12">
        <f>IFERROR(INDEX('Item Price Summary'!$O:$O,MATCH($D40,'Item Price Summary'!$G:$G,0))*F40*(1+G40),0)</f>
        <v>0.19602000000000003</v>
      </c>
      <c r="J40" s="330">
        <f t="shared" ref="J40" si="175">SUM(I40:I41)</f>
        <v>0.94925586744639379</v>
      </c>
      <c r="K40" s="329">
        <f t="shared" ref="K40" si="176">J40/$G$4</f>
        <v>0.1680098880436095</v>
      </c>
      <c r="L40" s="330">
        <f>SUM(I40:I41)+$H$4</f>
        <v>1.2029075341130604</v>
      </c>
      <c r="M40" s="329">
        <f t="shared" ref="M40" si="177">L40/$G$4</f>
        <v>0.21290398833859475</v>
      </c>
      <c r="N40" s="4">
        <v>45</v>
      </c>
      <c r="O40" s="256">
        <v>0</v>
      </c>
      <c r="P40" s="4" t="s">
        <v>2</v>
      </c>
      <c r="Q40" s="12">
        <f>IFERROR(INDEX('Item Price Summary'!$O:$O,MATCH($D40,'Item Price Summary'!$G:$G,0))*N40*(1+O40),0)</f>
        <v>0.29403000000000001</v>
      </c>
      <c r="R40" s="330">
        <f t="shared" ref="R40" si="178">SUM(Q40:Q41)</f>
        <v>1.4238838011695909</v>
      </c>
      <c r="S40" s="329">
        <f t="shared" ref="S40" si="179">R40/$G$5</f>
        <v>0.21411786483753245</v>
      </c>
      <c r="T40" s="330">
        <f>SUM(Q40:Q41)+$H$5</f>
        <v>1.6827054678362576</v>
      </c>
      <c r="U40" s="329">
        <f t="shared" ref="U40" si="180">(SUM(T40)+$H$5)/$G$5</f>
        <v>0.29195896759442469</v>
      </c>
      <c r="V40" s="4">
        <v>62</v>
      </c>
      <c r="W40" s="256">
        <v>0</v>
      </c>
      <c r="X40" s="4" t="s">
        <v>2</v>
      </c>
      <c r="Y40" s="12">
        <f>IFERROR(INDEX('Item Price Summary'!$O:$O,MATCH($D40,'Item Price Summary'!$G:$G,0))*V40*(1+W40),0)</f>
        <v>0.40510800000000002</v>
      </c>
      <c r="Z40" s="330">
        <f t="shared" ref="Z40" si="181">SUM(Y40:Y41)</f>
        <v>1.9115797348927877</v>
      </c>
      <c r="AA40" s="329">
        <f t="shared" ref="AA40" si="182">SUM(Z40)/$G$6</f>
        <v>0.24987970390755393</v>
      </c>
      <c r="AB40" s="330">
        <f t="shared" ref="AB40" si="183">SUM(Y40:Y41)+$H$6</f>
        <v>2.2037914015594544</v>
      </c>
      <c r="AC40" s="329">
        <f t="shared" ref="AC40" si="184">AB40/$G$6</f>
        <v>0.28807730739339271</v>
      </c>
      <c r="AD40" s="4">
        <v>90</v>
      </c>
      <c r="AE40" s="252">
        <v>0</v>
      </c>
      <c r="AF40" s="4" t="s">
        <v>2</v>
      </c>
      <c r="AG40" s="12">
        <f>IFERROR(INDEX('Item Price Summary'!$O:$O,MATCH($D40,'Item Price Summary'!$G:$G,0))*AD40*(1+AE40),0)</f>
        <v>0.58806000000000003</v>
      </c>
      <c r="AH40" s="331">
        <f t="shared" ref="AH40" si="185">SUM(AG40:AG41)</f>
        <v>2.8477676023391818</v>
      </c>
      <c r="AI40" s="329" t="e">
        <f t="shared" ref="AI40" si="186">AH40/$G$7</f>
        <v>#VALUE!</v>
      </c>
      <c r="AJ40" s="331" t="e">
        <f>SUM(AG40:AG41)+$H$7</f>
        <v>#VALUE!</v>
      </c>
      <c r="AK40" s="329" t="e">
        <f t="shared" ref="AK40" si="187">AJ40/$G$7</f>
        <v>#VALUE!</v>
      </c>
      <c r="AL40" s="4">
        <v>93</v>
      </c>
      <c r="AM40" s="256">
        <v>0</v>
      </c>
      <c r="AN40" s="4" t="s">
        <v>2</v>
      </c>
      <c r="AO40" s="12">
        <f>IFERROR(INDEX('Item Price Summary'!$O:$O,MATCH($D40,'Item Price Summary'!$G:$G,0))*AL40*(1+AM40),0)</f>
        <v>0.60766200000000004</v>
      </c>
      <c r="AP40" s="330">
        <f t="shared" ref="AP40" si="188">SUM(AO40:AO41)</f>
        <v>2.8673696023391817</v>
      </c>
      <c r="AQ40" s="329">
        <f t="shared" ref="AQ40" si="189">AP40/$G$8</f>
        <v>0.29713674635639187</v>
      </c>
      <c r="AR40" s="330">
        <f>SUM(AO40:AO41)+$H$8</f>
        <v>3.5832229356725152</v>
      </c>
      <c r="AS40" s="329">
        <f t="shared" ref="AS40" si="190">AR40/$G$8</f>
        <v>0.37131843892979433</v>
      </c>
    </row>
    <row r="41" spans="2:45" x14ac:dyDescent="0.25">
      <c r="B41" s="325"/>
      <c r="C41" s="336"/>
      <c r="D41" s="21" t="s">
        <v>50</v>
      </c>
      <c r="E41" s="332"/>
      <c r="F41" s="22">
        <v>100</v>
      </c>
      <c r="G41" s="256">
        <v>0.02</v>
      </c>
      <c r="H41" s="4" t="s">
        <v>2</v>
      </c>
      <c r="I41" s="12">
        <f>IFERROR(INDEX('Item Price Summary'!$O:$O,MATCH($D41,'Item Price Summary'!$G:$G,0))*F41*(1+G41),0)</f>
        <v>0.75323586744639381</v>
      </c>
      <c r="J41" s="330"/>
      <c r="K41" s="329"/>
      <c r="L41" s="330"/>
      <c r="M41" s="329"/>
      <c r="N41" s="4">
        <v>150</v>
      </c>
      <c r="O41" s="256">
        <v>0.02</v>
      </c>
      <c r="P41" s="4" t="s">
        <v>2</v>
      </c>
      <c r="Q41" s="12">
        <f>IFERROR(INDEX('Item Price Summary'!$O:$O,MATCH($D41,'Item Price Summary'!$G:$G,0))*N41*(1+O41),0)</f>
        <v>1.1298538011695909</v>
      </c>
      <c r="R41" s="330"/>
      <c r="S41" s="329"/>
      <c r="T41" s="330"/>
      <c r="U41" s="329"/>
      <c r="V41" s="4">
        <v>200</v>
      </c>
      <c r="W41" s="256">
        <v>0.02</v>
      </c>
      <c r="X41" s="4" t="s">
        <v>2</v>
      </c>
      <c r="Y41" s="12">
        <f>IFERROR(INDEX('Item Price Summary'!$O:$O,MATCH($D41,'Item Price Summary'!$G:$G,0))*V41*(1+W41),0)</f>
        <v>1.5064717348927876</v>
      </c>
      <c r="Z41" s="330"/>
      <c r="AA41" s="329"/>
      <c r="AB41" s="330"/>
      <c r="AC41" s="329"/>
      <c r="AD41" s="4">
        <v>300</v>
      </c>
      <c r="AE41" s="252">
        <v>0.02</v>
      </c>
      <c r="AF41" s="4" t="s">
        <v>2</v>
      </c>
      <c r="AG41" s="12">
        <f>IFERROR(INDEX('Item Price Summary'!$O:$O,MATCH($D41,'Item Price Summary'!$G:$G,0))*AD41*(1+AE41),0)</f>
        <v>2.2597076023391818</v>
      </c>
      <c r="AH41" s="331"/>
      <c r="AI41" s="329"/>
      <c r="AJ41" s="331"/>
      <c r="AK41" s="329"/>
      <c r="AL41" s="4">
        <v>300</v>
      </c>
      <c r="AM41" s="256">
        <v>0.02</v>
      </c>
      <c r="AN41" s="4" t="s">
        <v>2</v>
      </c>
      <c r="AO41" s="12">
        <f>IFERROR(INDEX('Item Price Summary'!$O:$O,MATCH($D41,'Item Price Summary'!$G:$G,0))*AL41*(1+AM41),0)</f>
        <v>2.2597076023391818</v>
      </c>
      <c r="AP41" s="330"/>
      <c r="AQ41" s="329"/>
      <c r="AR41" s="330"/>
      <c r="AS41" s="329"/>
    </row>
    <row r="42" spans="2:45" x14ac:dyDescent="0.25">
      <c r="B42" s="325"/>
      <c r="C42" s="336" t="s">
        <v>474</v>
      </c>
      <c r="D42" s="21" t="s">
        <v>71</v>
      </c>
      <c r="E42" s="332"/>
      <c r="F42" s="22">
        <v>30</v>
      </c>
      <c r="G42" s="256">
        <v>0</v>
      </c>
      <c r="H42" s="4" t="s">
        <v>2</v>
      </c>
      <c r="I42" s="12">
        <f>IFERROR(INDEX('Item Price Summary'!$O:$O,MATCH($D42,'Item Price Summary'!$G:$G,0))*F42*(1+G42),0)</f>
        <v>0.19602000000000003</v>
      </c>
      <c r="J42" s="330">
        <f t="shared" ref="J42" si="191">SUM(I42:I43)</f>
        <v>1.001283157894737</v>
      </c>
      <c r="K42" s="329">
        <f t="shared" ref="K42" si="192">J42/$G$4</f>
        <v>0.17721825803446672</v>
      </c>
      <c r="L42" s="330">
        <f>SUM(I42:I43)+$H$4</f>
        <v>1.2549348245614036</v>
      </c>
      <c r="M42" s="329">
        <f t="shared" ref="M42" si="193">L42/$G$4</f>
        <v>0.22211235832945195</v>
      </c>
      <c r="N42" s="4">
        <v>45</v>
      </c>
      <c r="O42" s="256">
        <v>0</v>
      </c>
      <c r="P42" s="4" t="s">
        <v>2</v>
      </c>
      <c r="Q42" s="12">
        <f>IFERROR(INDEX('Item Price Summary'!$O:$O,MATCH($D42,'Item Price Summary'!$G:$G,0))*N42*(1+O42),0)</f>
        <v>0.29403000000000001</v>
      </c>
      <c r="R42" s="330">
        <f t="shared" ref="R42" si="194">SUM(Q42:Q43)</f>
        <v>1.5019247368421054</v>
      </c>
      <c r="S42" s="329">
        <f t="shared" ref="S42" si="195">R42/$G$5</f>
        <v>0.22585334388603087</v>
      </c>
      <c r="T42" s="330">
        <f>SUM(Q42:Q43)+$H$5</f>
        <v>1.7607464035087721</v>
      </c>
      <c r="U42" s="329">
        <f t="shared" ref="U42" si="196">(SUM(T42)+$H$5)/$G$5</f>
        <v>0.30369444664292311</v>
      </c>
      <c r="V42" s="4">
        <v>62</v>
      </c>
      <c r="W42" s="256">
        <v>0</v>
      </c>
      <c r="X42" s="4" t="s">
        <v>2</v>
      </c>
      <c r="Y42" s="12">
        <f>IFERROR(INDEX('Item Price Summary'!$O:$O,MATCH($D42,'Item Price Summary'!$G:$G,0))*V42*(1+W42),0)</f>
        <v>0.40510800000000002</v>
      </c>
      <c r="Z42" s="330">
        <f t="shared" ref="Z42" si="197">SUM(Y42:Y43)</f>
        <v>2.0156343157894741</v>
      </c>
      <c r="AA42" s="329">
        <f t="shared" ref="AA42" si="198">SUM(Z42)/$G$6</f>
        <v>0.26348160990712077</v>
      </c>
      <c r="AB42" s="330">
        <f t="shared" ref="AB42" si="199">SUM(Y42:Y43)+$H$6</f>
        <v>2.3078459824561408</v>
      </c>
      <c r="AC42" s="329">
        <f t="shared" ref="AC42" si="200">AB42/$G$6</f>
        <v>0.30167921339295956</v>
      </c>
      <c r="AD42" s="4">
        <v>90</v>
      </c>
      <c r="AE42" s="252">
        <v>0</v>
      </c>
      <c r="AF42" s="4" t="s">
        <v>2</v>
      </c>
      <c r="AG42" s="12">
        <f>IFERROR(INDEX('Item Price Summary'!$O:$O,MATCH($D42,'Item Price Summary'!$G:$G,0))*AD42*(1+AE42),0)</f>
        <v>0.58806000000000003</v>
      </c>
      <c r="AH42" s="331">
        <f t="shared" ref="AH42" si="201">SUM(AG42:AG43)</f>
        <v>3.0038494736842107</v>
      </c>
      <c r="AI42" s="329" t="e">
        <f t="shared" ref="AI42" si="202">AH42/$G$7</f>
        <v>#VALUE!</v>
      </c>
      <c r="AJ42" s="331" t="e">
        <f>SUM(AG42:AG43)+$H$7</f>
        <v>#VALUE!</v>
      </c>
      <c r="AK42" s="329" t="e">
        <f t="shared" ref="AK42" si="203">AJ42/$G$7</f>
        <v>#VALUE!</v>
      </c>
      <c r="AL42" s="4">
        <v>93</v>
      </c>
      <c r="AM42" s="256">
        <v>0</v>
      </c>
      <c r="AN42" s="4" t="s">
        <v>2</v>
      </c>
      <c r="AO42" s="12">
        <f>IFERROR(INDEX('Item Price Summary'!$O:$O,MATCH($D42,'Item Price Summary'!$G:$G,0))*AL42*(1+AM42),0)</f>
        <v>0.60766200000000004</v>
      </c>
      <c r="AP42" s="330">
        <f t="shared" ref="AP42" si="204">SUM(AO42:AO43)</f>
        <v>3.0234514736842106</v>
      </c>
      <c r="AQ42" s="329">
        <f t="shared" ref="AQ42" si="205">AP42/$G$8</f>
        <v>0.31331103354240525</v>
      </c>
      <c r="AR42" s="330">
        <f>SUM(AO42:AO43)+$H$8</f>
        <v>3.7393048070175441</v>
      </c>
      <c r="AS42" s="329">
        <f t="shared" ref="AS42" si="206">AR42/$G$8</f>
        <v>0.38749272611580765</v>
      </c>
    </row>
    <row r="43" spans="2:45" x14ac:dyDescent="0.25">
      <c r="B43" s="325"/>
      <c r="C43" s="336"/>
      <c r="D43" s="21" t="s">
        <v>51</v>
      </c>
      <c r="E43" s="332"/>
      <c r="F43" s="22">
        <v>100</v>
      </c>
      <c r="G43" s="256">
        <v>0.02</v>
      </c>
      <c r="H43" s="4" t="s">
        <v>2</v>
      </c>
      <c r="I43" s="12">
        <f>IFERROR(INDEX('Item Price Summary'!$O:$O,MATCH($D43,'Item Price Summary'!$G:$G,0))*F43*(1+G43),0)</f>
        <v>0.8052631578947369</v>
      </c>
      <c r="J43" s="330"/>
      <c r="K43" s="329"/>
      <c r="L43" s="330"/>
      <c r="M43" s="329"/>
      <c r="N43" s="4">
        <v>150</v>
      </c>
      <c r="O43" s="256">
        <v>0.02</v>
      </c>
      <c r="P43" s="4" t="s">
        <v>2</v>
      </c>
      <c r="Q43" s="12">
        <f>IFERROR(INDEX('Item Price Summary'!$O:$O,MATCH($D43,'Item Price Summary'!$G:$G,0))*N43*(1+O43),0)</f>
        <v>1.2078947368421054</v>
      </c>
      <c r="R43" s="330"/>
      <c r="S43" s="329"/>
      <c r="T43" s="330"/>
      <c r="U43" s="329"/>
      <c r="V43" s="4">
        <v>200</v>
      </c>
      <c r="W43" s="256">
        <v>0.02</v>
      </c>
      <c r="X43" s="4" t="s">
        <v>2</v>
      </c>
      <c r="Y43" s="12">
        <f>IFERROR(INDEX('Item Price Summary'!$O:$O,MATCH($D43,'Item Price Summary'!$G:$G,0))*V43*(1+W43),0)</f>
        <v>1.6105263157894738</v>
      </c>
      <c r="Z43" s="330"/>
      <c r="AA43" s="329"/>
      <c r="AB43" s="330"/>
      <c r="AC43" s="329"/>
      <c r="AD43" s="4">
        <v>300</v>
      </c>
      <c r="AE43" s="252">
        <v>0.02</v>
      </c>
      <c r="AF43" s="4" t="s">
        <v>2</v>
      </c>
      <c r="AG43" s="12">
        <f>IFERROR(INDEX('Item Price Summary'!$O:$O,MATCH($D43,'Item Price Summary'!$G:$G,0))*AD43*(1+AE43),0)</f>
        <v>2.4157894736842107</v>
      </c>
      <c r="AH43" s="331"/>
      <c r="AI43" s="329"/>
      <c r="AJ43" s="331"/>
      <c r="AK43" s="329"/>
      <c r="AL43" s="4">
        <v>300</v>
      </c>
      <c r="AM43" s="256">
        <v>0.02</v>
      </c>
      <c r="AN43" s="4" t="s">
        <v>2</v>
      </c>
      <c r="AO43" s="12">
        <f>IFERROR(INDEX('Item Price Summary'!$O:$O,MATCH($D43,'Item Price Summary'!$G:$G,0))*AL43*(1+AM43),0)</f>
        <v>2.4157894736842107</v>
      </c>
      <c r="AP43" s="330"/>
      <c r="AQ43" s="329"/>
      <c r="AR43" s="330"/>
      <c r="AS43" s="329"/>
    </row>
    <row r="44" spans="2:45" x14ac:dyDescent="0.25">
      <c r="B44" s="325"/>
      <c r="C44" s="336" t="s">
        <v>475</v>
      </c>
      <c r="D44" s="21" t="s">
        <v>71</v>
      </c>
      <c r="E44" s="332"/>
      <c r="F44" s="22">
        <v>30</v>
      </c>
      <c r="G44" s="256">
        <v>0</v>
      </c>
      <c r="H44" s="4" t="s">
        <v>2</v>
      </c>
      <c r="I44" s="12">
        <f>IFERROR(INDEX('Item Price Summary'!$O:$O,MATCH($D44,'Item Price Summary'!$G:$G,0))*F44*(1+G44),0)</f>
        <v>0.19602000000000003</v>
      </c>
      <c r="J44" s="330">
        <f t="shared" ref="J44" si="207">SUM(I44:I45)</f>
        <v>0.97364573099415197</v>
      </c>
      <c r="K44" s="329">
        <f t="shared" ref="K44" si="208">J44/$G$4</f>
        <v>0.17232667805206228</v>
      </c>
      <c r="L44" s="330">
        <f>SUM(I44:I45)+$H$4</f>
        <v>1.2272973976608186</v>
      </c>
      <c r="M44" s="329">
        <f t="shared" ref="M44" si="209">L44/$G$4</f>
        <v>0.21722077834704753</v>
      </c>
      <c r="N44" s="4">
        <v>45</v>
      </c>
      <c r="O44" s="256">
        <v>0</v>
      </c>
      <c r="P44" s="4" t="s">
        <v>2</v>
      </c>
      <c r="Q44" s="12">
        <f>IFERROR(INDEX('Item Price Summary'!$O:$O,MATCH($D44,'Item Price Summary'!$G:$G,0))*N44*(1+O44),0)</f>
        <v>0.29403000000000001</v>
      </c>
      <c r="R44" s="330">
        <f t="shared" ref="R44" si="210">SUM(Q44:Q45)</f>
        <v>1.4604685964912281</v>
      </c>
      <c r="S44" s="329">
        <f t="shared" ref="S44" si="211">R44/$G$5</f>
        <v>0.21961933781822976</v>
      </c>
      <c r="T44" s="330">
        <f>SUM(Q44:Q45)+$H$5</f>
        <v>1.7192902631578948</v>
      </c>
      <c r="U44" s="329">
        <f t="shared" ref="U44" si="212">(SUM(T44)+$H$5)/$G$5</f>
        <v>0.297460440575122</v>
      </c>
      <c r="V44" s="4">
        <v>62</v>
      </c>
      <c r="W44" s="256">
        <v>0</v>
      </c>
      <c r="X44" s="4" t="s">
        <v>2</v>
      </c>
      <c r="Y44" s="12">
        <f>IFERROR(INDEX('Item Price Summary'!$O:$O,MATCH($D44,'Item Price Summary'!$G:$G,0))*V44*(1+W44),0)</f>
        <v>0.40510800000000002</v>
      </c>
      <c r="Z44" s="330">
        <f t="shared" ref="Z44" si="213">SUM(Y44:Y45)</f>
        <v>1.960359461988304</v>
      </c>
      <c r="AA44" s="329">
        <f t="shared" ref="AA44" si="214">SUM(Z44)/$G$6</f>
        <v>0.25625613882200049</v>
      </c>
      <c r="AB44" s="330">
        <f t="shared" ref="AB44" si="215">SUM(Y44:Y45)+$H$6</f>
        <v>2.2525711286549708</v>
      </c>
      <c r="AC44" s="329">
        <f t="shared" ref="AC44" si="216">AB44/$G$6</f>
        <v>0.29445374230783933</v>
      </c>
      <c r="AD44" s="4">
        <v>90</v>
      </c>
      <c r="AE44" s="252">
        <v>0</v>
      </c>
      <c r="AF44" s="4" t="s">
        <v>2</v>
      </c>
      <c r="AG44" s="12">
        <f>IFERROR(INDEX('Item Price Summary'!$O:$O,MATCH($D44,'Item Price Summary'!$G:$G,0))*AD44*(1+AE44),0)</f>
        <v>0.58806000000000003</v>
      </c>
      <c r="AH44" s="331">
        <f t="shared" ref="AH44" si="217">SUM(AG44:AG45)</f>
        <v>2.9209371929824561</v>
      </c>
      <c r="AI44" s="329" t="e">
        <f t="shared" ref="AI44" si="218">AH44/$G$7</f>
        <v>#VALUE!</v>
      </c>
      <c r="AJ44" s="331" t="e">
        <f>SUM(AG44:AG45)+$H$7</f>
        <v>#VALUE!</v>
      </c>
      <c r="AK44" s="329" t="e">
        <f t="shared" ref="AK44" si="219">AJ44/$G$7</f>
        <v>#VALUE!</v>
      </c>
      <c r="AL44" s="4">
        <v>93</v>
      </c>
      <c r="AM44" s="256">
        <v>0</v>
      </c>
      <c r="AN44" s="4" t="s">
        <v>2</v>
      </c>
      <c r="AO44" s="12">
        <f>IFERROR(INDEX('Item Price Summary'!$O:$O,MATCH($D44,'Item Price Summary'!$G:$G,0))*AL44*(1+AM44),0)</f>
        <v>0.60766200000000004</v>
      </c>
      <c r="AP44" s="330">
        <f t="shared" ref="AP44" si="220">SUM(AO44:AO45)</f>
        <v>2.940539192982456</v>
      </c>
      <c r="AQ44" s="329">
        <f t="shared" ref="AQ44" si="221">AP44/$G$8</f>
        <v>0.30471908735569492</v>
      </c>
      <c r="AR44" s="330">
        <f>SUM(AO44:AO45)+$H$8</f>
        <v>3.6563925263157895</v>
      </c>
      <c r="AS44" s="329">
        <f t="shared" ref="AS44" si="222">AR44/$G$8</f>
        <v>0.37890077992909732</v>
      </c>
    </row>
    <row r="45" spans="2:45" x14ac:dyDescent="0.25">
      <c r="B45" s="325"/>
      <c r="C45" s="336"/>
      <c r="D45" s="21" t="s">
        <v>52</v>
      </c>
      <c r="E45" s="332"/>
      <c r="F45" s="22">
        <v>120</v>
      </c>
      <c r="G45" s="256">
        <v>0.02</v>
      </c>
      <c r="H45" s="4" t="s">
        <v>2</v>
      </c>
      <c r="I45" s="12">
        <f>IFERROR(INDEX('Item Price Summary'!$O:$O,MATCH($D45,'Item Price Summary'!$G:$G,0))*F45*(1+G45),0)</f>
        <v>0.777625730994152</v>
      </c>
      <c r="J45" s="330"/>
      <c r="K45" s="329"/>
      <c r="L45" s="330"/>
      <c r="M45" s="329"/>
      <c r="N45" s="4">
        <v>180</v>
      </c>
      <c r="O45" s="256">
        <v>0.02</v>
      </c>
      <c r="P45" s="4" t="s">
        <v>2</v>
      </c>
      <c r="Q45" s="12">
        <f>IFERROR(INDEX('Item Price Summary'!$O:$O,MATCH($D45,'Item Price Summary'!$G:$G,0))*N45*(1+O45),0)</f>
        <v>1.1664385964912281</v>
      </c>
      <c r="R45" s="330"/>
      <c r="S45" s="329"/>
      <c r="T45" s="330"/>
      <c r="U45" s="329"/>
      <c r="V45" s="4">
        <v>240</v>
      </c>
      <c r="W45" s="256">
        <v>0.02</v>
      </c>
      <c r="X45" s="4" t="s">
        <v>2</v>
      </c>
      <c r="Y45" s="12">
        <f>IFERROR(INDEX('Item Price Summary'!$O:$O,MATCH($D45,'Item Price Summary'!$G:$G,0))*V45*(1+W45),0)</f>
        <v>1.555251461988304</v>
      </c>
      <c r="Z45" s="330"/>
      <c r="AA45" s="329"/>
      <c r="AB45" s="330"/>
      <c r="AC45" s="329"/>
      <c r="AD45" s="4">
        <v>360</v>
      </c>
      <c r="AE45" s="252">
        <v>0.02</v>
      </c>
      <c r="AF45" s="4" t="s">
        <v>2</v>
      </c>
      <c r="AG45" s="12">
        <f>IFERROR(INDEX('Item Price Summary'!$O:$O,MATCH($D45,'Item Price Summary'!$G:$G,0))*AD45*(1+AE45),0)</f>
        <v>2.3328771929824561</v>
      </c>
      <c r="AH45" s="331"/>
      <c r="AI45" s="329"/>
      <c r="AJ45" s="331"/>
      <c r="AK45" s="329"/>
      <c r="AL45" s="4">
        <v>360</v>
      </c>
      <c r="AM45" s="256">
        <v>0.02</v>
      </c>
      <c r="AN45" s="4" t="s">
        <v>2</v>
      </c>
      <c r="AO45" s="12">
        <f>IFERROR(INDEX('Item Price Summary'!$O:$O,MATCH($D45,'Item Price Summary'!$G:$G,0))*AL45*(1+AM45),0)</f>
        <v>2.3328771929824561</v>
      </c>
      <c r="AP45" s="330"/>
      <c r="AQ45" s="329"/>
      <c r="AR45" s="330"/>
      <c r="AS45" s="329"/>
    </row>
    <row r="46" spans="2:45" x14ac:dyDescent="0.25">
      <c r="B46" s="325"/>
      <c r="C46" s="325" t="s">
        <v>42</v>
      </c>
      <c r="D46" s="21" t="s">
        <v>57</v>
      </c>
      <c r="E46" s="332" t="s">
        <v>122</v>
      </c>
      <c r="F46" s="22">
        <v>28</v>
      </c>
      <c r="G46" s="256">
        <v>0</v>
      </c>
      <c r="H46" s="4" t="s">
        <v>2</v>
      </c>
      <c r="I46" s="12">
        <f>IFERROR(INDEX('Item Price Summary'!$O:$O,MATCH($D46,'Item Price Summary'!$G:$G,0))*F46*(1+G46),0)</f>
        <v>0.14571200000000001</v>
      </c>
      <c r="J46" s="330">
        <f>SUM(I46:I47)</f>
        <v>0.90391862768031195</v>
      </c>
      <c r="K46" s="329">
        <f t="shared" ref="K46" si="223">J46/$G$4</f>
        <v>0.15998559781952423</v>
      </c>
      <c r="L46" s="330">
        <f>SUM(I46:I47)+$H$4</f>
        <v>1.1575702943469786</v>
      </c>
      <c r="M46" s="329">
        <f t="shared" ref="M46" si="224">L46/$G$4</f>
        <v>0.20487969811450946</v>
      </c>
      <c r="N46" s="4">
        <v>42</v>
      </c>
      <c r="O46" s="256">
        <v>0</v>
      </c>
      <c r="P46" s="4" t="s">
        <v>2</v>
      </c>
      <c r="Q46" s="12">
        <f>IFERROR(INDEX('Item Price Summary'!$O:$O,MATCH($D46,'Item Price Summary'!$G:$G,0))*N46*(1+O46),0)</f>
        <v>0.21856800000000001</v>
      </c>
      <c r="R46" s="330">
        <f>SUM(Q46:Q47)</f>
        <v>1.3558779415204678</v>
      </c>
      <c r="S46" s="329">
        <f t="shared" ref="S46" si="225">R46/$G$5</f>
        <v>0.20389141977751393</v>
      </c>
      <c r="T46" s="330">
        <f>SUM(Q46:Q47)+$H$5</f>
        <v>1.6146996081871345</v>
      </c>
      <c r="U46" s="329">
        <f t="shared" ref="U46" si="226">(SUM(T46)+$H$5)/$G$5</f>
        <v>0.28173252253440617</v>
      </c>
      <c r="V46" s="4">
        <v>56</v>
      </c>
      <c r="W46" s="256">
        <v>0</v>
      </c>
      <c r="X46" s="4" t="s">
        <v>2</v>
      </c>
      <c r="Y46" s="12">
        <f>IFERROR(INDEX('Item Price Summary'!$O:$O,MATCH($D46,'Item Price Summary'!$G:$G,0))*V46*(1+W46),0)</f>
        <v>0.29142400000000002</v>
      </c>
      <c r="Z46" s="330">
        <f>SUM(Y46:Y47)</f>
        <v>1.8078372553606239</v>
      </c>
      <c r="AA46" s="329">
        <f t="shared" ref="AA46" si="227">SUM(Z46)/$G$6</f>
        <v>0.23631859547197698</v>
      </c>
      <c r="AB46" s="330">
        <f t="shared" ref="AB46" si="228">SUM(Y46:Y47)+$H$6</f>
        <v>2.1000489220272907</v>
      </c>
      <c r="AC46" s="329">
        <f t="shared" ref="AC46" si="229">AB46/$G$6</f>
        <v>0.27451619895781576</v>
      </c>
      <c r="AD46" s="4">
        <v>84</v>
      </c>
      <c r="AE46" s="252">
        <v>0</v>
      </c>
      <c r="AF46" s="4" t="s">
        <v>2</v>
      </c>
      <c r="AG46" s="12">
        <f>IFERROR(INDEX('Item Price Summary'!$O:$O,MATCH($D46,'Item Price Summary'!$G:$G,0))*AD46*(1+AE46),0)</f>
        <v>0.43713600000000002</v>
      </c>
      <c r="AH46" s="331">
        <f>SUM(AG46:AG47)</f>
        <v>2.7117558830409356</v>
      </c>
      <c r="AI46" s="329" t="e">
        <f t="shared" ref="AI46" si="230">AH46/$G$7</f>
        <v>#VALUE!</v>
      </c>
      <c r="AJ46" s="331" t="e">
        <f>SUM(AG46:AG47)+$H$7</f>
        <v>#VALUE!</v>
      </c>
      <c r="AK46" s="329" t="e">
        <f t="shared" ref="AK46" si="231">AJ46/$G$7</f>
        <v>#VALUE!</v>
      </c>
      <c r="AL46" s="4">
        <v>84</v>
      </c>
      <c r="AM46" s="256">
        <v>0</v>
      </c>
      <c r="AN46" s="4" t="s">
        <v>2</v>
      </c>
      <c r="AO46" s="12">
        <f>IFERROR(INDEX('Item Price Summary'!$O:$O,MATCH($D46,'Item Price Summary'!$G:$G,0))*AL46*(1+AM46),0)</f>
        <v>0.43713600000000002</v>
      </c>
      <c r="AP46" s="330">
        <f>SUM(AO46:AO47)</f>
        <v>2.7117558830409356</v>
      </c>
      <c r="AQ46" s="329">
        <f t="shared" ref="AQ46" si="232">AP46/$G$8</f>
        <v>0.28101097233584826</v>
      </c>
      <c r="AR46" s="330">
        <f>SUM(AO46:AO47)+$H$8</f>
        <v>3.4276092163742691</v>
      </c>
      <c r="AS46" s="329">
        <f t="shared" ref="AS46" si="233">AR46/$G$8</f>
        <v>0.35519266490925067</v>
      </c>
    </row>
    <row r="47" spans="2:45" x14ac:dyDescent="0.25">
      <c r="B47" s="325"/>
      <c r="C47" s="325"/>
      <c r="D47" s="21" t="s">
        <v>49</v>
      </c>
      <c r="E47" s="332"/>
      <c r="F47" s="22">
        <v>100</v>
      </c>
      <c r="G47" s="256">
        <v>0.02</v>
      </c>
      <c r="H47" s="4" t="s">
        <v>2</v>
      </c>
      <c r="I47" s="12">
        <f>IFERROR(INDEX('Item Price Summary'!$O:$O,MATCH($D47,'Item Price Summary'!$G:$G,0))*F47*(1+G47),0)</f>
        <v>0.75820662768031188</v>
      </c>
      <c r="J47" s="330"/>
      <c r="K47" s="329"/>
      <c r="L47" s="330"/>
      <c r="M47" s="329"/>
      <c r="N47" s="4">
        <v>150</v>
      </c>
      <c r="O47" s="256">
        <v>0.02</v>
      </c>
      <c r="P47" s="4" t="s">
        <v>2</v>
      </c>
      <c r="Q47" s="12">
        <f>IFERROR(INDEX('Item Price Summary'!$O:$O,MATCH($D47,'Item Price Summary'!$G:$G,0))*N47*(1+O47),0)</f>
        <v>1.1373099415204677</v>
      </c>
      <c r="R47" s="330"/>
      <c r="S47" s="329"/>
      <c r="T47" s="330"/>
      <c r="U47" s="329"/>
      <c r="V47" s="4">
        <v>200</v>
      </c>
      <c r="W47" s="256">
        <v>0.02</v>
      </c>
      <c r="X47" s="4" t="s">
        <v>2</v>
      </c>
      <c r="Y47" s="12">
        <f>IFERROR(INDEX('Item Price Summary'!$O:$O,MATCH($D47,'Item Price Summary'!$G:$G,0))*V47*(1+W47),0)</f>
        <v>1.5164132553606238</v>
      </c>
      <c r="Z47" s="330"/>
      <c r="AA47" s="329"/>
      <c r="AB47" s="330"/>
      <c r="AC47" s="329"/>
      <c r="AD47" s="4">
        <v>300</v>
      </c>
      <c r="AE47" s="252">
        <v>0.02</v>
      </c>
      <c r="AF47" s="4" t="s">
        <v>2</v>
      </c>
      <c r="AG47" s="12">
        <f>IFERROR(INDEX('Item Price Summary'!$O:$O,MATCH($D47,'Item Price Summary'!$G:$G,0))*AD47*(1+AE47),0)</f>
        <v>2.2746198830409354</v>
      </c>
      <c r="AH47" s="331"/>
      <c r="AI47" s="329"/>
      <c r="AJ47" s="331"/>
      <c r="AK47" s="329"/>
      <c r="AL47" s="4">
        <v>300</v>
      </c>
      <c r="AM47" s="256">
        <v>0.02</v>
      </c>
      <c r="AN47" s="4" t="s">
        <v>2</v>
      </c>
      <c r="AO47" s="12">
        <f>IFERROR(INDEX('Item Price Summary'!$O:$O,MATCH($D47,'Item Price Summary'!$G:$G,0))*AL47*(1+AM47),0)</f>
        <v>2.2746198830409354</v>
      </c>
      <c r="AP47" s="330"/>
      <c r="AQ47" s="329"/>
      <c r="AR47" s="330"/>
      <c r="AS47" s="329"/>
    </row>
    <row r="48" spans="2:45" x14ac:dyDescent="0.25">
      <c r="B48" s="325"/>
      <c r="C48" s="325" t="s">
        <v>41</v>
      </c>
      <c r="D48" s="21" t="s">
        <v>57</v>
      </c>
      <c r="E48" s="332"/>
      <c r="F48" s="22">
        <v>28</v>
      </c>
      <c r="G48" s="256">
        <v>0</v>
      </c>
      <c r="H48" s="4" t="s">
        <v>2</v>
      </c>
      <c r="I48" s="12">
        <f>IFERROR(INDEX('Item Price Summary'!$O:$O,MATCH($D48,'Item Price Summary'!$G:$G,0))*F48*(1+G48),0)</f>
        <v>0.14571200000000001</v>
      </c>
      <c r="J48" s="330">
        <f t="shared" ref="J48" si="234">SUM(I48:I49)</f>
        <v>0.89894786744639377</v>
      </c>
      <c r="K48" s="329">
        <f t="shared" ref="K48" si="235">J48/$G$4</f>
        <v>0.15910581724714934</v>
      </c>
      <c r="L48" s="330">
        <f>SUM(I48:I49)+$H$4</f>
        <v>1.1525995341130604</v>
      </c>
      <c r="M48" s="329">
        <f t="shared" ref="M48" si="236">L48/$G$4</f>
        <v>0.20399991754213456</v>
      </c>
      <c r="N48" s="4">
        <v>42</v>
      </c>
      <c r="O48" s="256">
        <v>0</v>
      </c>
      <c r="P48" s="4" t="s">
        <v>2</v>
      </c>
      <c r="Q48" s="12">
        <f>IFERROR(INDEX('Item Price Summary'!$O:$O,MATCH($D48,'Item Price Summary'!$G:$G,0))*N48*(1+O48),0)</f>
        <v>0.21856800000000001</v>
      </c>
      <c r="R48" s="330">
        <f t="shared" ref="R48" si="237">SUM(Q48:Q49)</f>
        <v>1.348421801169591</v>
      </c>
      <c r="S48" s="329">
        <f t="shared" ref="S48" si="238">R48/$G$5</f>
        <v>0.20277019566460014</v>
      </c>
      <c r="T48" s="330">
        <f>SUM(Q48:Q49)+$H$5</f>
        <v>1.6072434678362577</v>
      </c>
      <c r="U48" s="329">
        <f t="shared" ref="U48" si="239">(SUM(T48)+$H$5)/$G$5</f>
        <v>0.28061129842149241</v>
      </c>
      <c r="V48" s="4">
        <v>56</v>
      </c>
      <c r="W48" s="256">
        <v>0</v>
      </c>
      <c r="X48" s="4" t="s">
        <v>2</v>
      </c>
      <c r="Y48" s="12">
        <f>IFERROR(INDEX('Item Price Summary'!$O:$O,MATCH($D48,'Item Price Summary'!$G:$G,0))*V48*(1+W48),0)</f>
        <v>0.29142400000000002</v>
      </c>
      <c r="Z48" s="330">
        <f t="shared" ref="Z48" si="240">SUM(Y48:Y49)</f>
        <v>1.7978957348927875</v>
      </c>
      <c r="AA48" s="329">
        <f t="shared" ref="AA48" si="241">SUM(Z48)/$G$6</f>
        <v>0.23501905031278267</v>
      </c>
      <c r="AB48" s="330">
        <f t="shared" ref="AB48" si="242">SUM(Y48:Y49)+$H$6</f>
        <v>2.0901074015594543</v>
      </c>
      <c r="AC48" s="329">
        <f t="shared" ref="AC48" si="243">AB48/$G$6</f>
        <v>0.27321665379862148</v>
      </c>
      <c r="AD48" s="4">
        <v>84</v>
      </c>
      <c r="AE48" s="252">
        <v>0</v>
      </c>
      <c r="AF48" s="4" t="s">
        <v>2</v>
      </c>
      <c r="AG48" s="12">
        <f>IFERROR(INDEX('Item Price Summary'!$O:$O,MATCH($D48,'Item Price Summary'!$G:$G,0))*AD48*(1+AE48),0)</f>
        <v>0.43713600000000002</v>
      </c>
      <c r="AH48" s="331">
        <f t="shared" ref="AH48" si="244">SUM(AG48:AG49)</f>
        <v>2.696843602339182</v>
      </c>
      <c r="AI48" s="329" t="e">
        <f t="shared" ref="AI48" si="245">AH48/$G$7</f>
        <v>#VALUE!</v>
      </c>
      <c r="AJ48" s="331" t="e">
        <f>SUM(AG48:AG49)+$H$7</f>
        <v>#VALUE!</v>
      </c>
      <c r="AK48" s="329" t="e">
        <f t="shared" ref="AK48" si="246">AJ48/$G$7</f>
        <v>#VALUE!</v>
      </c>
      <c r="AL48" s="4">
        <v>84</v>
      </c>
      <c r="AM48" s="256">
        <v>0</v>
      </c>
      <c r="AN48" s="4" t="s">
        <v>2</v>
      </c>
      <c r="AO48" s="12">
        <f>IFERROR(INDEX('Item Price Summary'!$O:$O,MATCH($D48,'Item Price Summary'!$G:$G,0))*AL48*(1+AM48),0)</f>
        <v>0.43713600000000002</v>
      </c>
      <c r="AP48" s="330">
        <f t="shared" ref="AP48" si="247">SUM(AO48:AO49)</f>
        <v>2.696843602339182</v>
      </c>
      <c r="AQ48" s="329">
        <f t="shared" ref="AQ48" si="248">AP48/$G$8</f>
        <v>0.27946565827349035</v>
      </c>
      <c r="AR48" s="330">
        <f>SUM(AO48:AO49)+$H$8</f>
        <v>3.4126969356725154</v>
      </c>
      <c r="AS48" s="329">
        <f t="shared" ref="AS48" si="249">AR48/$G$8</f>
        <v>0.35364735084689275</v>
      </c>
    </row>
    <row r="49" spans="2:45" x14ac:dyDescent="0.25">
      <c r="B49" s="325"/>
      <c r="C49" s="325"/>
      <c r="D49" s="21" t="s">
        <v>50</v>
      </c>
      <c r="E49" s="332"/>
      <c r="F49" s="22">
        <v>100</v>
      </c>
      <c r="G49" s="256">
        <v>0.02</v>
      </c>
      <c r="H49" s="4" t="s">
        <v>2</v>
      </c>
      <c r="I49" s="12">
        <f>IFERROR(INDEX('Item Price Summary'!$O:$O,MATCH($D49,'Item Price Summary'!$G:$G,0))*F49*(1+G49),0)</f>
        <v>0.75323586744639381</v>
      </c>
      <c r="J49" s="330"/>
      <c r="K49" s="329"/>
      <c r="L49" s="330"/>
      <c r="M49" s="329"/>
      <c r="N49" s="4">
        <v>150</v>
      </c>
      <c r="O49" s="256">
        <v>0.02</v>
      </c>
      <c r="P49" s="4" t="s">
        <v>2</v>
      </c>
      <c r="Q49" s="12">
        <f>IFERROR(INDEX('Item Price Summary'!$O:$O,MATCH($D49,'Item Price Summary'!$G:$G,0))*N49*(1+O49),0)</f>
        <v>1.1298538011695909</v>
      </c>
      <c r="R49" s="330"/>
      <c r="S49" s="329"/>
      <c r="T49" s="330"/>
      <c r="U49" s="329"/>
      <c r="V49" s="4">
        <v>200</v>
      </c>
      <c r="W49" s="256">
        <v>0.02</v>
      </c>
      <c r="X49" s="4" t="s">
        <v>2</v>
      </c>
      <c r="Y49" s="12">
        <f>IFERROR(INDEX('Item Price Summary'!$O:$O,MATCH($D49,'Item Price Summary'!$G:$G,0))*V49*(1+W49),0)</f>
        <v>1.5064717348927876</v>
      </c>
      <c r="Z49" s="330"/>
      <c r="AA49" s="329"/>
      <c r="AB49" s="330"/>
      <c r="AC49" s="329"/>
      <c r="AD49" s="4">
        <v>300</v>
      </c>
      <c r="AE49" s="252">
        <v>0.02</v>
      </c>
      <c r="AF49" s="4" t="s">
        <v>2</v>
      </c>
      <c r="AG49" s="12">
        <f>IFERROR(INDEX('Item Price Summary'!$O:$O,MATCH($D49,'Item Price Summary'!$G:$G,0))*AD49*(1+AE49),0)</f>
        <v>2.2597076023391818</v>
      </c>
      <c r="AH49" s="331"/>
      <c r="AI49" s="329"/>
      <c r="AJ49" s="331"/>
      <c r="AK49" s="329"/>
      <c r="AL49" s="4">
        <v>300</v>
      </c>
      <c r="AM49" s="256">
        <v>0.02</v>
      </c>
      <c r="AN49" s="4" t="s">
        <v>2</v>
      </c>
      <c r="AO49" s="12">
        <f>IFERROR(INDEX('Item Price Summary'!$O:$O,MATCH($D49,'Item Price Summary'!$G:$G,0))*AL49*(1+AM49),0)</f>
        <v>2.2597076023391818</v>
      </c>
      <c r="AP49" s="330"/>
      <c r="AQ49" s="329"/>
      <c r="AR49" s="330"/>
      <c r="AS49" s="329"/>
    </row>
    <row r="50" spans="2:45" x14ac:dyDescent="0.25">
      <c r="B50" s="325"/>
      <c r="C50" s="325" t="s">
        <v>476</v>
      </c>
      <c r="D50" s="21" t="s">
        <v>57</v>
      </c>
      <c r="E50" s="332"/>
      <c r="F50" s="22">
        <v>28</v>
      </c>
      <c r="G50" s="256">
        <v>0</v>
      </c>
      <c r="H50" s="4" t="s">
        <v>2</v>
      </c>
      <c r="I50" s="12">
        <f>IFERROR(INDEX('Item Price Summary'!$O:$O,MATCH($D50,'Item Price Summary'!$G:$G,0))*F50*(1+G50),0)</f>
        <v>0.14571200000000001</v>
      </c>
      <c r="J50" s="330">
        <f t="shared" ref="J50" si="250">SUM(I50:I51)</f>
        <v>0.95097515789473697</v>
      </c>
      <c r="K50" s="329">
        <f t="shared" ref="K50" si="251">J50/$G$4</f>
        <v>0.16831418723800654</v>
      </c>
      <c r="L50" s="330">
        <f>SUM(I50:I51)+$H$4</f>
        <v>1.2046268245614036</v>
      </c>
      <c r="M50" s="329">
        <f t="shared" ref="M50" si="252">L50/$G$4</f>
        <v>0.21320828753299176</v>
      </c>
      <c r="N50" s="4">
        <v>42</v>
      </c>
      <c r="O50" s="256">
        <v>0</v>
      </c>
      <c r="P50" s="4" t="s">
        <v>2</v>
      </c>
      <c r="Q50" s="12">
        <f>IFERROR(INDEX('Item Price Summary'!$O:$O,MATCH($D50,'Item Price Summary'!$G:$G,0))*N50*(1+O50),0)</f>
        <v>0.21856800000000001</v>
      </c>
      <c r="R50" s="330">
        <f t="shared" ref="R50" si="253">SUM(Q50:Q51)</f>
        <v>1.4264627368421054</v>
      </c>
      <c r="S50" s="329">
        <f t="shared" ref="S50" si="254">R50/$G$5</f>
        <v>0.21450567471309856</v>
      </c>
      <c r="T50" s="330">
        <f>SUM(Q50:Q51)+$H$5</f>
        <v>1.6852844035087722</v>
      </c>
      <c r="U50" s="329">
        <f t="shared" ref="U50" si="255">(SUM(T50)+$H$5)/$G$5</f>
        <v>0.29234677746999077</v>
      </c>
      <c r="V50" s="4">
        <v>56</v>
      </c>
      <c r="W50" s="256">
        <v>0</v>
      </c>
      <c r="X50" s="4" t="s">
        <v>2</v>
      </c>
      <c r="Y50" s="12">
        <f>IFERROR(INDEX('Item Price Summary'!$O:$O,MATCH($D50,'Item Price Summary'!$G:$G,0))*V50*(1+W50),0)</f>
        <v>0.29142400000000002</v>
      </c>
      <c r="Z50" s="330">
        <f t="shared" ref="Z50" si="256">SUM(Y50:Y51)</f>
        <v>1.9019503157894739</v>
      </c>
      <c r="AA50" s="329">
        <f t="shared" ref="AA50" si="257">SUM(Z50)/$G$6</f>
        <v>0.24862095631234951</v>
      </c>
      <c r="AB50" s="330">
        <f t="shared" ref="AB50" si="258">SUM(Y50:Y51)+$H$6</f>
        <v>2.1941619824561407</v>
      </c>
      <c r="AC50" s="329">
        <f t="shared" ref="AC50" si="259">AB50/$G$6</f>
        <v>0.28681855979818832</v>
      </c>
      <c r="AD50" s="4">
        <v>84</v>
      </c>
      <c r="AE50" s="252">
        <v>0</v>
      </c>
      <c r="AF50" s="4" t="s">
        <v>2</v>
      </c>
      <c r="AG50" s="12">
        <f>IFERROR(INDEX('Item Price Summary'!$O:$O,MATCH($D50,'Item Price Summary'!$G:$G,0))*AD50*(1+AE50),0)</f>
        <v>0.43713600000000002</v>
      </c>
      <c r="AH50" s="331">
        <f t="shared" ref="AH50" si="260">SUM(AG50:AG51)</f>
        <v>2.8529254736842109</v>
      </c>
      <c r="AI50" s="329" t="e">
        <f t="shared" ref="AI50" si="261">AH50/$G$7</f>
        <v>#VALUE!</v>
      </c>
      <c r="AJ50" s="331" t="e">
        <f>SUM(AG50:AG51)+$H$7</f>
        <v>#VALUE!</v>
      </c>
      <c r="AK50" s="329" t="e">
        <f t="shared" ref="AK50" si="262">AJ50/$G$7</f>
        <v>#VALUE!</v>
      </c>
      <c r="AL50" s="4">
        <v>84</v>
      </c>
      <c r="AM50" s="256">
        <v>0</v>
      </c>
      <c r="AN50" s="4" t="s">
        <v>2</v>
      </c>
      <c r="AO50" s="12">
        <f>IFERROR(INDEX('Item Price Summary'!$O:$O,MATCH($D50,'Item Price Summary'!$G:$G,0))*AL50*(1+AM50),0)</f>
        <v>0.43713600000000002</v>
      </c>
      <c r="AP50" s="330">
        <f t="shared" ref="AP50" si="263">SUM(AO50:AO51)</f>
        <v>2.8529254736842109</v>
      </c>
      <c r="AQ50" s="329">
        <f t="shared" ref="AQ50" si="264">AP50/$G$8</f>
        <v>0.29563994545950373</v>
      </c>
      <c r="AR50" s="330">
        <f>SUM(AO50:AO51)+$H$8</f>
        <v>3.5687788070175444</v>
      </c>
      <c r="AS50" s="329">
        <f t="shared" ref="AS50" si="265">AR50/$G$8</f>
        <v>0.36982163803290613</v>
      </c>
    </row>
    <row r="51" spans="2:45" x14ac:dyDescent="0.25">
      <c r="B51" s="325"/>
      <c r="C51" s="325"/>
      <c r="D51" s="21" t="s">
        <v>51</v>
      </c>
      <c r="E51" s="332"/>
      <c r="F51" s="22">
        <v>100</v>
      </c>
      <c r="G51" s="256">
        <v>0.02</v>
      </c>
      <c r="H51" s="4" t="s">
        <v>2</v>
      </c>
      <c r="I51" s="12">
        <f>IFERROR(INDEX('Item Price Summary'!$O:$O,MATCH($D51,'Item Price Summary'!$G:$G,0))*F51*(1+G51),0)</f>
        <v>0.8052631578947369</v>
      </c>
      <c r="J51" s="330"/>
      <c r="K51" s="329"/>
      <c r="L51" s="330"/>
      <c r="M51" s="329"/>
      <c r="N51" s="4">
        <v>150</v>
      </c>
      <c r="O51" s="256">
        <v>0.02</v>
      </c>
      <c r="P51" s="4" t="s">
        <v>2</v>
      </c>
      <c r="Q51" s="12">
        <f>IFERROR(INDEX('Item Price Summary'!$O:$O,MATCH($D51,'Item Price Summary'!$G:$G,0))*N51*(1+O51),0)</f>
        <v>1.2078947368421054</v>
      </c>
      <c r="R51" s="330"/>
      <c r="S51" s="329"/>
      <c r="T51" s="330"/>
      <c r="U51" s="329"/>
      <c r="V51" s="4">
        <v>200</v>
      </c>
      <c r="W51" s="256">
        <v>0.02</v>
      </c>
      <c r="X51" s="4" t="s">
        <v>2</v>
      </c>
      <c r="Y51" s="12">
        <f>IFERROR(INDEX('Item Price Summary'!$O:$O,MATCH($D51,'Item Price Summary'!$G:$G,0))*V51*(1+W51),0)</f>
        <v>1.6105263157894738</v>
      </c>
      <c r="Z51" s="330"/>
      <c r="AA51" s="329"/>
      <c r="AB51" s="330"/>
      <c r="AC51" s="329"/>
      <c r="AD51" s="4">
        <v>300</v>
      </c>
      <c r="AE51" s="252">
        <v>0.02</v>
      </c>
      <c r="AF51" s="4" t="s">
        <v>2</v>
      </c>
      <c r="AG51" s="12">
        <f>IFERROR(INDEX('Item Price Summary'!$O:$O,MATCH($D51,'Item Price Summary'!$G:$G,0))*AD51*(1+AE51),0)</f>
        <v>2.4157894736842107</v>
      </c>
      <c r="AH51" s="331"/>
      <c r="AI51" s="329"/>
      <c r="AJ51" s="331"/>
      <c r="AK51" s="329"/>
      <c r="AL51" s="4">
        <v>300</v>
      </c>
      <c r="AM51" s="256">
        <v>0.02</v>
      </c>
      <c r="AN51" s="4" t="s">
        <v>2</v>
      </c>
      <c r="AO51" s="12">
        <f>IFERROR(INDEX('Item Price Summary'!$O:$O,MATCH($D51,'Item Price Summary'!$G:$G,0))*AL51*(1+AM51),0)</f>
        <v>2.4157894736842107</v>
      </c>
      <c r="AP51" s="330"/>
      <c r="AQ51" s="329"/>
      <c r="AR51" s="330"/>
      <c r="AS51" s="329"/>
    </row>
    <row r="52" spans="2:45" x14ac:dyDescent="0.25">
      <c r="B52" s="325"/>
      <c r="C52" s="325" t="s">
        <v>40</v>
      </c>
      <c r="D52" s="21" t="s">
        <v>57</v>
      </c>
      <c r="E52" s="332"/>
      <c r="F52" s="22">
        <v>28</v>
      </c>
      <c r="G52" s="256">
        <v>0</v>
      </c>
      <c r="H52" s="4" t="s">
        <v>2</v>
      </c>
      <c r="I52" s="12">
        <f>IFERROR(INDEX('Item Price Summary'!$O:$O,MATCH($D52,'Item Price Summary'!$G:$G,0))*F52*(1+G52),0)</f>
        <v>0.14571200000000001</v>
      </c>
      <c r="J52" s="330">
        <f t="shared" ref="J52" si="266">SUM(I52:I53)</f>
        <v>0.92333773099415195</v>
      </c>
      <c r="K52" s="329">
        <f t="shared" ref="K52" si="267">J52/$G$4</f>
        <v>0.16342260725560209</v>
      </c>
      <c r="L52" s="330">
        <f>SUM(I52:I53)+$H$4</f>
        <v>1.1769893976608186</v>
      </c>
      <c r="M52" s="329">
        <f t="shared" ref="M52" si="268">L52/$G$4</f>
        <v>0.20831670755058734</v>
      </c>
      <c r="N52" s="4">
        <v>42</v>
      </c>
      <c r="O52" s="256">
        <v>0</v>
      </c>
      <c r="P52" s="4" t="s">
        <v>2</v>
      </c>
      <c r="Q52" s="12">
        <f>IFERROR(INDEX('Item Price Summary'!$O:$O,MATCH($D52,'Item Price Summary'!$G:$G,0))*N52*(1+O52),0)</f>
        <v>0.21856800000000001</v>
      </c>
      <c r="R52" s="330">
        <f t="shared" ref="R52" si="269">SUM(Q52:Q53)</f>
        <v>1.3850065964912281</v>
      </c>
      <c r="S52" s="329">
        <f t="shared" ref="S52" si="270">R52/$G$5</f>
        <v>0.20827166864529745</v>
      </c>
      <c r="T52" s="330">
        <f>SUM(Q52:Q53)+$H$5</f>
        <v>1.6438282631578949</v>
      </c>
      <c r="U52" s="329">
        <f t="shared" ref="U52" si="271">(SUM(T52)+$H$5)/$G$5</f>
        <v>0.28611277140218971</v>
      </c>
      <c r="V52" s="4">
        <v>56</v>
      </c>
      <c r="W52" s="256">
        <v>0</v>
      </c>
      <c r="X52" s="4" t="s">
        <v>2</v>
      </c>
      <c r="Y52" s="12">
        <f>IFERROR(INDEX('Item Price Summary'!$O:$O,MATCH($D52,'Item Price Summary'!$G:$G,0))*V52*(1+W52),0)</f>
        <v>0.29142400000000002</v>
      </c>
      <c r="Z52" s="330">
        <f t="shared" ref="Z52" si="272">SUM(Y52:Y53)</f>
        <v>1.8466754619883039</v>
      </c>
      <c r="AA52" s="329">
        <f t="shared" ref="AA52" si="273">SUM(Z52)/$G$6</f>
        <v>0.24139548522722926</v>
      </c>
      <c r="AB52" s="330">
        <f t="shared" ref="AB52" si="274">SUM(Y52:Y53)+$H$6</f>
        <v>2.1388871286549707</v>
      </c>
      <c r="AC52" s="329">
        <f t="shared" ref="AC52" si="275">AB52/$G$6</f>
        <v>0.27959308871306804</v>
      </c>
      <c r="AD52" s="4">
        <v>84</v>
      </c>
      <c r="AE52" s="252">
        <v>0</v>
      </c>
      <c r="AF52" s="4" t="s">
        <v>2</v>
      </c>
      <c r="AG52" s="12">
        <f>IFERROR(INDEX('Item Price Summary'!$O:$O,MATCH($D52,'Item Price Summary'!$G:$G,0))*AD52*(1+AE52),0)</f>
        <v>0.43713600000000002</v>
      </c>
      <c r="AH52" s="331">
        <f t="shared" ref="AH52" si="276">SUM(AG52:AG53)</f>
        <v>2.7700131929824563</v>
      </c>
      <c r="AI52" s="329" t="e">
        <f t="shared" ref="AI52" si="277">AH52/$G$7</f>
        <v>#VALUE!</v>
      </c>
      <c r="AJ52" s="331" t="e">
        <f>SUM(AG52:AG53)+$H$7</f>
        <v>#VALUE!</v>
      </c>
      <c r="AK52" s="329" t="e">
        <f t="shared" ref="AK52" si="278">AJ52/$G$7</f>
        <v>#VALUE!</v>
      </c>
      <c r="AL52" s="4">
        <v>84</v>
      </c>
      <c r="AM52" s="256">
        <v>0</v>
      </c>
      <c r="AN52" s="4" t="s">
        <v>2</v>
      </c>
      <c r="AO52" s="12">
        <f>IFERROR(INDEX('Item Price Summary'!$O:$O,MATCH($D52,'Item Price Summary'!$G:$G,0))*AL52*(1+AM52),0)</f>
        <v>0.43713600000000002</v>
      </c>
      <c r="AP52" s="330">
        <f t="shared" ref="AP52" si="279">SUM(AO52:AO53)</f>
        <v>2.7700131929824563</v>
      </c>
      <c r="AQ52" s="329">
        <f t="shared" ref="AQ52" si="280">AP52/$G$8</f>
        <v>0.2870479992727934</v>
      </c>
      <c r="AR52" s="330">
        <f>SUM(AO52:AO53)+$H$8</f>
        <v>3.4858665263157897</v>
      </c>
      <c r="AS52" s="329">
        <f t="shared" ref="AS52" si="281">AR52/$G$8</f>
        <v>0.3612296918461958</v>
      </c>
    </row>
    <row r="53" spans="2:45" x14ac:dyDescent="0.25">
      <c r="B53" s="325"/>
      <c r="C53" s="325"/>
      <c r="D53" s="21" t="s">
        <v>52</v>
      </c>
      <c r="E53" s="332"/>
      <c r="F53" s="22">
        <v>120</v>
      </c>
      <c r="G53" s="256">
        <v>0.02</v>
      </c>
      <c r="H53" s="4" t="s">
        <v>2</v>
      </c>
      <c r="I53" s="12">
        <f>IFERROR(INDEX('Item Price Summary'!$O:$O,MATCH($D53,'Item Price Summary'!$G:$G,0))*F53*(1+G53),0)</f>
        <v>0.777625730994152</v>
      </c>
      <c r="J53" s="330"/>
      <c r="K53" s="329"/>
      <c r="L53" s="330"/>
      <c r="M53" s="329"/>
      <c r="N53" s="4">
        <v>180</v>
      </c>
      <c r="O53" s="256">
        <v>0.02</v>
      </c>
      <c r="P53" s="4" t="s">
        <v>2</v>
      </c>
      <c r="Q53" s="12">
        <f>IFERROR(INDEX('Item Price Summary'!$O:$O,MATCH($D53,'Item Price Summary'!$G:$G,0))*N53*(1+O53),0)</f>
        <v>1.1664385964912281</v>
      </c>
      <c r="R53" s="330"/>
      <c r="S53" s="329"/>
      <c r="T53" s="330"/>
      <c r="U53" s="329"/>
      <c r="V53" s="4">
        <v>240</v>
      </c>
      <c r="W53" s="256">
        <v>0.02</v>
      </c>
      <c r="X53" s="4" t="s">
        <v>2</v>
      </c>
      <c r="Y53" s="12">
        <f>IFERROR(INDEX('Item Price Summary'!$O:$O,MATCH($D53,'Item Price Summary'!$G:$G,0))*V53*(1+W53),0)</f>
        <v>1.555251461988304</v>
      </c>
      <c r="Z53" s="330"/>
      <c r="AA53" s="329"/>
      <c r="AB53" s="330"/>
      <c r="AC53" s="329"/>
      <c r="AD53" s="4">
        <v>360</v>
      </c>
      <c r="AE53" s="252">
        <v>0.02</v>
      </c>
      <c r="AF53" s="4" t="s">
        <v>2</v>
      </c>
      <c r="AG53" s="12">
        <f>IFERROR(INDEX('Item Price Summary'!$O:$O,MATCH($D53,'Item Price Summary'!$G:$G,0))*AD53*(1+AE53),0)</f>
        <v>2.3328771929824561</v>
      </c>
      <c r="AH53" s="331"/>
      <c r="AI53" s="329"/>
      <c r="AJ53" s="331"/>
      <c r="AK53" s="329"/>
      <c r="AL53" s="4">
        <v>360</v>
      </c>
      <c r="AM53" s="256">
        <v>0.02</v>
      </c>
      <c r="AN53" s="4" t="s">
        <v>2</v>
      </c>
      <c r="AO53" s="12">
        <f>IFERROR(INDEX('Item Price Summary'!$O:$O,MATCH($D53,'Item Price Summary'!$G:$G,0))*AL53*(1+AM53),0)</f>
        <v>2.3328771929824561</v>
      </c>
      <c r="AP53" s="330"/>
      <c r="AQ53" s="329"/>
      <c r="AR53" s="330"/>
      <c r="AS53" s="329"/>
    </row>
    <row r="54" spans="2:45" x14ac:dyDescent="0.25">
      <c r="B54" s="325"/>
      <c r="C54" s="325" t="s">
        <v>39</v>
      </c>
      <c r="D54" s="21" t="s">
        <v>56</v>
      </c>
      <c r="E54" s="332" t="s">
        <v>123</v>
      </c>
      <c r="F54" s="22">
        <v>25</v>
      </c>
      <c r="G54" s="256">
        <v>0</v>
      </c>
      <c r="H54" s="4" t="s">
        <v>2</v>
      </c>
      <c r="I54" s="12">
        <f>IFERROR(INDEX('Item Price Summary'!$O:$O,MATCH($D54,'Item Price Summary'!$G:$G,0))*F54*(1+G54),0)</f>
        <v>0.13310000000000002</v>
      </c>
      <c r="J54" s="330">
        <f>SUM(I54:I55)</f>
        <v>0.89130662768031188</v>
      </c>
      <c r="K54" s="329">
        <f t="shared" ref="K54" si="282">J54/$G$4</f>
        <v>0.15775338543014369</v>
      </c>
      <c r="L54" s="330">
        <f>SUM(I54:I55)+$H$4</f>
        <v>1.1449582943469785</v>
      </c>
      <c r="M54" s="329">
        <f t="shared" ref="M54" si="283">L54/$G$4</f>
        <v>0.20264748572512892</v>
      </c>
      <c r="N54" s="4">
        <v>37.5</v>
      </c>
      <c r="O54" s="256">
        <v>0</v>
      </c>
      <c r="P54" s="4" t="s">
        <v>2</v>
      </c>
      <c r="Q54" s="12">
        <f>IFERROR(INDEX('Item Price Summary'!$O:$O,MATCH($D54,'Item Price Summary'!$G:$G,0))*N54*(1+O54),0)</f>
        <v>0.19965000000000002</v>
      </c>
      <c r="R54" s="330">
        <f>SUM(Q54:Q55)</f>
        <v>1.3369599415204678</v>
      </c>
      <c r="S54" s="329">
        <f t="shared" ref="S54" si="284">R54/$G$5</f>
        <v>0.20104660774743877</v>
      </c>
      <c r="T54" s="330">
        <f>SUM(Q54:Q55)+$H$5</f>
        <v>1.5957816081871345</v>
      </c>
      <c r="U54" s="329">
        <f t="shared" ref="U54" si="285">(SUM(T54)+$H$5)/$G$5</f>
        <v>0.27888771050433098</v>
      </c>
      <c r="V54" s="4">
        <v>50</v>
      </c>
      <c r="W54" s="256">
        <v>0</v>
      </c>
      <c r="X54" s="4" t="s">
        <v>2</v>
      </c>
      <c r="Y54" s="12">
        <f>IFERROR(INDEX('Item Price Summary'!$O:$O,MATCH($D54,'Item Price Summary'!$G:$G,0))*V54*(1+W54),0)</f>
        <v>0.26620000000000005</v>
      </c>
      <c r="Z54" s="330">
        <f>SUM(Y54:Y55)</f>
        <v>1.7826132553606238</v>
      </c>
      <c r="AA54" s="329">
        <f t="shared" ref="AA54" si="286">SUM(Z54)/$G$6</f>
        <v>0.23302134057001617</v>
      </c>
      <c r="AB54" s="330">
        <f t="shared" ref="AB54" si="287">SUM(Y54:Y55)+$H$6</f>
        <v>2.0748249220272905</v>
      </c>
      <c r="AC54" s="329">
        <f t="shared" ref="AC54" si="288">AB54/$G$6</f>
        <v>0.27121894405585495</v>
      </c>
      <c r="AD54" s="4">
        <v>75</v>
      </c>
      <c r="AE54" s="252">
        <v>0</v>
      </c>
      <c r="AF54" s="4" t="s">
        <v>2</v>
      </c>
      <c r="AG54" s="12">
        <f>IFERROR(INDEX('Item Price Summary'!$O:$O,MATCH($D54,'Item Price Summary'!$G:$G,0))*AD54*(1+AE54),0)</f>
        <v>0.39930000000000004</v>
      </c>
      <c r="AH54" s="331">
        <f>SUM(AG54:AG55)</f>
        <v>2.6739198830409356</v>
      </c>
      <c r="AI54" s="329" t="e">
        <f t="shared" ref="AI54" si="289">AH54/$G$7</f>
        <v>#VALUE!</v>
      </c>
      <c r="AJ54" s="331" t="e">
        <f>SUM(AG54:AG55)+$H$7</f>
        <v>#VALUE!</v>
      </c>
      <c r="AK54" s="329" t="e">
        <f t="shared" ref="AK54" si="290">AJ54/$G$7</f>
        <v>#VALUE!</v>
      </c>
      <c r="AL54" s="4">
        <v>75</v>
      </c>
      <c r="AM54" s="256">
        <v>0</v>
      </c>
      <c r="AN54" s="4" t="s">
        <v>2</v>
      </c>
      <c r="AO54" s="12">
        <f>IFERROR(INDEX('Item Price Summary'!$O:$O,MATCH($D54,'Item Price Summary'!$G:$G,0))*AL54*(1+AM54),0)</f>
        <v>0.39930000000000004</v>
      </c>
      <c r="AP54" s="330">
        <f>SUM(AO54:AO55)</f>
        <v>2.6739198830409356</v>
      </c>
      <c r="AQ54" s="329">
        <f t="shared" ref="AQ54" si="291">AP54/$G$8</f>
        <v>0.27709014332030418</v>
      </c>
      <c r="AR54" s="330">
        <f>SUM(AO54:AO55)+$H$8</f>
        <v>3.3897732163742691</v>
      </c>
      <c r="AS54" s="329">
        <f t="shared" ref="AS54" si="292">AR54/$G$8</f>
        <v>0.35127183589370664</v>
      </c>
    </row>
    <row r="55" spans="2:45" x14ac:dyDescent="0.25">
      <c r="B55" s="325"/>
      <c r="C55" s="325"/>
      <c r="D55" s="21" t="s">
        <v>49</v>
      </c>
      <c r="E55" s="332"/>
      <c r="F55" s="22">
        <v>100</v>
      </c>
      <c r="G55" s="256">
        <v>0.02</v>
      </c>
      <c r="H55" s="4" t="s">
        <v>2</v>
      </c>
      <c r="I55" s="12">
        <f>IFERROR(INDEX('Item Price Summary'!$O:$O,MATCH($D55,'Item Price Summary'!$G:$G,0))*F55*(1+G55),0)</f>
        <v>0.75820662768031188</v>
      </c>
      <c r="J55" s="330"/>
      <c r="K55" s="329"/>
      <c r="L55" s="330"/>
      <c r="M55" s="329"/>
      <c r="N55" s="4">
        <v>150</v>
      </c>
      <c r="O55" s="256">
        <v>0.02</v>
      </c>
      <c r="P55" s="4" t="s">
        <v>2</v>
      </c>
      <c r="Q55" s="12">
        <f>IFERROR(INDEX('Item Price Summary'!$O:$O,MATCH($D55,'Item Price Summary'!$G:$G,0))*N55*(1+O55),0)</f>
        <v>1.1373099415204677</v>
      </c>
      <c r="R55" s="330"/>
      <c r="S55" s="329"/>
      <c r="T55" s="330"/>
      <c r="U55" s="329"/>
      <c r="V55" s="4">
        <v>200</v>
      </c>
      <c r="W55" s="256">
        <v>0.02</v>
      </c>
      <c r="X55" s="4" t="s">
        <v>2</v>
      </c>
      <c r="Y55" s="12">
        <f>IFERROR(INDEX('Item Price Summary'!$O:$O,MATCH($D55,'Item Price Summary'!$G:$G,0))*V55*(1+W55),0)</f>
        <v>1.5164132553606238</v>
      </c>
      <c r="Z55" s="330"/>
      <c r="AA55" s="329"/>
      <c r="AB55" s="330"/>
      <c r="AC55" s="329"/>
      <c r="AD55" s="4">
        <v>300</v>
      </c>
      <c r="AE55" s="252">
        <v>0.02</v>
      </c>
      <c r="AF55" s="4" t="s">
        <v>2</v>
      </c>
      <c r="AG55" s="12">
        <f>IFERROR(INDEX('Item Price Summary'!$O:$O,MATCH($D55,'Item Price Summary'!$G:$G,0))*AD55*(1+AE55),0)</f>
        <v>2.2746198830409354</v>
      </c>
      <c r="AH55" s="331"/>
      <c r="AI55" s="329"/>
      <c r="AJ55" s="331"/>
      <c r="AK55" s="329"/>
      <c r="AL55" s="4">
        <v>300</v>
      </c>
      <c r="AM55" s="256">
        <v>0.02</v>
      </c>
      <c r="AN55" s="4" t="s">
        <v>2</v>
      </c>
      <c r="AO55" s="12">
        <f>IFERROR(INDEX('Item Price Summary'!$O:$O,MATCH($D55,'Item Price Summary'!$G:$G,0))*AL55*(1+AM55),0)</f>
        <v>2.2746198830409354</v>
      </c>
      <c r="AP55" s="330"/>
      <c r="AQ55" s="329"/>
      <c r="AR55" s="330"/>
      <c r="AS55" s="329"/>
    </row>
    <row r="56" spans="2:45" x14ac:dyDescent="0.25">
      <c r="B56" s="325"/>
      <c r="C56" s="325" t="s">
        <v>38</v>
      </c>
      <c r="D56" s="21" t="s">
        <v>56</v>
      </c>
      <c r="E56" s="332"/>
      <c r="F56" s="22">
        <v>25</v>
      </c>
      <c r="G56" s="256">
        <v>0</v>
      </c>
      <c r="H56" s="4" t="s">
        <v>2</v>
      </c>
      <c r="I56" s="12">
        <f>IFERROR(INDEX('Item Price Summary'!$O:$O,MATCH($D56,'Item Price Summary'!$G:$G,0))*F56*(1+G56),0)</f>
        <v>0.13310000000000002</v>
      </c>
      <c r="J56" s="330">
        <f t="shared" ref="J56" si="293">SUM(I56:I57)</f>
        <v>0.88633586744639381</v>
      </c>
      <c r="K56" s="329">
        <f t="shared" ref="K56" si="294">J56/$G$4</f>
        <v>0.1568736048577688</v>
      </c>
      <c r="L56" s="330">
        <f>SUM(I56:I57)+$H$4</f>
        <v>1.1399875341130605</v>
      </c>
      <c r="M56" s="329">
        <f t="shared" ref="M56" si="295">L56/$G$4</f>
        <v>0.20176770515275405</v>
      </c>
      <c r="N56" s="4">
        <v>37.5</v>
      </c>
      <c r="O56" s="256">
        <v>0</v>
      </c>
      <c r="P56" s="4" t="s">
        <v>2</v>
      </c>
      <c r="Q56" s="12">
        <f>IFERROR(INDEX('Item Price Summary'!$O:$O,MATCH($D56,'Item Price Summary'!$G:$G,0))*N56*(1+O56),0)</f>
        <v>0.19965000000000002</v>
      </c>
      <c r="R56" s="330">
        <f t="shared" ref="R56" si="296">SUM(Q56:Q57)</f>
        <v>1.329503801169591</v>
      </c>
      <c r="S56" s="329">
        <f t="shared" ref="S56" si="297">R56/$G$5</f>
        <v>0.19992538363452494</v>
      </c>
      <c r="T56" s="330">
        <f>SUM(Q56:Q57)+$H$5</f>
        <v>1.5883254678362577</v>
      </c>
      <c r="U56" s="329">
        <f t="shared" ref="U56" si="298">(SUM(T56)+$H$5)/$G$5</f>
        <v>0.27776648639141721</v>
      </c>
      <c r="V56" s="4">
        <v>50</v>
      </c>
      <c r="W56" s="256">
        <v>0</v>
      </c>
      <c r="X56" s="4" t="s">
        <v>2</v>
      </c>
      <c r="Y56" s="12">
        <f>IFERROR(INDEX('Item Price Summary'!$O:$O,MATCH($D56,'Item Price Summary'!$G:$G,0))*V56*(1+W56),0)</f>
        <v>0.26620000000000005</v>
      </c>
      <c r="Z56" s="330">
        <f t="shared" ref="Z56" si="299">SUM(Y56:Y57)</f>
        <v>1.7726717348927876</v>
      </c>
      <c r="AA56" s="329">
        <f t="shared" ref="AA56" si="300">SUM(Z56)/$G$6</f>
        <v>0.23172179541082191</v>
      </c>
      <c r="AB56" s="330">
        <f t="shared" ref="AB56" si="301">SUM(Y56:Y57)+$H$6</f>
        <v>2.0648834015594542</v>
      </c>
      <c r="AC56" s="329">
        <f t="shared" ref="AC56" si="302">AB56/$G$6</f>
        <v>0.26991939889666067</v>
      </c>
      <c r="AD56" s="4">
        <v>75</v>
      </c>
      <c r="AE56" s="252">
        <v>0</v>
      </c>
      <c r="AF56" s="4" t="s">
        <v>2</v>
      </c>
      <c r="AG56" s="12">
        <f>IFERROR(INDEX('Item Price Summary'!$O:$O,MATCH($D56,'Item Price Summary'!$G:$G,0))*AD56*(1+AE56),0)</f>
        <v>0.39930000000000004</v>
      </c>
      <c r="AH56" s="331">
        <f t="shared" ref="AH56" si="303">SUM(AG56:AG57)</f>
        <v>2.659007602339182</v>
      </c>
      <c r="AI56" s="329" t="e">
        <f t="shared" ref="AI56" si="304">AH56/$G$7</f>
        <v>#VALUE!</v>
      </c>
      <c r="AJ56" s="331" t="e">
        <f>SUM(AG56:AG57)+$H$7</f>
        <v>#VALUE!</v>
      </c>
      <c r="AK56" s="329" t="e">
        <f t="shared" ref="AK56" si="305">AJ56/$G$7</f>
        <v>#VALUE!</v>
      </c>
      <c r="AL56" s="4">
        <v>75</v>
      </c>
      <c r="AM56" s="256">
        <v>0</v>
      </c>
      <c r="AN56" s="4" t="s">
        <v>2</v>
      </c>
      <c r="AO56" s="12">
        <f>IFERROR(INDEX('Item Price Summary'!$O:$O,MATCH($D56,'Item Price Summary'!$G:$G,0))*AL56*(1+AM56),0)</f>
        <v>0.39930000000000004</v>
      </c>
      <c r="AP56" s="330">
        <f t="shared" ref="AP56" si="306">SUM(AO56:AO57)</f>
        <v>2.659007602339182</v>
      </c>
      <c r="AQ56" s="329">
        <f t="shared" ref="AQ56" si="307">AP56/$G$8</f>
        <v>0.27554482925794632</v>
      </c>
      <c r="AR56" s="330">
        <f>SUM(AO56:AO57)+$H$8</f>
        <v>3.3748609356725154</v>
      </c>
      <c r="AS56" s="329">
        <f t="shared" ref="AS56" si="308">AR56/$G$8</f>
        <v>0.34972652183134872</v>
      </c>
    </row>
    <row r="57" spans="2:45" x14ac:dyDescent="0.25">
      <c r="B57" s="325"/>
      <c r="C57" s="325"/>
      <c r="D57" s="21" t="s">
        <v>50</v>
      </c>
      <c r="E57" s="332"/>
      <c r="F57" s="22">
        <v>100</v>
      </c>
      <c r="G57" s="256">
        <v>0.02</v>
      </c>
      <c r="H57" s="4" t="s">
        <v>2</v>
      </c>
      <c r="I57" s="12">
        <f>IFERROR(INDEX('Item Price Summary'!$O:$O,MATCH($D57,'Item Price Summary'!$G:$G,0))*F57*(1+G57),0)</f>
        <v>0.75323586744639381</v>
      </c>
      <c r="J57" s="330"/>
      <c r="K57" s="329"/>
      <c r="L57" s="330"/>
      <c r="M57" s="329"/>
      <c r="N57" s="4">
        <v>150</v>
      </c>
      <c r="O57" s="256">
        <v>0.02</v>
      </c>
      <c r="P57" s="4" t="s">
        <v>2</v>
      </c>
      <c r="Q57" s="12">
        <f>IFERROR(INDEX('Item Price Summary'!$O:$O,MATCH($D57,'Item Price Summary'!$G:$G,0))*N57*(1+O57),0)</f>
        <v>1.1298538011695909</v>
      </c>
      <c r="R57" s="330"/>
      <c r="S57" s="329"/>
      <c r="T57" s="330"/>
      <c r="U57" s="329"/>
      <c r="V57" s="4">
        <v>200</v>
      </c>
      <c r="W57" s="256">
        <v>0.02</v>
      </c>
      <c r="X57" s="4" t="s">
        <v>2</v>
      </c>
      <c r="Y57" s="12">
        <f>IFERROR(INDEX('Item Price Summary'!$O:$O,MATCH($D57,'Item Price Summary'!$G:$G,0))*V57*(1+W57),0)</f>
        <v>1.5064717348927876</v>
      </c>
      <c r="Z57" s="330"/>
      <c r="AA57" s="329"/>
      <c r="AB57" s="330"/>
      <c r="AC57" s="329"/>
      <c r="AD57" s="4">
        <v>300</v>
      </c>
      <c r="AE57" s="252">
        <v>0.02</v>
      </c>
      <c r="AF57" s="4" t="s">
        <v>2</v>
      </c>
      <c r="AG57" s="12">
        <f>IFERROR(INDEX('Item Price Summary'!$O:$O,MATCH($D57,'Item Price Summary'!$G:$G,0))*AD57*(1+AE57),0)</f>
        <v>2.2597076023391818</v>
      </c>
      <c r="AH57" s="331"/>
      <c r="AI57" s="329"/>
      <c r="AJ57" s="331"/>
      <c r="AK57" s="329"/>
      <c r="AL57" s="4">
        <v>300</v>
      </c>
      <c r="AM57" s="256">
        <v>0.02</v>
      </c>
      <c r="AN57" s="4" t="s">
        <v>2</v>
      </c>
      <c r="AO57" s="12">
        <f>IFERROR(INDEX('Item Price Summary'!$O:$O,MATCH($D57,'Item Price Summary'!$G:$G,0))*AL57*(1+AM57),0)</f>
        <v>2.2597076023391818</v>
      </c>
      <c r="AP57" s="330"/>
      <c r="AQ57" s="329"/>
      <c r="AR57" s="330"/>
      <c r="AS57" s="329"/>
    </row>
    <row r="58" spans="2:45" x14ac:dyDescent="0.25">
      <c r="B58" s="325"/>
      <c r="C58" s="325" t="s">
        <v>477</v>
      </c>
      <c r="D58" s="21" t="s">
        <v>56</v>
      </c>
      <c r="E58" s="332"/>
      <c r="F58" s="22">
        <v>25</v>
      </c>
      <c r="G58" s="256">
        <v>0</v>
      </c>
      <c r="H58" s="4" t="s">
        <v>2</v>
      </c>
      <c r="I58" s="12">
        <f>IFERROR(INDEX('Item Price Summary'!$O:$O,MATCH($D58,'Item Price Summary'!$G:$G,0))*F58*(1+G58),0)</f>
        <v>0.13310000000000002</v>
      </c>
      <c r="J58" s="330">
        <f t="shared" ref="J58" si="309">SUM(I58:I59)</f>
        <v>0.9383631578947369</v>
      </c>
      <c r="K58" s="329">
        <f t="shared" ref="K58" si="310">J58/$G$4</f>
        <v>0.166081974848626</v>
      </c>
      <c r="L58" s="330">
        <f>SUM(I58:I59)+$H$4</f>
        <v>1.1920148245614035</v>
      </c>
      <c r="M58" s="329">
        <f t="shared" ref="M58" si="311">L58/$G$4</f>
        <v>0.21097607514361122</v>
      </c>
      <c r="N58" s="4">
        <v>37.5</v>
      </c>
      <c r="O58" s="256">
        <v>0</v>
      </c>
      <c r="P58" s="4" t="s">
        <v>2</v>
      </c>
      <c r="Q58" s="12">
        <f>IFERROR(INDEX('Item Price Summary'!$O:$O,MATCH($D58,'Item Price Summary'!$G:$G,0))*N58*(1+O58),0)</f>
        <v>0.19965000000000002</v>
      </c>
      <c r="R58" s="330">
        <f t="shared" ref="R58" si="312">SUM(Q58:Q59)</f>
        <v>1.4075447368421055</v>
      </c>
      <c r="S58" s="329">
        <f t="shared" ref="S58" si="313">R58/$G$5</f>
        <v>0.21166086268302337</v>
      </c>
      <c r="T58" s="330">
        <f>SUM(Q58:Q59)+$H$5</f>
        <v>1.6663664035087722</v>
      </c>
      <c r="U58" s="329">
        <f t="shared" ref="U58" si="314">(SUM(T58)+$H$5)/$G$5</f>
        <v>0.28950196543991563</v>
      </c>
      <c r="V58" s="4">
        <v>50</v>
      </c>
      <c r="W58" s="256">
        <v>0</v>
      </c>
      <c r="X58" s="4" t="s">
        <v>2</v>
      </c>
      <c r="Y58" s="12">
        <f>IFERROR(INDEX('Item Price Summary'!$O:$O,MATCH($D58,'Item Price Summary'!$G:$G,0))*V58*(1+W58),0)</f>
        <v>0.26620000000000005</v>
      </c>
      <c r="Z58" s="330">
        <f t="shared" ref="Z58" si="315">SUM(Y58:Y59)</f>
        <v>1.8767263157894738</v>
      </c>
      <c r="AA58" s="329">
        <f t="shared" ref="AA58" si="316">SUM(Z58)/$G$6</f>
        <v>0.24532370141038873</v>
      </c>
      <c r="AB58" s="330">
        <f t="shared" ref="AB58" si="317">SUM(Y58:Y59)+$H$6</f>
        <v>2.1689379824561406</v>
      </c>
      <c r="AC58" s="329">
        <f t="shared" ref="AC58" si="318">AB58/$G$6</f>
        <v>0.28352130489622751</v>
      </c>
      <c r="AD58" s="4">
        <v>75</v>
      </c>
      <c r="AE58" s="252">
        <v>0</v>
      </c>
      <c r="AF58" s="4" t="s">
        <v>2</v>
      </c>
      <c r="AG58" s="12">
        <f>IFERROR(INDEX('Item Price Summary'!$O:$O,MATCH($D58,'Item Price Summary'!$G:$G,0))*AD58*(1+AE58),0)</f>
        <v>0.39930000000000004</v>
      </c>
      <c r="AH58" s="331">
        <f t="shared" ref="AH58" si="319">SUM(AG58:AG59)</f>
        <v>2.8150894736842109</v>
      </c>
      <c r="AI58" s="329" t="e">
        <f t="shared" ref="AI58" si="320">AH58/$G$7</f>
        <v>#VALUE!</v>
      </c>
      <c r="AJ58" s="331" t="e">
        <f>SUM(AG58:AG59)+$H$7</f>
        <v>#VALUE!</v>
      </c>
      <c r="AK58" s="329" t="e">
        <f t="shared" ref="AK58" si="321">AJ58/$G$7</f>
        <v>#VALUE!</v>
      </c>
      <c r="AL58" s="4">
        <v>75</v>
      </c>
      <c r="AM58" s="256">
        <v>0</v>
      </c>
      <c r="AN58" s="4" t="s">
        <v>2</v>
      </c>
      <c r="AO58" s="12">
        <f>IFERROR(INDEX('Item Price Summary'!$O:$O,MATCH($D58,'Item Price Summary'!$G:$G,0))*AL58*(1+AM58),0)</f>
        <v>0.39930000000000004</v>
      </c>
      <c r="AP58" s="330">
        <f t="shared" ref="AP58" si="322">SUM(AO58:AO59)</f>
        <v>2.8150894736842109</v>
      </c>
      <c r="AQ58" s="329">
        <f t="shared" ref="AQ58" si="323">AP58/$G$8</f>
        <v>0.29171911644395965</v>
      </c>
      <c r="AR58" s="330">
        <f>SUM(AO58:AO59)+$H$8</f>
        <v>3.5309428070175444</v>
      </c>
      <c r="AS58" s="329">
        <f t="shared" ref="AS58" si="324">AR58/$G$8</f>
        <v>0.36590080901736211</v>
      </c>
    </row>
    <row r="59" spans="2:45" x14ac:dyDescent="0.25">
      <c r="B59" s="325"/>
      <c r="C59" s="325"/>
      <c r="D59" s="21" t="s">
        <v>51</v>
      </c>
      <c r="E59" s="332"/>
      <c r="F59" s="22">
        <v>100</v>
      </c>
      <c r="G59" s="256">
        <v>0.02</v>
      </c>
      <c r="H59" s="4" t="s">
        <v>2</v>
      </c>
      <c r="I59" s="12">
        <f>IFERROR(INDEX('Item Price Summary'!$O:$O,MATCH($D59,'Item Price Summary'!$G:$G,0))*F59*(1+G59),0)</f>
        <v>0.8052631578947369</v>
      </c>
      <c r="J59" s="330"/>
      <c r="K59" s="329"/>
      <c r="L59" s="330"/>
      <c r="M59" s="329"/>
      <c r="N59" s="4">
        <v>150</v>
      </c>
      <c r="O59" s="256">
        <v>0.02</v>
      </c>
      <c r="P59" s="4" t="s">
        <v>2</v>
      </c>
      <c r="Q59" s="12">
        <f>IFERROR(INDEX('Item Price Summary'!$O:$O,MATCH($D59,'Item Price Summary'!$G:$G,0))*N59*(1+O59),0)</f>
        <v>1.2078947368421054</v>
      </c>
      <c r="R59" s="330"/>
      <c r="S59" s="329"/>
      <c r="T59" s="330"/>
      <c r="U59" s="329"/>
      <c r="V59" s="4">
        <v>200</v>
      </c>
      <c r="W59" s="256">
        <v>0.02</v>
      </c>
      <c r="X59" s="4" t="s">
        <v>2</v>
      </c>
      <c r="Y59" s="12">
        <f>IFERROR(INDEX('Item Price Summary'!$O:$O,MATCH($D59,'Item Price Summary'!$G:$G,0))*V59*(1+W59),0)</f>
        <v>1.6105263157894738</v>
      </c>
      <c r="Z59" s="330"/>
      <c r="AA59" s="329"/>
      <c r="AB59" s="330"/>
      <c r="AC59" s="329"/>
      <c r="AD59" s="4">
        <v>300</v>
      </c>
      <c r="AE59" s="252">
        <v>0.02</v>
      </c>
      <c r="AF59" s="4" t="s">
        <v>2</v>
      </c>
      <c r="AG59" s="12">
        <f>IFERROR(INDEX('Item Price Summary'!$O:$O,MATCH($D59,'Item Price Summary'!$G:$G,0))*AD59*(1+AE59),0)</f>
        <v>2.4157894736842107</v>
      </c>
      <c r="AH59" s="331"/>
      <c r="AI59" s="329"/>
      <c r="AJ59" s="331"/>
      <c r="AK59" s="329"/>
      <c r="AL59" s="4">
        <v>300</v>
      </c>
      <c r="AM59" s="256">
        <v>0.02</v>
      </c>
      <c r="AN59" s="4" t="s">
        <v>2</v>
      </c>
      <c r="AO59" s="12">
        <f>IFERROR(INDEX('Item Price Summary'!$O:$O,MATCH($D59,'Item Price Summary'!$G:$G,0))*AL59*(1+AM59),0)</f>
        <v>2.4157894736842107</v>
      </c>
      <c r="AP59" s="330"/>
      <c r="AQ59" s="329"/>
      <c r="AR59" s="330"/>
      <c r="AS59" s="329"/>
    </row>
    <row r="60" spans="2:45" x14ac:dyDescent="0.25">
      <c r="B60" s="325"/>
      <c r="C60" s="325" t="s">
        <v>37</v>
      </c>
      <c r="D60" s="21" t="s">
        <v>56</v>
      </c>
      <c r="E60" s="332"/>
      <c r="F60" s="22">
        <v>25</v>
      </c>
      <c r="G60" s="256">
        <v>0</v>
      </c>
      <c r="H60" s="4" t="s">
        <v>2</v>
      </c>
      <c r="I60" s="12">
        <f>IFERROR(INDEX('Item Price Summary'!$O:$O,MATCH($D60,'Item Price Summary'!$G:$G,0))*F60*(1+G60),0)</f>
        <v>0.13310000000000002</v>
      </c>
      <c r="J60" s="330">
        <f t="shared" ref="J60" si="325">SUM(I60:I61)</f>
        <v>0.91072573099415199</v>
      </c>
      <c r="K60" s="329">
        <f t="shared" ref="K60" si="326">J60/$G$4</f>
        <v>0.16119039486622158</v>
      </c>
      <c r="L60" s="330">
        <f>SUM(I60:I61)+$H$4</f>
        <v>1.1643773976608187</v>
      </c>
      <c r="M60" s="329">
        <f t="shared" ref="M60" si="327">L60/$G$4</f>
        <v>0.20608449516120683</v>
      </c>
      <c r="N60" s="4">
        <v>37.5</v>
      </c>
      <c r="O60" s="256">
        <v>0</v>
      </c>
      <c r="P60" s="4" t="s">
        <v>2</v>
      </c>
      <c r="Q60" s="12">
        <f>IFERROR(INDEX('Item Price Summary'!$O:$O,MATCH($D60,'Item Price Summary'!$G:$G,0))*N60*(1+O60),0)</f>
        <v>0.19965000000000002</v>
      </c>
      <c r="R60" s="330">
        <f t="shared" ref="R60" si="328">SUM(Q60:Q61)</f>
        <v>1.3660885964912282</v>
      </c>
      <c r="S60" s="329">
        <f t="shared" ref="S60" si="329">R60/$G$5</f>
        <v>0.20542685661522228</v>
      </c>
      <c r="T60" s="330">
        <f>SUM(Q60:Q61)+$H$5</f>
        <v>1.6249102631578949</v>
      </c>
      <c r="U60" s="329">
        <f t="shared" ref="U60" si="330">(SUM(T60)+$H$5)/$G$5</f>
        <v>0.28326795937211452</v>
      </c>
      <c r="V60" s="4">
        <v>50</v>
      </c>
      <c r="W60" s="256">
        <v>0</v>
      </c>
      <c r="X60" s="4" t="s">
        <v>2</v>
      </c>
      <c r="Y60" s="12">
        <f>IFERROR(INDEX('Item Price Summary'!$O:$O,MATCH($D60,'Item Price Summary'!$G:$G,0))*V60*(1+W60),0)</f>
        <v>0.26620000000000005</v>
      </c>
      <c r="Z60" s="330">
        <f t="shared" ref="Z60" si="331">SUM(Y60:Y61)</f>
        <v>1.821451461988304</v>
      </c>
      <c r="AA60" s="329">
        <f t="shared" ref="AA60" si="332">SUM(Z60)/$G$6</f>
        <v>0.23809823032526847</v>
      </c>
      <c r="AB60" s="330">
        <f t="shared" ref="AB60" si="333">SUM(Y60:Y61)+$H$6</f>
        <v>2.1136631286549705</v>
      </c>
      <c r="AC60" s="329">
        <f t="shared" ref="AC60" si="334">AB60/$G$6</f>
        <v>0.27629583381110723</v>
      </c>
      <c r="AD60" s="4">
        <v>75</v>
      </c>
      <c r="AE60" s="252">
        <v>0</v>
      </c>
      <c r="AF60" s="4" t="s">
        <v>2</v>
      </c>
      <c r="AG60" s="12">
        <f>IFERROR(INDEX('Item Price Summary'!$O:$O,MATCH($D60,'Item Price Summary'!$G:$G,0))*AD60*(1+AE60),0)</f>
        <v>0.39930000000000004</v>
      </c>
      <c r="AH60" s="331">
        <f t="shared" ref="AH60" si="335">SUM(AG60:AG61)</f>
        <v>2.7321771929824563</v>
      </c>
      <c r="AI60" s="329" t="e">
        <f t="shared" ref="AI60" si="336">AH60/$G$7</f>
        <v>#VALUE!</v>
      </c>
      <c r="AJ60" s="331" t="e">
        <f>SUM(AG60:AG61)+$H$7</f>
        <v>#VALUE!</v>
      </c>
      <c r="AK60" s="329" t="e">
        <f t="shared" ref="AK60" si="337">AJ60/$G$7</f>
        <v>#VALUE!</v>
      </c>
      <c r="AL60" s="4">
        <v>75</v>
      </c>
      <c r="AM60" s="256">
        <v>0</v>
      </c>
      <c r="AN60" s="4" t="s">
        <v>2</v>
      </c>
      <c r="AO60" s="12">
        <f>IFERROR(INDEX('Item Price Summary'!$O:$O,MATCH($D60,'Item Price Summary'!$G:$G,0))*AL60*(1+AM60),0)</f>
        <v>0.39930000000000004</v>
      </c>
      <c r="AP60" s="330">
        <f t="shared" ref="AP60" si="338">SUM(AO60:AO61)</f>
        <v>2.7321771929824563</v>
      </c>
      <c r="AQ60" s="329">
        <f t="shared" ref="AQ60" si="339">AP60/$G$8</f>
        <v>0.28312717025724937</v>
      </c>
      <c r="AR60" s="330">
        <f>SUM(AO60:AO61)+$H$8</f>
        <v>3.4480305263157898</v>
      </c>
      <c r="AS60" s="329">
        <f t="shared" ref="AS60" si="340">AR60/$G$8</f>
        <v>0.35730886283065177</v>
      </c>
    </row>
    <row r="61" spans="2:45" x14ac:dyDescent="0.25">
      <c r="B61" s="325"/>
      <c r="C61" s="325"/>
      <c r="D61" s="21" t="s">
        <v>52</v>
      </c>
      <c r="E61" s="332"/>
      <c r="F61" s="22">
        <v>120</v>
      </c>
      <c r="G61" s="256">
        <v>0.02</v>
      </c>
      <c r="H61" s="4" t="s">
        <v>2</v>
      </c>
      <c r="I61" s="12">
        <f>IFERROR(INDEX('Item Price Summary'!$O:$O,MATCH($D61,'Item Price Summary'!$G:$G,0))*F61*(1+G61),0)</f>
        <v>0.777625730994152</v>
      </c>
      <c r="J61" s="330"/>
      <c r="K61" s="329"/>
      <c r="L61" s="330"/>
      <c r="M61" s="329"/>
      <c r="N61" s="4">
        <v>180</v>
      </c>
      <c r="O61" s="256">
        <v>0.02</v>
      </c>
      <c r="P61" s="4" t="s">
        <v>2</v>
      </c>
      <c r="Q61" s="12">
        <f>IFERROR(INDEX('Item Price Summary'!$O:$O,MATCH($D61,'Item Price Summary'!$G:$G,0))*N61*(1+O61),0)</f>
        <v>1.1664385964912281</v>
      </c>
      <c r="R61" s="330"/>
      <c r="S61" s="329"/>
      <c r="T61" s="330"/>
      <c r="U61" s="329"/>
      <c r="V61" s="4">
        <v>240</v>
      </c>
      <c r="W61" s="256">
        <v>0.02</v>
      </c>
      <c r="X61" s="4" t="s">
        <v>2</v>
      </c>
      <c r="Y61" s="12">
        <f>IFERROR(INDEX('Item Price Summary'!$O:$O,MATCH($D61,'Item Price Summary'!$G:$G,0))*V61*(1+W61),0)</f>
        <v>1.555251461988304</v>
      </c>
      <c r="Z61" s="330"/>
      <c r="AA61" s="329"/>
      <c r="AB61" s="330"/>
      <c r="AC61" s="329"/>
      <c r="AD61" s="4">
        <v>360</v>
      </c>
      <c r="AE61" s="252">
        <v>0.02</v>
      </c>
      <c r="AF61" s="4" t="s">
        <v>2</v>
      </c>
      <c r="AG61" s="12">
        <f>IFERROR(INDEX('Item Price Summary'!$O:$O,MATCH($D61,'Item Price Summary'!$G:$G,0))*AD61*(1+AE61),0)</f>
        <v>2.3328771929824561</v>
      </c>
      <c r="AH61" s="331"/>
      <c r="AI61" s="329"/>
      <c r="AJ61" s="331"/>
      <c r="AK61" s="329"/>
      <c r="AL61" s="4">
        <v>360</v>
      </c>
      <c r="AM61" s="256">
        <v>0.02</v>
      </c>
      <c r="AN61" s="4" t="s">
        <v>2</v>
      </c>
      <c r="AO61" s="12">
        <f>IFERROR(INDEX('Item Price Summary'!$O:$O,MATCH($D61,'Item Price Summary'!$G:$G,0))*AL61*(1+AM61),0)</f>
        <v>2.3328771929824561</v>
      </c>
      <c r="AP61" s="330"/>
      <c r="AQ61" s="329"/>
      <c r="AR61" s="330"/>
      <c r="AS61" s="329"/>
    </row>
    <row r="62" spans="2:45" x14ac:dyDescent="0.25">
      <c r="B62" s="325"/>
      <c r="C62" s="325" t="s">
        <v>36</v>
      </c>
      <c r="D62" s="21" t="s">
        <v>18</v>
      </c>
      <c r="E62" s="332" t="s">
        <v>124</v>
      </c>
      <c r="F62" s="22">
        <v>28</v>
      </c>
      <c r="G62" s="256">
        <v>0</v>
      </c>
      <c r="H62" s="4" t="s">
        <v>2</v>
      </c>
      <c r="I62" s="12">
        <f>IFERROR(INDEX('Item Price Summary'!$O:$O,MATCH($D62,'Item Price Summary'!$G:$G,0))*F62*(1+G62),0)</f>
        <v>0.14551600000000001</v>
      </c>
      <c r="J62" s="330">
        <f>SUM(I62:I63)</f>
        <v>0.90372262768031186</v>
      </c>
      <c r="K62" s="329">
        <f t="shared" ref="K62" si="341">J62/$G$4</f>
        <v>0.15995090755403749</v>
      </c>
      <c r="L62" s="330">
        <f>SUM(I62:I63)+$H$4</f>
        <v>1.1573742943469785</v>
      </c>
      <c r="M62" s="329">
        <f t="shared" ref="M62" si="342">L62/$G$4</f>
        <v>0.20484500784902274</v>
      </c>
      <c r="N62" s="4">
        <v>42</v>
      </c>
      <c r="O62" s="256">
        <v>0</v>
      </c>
      <c r="P62" s="4" t="s">
        <v>2</v>
      </c>
      <c r="Q62" s="12">
        <f>IFERROR(INDEX('Item Price Summary'!$O:$O,MATCH($D62,'Item Price Summary'!$G:$G,0))*N62*(1+O62),0)</f>
        <v>0.21827400000000002</v>
      </c>
      <c r="R62" s="330">
        <f>SUM(Q62:Q63)</f>
        <v>1.3555839415204678</v>
      </c>
      <c r="S62" s="329">
        <f t="shared" ref="S62" si="343">R62/$G$5</f>
        <v>0.20384720925119815</v>
      </c>
      <c r="T62" s="330">
        <f>SUM(Q62:Q63)+$H$5</f>
        <v>1.6144056081871345</v>
      </c>
      <c r="U62" s="329">
        <f t="shared" ref="U62" si="344">(SUM(T62)+$H$5)/$G$5</f>
        <v>0.28168831200809041</v>
      </c>
      <c r="V62" s="4">
        <v>56</v>
      </c>
      <c r="W62" s="256">
        <v>0</v>
      </c>
      <c r="X62" s="4" t="s">
        <v>2</v>
      </c>
      <c r="Y62" s="12">
        <f>IFERROR(INDEX('Item Price Summary'!$O:$O,MATCH($D62,'Item Price Summary'!$G:$G,0))*V62*(1+W62),0)</f>
        <v>0.29103200000000001</v>
      </c>
      <c r="Z62" s="330">
        <f>SUM(Y62:Y63)</f>
        <v>1.8074452553606237</v>
      </c>
      <c r="AA62" s="329">
        <f t="shared" ref="AA62" si="345">SUM(Z62)/$G$6</f>
        <v>0.23626735364191159</v>
      </c>
      <c r="AB62" s="330">
        <f t="shared" ref="AB62" si="346">SUM(Y62:Y63)+$H$6</f>
        <v>2.0996569220272905</v>
      </c>
      <c r="AC62" s="329">
        <f t="shared" ref="AC62" si="347">AB62/$G$6</f>
        <v>0.27446495712775038</v>
      </c>
      <c r="AD62" s="4">
        <v>84</v>
      </c>
      <c r="AE62" s="252">
        <v>0</v>
      </c>
      <c r="AF62" s="4" t="s">
        <v>2</v>
      </c>
      <c r="AG62" s="12">
        <f>IFERROR(INDEX('Item Price Summary'!$O:$O,MATCH($D62,'Item Price Summary'!$G:$G,0))*AD62*(1+AE62),0)</f>
        <v>0.43654800000000005</v>
      </c>
      <c r="AH62" s="331">
        <f>SUM(AG62:AG63)</f>
        <v>2.7111678830409356</v>
      </c>
      <c r="AI62" s="329" t="e">
        <f t="shared" ref="AI62" si="348">AH62/$G$7</f>
        <v>#VALUE!</v>
      </c>
      <c r="AJ62" s="331" t="e">
        <f>SUM(AG62:AG63)+$H$7</f>
        <v>#VALUE!</v>
      </c>
      <c r="AK62" s="329" t="e">
        <f t="shared" ref="AK62" si="349">AJ62/$G$7</f>
        <v>#VALUE!</v>
      </c>
      <c r="AL62" s="4">
        <v>84</v>
      </c>
      <c r="AM62" s="256">
        <v>0</v>
      </c>
      <c r="AN62" s="4" t="s">
        <v>2</v>
      </c>
      <c r="AO62" s="12">
        <f>IFERROR(INDEX('Item Price Summary'!$O:$O,MATCH($D62,'Item Price Summary'!$G:$G,0))*AL62*(1+AM62),0)</f>
        <v>0.43654800000000005</v>
      </c>
      <c r="AP62" s="330">
        <f>SUM(AO62:AO63)</f>
        <v>2.7111678830409356</v>
      </c>
      <c r="AQ62" s="329">
        <f t="shared" ref="AQ62" si="350">AP62/$G$8</f>
        <v>0.28095003969336119</v>
      </c>
      <c r="AR62" s="330">
        <f>SUM(AO62:AO63)+$H$8</f>
        <v>3.427021216374269</v>
      </c>
      <c r="AS62" s="329">
        <f t="shared" ref="AS62" si="351">AR62/$G$8</f>
        <v>0.35513173226676364</v>
      </c>
    </row>
    <row r="63" spans="2:45" x14ac:dyDescent="0.25">
      <c r="B63" s="325"/>
      <c r="C63" s="325"/>
      <c r="D63" s="21" t="s">
        <v>49</v>
      </c>
      <c r="E63" s="332"/>
      <c r="F63" s="22">
        <v>100</v>
      </c>
      <c r="G63" s="256">
        <v>0.02</v>
      </c>
      <c r="H63" s="4" t="s">
        <v>2</v>
      </c>
      <c r="I63" s="12">
        <f>IFERROR(INDEX('Item Price Summary'!$O:$O,MATCH($D63,'Item Price Summary'!$G:$G,0))*F63*(1+G63),0)</f>
        <v>0.75820662768031188</v>
      </c>
      <c r="J63" s="330"/>
      <c r="K63" s="329"/>
      <c r="L63" s="330"/>
      <c r="M63" s="329"/>
      <c r="N63" s="4">
        <v>150</v>
      </c>
      <c r="O63" s="256">
        <v>0.02</v>
      </c>
      <c r="P63" s="4" t="s">
        <v>2</v>
      </c>
      <c r="Q63" s="12">
        <f>IFERROR(INDEX('Item Price Summary'!$O:$O,MATCH($D63,'Item Price Summary'!$G:$G,0))*N63*(1+O63),0)</f>
        <v>1.1373099415204677</v>
      </c>
      <c r="R63" s="330"/>
      <c r="S63" s="329"/>
      <c r="T63" s="330"/>
      <c r="U63" s="329"/>
      <c r="V63" s="4">
        <v>200</v>
      </c>
      <c r="W63" s="256">
        <v>0.02</v>
      </c>
      <c r="X63" s="4" t="s">
        <v>2</v>
      </c>
      <c r="Y63" s="12">
        <f>IFERROR(INDEX('Item Price Summary'!$O:$O,MATCH($D63,'Item Price Summary'!$G:$G,0))*V63*(1+W63),0)</f>
        <v>1.5164132553606238</v>
      </c>
      <c r="Z63" s="330"/>
      <c r="AA63" s="329"/>
      <c r="AB63" s="330"/>
      <c r="AC63" s="329"/>
      <c r="AD63" s="4">
        <v>300</v>
      </c>
      <c r="AE63" s="252">
        <v>0.02</v>
      </c>
      <c r="AF63" s="4" t="s">
        <v>2</v>
      </c>
      <c r="AG63" s="12">
        <f>IFERROR(INDEX('Item Price Summary'!$O:$O,MATCH($D63,'Item Price Summary'!$G:$G,0))*AD63*(1+AE63),0)</f>
        <v>2.2746198830409354</v>
      </c>
      <c r="AH63" s="331"/>
      <c r="AI63" s="329"/>
      <c r="AJ63" s="331"/>
      <c r="AK63" s="329"/>
      <c r="AL63" s="4">
        <v>300</v>
      </c>
      <c r="AM63" s="256">
        <v>0.02</v>
      </c>
      <c r="AN63" s="4" t="s">
        <v>2</v>
      </c>
      <c r="AO63" s="12">
        <f>IFERROR(INDEX('Item Price Summary'!$O:$O,MATCH($D63,'Item Price Summary'!$G:$G,0))*AL63*(1+AM63),0)</f>
        <v>2.2746198830409354</v>
      </c>
      <c r="AP63" s="330"/>
      <c r="AQ63" s="329"/>
      <c r="AR63" s="330"/>
      <c r="AS63" s="329"/>
    </row>
    <row r="64" spans="2:45" x14ac:dyDescent="0.25">
      <c r="B64" s="325"/>
      <c r="C64" s="325" t="s">
        <v>35</v>
      </c>
      <c r="D64" s="21" t="s">
        <v>18</v>
      </c>
      <c r="E64" s="332"/>
      <c r="F64" s="22">
        <v>28</v>
      </c>
      <c r="G64" s="256">
        <v>0</v>
      </c>
      <c r="H64" s="4" t="s">
        <v>2</v>
      </c>
      <c r="I64" s="12">
        <f>IFERROR(INDEX('Item Price Summary'!$O:$O,MATCH($D64,'Item Price Summary'!$G:$G,0))*F64*(1+G64),0)</f>
        <v>0.14551600000000001</v>
      </c>
      <c r="J64" s="330">
        <f t="shared" ref="J64" si="352">SUM(I64:I65)</f>
        <v>0.89875186744639379</v>
      </c>
      <c r="K64" s="329">
        <f t="shared" ref="K64" si="353">J64/$G$4</f>
        <v>0.15907112698166262</v>
      </c>
      <c r="L64" s="330">
        <f>SUM(I64:I65)+$H$4</f>
        <v>1.1524035341130605</v>
      </c>
      <c r="M64" s="329">
        <f t="shared" ref="M64" si="354">L64/$G$4</f>
        <v>0.20396522727664787</v>
      </c>
      <c r="N64" s="4">
        <v>42</v>
      </c>
      <c r="O64" s="256">
        <v>0</v>
      </c>
      <c r="P64" s="4" t="s">
        <v>2</v>
      </c>
      <c r="Q64" s="12">
        <f>IFERROR(INDEX('Item Price Summary'!$O:$O,MATCH($D64,'Item Price Summary'!$G:$G,0))*N64*(1+O64),0)</f>
        <v>0.21827400000000002</v>
      </c>
      <c r="R64" s="330">
        <f t="shared" ref="R64" si="355">SUM(Q64:Q65)</f>
        <v>1.348127801169591</v>
      </c>
      <c r="S64" s="329">
        <f t="shared" ref="S64" si="356">R64/$G$5</f>
        <v>0.20272598513828435</v>
      </c>
      <c r="T64" s="330">
        <f>SUM(Q64:Q65)+$H$5</f>
        <v>1.6069494678362577</v>
      </c>
      <c r="U64" s="329">
        <f t="shared" ref="U64" si="357">(SUM(T64)+$H$5)/$G$5</f>
        <v>0.28056708789517659</v>
      </c>
      <c r="V64" s="4">
        <v>56</v>
      </c>
      <c r="W64" s="256">
        <v>0</v>
      </c>
      <c r="X64" s="4" t="s">
        <v>2</v>
      </c>
      <c r="Y64" s="12">
        <f>IFERROR(INDEX('Item Price Summary'!$O:$O,MATCH($D64,'Item Price Summary'!$G:$G,0))*V64*(1+W64),0)</f>
        <v>0.29103200000000001</v>
      </c>
      <c r="Z64" s="330">
        <f t="shared" ref="Z64" si="358">SUM(Y64:Y65)</f>
        <v>1.7975037348927876</v>
      </c>
      <c r="AA64" s="329">
        <f t="shared" ref="AA64" si="359">SUM(Z64)/$G$6</f>
        <v>0.23496780848271731</v>
      </c>
      <c r="AB64" s="330">
        <f t="shared" ref="AB64" si="360">SUM(Y64:Y65)+$H$6</f>
        <v>2.0897154015594541</v>
      </c>
      <c r="AC64" s="329">
        <f t="shared" ref="AC64" si="361">AB64/$G$6</f>
        <v>0.27316541196855609</v>
      </c>
      <c r="AD64" s="4">
        <v>84</v>
      </c>
      <c r="AE64" s="252">
        <v>0</v>
      </c>
      <c r="AF64" s="4" t="s">
        <v>2</v>
      </c>
      <c r="AG64" s="12">
        <f>IFERROR(INDEX('Item Price Summary'!$O:$O,MATCH($D64,'Item Price Summary'!$G:$G,0))*AD64*(1+AE64),0)</f>
        <v>0.43654800000000005</v>
      </c>
      <c r="AH64" s="331">
        <f t="shared" ref="AH64" si="362">SUM(AG64:AG65)</f>
        <v>2.6962556023391819</v>
      </c>
      <c r="AI64" s="329" t="e">
        <f t="shared" ref="AI64" si="363">AH64/$G$7</f>
        <v>#VALUE!</v>
      </c>
      <c r="AJ64" s="331" t="e">
        <f>SUM(AG64:AG65)+$H$7</f>
        <v>#VALUE!</v>
      </c>
      <c r="AK64" s="329" t="e">
        <f t="shared" ref="AK64" si="364">AJ64/$G$7</f>
        <v>#VALUE!</v>
      </c>
      <c r="AL64" s="4">
        <v>84</v>
      </c>
      <c r="AM64" s="256">
        <v>0</v>
      </c>
      <c r="AN64" s="4" t="s">
        <v>2</v>
      </c>
      <c r="AO64" s="12">
        <f>IFERROR(INDEX('Item Price Summary'!$O:$O,MATCH($D64,'Item Price Summary'!$G:$G,0))*AL64*(1+AM64),0)</f>
        <v>0.43654800000000005</v>
      </c>
      <c r="AP64" s="330">
        <f t="shared" ref="AP64" si="365">SUM(AO64:AO65)</f>
        <v>2.6962556023391819</v>
      </c>
      <c r="AQ64" s="329">
        <f t="shared" ref="AQ64" si="366">AP64/$G$8</f>
        <v>0.27940472563100333</v>
      </c>
      <c r="AR64" s="330">
        <f>SUM(AO64:AO65)+$H$8</f>
        <v>3.4121089356725154</v>
      </c>
      <c r="AS64" s="329">
        <f t="shared" ref="AS64" si="367">AR64/$G$8</f>
        <v>0.35358641820440573</v>
      </c>
    </row>
    <row r="65" spans="2:45" x14ac:dyDescent="0.25">
      <c r="B65" s="325"/>
      <c r="C65" s="325"/>
      <c r="D65" s="21" t="s">
        <v>50</v>
      </c>
      <c r="E65" s="332"/>
      <c r="F65" s="22">
        <v>100</v>
      </c>
      <c r="G65" s="256">
        <v>0.02</v>
      </c>
      <c r="H65" s="4" t="s">
        <v>2</v>
      </c>
      <c r="I65" s="12">
        <f>IFERROR(INDEX('Item Price Summary'!$O:$O,MATCH($D65,'Item Price Summary'!$G:$G,0))*F65*(1+G65),0)</f>
        <v>0.75323586744639381</v>
      </c>
      <c r="J65" s="330"/>
      <c r="K65" s="329"/>
      <c r="L65" s="330"/>
      <c r="M65" s="329"/>
      <c r="N65" s="4">
        <v>150</v>
      </c>
      <c r="O65" s="256">
        <v>0.02</v>
      </c>
      <c r="P65" s="4" t="s">
        <v>2</v>
      </c>
      <c r="Q65" s="12">
        <f>IFERROR(INDEX('Item Price Summary'!$O:$O,MATCH($D65,'Item Price Summary'!$G:$G,0))*N65*(1+O65),0)</f>
        <v>1.1298538011695909</v>
      </c>
      <c r="R65" s="330"/>
      <c r="S65" s="329"/>
      <c r="T65" s="330"/>
      <c r="U65" s="329"/>
      <c r="V65" s="4">
        <v>200</v>
      </c>
      <c r="W65" s="256">
        <v>0.02</v>
      </c>
      <c r="X65" s="4" t="s">
        <v>2</v>
      </c>
      <c r="Y65" s="12">
        <f>IFERROR(INDEX('Item Price Summary'!$O:$O,MATCH($D65,'Item Price Summary'!$G:$G,0))*V65*(1+W65),0)</f>
        <v>1.5064717348927876</v>
      </c>
      <c r="Z65" s="330"/>
      <c r="AA65" s="329"/>
      <c r="AB65" s="330"/>
      <c r="AC65" s="329"/>
      <c r="AD65" s="4">
        <v>300</v>
      </c>
      <c r="AE65" s="252">
        <v>0.02</v>
      </c>
      <c r="AF65" s="4" t="s">
        <v>2</v>
      </c>
      <c r="AG65" s="12">
        <f>IFERROR(INDEX('Item Price Summary'!$O:$O,MATCH($D65,'Item Price Summary'!$G:$G,0))*AD65*(1+AE65),0)</f>
        <v>2.2597076023391818</v>
      </c>
      <c r="AH65" s="331"/>
      <c r="AI65" s="329"/>
      <c r="AJ65" s="331"/>
      <c r="AK65" s="329"/>
      <c r="AL65" s="4">
        <v>300</v>
      </c>
      <c r="AM65" s="256">
        <v>0.02</v>
      </c>
      <c r="AN65" s="4" t="s">
        <v>2</v>
      </c>
      <c r="AO65" s="12">
        <f>IFERROR(INDEX('Item Price Summary'!$O:$O,MATCH($D65,'Item Price Summary'!$G:$G,0))*AL65*(1+AM65),0)</f>
        <v>2.2597076023391818</v>
      </c>
      <c r="AP65" s="330"/>
      <c r="AQ65" s="329"/>
      <c r="AR65" s="330"/>
      <c r="AS65" s="329"/>
    </row>
    <row r="66" spans="2:45" x14ac:dyDescent="0.25">
      <c r="B66" s="325"/>
      <c r="C66" s="325" t="s">
        <v>478</v>
      </c>
      <c r="D66" s="21" t="s">
        <v>18</v>
      </c>
      <c r="E66" s="332"/>
      <c r="F66" s="22">
        <v>28</v>
      </c>
      <c r="G66" s="256">
        <v>0</v>
      </c>
      <c r="H66" s="4" t="s">
        <v>2</v>
      </c>
      <c r="I66" s="12">
        <f>IFERROR(INDEX('Item Price Summary'!$O:$O,MATCH($D66,'Item Price Summary'!$G:$G,0))*F66*(1+G66),0)</f>
        <v>0.14551600000000001</v>
      </c>
      <c r="J66" s="330">
        <f t="shared" ref="J66" si="368">SUM(I66:I67)</f>
        <v>0.95077915789473688</v>
      </c>
      <c r="K66" s="329">
        <f t="shared" ref="K66" si="369">J66/$G$4</f>
        <v>0.16827949697251979</v>
      </c>
      <c r="L66" s="330">
        <f>SUM(I66:I67)+$H$4</f>
        <v>1.2044308245614035</v>
      </c>
      <c r="M66" s="329">
        <f t="shared" ref="M66" si="370">L66/$G$4</f>
        <v>0.21317359726750504</v>
      </c>
      <c r="N66" s="4">
        <v>42</v>
      </c>
      <c r="O66" s="256">
        <v>0</v>
      </c>
      <c r="P66" s="4" t="s">
        <v>2</v>
      </c>
      <c r="Q66" s="12">
        <f>IFERROR(INDEX('Item Price Summary'!$O:$O,MATCH($D66,'Item Price Summary'!$G:$G,0))*N66*(1+O66),0)</f>
        <v>0.21827400000000002</v>
      </c>
      <c r="R66" s="330">
        <f t="shared" ref="R66" si="371">SUM(Q66:Q67)</f>
        <v>1.4261687368421054</v>
      </c>
      <c r="S66" s="329">
        <f t="shared" ref="S66" si="372">R66/$G$5</f>
        <v>0.21446146418678277</v>
      </c>
      <c r="T66" s="330">
        <f>SUM(Q66:Q67)+$H$5</f>
        <v>1.6849904035087722</v>
      </c>
      <c r="U66" s="329">
        <f t="shared" ref="U66" si="373">(SUM(T66)+$H$5)/$G$5</f>
        <v>0.29230256694367501</v>
      </c>
      <c r="V66" s="4">
        <v>56</v>
      </c>
      <c r="W66" s="256">
        <v>0</v>
      </c>
      <c r="X66" s="4" t="s">
        <v>2</v>
      </c>
      <c r="Y66" s="12">
        <f>IFERROR(INDEX('Item Price Summary'!$O:$O,MATCH($D66,'Item Price Summary'!$G:$G,0))*V66*(1+W66),0)</f>
        <v>0.29103200000000001</v>
      </c>
      <c r="Z66" s="330">
        <f t="shared" ref="Z66" si="374">SUM(Y66:Y67)</f>
        <v>1.9015583157894738</v>
      </c>
      <c r="AA66" s="329">
        <f t="shared" ref="AA66" si="375">SUM(Z66)/$G$6</f>
        <v>0.24856971448228415</v>
      </c>
      <c r="AB66" s="330">
        <f t="shared" ref="AB66" si="376">SUM(Y66:Y67)+$H$6</f>
        <v>2.1937699824561405</v>
      </c>
      <c r="AC66" s="329">
        <f t="shared" ref="AC66" si="377">AB66/$G$6</f>
        <v>0.28676731796812294</v>
      </c>
      <c r="AD66" s="4">
        <v>84</v>
      </c>
      <c r="AE66" s="252">
        <v>0</v>
      </c>
      <c r="AF66" s="4" t="s">
        <v>2</v>
      </c>
      <c r="AG66" s="12">
        <f>IFERROR(INDEX('Item Price Summary'!$O:$O,MATCH($D66,'Item Price Summary'!$G:$G,0))*AD66*(1+AE66),0)</f>
        <v>0.43654800000000005</v>
      </c>
      <c r="AH66" s="331">
        <f t="shared" ref="AH66" si="378">SUM(AG66:AG67)</f>
        <v>2.8523374736842109</v>
      </c>
      <c r="AI66" s="329" t="e">
        <f t="shared" ref="AI66" si="379">AH66/$G$7</f>
        <v>#VALUE!</v>
      </c>
      <c r="AJ66" s="331" t="e">
        <f>SUM(AG66:AG67)+$H$7</f>
        <v>#VALUE!</v>
      </c>
      <c r="AK66" s="329" t="e">
        <f t="shared" ref="AK66" si="380">AJ66/$G$7</f>
        <v>#VALUE!</v>
      </c>
      <c r="AL66" s="4">
        <v>84</v>
      </c>
      <c r="AM66" s="256">
        <v>0</v>
      </c>
      <c r="AN66" s="4" t="s">
        <v>2</v>
      </c>
      <c r="AO66" s="12">
        <f>IFERROR(INDEX('Item Price Summary'!$O:$O,MATCH($D66,'Item Price Summary'!$G:$G,0))*AL66*(1+AM66),0)</f>
        <v>0.43654800000000005</v>
      </c>
      <c r="AP66" s="330">
        <f t="shared" ref="AP66" si="381">SUM(AO66:AO67)</f>
        <v>2.8523374736842109</v>
      </c>
      <c r="AQ66" s="329">
        <f t="shared" ref="AQ66" si="382">AP66/$G$8</f>
        <v>0.29557901281701665</v>
      </c>
      <c r="AR66" s="330">
        <f>SUM(AO66:AO67)+$H$8</f>
        <v>3.5681908070175443</v>
      </c>
      <c r="AS66" s="329">
        <f t="shared" ref="AS66" si="383">AR66/$G$8</f>
        <v>0.36976070539041911</v>
      </c>
    </row>
    <row r="67" spans="2:45" x14ac:dyDescent="0.25">
      <c r="B67" s="325"/>
      <c r="C67" s="325"/>
      <c r="D67" s="21" t="s">
        <v>51</v>
      </c>
      <c r="E67" s="332"/>
      <c r="F67" s="22">
        <v>100</v>
      </c>
      <c r="G67" s="256">
        <v>0.02</v>
      </c>
      <c r="H67" s="4" t="s">
        <v>2</v>
      </c>
      <c r="I67" s="12">
        <f>IFERROR(INDEX('Item Price Summary'!$O:$O,MATCH($D67,'Item Price Summary'!$G:$G,0))*F67*(1+G67),0)</f>
        <v>0.8052631578947369</v>
      </c>
      <c r="J67" s="330"/>
      <c r="K67" s="329"/>
      <c r="L67" s="330"/>
      <c r="M67" s="329"/>
      <c r="N67" s="4">
        <v>150</v>
      </c>
      <c r="O67" s="256">
        <v>0.02</v>
      </c>
      <c r="P67" s="4" t="s">
        <v>2</v>
      </c>
      <c r="Q67" s="12">
        <f>IFERROR(INDEX('Item Price Summary'!$O:$O,MATCH($D67,'Item Price Summary'!$G:$G,0))*N67*(1+O67),0)</f>
        <v>1.2078947368421054</v>
      </c>
      <c r="R67" s="330"/>
      <c r="S67" s="329"/>
      <c r="T67" s="330"/>
      <c r="U67" s="329"/>
      <c r="V67" s="4">
        <v>200</v>
      </c>
      <c r="W67" s="256">
        <v>0.02</v>
      </c>
      <c r="X67" s="4" t="s">
        <v>2</v>
      </c>
      <c r="Y67" s="12">
        <f>IFERROR(INDEX('Item Price Summary'!$O:$O,MATCH($D67,'Item Price Summary'!$G:$G,0))*V67*(1+W67),0)</f>
        <v>1.6105263157894738</v>
      </c>
      <c r="Z67" s="330"/>
      <c r="AA67" s="329"/>
      <c r="AB67" s="330"/>
      <c r="AC67" s="329"/>
      <c r="AD67" s="4">
        <v>300</v>
      </c>
      <c r="AE67" s="252">
        <v>0.02</v>
      </c>
      <c r="AF67" s="4" t="s">
        <v>2</v>
      </c>
      <c r="AG67" s="12">
        <f>IFERROR(INDEX('Item Price Summary'!$O:$O,MATCH($D67,'Item Price Summary'!$G:$G,0))*AD67*(1+AE67),0)</f>
        <v>2.4157894736842107</v>
      </c>
      <c r="AH67" s="331"/>
      <c r="AI67" s="329"/>
      <c r="AJ67" s="331"/>
      <c r="AK67" s="329"/>
      <c r="AL67" s="4">
        <v>300</v>
      </c>
      <c r="AM67" s="256">
        <v>0.02</v>
      </c>
      <c r="AN67" s="4" t="s">
        <v>2</v>
      </c>
      <c r="AO67" s="12">
        <f>IFERROR(INDEX('Item Price Summary'!$O:$O,MATCH($D67,'Item Price Summary'!$G:$G,0))*AL67*(1+AM67),0)</f>
        <v>2.4157894736842107</v>
      </c>
      <c r="AP67" s="330"/>
      <c r="AQ67" s="329"/>
      <c r="AR67" s="330"/>
      <c r="AS67" s="329"/>
    </row>
    <row r="68" spans="2:45" x14ac:dyDescent="0.25">
      <c r="B68" s="325"/>
      <c r="C68" s="325" t="s">
        <v>34</v>
      </c>
      <c r="D68" s="21" t="s">
        <v>18</v>
      </c>
      <c r="E68" s="332"/>
      <c r="F68" s="22">
        <v>28</v>
      </c>
      <c r="G68" s="256">
        <v>0</v>
      </c>
      <c r="H68" s="4" t="s">
        <v>2</v>
      </c>
      <c r="I68" s="12">
        <f>IFERROR(INDEX('Item Price Summary'!$O:$O,MATCH($D68,'Item Price Summary'!$G:$G,0))*F68*(1+G68),0)</f>
        <v>0.14551600000000001</v>
      </c>
      <c r="J68" s="330">
        <f t="shared" ref="J68" si="384">SUM(I68:I69)</f>
        <v>0.92314173099415198</v>
      </c>
      <c r="K68" s="329">
        <f t="shared" ref="K68" si="385">J68/$G$4</f>
        <v>0.16338791699011537</v>
      </c>
      <c r="L68" s="330">
        <f>SUM(I68:I69)+$H$4</f>
        <v>1.1767933976608187</v>
      </c>
      <c r="M68" s="329">
        <f t="shared" ref="M68" si="386">L68/$G$4</f>
        <v>0.20828201728510065</v>
      </c>
      <c r="N68" s="4">
        <v>42</v>
      </c>
      <c r="O68" s="256">
        <v>0</v>
      </c>
      <c r="P68" s="4" t="s">
        <v>2</v>
      </c>
      <c r="Q68" s="12">
        <f>IFERROR(INDEX('Item Price Summary'!$O:$O,MATCH($D68,'Item Price Summary'!$G:$G,0))*N68*(1+O68),0)</f>
        <v>0.21827400000000002</v>
      </c>
      <c r="R68" s="330">
        <f t="shared" ref="R68" si="387">SUM(Q68:Q69)</f>
        <v>1.3847125964912281</v>
      </c>
      <c r="S68" s="329">
        <f t="shared" ref="S68" si="388">R68/$G$5</f>
        <v>0.20822745811898166</v>
      </c>
      <c r="T68" s="330">
        <f>SUM(Q68:Q69)+$H$5</f>
        <v>1.6435342631578949</v>
      </c>
      <c r="U68" s="329">
        <f t="shared" ref="U68" si="389">(SUM(T68)+$H$5)/$G$5</f>
        <v>0.2860685608758739</v>
      </c>
      <c r="V68" s="4">
        <v>56</v>
      </c>
      <c r="W68" s="256">
        <v>0</v>
      </c>
      <c r="X68" s="4" t="s">
        <v>2</v>
      </c>
      <c r="Y68" s="12">
        <f>IFERROR(INDEX('Item Price Summary'!$O:$O,MATCH($D68,'Item Price Summary'!$G:$G,0))*V68*(1+W68),0)</f>
        <v>0.29103200000000001</v>
      </c>
      <c r="Z68" s="330">
        <f t="shared" ref="Z68" si="390">SUM(Y68:Y69)</f>
        <v>1.846283461988304</v>
      </c>
      <c r="AA68" s="329">
        <f t="shared" ref="AA68" si="391">SUM(Z68)/$G$6</f>
        <v>0.2413442433971639</v>
      </c>
      <c r="AB68" s="330">
        <f t="shared" ref="AB68" si="392">SUM(Y68:Y69)+$H$6</f>
        <v>2.1384951286549705</v>
      </c>
      <c r="AC68" s="329">
        <f t="shared" ref="AC68" si="393">AB68/$G$6</f>
        <v>0.27954184688300265</v>
      </c>
      <c r="AD68" s="4">
        <v>84</v>
      </c>
      <c r="AE68" s="252">
        <v>0</v>
      </c>
      <c r="AF68" s="4" t="s">
        <v>2</v>
      </c>
      <c r="AG68" s="12">
        <f>IFERROR(INDEX('Item Price Summary'!$O:$O,MATCH($D68,'Item Price Summary'!$G:$G,0))*AD68*(1+AE68),0)</f>
        <v>0.43654800000000005</v>
      </c>
      <c r="AH68" s="331">
        <f t="shared" ref="AH68" si="394">SUM(AG68:AG69)</f>
        <v>2.7694251929824563</v>
      </c>
      <c r="AI68" s="329" t="e">
        <f t="shared" ref="AI68" si="395">AH68/$G$7</f>
        <v>#VALUE!</v>
      </c>
      <c r="AJ68" s="331" t="e">
        <f>SUM(AG68:AG69)+$H$7</f>
        <v>#VALUE!</v>
      </c>
      <c r="AK68" s="329" t="e">
        <f t="shared" ref="AK68" si="396">AJ68/$G$7</f>
        <v>#VALUE!</v>
      </c>
      <c r="AL68" s="4">
        <v>84</v>
      </c>
      <c r="AM68" s="256">
        <v>0</v>
      </c>
      <c r="AN68" s="4" t="s">
        <v>2</v>
      </c>
      <c r="AO68" s="12">
        <f>IFERROR(INDEX('Item Price Summary'!$O:$O,MATCH($D68,'Item Price Summary'!$G:$G,0))*AL68*(1+AM68),0)</f>
        <v>0.43654800000000005</v>
      </c>
      <c r="AP68" s="330">
        <f t="shared" ref="AP68" si="397">SUM(AO68:AO69)</f>
        <v>2.7694251929824563</v>
      </c>
      <c r="AQ68" s="329">
        <f t="shared" ref="AQ68" si="398">AP68/$G$8</f>
        <v>0.28698706663030632</v>
      </c>
      <c r="AR68" s="330">
        <f>SUM(AO68:AO69)+$H$8</f>
        <v>3.4852785263157897</v>
      </c>
      <c r="AS68" s="329">
        <f t="shared" ref="AS68" si="399">AR68/$G$8</f>
        <v>0.36116875920370878</v>
      </c>
    </row>
    <row r="69" spans="2:45" x14ac:dyDescent="0.25">
      <c r="B69" s="325"/>
      <c r="C69" s="325"/>
      <c r="D69" s="21" t="s">
        <v>52</v>
      </c>
      <c r="E69" s="332"/>
      <c r="F69" s="22">
        <v>120</v>
      </c>
      <c r="G69" s="256">
        <v>0.02</v>
      </c>
      <c r="H69" s="4" t="s">
        <v>2</v>
      </c>
      <c r="I69" s="12">
        <f>IFERROR(INDEX('Item Price Summary'!$O:$O,MATCH($D69,'Item Price Summary'!$G:$G,0))*F69*(1+G69),0)</f>
        <v>0.777625730994152</v>
      </c>
      <c r="J69" s="330"/>
      <c r="K69" s="329"/>
      <c r="L69" s="330"/>
      <c r="M69" s="329"/>
      <c r="N69" s="4">
        <v>180</v>
      </c>
      <c r="O69" s="256">
        <v>0.02</v>
      </c>
      <c r="P69" s="4" t="s">
        <v>2</v>
      </c>
      <c r="Q69" s="12">
        <f>IFERROR(INDEX('Item Price Summary'!$O:$O,MATCH($D69,'Item Price Summary'!$G:$G,0))*N69*(1+O69),0)</f>
        <v>1.1664385964912281</v>
      </c>
      <c r="R69" s="330"/>
      <c r="S69" s="329"/>
      <c r="T69" s="330"/>
      <c r="U69" s="329"/>
      <c r="V69" s="4">
        <v>240</v>
      </c>
      <c r="W69" s="256">
        <v>0.02</v>
      </c>
      <c r="X69" s="4" t="s">
        <v>2</v>
      </c>
      <c r="Y69" s="12">
        <f>IFERROR(INDEX('Item Price Summary'!$O:$O,MATCH($D69,'Item Price Summary'!$G:$G,0))*V69*(1+W69),0)</f>
        <v>1.555251461988304</v>
      </c>
      <c r="Z69" s="330"/>
      <c r="AA69" s="329"/>
      <c r="AB69" s="330"/>
      <c r="AC69" s="329"/>
      <c r="AD69" s="4">
        <v>360</v>
      </c>
      <c r="AE69" s="252">
        <v>0.02</v>
      </c>
      <c r="AF69" s="4" t="s">
        <v>2</v>
      </c>
      <c r="AG69" s="12">
        <f>IFERROR(INDEX('Item Price Summary'!$O:$O,MATCH($D69,'Item Price Summary'!$G:$G,0))*AD69*(1+AE69),0)</f>
        <v>2.3328771929824561</v>
      </c>
      <c r="AH69" s="331"/>
      <c r="AI69" s="329"/>
      <c r="AJ69" s="331"/>
      <c r="AK69" s="329"/>
      <c r="AL69" s="4">
        <v>360</v>
      </c>
      <c r="AM69" s="256">
        <v>0.02</v>
      </c>
      <c r="AN69" s="4" t="s">
        <v>2</v>
      </c>
      <c r="AO69" s="12">
        <f>IFERROR(INDEX('Item Price Summary'!$O:$O,MATCH($D69,'Item Price Summary'!$G:$G,0))*AL69*(1+AM69),0)</f>
        <v>2.3328771929824561</v>
      </c>
      <c r="AP69" s="330"/>
      <c r="AQ69" s="329"/>
      <c r="AR69" s="330"/>
      <c r="AS69" s="329"/>
    </row>
    <row r="70" spans="2:45" x14ac:dyDescent="0.25">
      <c r="B70" s="325"/>
      <c r="C70" s="325" t="s">
        <v>33</v>
      </c>
      <c r="D70" s="21" t="s">
        <v>58</v>
      </c>
      <c r="E70" s="332" t="s">
        <v>125</v>
      </c>
      <c r="F70" s="22">
        <v>18</v>
      </c>
      <c r="G70" s="256">
        <v>0</v>
      </c>
      <c r="H70" s="4" t="s">
        <v>2</v>
      </c>
      <c r="I70" s="12">
        <f>IFERROR(INDEX('Item Price Summary'!$O:$O,MATCH($D70,'Item Price Summary'!$G:$G,0))*F70*(1+G70),0)</f>
        <v>0.217584</v>
      </c>
      <c r="J70" s="330">
        <f>SUM(I70:I71)</f>
        <v>0.97579062768031188</v>
      </c>
      <c r="K70" s="329">
        <f t="shared" ref="K70" si="400">J70/$G$4</f>
        <v>0.17270630578412599</v>
      </c>
      <c r="L70" s="330">
        <f>SUM(I70:I71)+$H$4</f>
        <v>1.2294422943469785</v>
      </c>
      <c r="M70" s="329">
        <f t="shared" ref="M70" si="401">L70/$G$4</f>
        <v>0.21760040607911121</v>
      </c>
      <c r="N70" s="4">
        <v>27</v>
      </c>
      <c r="O70" s="256">
        <v>0</v>
      </c>
      <c r="P70" s="4" t="s">
        <v>2</v>
      </c>
      <c r="Q70" s="12">
        <f>IFERROR(INDEX('Item Price Summary'!$O:$O,MATCH($D70,'Item Price Summary'!$G:$G,0))*N70*(1+O70),0)</f>
        <v>0.326376</v>
      </c>
      <c r="R70" s="330">
        <f>SUM(Q70:Q71)</f>
        <v>1.4636859415204677</v>
      </c>
      <c r="S70" s="329">
        <f t="shared" ref="S70" si="402">R70/$G$5</f>
        <v>0.22010314910082221</v>
      </c>
      <c r="T70" s="330">
        <f>SUM(Q70:Q71)+$H$5</f>
        <v>1.7225076081871344</v>
      </c>
      <c r="U70" s="329">
        <f t="shared" ref="U70" si="403">(SUM(T70)+$H$5)/$G$5</f>
        <v>0.29794425185771445</v>
      </c>
      <c r="V70" s="4">
        <v>36</v>
      </c>
      <c r="W70" s="256">
        <v>0</v>
      </c>
      <c r="X70" s="4" t="s">
        <v>2</v>
      </c>
      <c r="Y70" s="12">
        <f>IFERROR(INDEX('Item Price Summary'!$O:$O,MATCH($D70,'Item Price Summary'!$G:$G,0))*V70*(1+W70),0)</f>
        <v>0.435168</v>
      </c>
      <c r="Z70" s="330">
        <f>SUM(Y70:Y71)</f>
        <v>1.9515812553606238</v>
      </c>
      <c r="AA70" s="329">
        <f t="shared" ref="AA70" si="404">SUM(Z70)/$G$6</f>
        <v>0.25510866083145406</v>
      </c>
      <c r="AB70" s="330">
        <f t="shared" ref="AB70" si="405">SUM(Y70:Y71)+$H$6</f>
        <v>2.2437929220272905</v>
      </c>
      <c r="AC70" s="329">
        <f t="shared" ref="AC70" si="406">AB70/$G$6</f>
        <v>0.29330626431729284</v>
      </c>
      <c r="AD70" s="4">
        <v>54</v>
      </c>
      <c r="AE70" s="252">
        <v>0</v>
      </c>
      <c r="AF70" s="4" t="s">
        <v>2</v>
      </c>
      <c r="AG70" s="12">
        <f>IFERROR(INDEX('Item Price Summary'!$O:$O,MATCH($D70,'Item Price Summary'!$G:$G,0))*AD70*(1+AE70),0)</f>
        <v>0.652752</v>
      </c>
      <c r="AH70" s="331">
        <f>SUM(AG70:AG71)</f>
        <v>2.9273718830409354</v>
      </c>
      <c r="AI70" s="329" t="e">
        <f t="shared" ref="AI70" si="407">AH70/$G$7</f>
        <v>#VALUE!</v>
      </c>
      <c r="AJ70" s="331" t="e">
        <f>SUM(AG70:AG71)+$H$7</f>
        <v>#VALUE!</v>
      </c>
      <c r="AK70" s="329" t="e">
        <f t="shared" ref="AK70" si="408">AJ70/$G$7</f>
        <v>#VALUE!</v>
      </c>
      <c r="AL70" s="4">
        <v>54</v>
      </c>
      <c r="AM70" s="256">
        <v>0</v>
      </c>
      <c r="AN70" s="4" t="s">
        <v>2</v>
      </c>
      <c r="AO70" s="12">
        <f>IFERROR(INDEX('Item Price Summary'!$O:$O,MATCH($D70,'Item Price Summary'!$G:$G,0))*AL70*(1+AM70),0)</f>
        <v>0.652752</v>
      </c>
      <c r="AP70" s="330">
        <f>SUM(AO70:AO71)</f>
        <v>2.9273718830409354</v>
      </c>
      <c r="AQ70" s="329">
        <f t="shared" ref="AQ70" si="409">AP70/$G$8</f>
        <v>0.30335459927885339</v>
      </c>
      <c r="AR70" s="330">
        <f>SUM(AO70:AO71)+$H$8</f>
        <v>3.6432252163742689</v>
      </c>
      <c r="AS70" s="329">
        <f t="shared" ref="AS70" si="410">AR70/$G$8</f>
        <v>0.37753629185225585</v>
      </c>
    </row>
    <row r="71" spans="2:45" x14ac:dyDescent="0.25">
      <c r="B71" s="325"/>
      <c r="C71" s="325"/>
      <c r="D71" s="21" t="s">
        <v>49</v>
      </c>
      <c r="E71" s="332"/>
      <c r="F71" s="22">
        <v>100</v>
      </c>
      <c r="G71" s="256">
        <v>0.02</v>
      </c>
      <c r="H71" s="4" t="s">
        <v>2</v>
      </c>
      <c r="I71" s="12">
        <f>IFERROR(INDEX('Item Price Summary'!$O:$O,MATCH($D71,'Item Price Summary'!$G:$G,0))*F71*(1+G71),0)</f>
        <v>0.75820662768031188</v>
      </c>
      <c r="J71" s="330"/>
      <c r="K71" s="329"/>
      <c r="L71" s="330"/>
      <c r="M71" s="329"/>
      <c r="N71" s="4">
        <v>150</v>
      </c>
      <c r="O71" s="256">
        <v>0.02</v>
      </c>
      <c r="P71" s="4" t="s">
        <v>2</v>
      </c>
      <c r="Q71" s="12">
        <f>IFERROR(INDEX('Item Price Summary'!$O:$O,MATCH($D71,'Item Price Summary'!$G:$G,0))*N71*(1+O71),0)</f>
        <v>1.1373099415204677</v>
      </c>
      <c r="R71" s="330"/>
      <c r="S71" s="329"/>
      <c r="T71" s="330"/>
      <c r="U71" s="329"/>
      <c r="V71" s="4">
        <v>200</v>
      </c>
      <c r="W71" s="256">
        <v>0.02</v>
      </c>
      <c r="X71" s="4" t="s">
        <v>2</v>
      </c>
      <c r="Y71" s="12">
        <f>IFERROR(INDEX('Item Price Summary'!$O:$O,MATCH($D71,'Item Price Summary'!$G:$G,0))*V71*(1+W71),0)</f>
        <v>1.5164132553606238</v>
      </c>
      <c r="Z71" s="330"/>
      <c r="AA71" s="329"/>
      <c r="AB71" s="330"/>
      <c r="AC71" s="329"/>
      <c r="AD71" s="4">
        <v>300</v>
      </c>
      <c r="AE71" s="252">
        <v>0.02</v>
      </c>
      <c r="AF71" s="4" t="s">
        <v>2</v>
      </c>
      <c r="AG71" s="12">
        <f>IFERROR(INDEX('Item Price Summary'!$O:$O,MATCH($D71,'Item Price Summary'!$G:$G,0))*AD71*(1+AE71),0)</f>
        <v>2.2746198830409354</v>
      </c>
      <c r="AH71" s="331"/>
      <c r="AI71" s="329"/>
      <c r="AJ71" s="331"/>
      <c r="AK71" s="329"/>
      <c r="AL71" s="4">
        <v>300</v>
      </c>
      <c r="AM71" s="256">
        <v>0.02</v>
      </c>
      <c r="AN71" s="4" t="s">
        <v>2</v>
      </c>
      <c r="AO71" s="12">
        <f>IFERROR(INDEX('Item Price Summary'!$O:$O,MATCH($D71,'Item Price Summary'!$G:$G,0))*AL71*(1+AM71),0)</f>
        <v>2.2746198830409354</v>
      </c>
      <c r="AP71" s="330"/>
      <c r="AQ71" s="329"/>
      <c r="AR71" s="330"/>
      <c r="AS71" s="329"/>
    </row>
    <row r="72" spans="2:45" x14ac:dyDescent="0.25">
      <c r="B72" s="325"/>
      <c r="C72" s="325" t="s">
        <v>32</v>
      </c>
      <c r="D72" s="21" t="s">
        <v>58</v>
      </c>
      <c r="E72" s="332"/>
      <c r="F72" s="22">
        <v>18</v>
      </c>
      <c r="G72" s="256">
        <v>0</v>
      </c>
      <c r="H72" s="4" t="s">
        <v>2</v>
      </c>
      <c r="I72" s="12">
        <f>IFERROR(INDEX('Item Price Summary'!$O:$O,MATCH($D72,'Item Price Summary'!$G:$G,0))*F72*(1+G72),0)</f>
        <v>0.217584</v>
      </c>
      <c r="J72" s="330">
        <f t="shared" ref="J72" si="411">SUM(I72:I73)</f>
        <v>0.97081986744639381</v>
      </c>
      <c r="K72" s="329">
        <f t="shared" ref="K72" si="412">J72/$G$4</f>
        <v>0.1718265252117511</v>
      </c>
      <c r="L72" s="330">
        <f>SUM(I72:I73)+$H$4</f>
        <v>1.2244715341130605</v>
      </c>
      <c r="M72" s="329">
        <f t="shared" ref="M72" si="413">L72/$G$4</f>
        <v>0.21672062550673638</v>
      </c>
      <c r="N72" s="4">
        <v>27</v>
      </c>
      <c r="O72" s="256">
        <v>0</v>
      </c>
      <c r="P72" s="4" t="s">
        <v>2</v>
      </c>
      <c r="Q72" s="12">
        <f>IFERROR(INDEX('Item Price Summary'!$O:$O,MATCH($D72,'Item Price Summary'!$G:$G,0))*N72*(1+O72),0)</f>
        <v>0.326376</v>
      </c>
      <c r="R72" s="330">
        <f t="shared" ref="R72" si="414">SUM(Q72:Q73)</f>
        <v>1.4562298011695909</v>
      </c>
      <c r="S72" s="329">
        <f t="shared" ref="S72" si="415">R72/$G$5</f>
        <v>0.21898192498790839</v>
      </c>
      <c r="T72" s="330">
        <f>SUM(Q72:Q73)+$H$5</f>
        <v>1.7150514678362576</v>
      </c>
      <c r="U72" s="329">
        <f t="shared" ref="U72" si="416">(SUM(T72)+$H$5)/$G$5</f>
        <v>0.29682302774480063</v>
      </c>
      <c r="V72" s="4">
        <v>36</v>
      </c>
      <c r="W72" s="256">
        <v>0</v>
      </c>
      <c r="X72" s="4" t="s">
        <v>2</v>
      </c>
      <c r="Y72" s="12">
        <f>IFERROR(INDEX('Item Price Summary'!$O:$O,MATCH($D72,'Item Price Summary'!$G:$G,0))*V72*(1+W72),0)</f>
        <v>0.435168</v>
      </c>
      <c r="Z72" s="330">
        <f t="shared" ref="Z72" si="417">SUM(Y72:Y73)</f>
        <v>1.9416397348927876</v>
      </c>
      <c r="AA72" s="329">
        <f t="shared" ref="AA72" si="418">SUM(Z72)/$G$6</f>
        <v>0.25380911567225983</v>
      </c>
      <c r="AB72" s="330">
        <f t="shared" ref="AB72" si="419">SUM(Y72:Y73)+$H$6</f>
        <v>2.2338514015594542</v>
      </c>
      <c r="AC72" s="329">
        <f t="shared" ref="AC72" si="420">AB72/$G$6</f>
        <v>0.29200671915809856</v>
      </c>
      <c r="AD72" s="4">
        <v>54</v>
      </c>
      <c r="AE72" s="252">
        <v>0</v>
      </c>
      <c r="AF72" s="4" t="s">
        <v>2</v>
      </c>
      <c r="AG72" s="12">
        <f>IFERROR(INDEX('Item Price Summary'!$O:$O,MATCH($D72,'Item Price Summary'!$G:$G,0))*AD72*(1+AE72),0)</f>
        <v>0.652752</v>
      </c>
      <c r="AH72" s="331">
        <f t="shared" ref="AH72" si="421">SUM(AG72:AG73)</f>
        <v>2.9124596023391818</v>
      </c>
      <c r="AI72" s="329" t="e">
        <f t="shared" ref="AI72" si="422">AH72/$G$7</f>
        <v>#VALUE!</v>
      </c>
      <c r="AJ72" s="331" t="e">
        <f>SUM(AG72:AG73)+$H$7</f>
        <v>#VALUE!</v>
      </c>
      <c r="AK72" s="329" t="e">
        <f t="shared" ref="AK72" si="423">AJ72/$G$7</f>
        <v>#VALUE!</v>
      </c>
      <c r="AL72" s="4">
        <v>54</v>
      </c>
      <c r="AM72" s="256">
        <v>0</v>
      </c>
      <c r="AN72" s="4" t="s">
        <v>2</v>
      </c>
      <c r="AO72" s="12">
        <f>IFERROR(INDEX('Item Price Summary'!$O:$O,MATCH($D72,'Item Price Summary'!$G:$G,0))*AL72*(1+AM72),0)</f>
        <v>0.652752</v>
      </c>
      <c r="AP72" s="330">
        <f t="shared" ref="AP72" si="424">SUM(AO72:AO73)</f>
        <v>2.9124596023391818</v>
      </c>
      <c r="AQ72" s="329">
        <f t="shared" ref="AQ72" si="425">AP72/$G$8</f>
        <v>0.30180928521649553</v>
      </c>
      <c r="AR72" s="330">
        <f>SUM(AO72:AO73)+$H$8</f>
        <v>3.6283129356725152</v>
      </c>
      <c r="AS72" s="329">
        <f t="shared" ref="AS72" si="426">AR72/$G$8</f>
        <v>0.37599097778989793</v>
      </c>
    </row>
    <row r="73" spans="2:45" x14ac:dyDescent="0.25">
      <c r="B73" s="325"/>
      <c r="C73" s="325"/>
      <c r="D73" s="21" t="s">
        <v>50</v>
      </c>
      <c r="E73" s="332"/>
      <c r="F73" s="22">
        <v>100</v>
      </c>
      <c r="G73" s="256">
        <v>0.02</v>
      </c>
      <c r="H73" s="4" t="s">
        <v>2</v>
      </c>
      <c r="I73" s="12">
        <f>IFERROR(INDEX('Item Price Summary'!$O:$O,MATCH($D73,'Item Price Summary'!$G:$G,0))*F73*(1+G73),0)</f>
        <v>0.75323586744639381</v>
      </c>
      <c r="J73" s="330"/>
      <c r="K73" s="329"/>
      <c r="L73" s="330"/>
      <c r="M73" s="329"/>
      <c r="N73" s="4">
        <v>150</v>
      </c>
      <c r="O73" s="256">
        <v>0.02</v>
      </c>
      <c r="P73" s="4" t="s">
        <v>2</v>
      </c>
      <c r="Q73" s="12">
        <f>IFERROR(INDEX('Item Price Summary'!$O:$O,MATCH($D73,'Item Price Summary'!$G:$G,0))*N73*(1+O73),0)</f>
        <v>1.1298538011695909</v>
      </c>
      <c r="R73" s="330"/>
      <c r="S73" s="329"/>
      <c r="T73" s="330"/>
      <c r="U73" s="329"/>
      <c r="V73" s="4">
        <v>200</v>
      </c>
      <c r="W73" s="256">
        <v>0.02</v>
      </c>
      <c r="X73" s="4" t="s">
        <v>2</v>
      </c>
      <c r="Y73" s="12">
        <f>IFERROR(INDEX('Item Price Summary'!$O:$O,MATCH($D73,'Item Price Summary'!$G:$G,0))*V73*(1+W73),0)</f>
        <v>1.5064717348927876</v>
      </c>
      <c r="Z73" s="330"/>
      <c r="AA73" s="329"/>
      <c r="AB73" s="330"/>
      <c r="AC73" s="329"/>
      <c r="AD73" s="4">
        <v>300</v>
      </c>
      <c r="AE73" s="252">
        <v>0.02</v>
      </c>
      <c r="AF73" s="4" t="s">
        <v>2</v>
      </c>
      <c r="AG73" s="12">
        <f>IFERROR(INDEX('Item Price Summary'!$O:$O,MATCH($D73,'Item Price Summary'!$G:$G,0))*AD73*(1+AE73),0)</f>
        <v>2.2597076023391818</v>
      </c>
      <c r="AH73" s="331"/>
      <c r="AI73" s="329"/>
      <c r="AJ73" s="331"/>
      <c r="AK73" s="329"/>
      <c r="AL73" s="4">
        <v>300</v>
      </c>
      <c r="AM73" s="256">
        <v>0.02</v>
      </c>
      <c r="AN73" s="4" t="s">
        <v>2</v>
      </c>
      <c r="AO73" s="12">
        <f>IFERROR(INDEX('Item Price Summary'!$O:$O,MATCH($D73,'Item Price Summary'!$G:$G,0))*AL73*(1+AM73),0)</f>
        <v>2.2597076023391818</v>
      </c>
      <c r="AP73" s="330"/>
      <c r="AQ73" s="329"/>
      <c r="AR73" s="330"/>
      <c r="AS73" s="329"/>
    </row>
    <row r="74" spans="2:45" x14ac:dyDescent="0.25">
      <c r="B74" s="325"/>
      <c r="C74" s="325" t="s">
        <v>479</v>
      </c>
      <c r="D74" s="21" t="s">
        <v>58</v>
      </c>
      <c r="E74" s="332"/>
      <c r="F74" s="22">
        <v>18</v>
      </c>
      <c r="G74" s="256">
        <v>0</v>
      </c>
      <c r="H74" s="4" t="s">
        <v>2</v>
      </c>
      <c r="I74" s="12">
        <f>IFERROR(INDEX('Item Price Summary'!$O:$O,MATCH($D74,'Item Price Summary'!$G:$G,0))*F74*(1+G74),0)</f>
        <v>0.217584</v>
      </c>
      <c r="J74" s="330">
        <f t="shared" ref="J74" si="427">SUM(I74:I75)</f>
        <v>1.0228471578947369</v>
      </c>
      <c r="K74" s="329">
        <f t="shared" ref="K74" si="428">J74/$G$4</f>
        <v>0.18103489520260829</v>
      </c>
      <c r="L74" s="330">
        <f>SUM(I74:I75)+$H$4</f>
        <v>1.2764988245614035</v>
      </c>
      <c r="M74" s="329">
        <f t="shared" ref="M74" si="429">L74/$G$4</f>
        <v>0.22592899549759352</v>
      </c>
      <c r="N74" s="4">
        <v>27</v>
      </c>
      <c r="O74" s="256">
        <v>0</v>
      </c>
      <c r="P74" s="4" t="s">
        <v>2</v>
      </c>
      <c r="Q74" s="12">
        <f>IFERROR(INDEX('Item Price Summary'!$O:$O,MATCH($D74,'Item Price Summary'!$G:$G,0))*N74*(1+O74),0)</f>
        <v>0.326376</v>
      </c>
      <c r="R74" s="330">
        <f t="shared" ref="R74" si="430">SUM(Q74:Q75)</f>
        <v>1.5342707368421054</v>
      </c>
      <c r="S74" s="329">
        <f t="shared" ref="S74" si="431">R74/$G$5</f>
        <v>0.23071740403640681</v>
      </c>
      <c r="T74" s="330">
        <f>SUM(Q74:Q75)+$H$5</f>
        <v>1.7930924035087721</v>
      </c>
      <c r="U74" s="329">
        <f t="shared" ref="U74" si="432">(SUM(T74)+$H$5)/$G$5</f>
        <v>0.30855850679329905</v>
      </c>
      <c r="V74" s="4">
        <v>36</v>
      </c>
      <c r="W74" s="256">
        <v>0</v>
      </c>
      <c r="X74" s="4" t="s">
        <v>2</v>
      </c>
      <c r="Y74" s="12">
        <f>IFERROR(INDEX('Item Price Summary'!$O:$O,MATCH($D74,'Item Price Summary'!$G:$G,0))*V74*(1+W74),0)</f>
        <v>0.435168</v>
      </c>
      <c r="Z74" s="330">
        <f t="shared" ref="Z74" si="433">SUM(Y74:Y75)</f>
        <v>2.0456943157894738</v>
      </c>
      <c r="AA74" s="329">
        <f t="shared" ref="AA74" si="434">SUM(Z74)/$G$6</f>
        <v>0.26741102167182662</v>
      </c>
      <c r="AB74" s="330">
        <f t="shared" ref="AB74" si="435">SUM(Y74:Y75)+$H$6</f>
        <v>2.3379059824561406</v>
      </c>
      <c r="AC74" s="329">
        <f t="shared" ref="AC74" si="436">AB74/$G$6</f>
        <v>0.3056086251576654</v>
      </c>
      <c r="AD74" s="4">
        <v>54</v>
      </c>
      <c r="AE74" s="252">
        <v>0</v>
      </c>
      <c r="AF74" s="4" t="s">
        <v>2</v>
      </c>
      <c r="AG74" s="12">
        <f>IFERROR(INDEX('Item Price Summary'!$O:$O,MATCH($D74,'Item Price Summary'!$G:$G,0))*AD74*(1+AE74),0)</f>
        <v>0.652752</v>
      </c>
      <c r="AH74" s="331">
        <f t="shared" ref="AH74" si="437">SUM(AG74:AG75)</f>
        <v>3.0685414736842107</v>
      </c>
      <c r="AI74" s="329" t="e">
        <f t="shared" ref="AI74" si="438">AH74/$G$7</f>
        <v>#VALUE!</v>
      </c>
      <c r="AJ74" s="331" t="e">
        <f>SUM(AG74:AG75)+$H$7</f>
        <v>#VALUE!</v>
      </c>
      <c r="AK74" s="329" t="e">
        <f t="shared" ref="AK74" si="439">AJ74/$G$7</f>
        <v>#VALUE!</v>
      </c>
      <c r="AL74" s="4">
        <v>54</v>
      </c>
      <c r="AM74" s="256">
        <v>0</v>
      </c>
      <c r="AN74" s="4" t="s">
        <v>2</v>
      </c>
      <c r="AO74" s="12">
        <f>IFERROR(INDEX('Item Price Summary'!$O:$O,MATCH($D74,'Item Price Summary'!$G:$G,0))*AL74*(1+AM74),0)</f>
        <v>0.652752</v>
      </c>
      <c r="AP74" s="330">
        <f t="shared" ref="AP74" si="440">SUM(AO74:AO75)</f>
        <v>3.0685414736842107</v>
      </c>
      <c r="AQ74" s="329">
        <f t="shared" ref="AQ74" si="441">AP74/$G$8</f>
        <v>0.31798357240250885</v>
      </c>
      <c r="AR74" s="330">
        <f>SUM(AO74:AO75)+$H$8</f>
        <v>3.7843948070175442</v>
      </c>
      <c r="AS74" s="329">
        <f t="shared" ref="AS74" si="442">AR74/$G$8</f>
        <v>0.39216526497591131</v>
      </c>
    </row>
    <row r="75" spans="2:45" x14ac:dyDescent="0.25">
      <c r="B75" s="325"/>
      <c r="C75" s="325"/>
      <c r="D75" s="21" t="s">
        <v>51</v>
      </c>
      <c r="E75" s="332"/>
      <c r="F75" s="22">
        <v>100</v>
      </c>
      <c r="G75" s="256">
        <v>0.02</v>
      </c>
      <c r="H75" s="4" t="s">
        <v>2</v>
      </c>
      <c r="I75" s="12">
        <f>IFERROR(INDEX('Item Price Summary'!$O:$O,MATCH($D75,'Item Price Summary'!$G:$G,0))*F75*(1+G75),0)</f>
        <v>0.8052631578947369</v>
      </c>
      <c r="J75" s="330"/>
      <c r="K75" s="329"/>
      <c r="L75" s="330"/>
      <c r="M75" s="329"/>
      <c r="N75" s="4">
        <v>150</v>
      </c>
      <c r="O75" s="256">
        <v>0.02</v>
      </c>
      <c r="P75" s="4" t="s">
        <v>2</v>
      </c>
      <c r="Q75" s="12">
        <f>IFERROR(INDEX('Item Price Summary'!$O:$O,MATCH($D75,'Item Price Summary'!$G:$G,0))*N75*(1+O75),0)</f>
        <v>1.2078947368421054</v>
      </c>
      <c r="R75" s="330"/>
      <c r="S75" s="329"/>
      <c r="T75" s="330"/>
      <c r="U75" s="329"/>
      <c r="V75" s="4">
        <v>200</v>
      </c>
      <c r="W75" s="256">
        <v>0.02</v>
      </c>
      <c r="X75" s="4" t="s">
        <v>2</v>
      </c>
      <c r="Y75" s="12">
        <f>IFERROR(INDEX('Item Price Summary'!$O:$O,MATCH($D75,'Item Price Summary'!$G:$G,0))*V75*(1+W75),0)</f>
        <v>1.6105263157894738</v>
      </c>
      <c r="Z75" s="330"/>
      <c r="AA75" s="329"/>
      <c r="AB75" s="330"/>
      <c r="AC75" s="329"/>
      <c r="AD75" s="4">
        <v>300</v>
      </c>
      <c r="AE75" s="252">
        <v>0.02</v>
      </c>
      <c r="AF75" s="4" t="s">
        <v>2</v>
      </c>
      <c r="AG75" s="12">
        <f>IFERROR(INDEX('Item Price Summary'!$O:$O,MATCH($D75,'Item Price Summary'!$G:$G,0))*AD75*(1+AE75),0)</f>
        <v>2.4157894736842107</v>
      </c>
      <c r="AH75" s="331"/>
      <c r="AI75" s="329"/>
      <c r="AJ75" s="331"/>
      <c r="AK75" s="329"/>
      <c r="AL75" s="4">
        <v>300</v>
      </c>
      <c r="AM75" s="256">
        <v>0.02</v>
      </c>
      <c r="AN75" s="4" t="s">
        <v>2</v>
      </c>
      <c r="AO75" s="12">
        <f>IFERROR(INDEX('Item Price Summary'!$O:$O,MATCH($D75,'Item Price Summary'!$G:$G,0))*AL75*(1+AM75),0)</f>
        <v>2.4157894736842107</v>
      </c>
      <c r="AP75" s="330"/>
      <c r="AQ75" s="329"/>
      <c r="AR75" s="330"/>
      <c r="AS75" s="329"/>
    </row>
    <row r="76" spans="2:45" x14ac:dyDescent="0.25">
      <c r="B76" s="325"/>
      <c r="C76" s="325" t="s">
        <v>31</v>
      </c>
      <c r="D76" s="21" t="s">
        <v>58</v>
      </c>
      <c r="E76" s="332"/>
      <c r="F76" s="22">
        <v>18</v>
      </c>
      <c r="G76" s="256">
        <v>0</v>
      </c>
      <c r="H76" s="4" t="s">
        <v>2</v>
      </c>
      <c r="I76" s="12">
        <f>IFERROR(INDEX('Item Price Summary'!$O:$O,MATCH($D76,'Item Price Summary'!$G:$G,0))*F76*(1+G76),0)</f>
        <v>0.217584</v>
      </c>
      <c r="J76" s="330">
        <f t="shared" ref="J76" si="443">SUM(I76:I77)</f>
        <v>0.995209730994152</v>
      </c>
      <c r="K76" s="329">
        <f t="shared" ref="K76" si="444">J76/$G$4</f>
        <v>0.17614331522020388</v>
      </c>
      <c r="L76" s="330">
        <f>SUM(I76:I77)+$H$4</f>
        <v>1.2488613976608187</v>
      </c>
      <c r="M76" s="329">
        <f t="shared" ref="M76" si="445">L76/$G$4</f>
        <v>0.22103741551518913</v>
      </c>
      <c r="N76" s="4">
        <v>27</v>
      </c>
      <c r="O76" s="256">
        <v>0</v>
      </c>
      <c r="P76" s="4" t="s">
        <v>2</v>
      </c>
      <c r="Q76" s="12">
        <f>IFERROR(INDEX('Item Price Summary'!$O:$O,MATCH($D76,'Item Price Summary'!$G:$G,0))*N76*(1+O76),0)</f>
        <v>0.326376</v>
      </c>
      <c r="R76" s="330">
        <f t="shared" ref="R76" si="446">SUM(Q76:Q77)</f>
        <v>1.4928145964912281</v>
      </c>
      <c r="S76" s="329">
        <f t="shared" ref="S76" si="447">R76/$G$5</f>
        <v>0.2244833979686057</v>
      </c>
      <c r="T76" s="330">
        <f>SUM(Q76:Q77)+$H$5</f>
        <v>1.7516362631578948</v>
      </c>
      <c r="U76" s="329">
        <f t="shared" ref="U76" si="448">(SUM(T76)+$H$5)/$G$5</f>
        <v>0.30232450072549794</v>
      </c>
      <c r="V76" s="4">
        <v>36</v>
      </c>
      <c r="W76" s="256">
        <v>0</v>
      </c>
      <c r="X76" s="4" t="s">
        <v>2</v>
      </c>
      <c r="Y76" s="12">
        <f>IFERROR(INDEX('Item Price Summary'!$O:$O,MATCH($D76,'Item Price Summary'!$G:$G,0))*V76*(1+W76),0)</f>
        <v>0.435168</v>
      </c>
      <c r="Z76" s="330">
        <f t="shared" ref="Z76" si="449">SUM(Y76:Y77)</f>
        <v>1.990419461988304</v>
      </c>
      <c r="AA76" s="329">
        <f t="shared" ref="AA76" si="450">SUM(Z76)/$G$6</f>
        <v>0.26018555058670639</v>
      </c>
      <c r="AB76" s="330">
        <f t="shared" ref="AB76" si="451">SUM(Y76:Y77)+$H$6</f>
        <v>2.2826311286549705</v>
      </c>
      <c r="AC76" s="329">
        <f t="shared" ref="AC76" si="452">AB76/$G$6</f>
        <v>0.29838315407254518</v>
      </c>
      <c r="AD76" s="4">
        <v>54</v>
      </c>
      <c r="AE76" s="252">
        <v>0</v>
      </c>
      <c r="AF76" s="4" t="s">
        <v>2</v>
      </c>
      <c r="AG76" s="12">
        <f>IFERROR(INDEX('Item Price Summary'!$O:$O,MATCH($D76,'Item Price Summary'!$G:$G,0))*AD76*(1+AE76),0)</f>
        <v>0.652752</v>
      </c>
      <c r="AH76" s="331">
        <f t="shared" ref="AH76" si="453">SUM(AG76:AG77)</f>
        <v>2.9856291929824561</v>
      </c>
      <c r="AI76" s="329" t="e">
        <f t="shared" ref="AI76" si="454">AH76/$G$7</f>
        <v>#VALUE!</v>
      </c>
      <c r="AJ76" s="331" t="e">
        <f>SUM(AG76:AG77)+$H$7</f>
        <v>#VALUE!</v>
      </c>
      <c r="AK76" s="329" t="e">
        <f t="shared" ref="AK76" si="455">AJ76/$G$7</f>
        <v>#VALUE!</v>
      </c>
      <c r="AL76" s="4">
        <v>54</v>
      </c>
      <c r="AM76" s="256">
        <v>0</v>
      </c>
      <c r="AN76" s="4" t="s">
        <v>2</v>
      </c>
      <c r="AO76" s="12">
        <f>IFERROR(INDEX('Item Price Summary'!$O:$O,MATCH($D76,'Item Price Summary'!$G:$G,0))*AL76*(1+AM76),0)</f>
        <v>0.652752</v>
      </c>
      <c r="AP76" s="330">
        <f t="shared" ref="AP76" si="456">SUM(AO76:AO77)</f>
        <v>2.9856291929824561</v>
      </c>
      <c r="AQ76" s="329">
        <f t="shared" ref="AQ76" si="457">AP76/$G$8</f>
        <v>0.30939162621579852</v>
      </c>
      <c r="AR76" s="330">
        <f>SUM(AO76:AO77)+$H$8</f>
        <v>3.7014825263157896</v>
      </c>
      <c r="AS76" s="329">
        <f t="shared" ref="AS76" si="458">AR76/$G$8</f>
        <v>0.38357331878920098</v>
      </c>
    </row>
    <row r="77" spans="2:45" x14ac:dyDescent="0.25">
      <c r="B77" s="325"/>
      <c r="C77" s="325"/>
      <c r="D77" s="21" t="s">
        <v>52</v>
      </c>
      <c r="E77" s="332"/>
      <c r="F77" s="22">
        <v>120</v>
      </c>
      <c r="G77" s="256">
        <v>0.02</v>
      </c>
      <c r="H77" s="4" t="s">
        <v>2</v>
      </c>
      <c r="I77" s="12">
        <f>IFERROR(INDEX('Item Price Summary'!$O:$O,MATCH($D77,'Item Price Summary'!$G:$G,0))*F77*(1+G77),0)</f>
        <v>0.777625730994152</v>
      </c>
      <c r="J77" s="330"/>
      <c r="K77" s="329"/>
      <c r="L77" s="330"/>
      <c r="M77" s="329"/>
      <c r="N77" s="4">
        <v>180</v>
      </c>
      <c r="O77" s="256">
        <v>0.02</v>
      </c>
      <c r="P77" s="4" t="s">
        <v>2</v>
      </c>
      <c r="Q77" s="12">
        <f>IFERROR(INDEX('Item Price Summary'!$O:$O,MATCH($D77,'Item Price Summary'!$G:$G,0))*N77*(1+O77),0)</f>
        <v>1.1664385964912281</v>
      </c>
      <c r="R77" s="330"/>
      <c r="S77" s="329"/>
      <c r="T77" s="330"/>
      <c r="U77" s="329"/>
      <c r="V77" s="4">
        <v>240</v>
      </c>
      <c r="W77" s="256">
        <v>0.02</v>
      </c>
      <c r="X77" s="4" t="s">
        <v>2</v>
      </c>
      <c r="Y77" s="12">
        <f>IFERROR(INDEX('Item Price Summary'!$O:$O,MATCH($D77,'Item Price Summary'!$G:$G,0))*V77*(1+W77),0)</f>
        <v>1.555251461988304</v>
      </c>
      <c r="Z77" s="330"/>
      <c r="AA77" s="329"/>
      <c r="AB77" s="330"/>
      <c r="AC77" s="329"/>
      <c r="AD77" s="4">
        <v>360</v>
      </c>
      <c r="AE77" s="252">
        <v>0.02</v>
      </c>
      <c r="AF77" s="4" t="s">
        <v>2</v>
      </c>
      <c r="AG77" s="12">
        <f>IFERROR(INDEX('Item Price Summary'!$O:$O,MATCH($D77,'Item Price Summary'!$G:$G,0))*AD77*(1+AE77),0)</f>
        <v>2.3328771929824561</v>
      </c>
      <c r="AH77" s="331"/>
      <c r="AI77" s="329"/>
      <c r="AJ77" s="331"/>
      <c r="AK77" s="329"/>
      <c r="AL77" s="4">
        <v>360</v>
      </c>
      <c r="AM77" s="256">
        <v>0.02</v>
      </c>
      <c r="AN77" s="4" t="s">
        <v>2</v>
      </c>
      <c r="AO77" s="12">
        <f>IFERROR(INDEX('Item Price Summary'!$O:$O,MATCH($D77,'Item Price Summary'!$G:$G,0))*AL77*(1+AM77),0)</f>
        <v>2.3328771929824561</v>
      </c>
      <c r="AP77" s="330"/>
      <c r="AQ77" s="329"/>
      <c r="AR77" s="330"/>
      <c r="AS77" s="329"/>
    </row>
    <row r="78" spans="2:45" x14ac:dyDescent="0.25">
      <c r="B78" s="325"/>
      <c r="C78" s="325" t="s">
        <v>30</v>
      </c>
      <c r="D78" s="21" t="s">
        <v>53</v>
      </c>
      <c r="E78" s="332" t="s">
        <v>126</v>
      </c>
      <c r="F78" s="22">
        <v>30</v>
      </c>
      <c r="G78" s="256">
        <v>0</v>
      </c>
      <c r="H78" s="4" t="s">
        <v>2</v>
      </c>
      <c r="I78" s="12">
        <f>IFERROR(INDEX('Item Price Summary'!$O:$O,MATCH($D78,'Item Price Summary'!$G:$G,0))*F78*(1+G78),0)</f>
        <v>0.13392000000000001</v>
      </c>
      <c r="J78" s="330">
        <f>SUM(I78:I79)</f>
        <v>0.89212662768031192</v>
      </c>
      <c r="K78" s="329">
        <f t="shared" ref="K78" si="459">J78/$G$4</f>
        <v>0.15789851817350653</v>
      </c>
      <c r="L78" s="330">
        <f>SUM(I78:I79)+$H$4</f>
        <v>1.1457782943469785</v>
      </c>
      <c r="M78" s="329">
        <f t="shared" ref="M78" si="460">L78/$G$4</f>
        <v>0.20279261846849175</v>
      </c>
      <c r="N78" s="4">
        <v>45</v>
      </c>
      <c r="O78" s="256">
        <v>0</v>
      </c>
      <c r="P78" s="4" t="s">
        <v>2</v>
      </c>
      <c r="Q78" s="12">
        <f>IFERROR(INDEX('Item Price Summary'!$O:$O,MATCH($D78,'Item Price Summary'!$G:$G,0))*N78*(1+O78),0)</f>
        <v>0.20088</v>
      </c>
      <c r="R78" s="330">
        <f>SUM(Q78:Q79)</f>
        <v>1.3381899415204677</v>
      </c>
      <c r="S78" s="329">
        <f t="shared" ref="S78" si="461">R78/$G$5</f>
        <v>0.20123157015345378</v>
      </c>
      <c r="T78" s="330">
        <f>SUM(Q78:Q79)+$H$5</f>
        <v>1.5970116081871344</v>
      </c>
      <c r="U78" s="329">
        <f t="shared" ref="U78" si="462">(SUM(T78)+$H$5)/$G$5</f>
        <v>0.27907267291034604</v>
      </c>
      <c r="V78" s="4">
        <v>60</v>
      </c>
      <c r="W78" s="256">
        <v>0</v>
      </c>
      <c r="X78" s="4" t="s">
        <v>2</v>
      </c>
      <c r="Y78" s="12">
        <f>IFERROR(INDEX('Item Price Summary'!$O:$O,MATCH($D78,'Item Price Summary'!$G:$G,0))*V78*(1+W78),0)</f>
        <v>0.26784000000000002</v>
      </c>
      <c r="Z78" s="330">
        <f>SUM(Y78:Y79)</f>
        <v>1.7842532553606238</v>
      </c>
      <c r="AA78" s="329">
        <f t="shared" ref="AA78" si="463">SUM(Z78)/$G$6</f>
        <v>0.23323571965498349</v>
      </c>
      <c r="AB78" s="330">
        <f t="shared" ref="AB78" si="464">SUM(Y78:Y79)+$H$6</f>
        <v>2.0764649220272906</v>
      </c>
      <c r="AC78" s="329">
        <f t="shared" ref="AC78" si="465">AB78/$G$6</f>
        <v>0.2714333231408223</v>
      </c>
      <c r="AD78" s="4">
        <v>90</v>
      </c>
      <c r="AE78" s="252">
        <v>0</v>
      </c>
      <c r="AF78" s="4" t="s">
        <v>2</v>
      </c>
      <c r="AG78" s="12">
        <f>IFERROR(INDEX('Item Price Summary'!$O:$O,MATCH($D78,'Item Price Summary'!$G:$G,0))*AD78*(1+AE78),0)</f>
        <v>0.40176000000000001</v>
      </c>
      <c r="AH78" s="331">
        <f>SUM(AG78:AG79)</f>
        <v>2.6763798830409353</v>
      </c>
      <c r="AI78" s="329" t="e">
        <f t="shared" ref="AI78" si="466">AH78/$G$7</f>
        <v>#VALUE!</v>
      </c>
      <c r="AJ78" s="331" t="e">
        <f>SUM(AG78:AG79)+$H$7</f>
        <v>#VALUE!</v>
      </c>
      <c r="AK78" s="329" t="e">
        <f t="shared" ref="AK78" si="467">AJ78/$G$7</f>
        <v>#VALUE!</v>
      </c>
      <c r="AL78" s="4">
        <v>90</v>
      </c>
      <c r="AM78" s="256">
        <v>0</v>
      </c>
      <c r="AN78" s="4" t="s">
        <v>2</v>
      </c>
      <c r="AO78" s="12">
        <f>IFERROR(INDEX('Item Price Summary'!$O:$O,MATCH($D78,'Item Price Summary'!$G:$G,0))*AL78*(1+AM78),0)</f>
        <v>0.40176000000000001</v>
      </c>
      <c r="AP78" s="330">
        <f>SUM(AO78:AO79)</f>
        <v>2.6763798830409353</v>
      </c>
      <c r="AQ78" s="329">
        <f t="shared" ref="AQ78" si="468">AP78/$G$8</f>
        <v>0.27734506560009692</v>
      </c>
      <c r="AR78" s="330">
        <f>SUM(AO78:AO79)+$H$8</f>
        <v>3.3922332163742688</v>
      </c>
      <c r="AS78" s="329">
        <f t="shared" ref="AS78" si="469">AR78/$G$8</f>
        <v>0.35152675817349932</v>
      </c>
    </row>
    <row r="79" spans="2:45" x14ac:dyDescent="0.25">
      <c r="B79" s="325"/>
      <c r="C79" s="325"/>
      <c r="D79" s="21" t="s">
        <v>49</v>
      </c>
      <c r="E79" s="332"/>
      <c r="F79" s="22">
        <v>100</v>
      </c>
      <c r="G79" s="256">
        <v>0.02</v>
      </c>
      <c r="H79" s="4" t="s">
        <v>2</v>
      </c>
      <c r="I79" s="12">
        <f>IFERROR(INDEX('Item Price Summary'!$O:$O,MATCH($D79,'Item Price Summary'!$G:$G,0))*F79*(1+G79),0)</f>
        <v>0.75820662768031188</v>
      </c>
      <c r="J79" s="330"/>
      <c r="K79" s="329"/>
      <c r="L79" s="330"/>
      <c r="M79" s="329"/>
      <c r="N79" s="4">
        <v>150</v>
      </c>
      <c r="O79" s="256">
        <v>0.02</v>
      </c>
      <c r="P79" s="4" t="s">
        <v>2</v>
      </c>
      <c r="Q79" s="12">
        <f>IFERROR(INDEX('Item Price Summary'!$O:$O,MATCH($D79,'Item Price Summary'!$G:$G,0))*N79*(1+O79),0)</f>
        <v>1.1373099415204677</v>
      </c>
      <c r="R79" s="330"/>
      <c r="S79" s="329"/>
      <c r="T79" s="330"/>
      <c r="U79" s="329"/>
      <c r="V79" s="4">
        <v>200</v>
      </c>
      <c r="W79" s="256">
        <v>0.02</v>
      </c>
      <c r="X79" s="4" t="s">
        <v>2</v>
      </c>
      <c r="Y79" s="12">
        <f>IFERROR(INDEX('Item Price Summary'!$O:$O,MATCH($D79,'Item Price Summary'!$G:$G,0))*V79*(1+W79),0)</f>
        <v>1.5164132553606238</v>
      </c>
      <c r="Z79" s="330"/>
      <c r="AA79" s="329"/>
      <c r="AB79" s="330"/>
      <c r="AC79" s="329"/>
      <c r="AD79" s="4">
        <v>300</v>
      </c>
      <c r="AE79" s="252">
        <v>0.02</v>
      </c>
      <c r="AF79" s="4" t="s">
        <v>2</v>
      </c>
      <c r="AG79" s="12">
        <f>IFERROR(INDEX('Item Price Summary'!$O:$O,MATCH($D79,'Item Price Summary'!$G:$G,0))*AD79*(1+AE79),0)</f>
        <v>2.2746198830409354</v>
      </c>
      <c r="AH79" s="331"/>
      <c r="AI79" s="329"/>
      <c r="AJ79" s="331"/>
      <c r="AK79" s="329"/>
      <c r="AL79" s="4">
        <v>300</v>
      </c>
      <c r="AM79" s="256">
        <v>0.02</v>
      </c>
      <c r="AN79" s="4" t="s">
        <v>2</v>
      </c>
      <c r="AO79" s="12">
        <f>IFERROR(INDEX('Item Price Summary'!$O:$O,MATCH($D79,'Item Price Summary'!$G:$G,0))*AL79*(1+AM79),0)</f>
        <v>2.2746198830409354</v>
      </c>
      <c r="AP79" s="330"/>
      <c r="AQ79" s="329"/>
      <c r="AR79" s="330"/>
      <c r="AS79" s="329"/>
    </row>
    <row r="80" spans="2:45" x14ac:dyDescent="0.25">
      <c r="B80" s="325"/>
      <c r="C80" s="325" t="s">
        <v>29</v>
      </c>
      <c r="D80" s="21" t="s">
        <v>53</v>
      </c>
      <c r="E80" s="332"/>
      <c r="F80" s="22">
        <v>30</v>
      </c>
      <c r="G80" s="256">
        <v>0</v>
      </c>
      <c r="H80" s="4" t="s">
        <v>2</v>
      </c>
      <c r="I80" s="12">
        <f>IFERROR(INDEX('Item Price Summary'!$O:$O,MATCH($D80,'Item Price Summary'!$G:$G,0))*F80*(1+G80),0)</f>
        <v>0.13392000000000001</v>
      </c>
      <c r="J80" s="330">
        <f t="shared" ref="J80" si="470">SUM(I80:I81)</f>
        <v>0.88715586744639385</v>
      </c>
      <c r="K80" s="329">
        <f t="shared" ref="K80" si="471">J80/$G$4</f>
        <v>0.15701873760113164</v>
      </c>
      <c r="L80" s="330">
        <f>SUM(I80:I81)+$H$4</f>
        <v>1.1408075341130606</v>
      </c>
      <c r="M80" s="329">
        <f t="shared" ref="M80" si="472">L80/$G$4</f>
        <v>0.20191283789611691</v>
      </c>
      <c r="N80" s="4">
        <v>45</v>
      </c>
      <c r="O80" s="256">
        <v>0</v>
      </c>
      <c r="P80" s="4" t="s">
        <v>2</v>
      </c>
      <c r="Q80" s="12">
        <f>IFERROR(INDEX('Item Price Summary'!$O:$O,MATCH($D80,'Item Price Summary'!$G:$G,0))*N80*(1+O80),0)</f>
        <v>0.20088</v>
      </c>
      <c r="R80" s="330">
        <f t="shared" ref="R80" si="473">SUM(Q80:Q81)</f>
        <v>1.3307338011695908</v>
      </c>
      <c r="S80" s="329">
        <f t="shared" ref="S80" si="474">R80/$G$5</f>
        <v>0.20011034604053995</v>
      </c>
      <c r="T80" s="330">
        <f>SUM(Q80:Q81)+$H$5</f>
        <v>1.5895554678362576</v>
      </c>
      <c r="U80" s="329">
        <f t="shared" ref="U80" si="475">(SUM(T80)+$H$5)/$G$5</f>
        <v>0.27795144879743222</v>
      </c>
      <c r="V80" s="4">
        <v>60</v>
      </c>
      <c r="W80" s="256">
        <v>0</v>
      </c>
      <c r="X80" s="4" t="s">
        <v>2</v>
      </c>
      <c r="Y80" s="12">
        <f>IFERROR(INDEX('Item Price Summary'!$O:$O,MATCH($D80,'Item Price Summary'!$G:$G,0))*V80*(1+W80),0)</f>
        <v>0.26784000000000002</v>
      </c>
      <c r="Z80" s="330">
        <f t="shared" ref="Z80" si="476">SUM(Y80:Y81)</f>
        <v>1.7743117348927877</v>
      </c>
      <c r="AA80" s="329">
        <f t="shared" ref="AA80" si="477">SUM(Z80)/$G$6</f>
        <v>0.23193617449578924</v>
      </c>
      <c r="AB80" s="330">
        <f t="shared" ref="AB80" si="478">SUM(Y80:Y81)+$H$6</f>
        <v>2.0665234015594542</v>
      </c>
      <c r="AC80" s="329">
        <f t="shared" ref="AC80" si="479">AB80/$G$6</f>
        <v>0.27013377798162802</v>
      </c>
      <c r="AD80" s="4">
        <v>90</v>
      </c>
      <c r="AE80" s="252">
        <v>0</v>
      </c>
      <c r="AF80" s="4" t="s">
        <v>2</v>
      </c>
      <c r="AG80" s="12">
        <f>IFERROR(INDEX('Item Price Summary'!$O:$O,MATCH($D80,'Item Price Summary'!$G:$G,0))*AD80*(1+AE80),0)</f>
        <v>0.40176000000000001</v>
      </c>
      <c r="AH80" s="331">
        <f t="shared" ref="AH80" si="480">SUM(AG80:AG81)</f>
        <v>2.6614676023391817</v>
      </c>
      <c r="AI80" s="329" t="e">
        <f t="shared" ref="AI80" si="481">AH80/$G$7</f>
        <v>#VALUE!</v>
      </c>
      <c r="AJ80" s="331" t="e">
        <f>SUM(AG80:AG81)+$H$7</f>
        <v>#VALUE!</v>
      </c>
      <c r="AK80" s="329" t="e">
        <f t="shared" ref="AK80" si="482">AJ80/$G$7</f>
        <v>#VALUE!</v>
      </c>
      <c r="AL80" s="4">
        <v>90</v>
      </c>
      <c r="AM80" s="256">
        <v>0</v>
      </c>
      <c r="AN80" s="4" t="s">
        <v>2</v>
      </c>
      <c r="AO80" s="12">
        <f>IFERROR(INDEX('Item Price Summary'!$O:$O,MATCH($D80,'Item Price Summary'!$G:$G,0))*AL80*(1+AM80),0)</f>
        <v>0.40176000000000001</v>
      </c>
      <c r="AP80" s="330">
        <f t="shared" ref="AP80" si="483">SUM(AO80:AO81)</f>
        <v>2.6614676023391817</v>
      </c>
      <c r="AQ80" s="329">
        <f t="shared" ref="AQ80" si="484">AP80/$G$8</f>
        <v>0.275799751537739</v>
      </c>
      <c r="AR80" s="330">
        <f>SUM(AO80:AO81)+$H$8</f>
        <v>3.3773209356725151</v>
      </c>
      <c r="AS80" s="329">
        <f t="shared" ref="AS80" si="485">AR80/$G$8</f>
        <v>0.34998144411114146</v>
      </c>
    </row>
    <row r="81" spans="2:45" x14ac:dyDescent="0.25">
      <c r="B81" s="325"/>
      <c r="C81" s="325"/>
      <c r="D81" s="21" t="s">
        <v>50</v>
      </c>
      <c r="E81" s="332"/>
      <c r="F81" s="22">
        <v>100</v>
      </c>
      <c r="G81" s="256">
        <v>0.02</v>
      </c>
      <c r="H81" s="4" t="s">
        <v>2</v>
      </c>
      <c r="I81" s="12">
        <f>IFERROR(INDEX('Item Price Summary'!$O:$O,MATCH($D81,'Item Price Summary'!$G:$G,0))*F81*(1+G81),0)</f>
        <v>0.75323586744639381</v>
      </c>
      <c r="J81" s="330"/>
      <c r="K81" s="329"/>
      <c r="L81" s="330"/>
      <c r="M81" s="329"/>
      <c r="N81" s="4">
        <v>150</v>
      </c>
      <c r="O81" s="256">
        <v>0.02</v>
      </c>
      <c r="P81" s="4" t="s">
        <v>2</v>
      </c>
      <c r="Q81" s="12">
        <f>IFERROR(INDEX('Item Price Summary'!$O:$O,MATCH($D81,'Item Price Summary'!$G:$G,0))*N81*(1+O81),0)</f>
        <v>1.1298538011695909</v>
      </c>
      <c r="R81" s="330"/>
      <c r="S81" s="329"/>
      <c r="T81" s="330"/>
      <c r="U81" s="329"/>
      <c r="V81" s="4">
        <v>200</v>
      </c>
      <c r="W81" s="256">
        <v>0.02</v>
      </c>
      <c r="X81" s="4" t="s">
        <v>2</v>
      </c>
      <c r="Y81" s="12">
        <f>IFERROR(INDEX('Item Price Summary'!$O:$O,MATCH($D81,'Item Price Summary'!$G:$G,0))*V81*(1+W81),0)</f>
        <v>1.5064717348927876</v>
      </c>
      <c r="Z81" s="330"/>
      <c r="AA81" s="329"/>
      <c r="AB81" s="330"/>
      <c r="AC81" s="329"/>
      <c r="AD81" s="4">
        <v>300</v>
      </c>
      <c r="AE81" s="252">
        <v>0.02</v>
      </c>
      <c r="AF81" s="4" t="s">
        <v>2</v>
      </c>
      <c r="AG81" s="12">
        <f>IFERROR(INDEX('Item Price Summary'!$O:$O,MATCH($D81,'Item Price Summary'!$G:$G,0))*AD81*(1+AE81),0)</f>
        <v>2.2597076023391818</v>
      </c>
      <c r="AH81" s="331"/>
      <c r="AI81" s="329"/>
      <c r="AJ81" s="331"/>
      <c r="AK81" s="329"/>
      <c r="AL81" s="4">
        <v>300</v>
      </c>
      <c r="AM81" s="256">
        <v>0.02</v>
      </c>
      <c r="AN81" s="4" t="s">
        <v>2</v>
      </c>
      <c r="AO81" s="12">
        <f>IFERROR(INDEX('Item Price Summary'!$O:$O,MATCH($D81,'Item Price Summary'!$G:$G,0))*AL81*(1+AM81),0)</f>
        <v>2.2597076023391818</v>
      </c>
      <c r="AP81" s="330"/>
      <c r="AQ81" s="329"/>
      <c r="AR81" s="330"/>
      <c r="AS81" s="329"/>
    </row>
    <row r="82" spans="2:45" x14ac:dyDescent="0.25">
      <c r="B82" s="325"/>
      <c r="C82" s="325" t="s">
        <v>480</v>
      </c>
      <c r="D82" s="21" t="s">
        <v>53</v>
      </c>
      <c r="E82" s="332"/>
      <c r="F82" s="22">
        <v>30</v>
      </c>
      <c r="G82" s="256">
        <v>0</v>
      </c>
      <c r="H82" s="4" t="s">
        <v>2</v>
      </c>
      <c r="I82" s="12">
        <f>IFERROR(INDEX('Item Price Summary'!$O:$O,MATCH($D82,'Item Price Summary'!$G:$G,0))*F82*(1+G82),0)</f>
        <v>0.13392000000000001</v>
      </c>
      <c r="J82" s="330">
        <f t="shared" ref="J82" si="486">SUM(I82:I83)</f>
        <v>0.93918315789473694</v>
      </c>
      <c r="K82" s="329">
        <f t="shared" ref="K82" si="487">J82/$G$4</f>
        <v>0.16622710759198883</v>
      </c>
      <c r="L82" s="330">
        <f>SUM(I82:I83)+$H$4</f>
        <v>1.1928348245614036</v>
      </c>
      <c r="M82" s="329">
        <f t="shared" ref="M82" si="488">L82/$G$4</f>
        <v>0.21112120788697405</v>
      </c>
      <c r="N82" s="4">
        <v>45</v>
      </c>
      <c r="O82" s="256">
        <v>0</v>
      </c>
      <c r="P82" s="4" t="s">
        <v>2</v>
      </c>
      <c r="Q82" s="12">
        <f>IFERROR(INDEX('Item Price Summary'!$O:$O,MATCH($D82,'Item Price Summary'!$G:$G,0))*N82*(1+O82),0)</f>
        <v>0.20088</v>
      </c>
      <c r="R82" s="330">
        <f t="shared" ref="R82" si="489">SUM(Q82:Q83)</f>
        <v>1.4087747368421053</v>
      </c>
      <c r="S82" s="329">
        <f t="shared" ref="S82" si="490">R82/$G$5</f>
        <v>0.21184582508903838</v>
      </c>
      <c r="T82" s="330">
        <f>SUM(Q82:Q83)+$H$5</f>
        <v>1.667596403508772</v>
      </c>
      <c r="U82" s="329">
        <f t="shared" ref="U82" si="491">(SUM(T82)+$H$5)/$G$5</f>
        <v>0.28968692784593064</v>
      </c>
      <c r="V82" s="4">
        <v>60</v>
      </c>
      <c r="W82" s="256">
        <v>0</v>
      </c>
      <c r="X82" s="4" t="s">
        <v>2</v>
      </c>
      <c r="Y82" s="12">
        <f>IFERROR(INDEX('Item Price Summary'!$O:$O,MATCH($D82,'Item Price Summary'!$G:$G,0))*V82*(1+W82),0)</f>
        <v>0.26784000000000002</v>
      </c>
      <c r="Z82" s="330">
        <f t="shared" ref="Z82" si="492">SUM(Y82:Y83)</f>
        <v>1.8783663157894739</v>
      </c>
      <c r="AA82" s="329">
        <f t="shared" ref="AA82" si="493">SUM(Z82)/$G$6</f>
        <v>0.24553808049535605</v>
      </c>
      <c r="AB82" s="330">
        <f t="shared" ref="AB82" si="494">SUM(Y82:Y83)+$H$6</f>
        <v>2.1705779824561406</v>
      </c>
      <c r="AC82" s="329">
        <f t="shared" ref="AC82" si="495">AB82/$G$6</f>
        <v>0.28373568398119486</v>
      </c>
      <c r="AD82" s="4">
        <v>90</v>
      </c>
      <c r="AE82" s="252">
        <v>0</v>
      </c>
      <c r="AF82" s="4" t="s">
        <v>2</v>
      </c>
      <c r="AG82" s="12">
        <f>IFERROR(INDEX('Item Price Summary'!$O:$O,MATCH($D82,'Item Price Summary'!$G:$G,0))*AD82*(1+AE82),0)</f>
        <v>0.40176000000000001</v>
      </c>
      <c r="AH82" s="331">
        <f t="shared" ref="AH82" si="496">SUM(AG82:AG83)</f>
        <v>2.8175494736842106</v>
      </c>
      <c r="AI82" s="329" t="e">
        <f t="shared" ref="AI82" si="497">AH82/$G$7</f>
        <v>#VALUE!</v>
      </c>
      <c r="AJ82" s="331" t="e">
        <f>SUM(AG82:AG83)+$H$7</f>
        <v>#VALUE!</v>
      </c>
      <c r="AK82" s="329" t="e">
        <f t="shared" ref="AK82" si="498">AJ82/$G$7</f>
        <v>#VALUE!</v>
      </c>
      <c r="AL82" s="4">
        <v>90</v>
      </c>
      <c r="AM82" s="256">
        <v>0</v>
      </c>
      <c r="AN82" s="4" t="s">
        <v>2</v>
      </c>
      <c r="AO82" s="12">
        <f>IFERROR(INDEX('Item Price Summary'!$O:$O,MATCH($D82,'Item Price Summary'!$G:$G,0))*AL82*(1+AM82),0)</f>
        <v>0.40176000000000001</v>
      </c>
      <c r="AP82" s="330">
        <f t="shared" ref="AP82" si="499">SUM(AO82:AO83)</f>
        <v>2.8175494736842106</v>
      </c>
      <c r="AQ82" s="329">
        <f t="shared" ref="AQ82" si="500">AP82/$G$8</f>
        <v>0.29197403872375238</v>
      </c>
      <c r="AR82" s="330">
        <f>SUM(AO82:AO83)+$H$8</f>
        <v>3.5334028070175441</v>
      </c>
      <c r="AS82" s="329">
        <f t="shared" ref="AS82" si="501">AR82/$G$8</f>
        <v>0.36615573129715479</v>
      </c>
    </row>
    <row r="83" spans="2:45" x14ac:dyDescent="0.25">
      <c r="B83" s="325"/>
      <c r="C83" s="325"/>
      <c r="D83" s="21" t="s">
        <v>51</v>
      </c>
      <c r="E83" s="332"/>
      <c r="F83" s="22">
        <v>100</v>
      </c>
      <c r="G83" s="256">
        <v>0.02</v>
      </c>
      <c r="H83" s="4" t="s">
        <v>2</v>
      </c>
      <c r="I83" s="12">
        <f>IFERROR(INDEX('Item Price Summary'!$O:$O,MATCH($D83,'Item Price Summary'!$G:$G,0))*F83*(1+G83),0)</f>
        <v>0.8052631578947369</v>
      </c>
      <c r="J83" s="330"/>
      <c r="K83" s="329"/>
      <c r="L83" s="330"/>
      <c r="M83" s="329"/>
      <c r="N83" s="4">
        <v>150</v>
      </c>
      <c r="O83" s="256">
        <v>0.02</v>
      </c>
      <c r="P83" s="4" t="s">
        <v>2</v>
      </c>
      <c r="Q83" s="12">
        <f>IFERROR(INDEX('Item Price Summary'!$O:$O,MATCH($D83,'Item Price Summary'!$G:$G,0))*N83*(1+O83),0)</f>
        <v>1.2078947368421054</v>
      </c>
      <c r="R83" s="330"/>
      <c r="S83" s="329"/>
      <c r="T83" s="330"/>
      <c r="U83" s="329"/>
      <c r="V83" s="4">
        <v>200</v>
      </c>
      <c r="W83" s="256">
        <v>0.02</v>
      </c>
      <c r="X83" s="4" t="s">
        <v>2</v>
      </c>
      <c r="Y83" s="12">
        <f>IFERROR(INDEX('Item Price Summary'!$O:$O,MATCH($D83,'Item Price Summary'!$G:$G,0))*V83*(1+W83),0)</f>
        <v>1.6105263157894738</v>
      </c>
      <c r="Z83" s="330"/>
      <c r="AA83" s="329"/>
      <c r="AB83" s="330"/>
      <c r="AC83" s="329"/>
      <c r="AD83" s="4">
        <v>300</v>
      </c>
      <c r="AE83" s="252">
        <v>0.02</v>
      </c>
      <c r="AF83" s="4" t="s">
        <v>2</v>
      </c>
      <c r="AG83" s="12">
        <f>IFERROR(INDEX('Item Price Summary'!$O:$O,MATCH($D83,'Item Price Summary'!$G:$G,0))*AD83*(1+AE83),0)</f>
        <v>2.4157894736842107</v>
      </c>
      <c r="AH83" s="331"/>
      <c r="AI83" s="329"/>
      <c r="AJ83" s="331"/>
      <c r="AK83" s="329"/>
      <c r="AL83" s="4">
        <v>300</v>
      </c>
      <c r="AM83" s="256">
        <v>0.02</v>
      </c>
      <c r="AN83" s="4" t="s">
        <v>2</v>
      </c>
      <c r="AO83" s="12">
        <f>IFERROR(INDEX('Item Price Summary'!$O:$O,MATCH($D83,'Item Price Summary'!$G:$G,0))*AL83*(1+AM83),0)</f>
        <v>2.4157894736842107</v>
      </c>
      <c r="AP83" s="330"/>
      <c r="AQ83" s="329"/>
      <c r="AR83" s="330"/>
      <c r="AS83" s="329"/>
    </row>
    <row r="84" spans="2:45" x14ac:dyDescent="0.25">
      <c r="B84" s="325"/>
      <c r="C84" s="325" t="s">
        <v>28</v>
      </c>
      <c r="D84" s="21" t="s">
        <v>53</v>
      </c>
      <c r="E84" s="332"/>
      <c r="F84" s="22">
        <v>30</v>
      </c>
      <c r="G84" s="256">
        <v>0</v>
      </c>
      <c r="H84" s="4" t="s">
        <v>2</v>
      </c>
      <c r="I84" s="12">
        <f>IFERROR(INDEX('Item Price Summary'!$O:$O,MATCH($D84,'Item Price Summary'!$G:$G,0))*F84*(1+G84),0)</f>
        <v>0.13392000000000001</v>
      </c>
      <c r="J84" s="330">
        <f t="shared" ref="J84" si="502">SUM(I84:I85)</f>
        <v>0.91154573099415204</v>
      </c>
      <c r="K84" s="329">
        <f t="shared" ref="K84" si="503">J84/$G$4</f>
        <v>0.16133552760958442</v>
      </c>
      <c r="L84" s="330">
        <f>SUM(I84:I85)+$H$4</f>
        <v>1.1651973976608188</v>
      </c>
      <c r="M84" s="329">
        <f t="shared" ref="M84" si="504">L84/$G$4</f>
        <v>0.20622962790456967</v>
      </c>
      <c r="N84" s="4">
        <v>45</v>
      </c>
      <c r="O84" s="256">
        <v>0</v>
      </c>
      <c r="P84" s="4" t="s">
        <v>2</v>
      </c>
      <c r="Q84" s="12">
        <f>IFERROR(INDEX('Item Price Summary'!$O:$O,MATCH($D84,'Item Price Summary'!$G:$G,0))*N84*(1+O84),0)</f>
        <v>0.20088</v>
      </c>
      <c r="R84" s="330">
        <f t="shared" ref="R84" si="505">SUM(Q84:Q85)</f>
        <v>1.367318596491228</v>
      </c>
      <c r="S84" s="329">
        <f t="shared" ref="S84" si="506">R84/$G$5</f>
        <v>0.20561181902123729</v>
      </c>
      <c r="T84" s="330">
        <f>SUM(Q84:Q85)+$H$5</f>
        <v>1.6261402631578947</v>
      </c>
      <c r="U84" s="329">
        <f t="shared" ref="U84" si="507">(SUM(T84)+$H$5)/$G$5</f>
        <v>0.28345292177812953</v>
      </c>
      <c r="V84" s="4">
        <v>60</v>
      </c>
      <c r="W84" s="256">
        <v>0</v>
      </c>
      <c r="X84" s="4" t="s">
        <v>2</v>
      </c>
      <c r="Y84" s="12">
        <f>IFERROR(INDEX('Item Price Summary'!$O:$O,MATCH($D84,'Item Price Summary'!$G:$G,0))*V84*(1+W84),0)</f>
        <v>0.26784000000000002</v>
      </c>
      <c r="Z84" s="330">
        <f t="shared" ref="Z84" si="508">SUM(Y84:Y85)</f>
        <v>1.8230914619883041</v>
      </c>
      <c r="AA84" s="329">
        <f t="shared" ref="AA84" si="509">SUM(Z84)/$G$6</f>
        <v>0.23831260941023583</v>
      </c>
      <c r="AB84" s="330">
        <f t="shared" ref="AB84" si="510">SUM(Y84:Y85)+$H$6</f>
        <v>2.1153031286549706</v>
      </c>
      <c r="AC84" s="329">
        <f t="shared" ref="AC84" si="511">AB84/$G$6</f>
        <v>0.27651021289607458</v>
      </c>
      <c r="AD84" s="4">
        <v>90</v>
      </c>
      <c r="AE84" s="252">
        <v>0</v>
      </c>
      <c r="AF84" s="4" t="s">
        <v>2</v>
      </c>
      <c r="AG84" s="12">
        <f>IFERROR(INDEX('Item Price Summary'!$O:$O,MATCH($D84,'Item Price Summary'!$G:$G,0))*AD84*(1+AE84),0)</f>
        <v>0.40176000000000001</v>
      </c>
      <c r="AH84" s="331">
        <f t="shared" ref="AH84" si="512">SUM(AG84:AG85)</f>
        <v>2.734637192982456</v>
      </c>
      <c r="AI84" s="329" t="e">
        <f t="shared" ref="AI84" si="513">AH84/$G$7</f>
        <v>#VALUE!</v>
      </c>
      <c r="AJ84" s="331" t="e">
        <f>SUM(AG84:AG85)+$H$7</f>
        <v>#VALUE!</v>
      </c>
      <c r="AK84" s="329" t="e">
        <f t="shared" ref="AK84" si="514">AJ84/$G$7</f>
        <v>#VALUE!</v>
      </c>
      <c r="AL84" s="4">
        <v>90</v>
      </c>
      <c r="AM84" s="256">
        <v>0</v>
      </c>
      <c r="AN84" s="4" t="s">
        <v>2</v>
      </c>
      <c r="AO84" s="12">
        <f>IFERROR(INDEX('Item Price Summary'!$O:$O,MATCH($D84,'Item Price Summary'!$G:$G,0))*AL84*(1+AM84),0)</f>
        <v>0.40176000000000001</v>
      </c>
      <c r="AP84" s="330">
        <f t="shared" ref="AP84" si="515">SUM(AO84:AO85)</f>
        <v>2.734637192982456</v>
      </c>
      <c r="AQ84" s="329">
        <f t="shared" ref="AQ84" si="516">AP84/$G$8</f>
        <v>0.28338209253704205</v>
      </c>
      <c r="AR84" s="330">
        <f>SUM(AO84:AO85)+$H$8</f>
        <v>3.4504905263157895</v>
      </c>
      <c r="AS84" s="329">
        <f t="shared" ref="AS84" si="517">AR84/$G$8</f>
        <v>0.35756378511044451</v>
      </c>
    </row>
    <row r="85" spans="2:45" x14ac:dyDescent="0.25">
      <c r="B85" s="325"/>
      <c r="C85" s="325"/>
      <c r="D85" s="21" t="s">
        <v>52</v>
      </c>
      <c r="E85" s="332"/>
      <c r="F85" s="22">
        <v>120</v>
      </c>
      <c r="G85" s="256">
        <v>0.02</v>
      </c>
      <c r="H85" s="4" t="s">
        <v>2</v>
      </c>
      <c r="I85" s="12">
        <f>IFERROR(INDEX('Item Price Summary'!$O:$O,MATCH($D85,'Item Price Summary'!$G:$G,0))*F85*(1+G85),0)</f>
        <v>0.777625730994152</v>
      </c>
      <c r="J85" s="330"/>
      <c r="K85" s="329"/>
      <c r="L85" s="330"/>
      <c r="M85" s="329"/>
      <c r="N85" s="4">
        <v>180</v>
      </c>
      <c r="O85" s="256">
        <v>0.02</v>
      </c>
      <c r="P85" s="4" t="s">
        <v>2</v>
      </c>
      <c r="Q85" s="12">
        <f>IFERROR(INDEX('Item Price Summary'!$O:$O,MATCH($D85,'Item Price Summary'!$G:$G,0))*N85*(1+O85),0)</f>
        <v>1.1664385964912281</v>
      </c>
      <c r="R85" s="330"/>
      <c r="S85" s="329"/>
      <c r="T85" s="330"/>
      <c r="U85" s="329"/>
      <c r="V85" s="4">
        <v>240</v>
      </c>
      <c r="W85" s="256">
        <v>0.02</v>
      </c>
      <c r="X85" s="4" t="s">
        <v>2</v>
      </c>
      <c r="Y85" s="12">
        <f>IFERROR(INDEX('Item Price Summary'!$O:$O,MATCH($D85,'Item Price Summary'!$G:$G,0))*V85*(1+W85),0)</f>
        <v>1.555251461988304</v>
      </c>
      <c r="Z85" s="330"/>
      <c r="AA85" s="329"/>
      <c r="AB85" s="330"/>
      <c r="AC85" s="329"/>
      <c r="AD85" s="4">
        <v>360</v>
      </c>
      <c r="AE85" s="252">
        <v>0.02</v>
      </c>
      <c r="AF85" s="4" t="s">
        <v>2</v>
      </c>
      <c r="AG85" s="12">
        <f>IFERROR(INDEX('Item Price Summary'!$O:$O,MATCH($D85,'Item Price Summary'!$G:$G,0))*AD85*(1+AE85),0)</f>
        <v>2.3328771929824561</v>
      </c>
      <c r="AH85" s="331"/>
      <c r="AI85" s="329"/>
      <c r="AJ85" s="331"/>
      <c r="AK85" s="329"/>
      <c r="AL85" s="4">
        <v>360</v>
      </c>
      <c r="AM85" s="256">
        <v>0.02</v>
      </c>
      <c r="AN85" s="4" t="s">
        <v>2</v>
      </c>
      <c r="AO85" s="12">
        <f>IFERROR(INDEX('Item Price Summary'!$O:$O,MATCH($D85,'Item Price Summary'!$G:$G,0))*AL85*(1+AM85),0)</f>
        <v>2.3328771929824561</v>
      </c>
      <c r="AP85" s="330"/>
      <c r="AQ85" s="329"/>
      <c r="AR85" s="330"/>
      <c r="AS85" s="329"/>
    </row>
    <row r="86" spans="2:45" x14ac:dyDescent="0.25">
      <c r="B86" s="325"/>
      <c r="C86" s="336" t="s">
        <v>481</v>
      </c>
      <c r="D86" s="21" t="s">
        <v>70</v>
      </c>
      <c r="E86" s="332" t="s">
        <v>128</v>
      </c>
      <c r="F86" s="22">
        <v>23</v>
      </c>
      <c r="G86" s="256">
        <v>0</v>
      </c>
      <c r="H86" s="4" t="s">
        <v>2</v>
      </c>
      <c r="I86" s="12">
        <f>IFERROR(INDEX('Item Price Summary'!$O:$O,MATCH($D86,'Item Price Summary'!$G:$G,0))*F86*(1+G86),0)</f>
        <v>0.19453400000000001</v>
      </c>
      <c r="J86" s="330">
        <f>SUM(I86:I87)</f>
        <v>0.95274062768031187</v>
      </c>
      <c r="K86" s="329">
        <f t="shared" ref="K86" si="518">J86/$G$4</f>
        <v>0.16862665976642688</v>
      </c>
      <c r="L86" s="330">
        <f>SUM(I86:I87)+$H$4</f>
        <v>1.2063922943469785</v>
      </c>
      <c r="M86" s="329">
        <f t="shared" ref="M86" si="519">L86/$G$4</f>
        <v>0.2135207600614121</v>
      </c>
      <c r="N86" s="4">
        <v>34.5</v>
      </c>
      <c r="O86" s="256">
        <v>0</v>
      </c>
      <c r="P86" s="4" t="s">
        <v>2</v>
      </c>
      <c r="Q86" s="12">
        <f>IFERROR(INDEX('Item Price Summary'!$O:$O,MATCH($D86,'Item Price Summary'!$G:$G,0))*N86*(1+O86),0)</f>
        <v>0.29180100000000003</v>
      </c>
      <c r="R86" s="330">
        <f>SUM(Q86:Q87)</f>
        <v>1.4291109415204677</v>
      </c>
      <c r="S86" s="329">
        <f t="shared" ref="S86" si="520">R86/$G$5</f>
        <v>0.21490390098052145</v>
      </c>
      <c r="T86" s="330">
        <f>SUM(Q86:Q87)+$H$5</f>
        <v>1.6879326081871344</v>
      </c>
      <c r="U86" s="329">
        <f t="shared" ref="U86" si="521">(SUM(T86)+$H$5)/$G$5</f>
        <v>0.29274500373741369</v>
      </c>
      <c r="V86" s="4">
        <v>46</v>
      </c>
      <c r="W86" s="256">
        <v>0</v>
      </c>
      <c r="X86" s="4" t="s">
        <v>2</v>
      </c>
      <c r="Y86" s="12">
        <f>IFERROR(INDEX('Item Price Summary'!$O:$O,MATCH($D86,'Item Price Summary'!$G:$G,0))*V86*(1+W86),0)</f>
        <v>0.38906800000000002</v>
      </c>
      <c r="Z86" s="330">
        <f>SUM(Y86:Y87)</f>
        <v>1.9054812553606237</v>
      </c>
      <c r="AA86" s="329">
        <f t="shared" ref="AA86" si="522">SUM(Z86)/$G$6</f>
        <v>0.24908251704060441</v>
      </c>
      <c r="AB86" s="330">
        <f t="shared" ref="AB86" si="523">SUM(Y86:Y87)+$H$6</f>
        <v>2.1976929220272905</v>
      </c>
      <c r="AC86" s="329">
        <f t="shared" ref="AC86" si="524">AB86/$G$6</f>
        <v>0.28728012052644319</v>
      </c>
      <c r="AD86" s="4">
        <v>90</v>
      </c>
      <c r="AE86" s="252">
        <v>0</v>
      </c>
      <c r="AF86" s="4" t="s">
        <v>2</v>
      </c>
      <c r="AG86" s="12">
        <f>IFERROR(INDEX('Item Price Summary'!$O:$O,MATCH($D86,'Item Price Summary'!$G:$G,0))*AD86*(1+AE86),0)</f>
        <v>0.76122000000000001</v>
      </c>
      <c r="AH86" s="331">
        <f>SUM(AG86:AG87)</f>
        <v>3.0358398830409357</v>
      </c>
      <c r="AI86" s="329" t="e">
        <f t="shared" ref="AI86" si="525">AH86/$G$7</f>
        <v>#VALUE!</v>
      </c>
      <c r="AJ86" s="331" t="e">
        <f>SUM(AG86:AG87)+$H$7</f>
        <v>#VALUE!</v>
      </c>
      <c r="AK86" s="329" t="e">
        <f t="shared" ref="AK86" si="526">AJ86/$G$7</f>
        <v>#VALUE!</v>
      </c>
      <c r="AL86" s="4">
        <v>69</v>
      </c>
      <c r="AM86" s="256">
        <v>0</v>
      </c>
      <c r="AN86" s="4" t="s">
        <v>2</v>
      </c>
      <c r="AO86" s="12">
        <f>IFERROR(INDEX('Item Price Summary'!$O:$O,MATCH($D86,'Item Price Summary'!$G:$G,0))*AL86*(1+AM86),0)</f>
        <v>0.58360200000000007</v>
      </c>
      <c r="AP86" s="330">
        <f>SUM(AO86:AO87)</f>
        <v>2.8582218830409354</v>
      </c>
      <c r="AQ86" s="329">
        <f t="shared" ref="AQ86" si="527">AP86/$G$8</f>
        <v>0.29618879617004512</v>
      </c>
      <c r="AR86" s="330">
        <f>SUM(AO86:AO87)+$H$8</f>
        <v>3.5740752163742688</v>
      </c>
      <c r="AS86" s="329">
        <f t="shared" ref="AS86" si="528">AR86/$G$8</f>
        <v>0.37037048874344752</v>
      </c>
    </row>
    <row r="87" spans="2:45" x14ac:dyDescent="0.25">
      <c r="B87" s="325"/>
      <c r="C87" s="336"/>
      <c r="D87" s="21" t="s">
        <v>49</v>
      </c>
      <c r="E87" s="332"/>
      <c r="F87" s="22">
        <v>100</v>
      </c>
      <c r="G87" s="256">
        <v>0.02</v>
      </c>
      <c r="H87" s="4" t="s">
        <v>2</v>
      </c>
      <c r="I87" s="12">
        <f>IFERROR(INDEX('Item Price Summary'!$O:$O,MATCH($D87,'Item Price Summary'!$G:$G,0))*F87*(1+G87),0)</f>
        <v>0.75820662768031188</v>
      </c>
      <c r="J87" s="330"/>
      <c r="K87" s="329"/>
      <c r="L87" s="330"/>
      <c r="M87" s="329"/>
      <c r="N87" s="4">
        <v>150</v>
      </c>
      <c r="O87" s="256">
        <v>0.02</v>
      </c>
      <c r="P87" s="4" t="s">
        <v>2</v>
      </c>
      <c r="Q87" s="12">
        <f>IFERROR(INDEX('Item Price Summary'!$O:$O,MATCH($D87,'Item Price Summary'!$G:$G,0))*N87*(1+O87),0)</f>
        <v>1.1373099415204677</v>
      </c>
      <c r="R87" s="330"/>
      <c r="S87" s="329"/>
      <c r="T87" s="330"/>
      <c r="U87" s="329"/>
      <c r="V87" s="4">
        <v>200</v>
      </c>
      <c r="W87" s="256">
        <v>0.02</v>
      </c>
      <c r="X87" s="4" t="s">
        <v>2</v>
      </c>
      <c r="Y87" s="12">
        <f>IFERROR(INDEX('Item Price Summary'!$O:$O,MATCH($D87,'Item Price Summary'!$G:$G,0))*V87*(1+W87),0)</f>
        <v>1.5164132553606238</v>
      </c>
      <c r="Z87" s="330"/>
      <c r="AA87" s="329"/>
      <c r="AB87" s="330"/>
      <c r="AC87" s="329"/>
      <c r="AD87" s="4">
        <v>300</v>
      </c>
      <c r="AE87" s="252">
        <v>0.02</v>
      </c>
      <c r="AF87" s="4" t="s">
        <v>2</v>
      </c>
      <c r="AG87" s="12">
        <f>IFERROR(INDEX('Item Price Summary'!$O:$O,MATCH($D87,'Item Price Summary'!$G:$G,0))*AD87*(1+AE87),0)</f>
        <v>2.2746198830409354</v>
      </c>
      <c r="AH87" s="331"/>
      <c r="AI87" s="329"/>
      <c r="AJ87" s="331"/>
      <c r="AK87" s="329"/>
      <c r="AL87" s="4">
        <v>300</v>
      </c>
      <c r="AM87" s="256">
        <v>0.02</v>
      </c>
      <c r="AN87" s="4" t="s">
        <v>2</v>
      </c>
      <c r="AO87" s="12">
        <f>IFERROR(INDEX('Item Price Summary'!$O:$O,MATCH($D87,'Item Price Summary'!$G:$G,0))*AL87*(1+AM87),0)</f>
        <v>2.2746198830409354</v>
      </c>
      <c r="AP87" s="330"/>
      <c r="AQ87" s="329"/>
      <c r="AR87" s="330"/>
      <c r="AS87" s="329"/>
    </row>
    <row r="88" spans="2:45" x14ac:dyDescent="0.25">
      <c r="B88" s="325"/>
      <c r="C88" s="336" t="s">
        <v>482</v>
      </c>
      <c r="D88" s="21" t="s">
        <v>70</v>
      </c>
      <c r="E88" s="332"/>
      <c r="F88" s="22">
        <v>23</v>
      </c>
      <c r="G88" s="256">
        <v>0</v>
      </c>
      <c r="H88" s="4" t="s">
        <v>2</v>
      </c>
      <c r="I88" s="12">
        <f>IFERROR(INDEX('Item Price Summary'!$O:$O,MATCH($D88,'Item Price Summary'!$G:$G,0))*F88*(1+G88),0)</f>
        <v>0.19453400000000001</v>
      </c>
      <c r="J88" s="330">
        <f t="shared" ref="J88" si="529">SUM(I88:I89)</f>
        <v>0.9477698674463938</v>
      </c>
      <c r="K88" s="329">
        <f t="shared" ref="K88" si="530">J88/$G$4</f>
        <v>0.16774687919405198</v>
      </c>
      <c r="L88" s="330">
        <f>SUM(I88:I89)+$H$4</f>
        <v>1.2014215341130605</v>
      </c>
      <c r="M88" s="329">
        <f t="shared" ref="M88" si="531">L88/$G$4</f>
        <v>0.21264097948903724</v>
      </c>
      <c r="N88" s="4">
        <v>34.5</v>
      </c>
      <c r="O88" s="256">
        <v>0</v>
      </c>
      <c r="P88" s="4" t="s">
        <v>2</v>
      </c>
      <c r="Q88" s="12">
        <f>IFERROR(INDEX('Item Price Summary'!$O:$O,MATCH($D88,'Item Price Summary'!$G:$G,0))*N88*(1+O88),0)</f>
        <v>0.29180100000000003</v>
      </c>
      <c r="R88" s="330">
        <f t="shared" ref="R88" si="532">SUM(Q88:Q89)</f>
        <v>1.4216548011695909</v>
      </c>
      <c r="S88" s="329">
        <f t="shared" ref="S88" si="533">R88/$G$5</f>
        <v>0.21378267686760763</v>
      </c>
      <c r="T88" s="330">
        <f>SUM(Q88:Q89)+$H$5</f>
        <v>1.6804764678362576</v>
      </c>
      <c r="U88" s="329">
        <f t="shared" ref="U88" si="534">(SUM(T88)+$H$5)/$G$5</f>
        <v>0.29162377962449987</v>
      </c>
      <c r="V88" s="4">
        <v>46</v>
      </c>
      <c r="W88" s="256">
        <v>0</v>
      </c>
      <c r="X88" s="4" t="s">
        <v>2</v>
      </c>
      <c r="Y88" s="12">
        <f>IFERROR(INDEX('Item Price Summary'!$O:$O,MATCH($D88,'Item Price Summary'!$G:$G,0))*V88*(1+W88),0)</f>
        <v>0.38906800000000002</v>
      </c>
      <c r="Z88" s="330">
        <f t="shared" ref="Z88" si="535">SUM(Y88:Y89)</f>
        <v>1.8955397348927876</v>
      </c>
      <c r="AA88" s="329">
        <f t="shared" ref="AA88" si="536">SUM(Z88)/$G$6</f>
        <v>0.24778297188141013</v>
      </c>
      <c r="AB88" s="330">
        <f t="shared" ref="AB88" si="537">SUM(Y88:Y89)+$H$6</f>
        <v>2.1877514015594541</v>
      </c>
      <c r="AC88" s="329">
        <f t="shared" ref="AC88" si="538">AB88/$G$6</f>
        <v>0.28598057536724891</v>
      </c>
      <c r="AD88" s="4">
        <v>90</v>
      </c>
      <c r="AE88" s="252">
        <v>0</v>
      </c>
      <c r="AF88" s="4" t="s">
        <v>2</v>
      </c>
      <c r="AG88" s="12">
        <f>IFERROR(INDEX('Item Price Summary'!$O:$O,MATCH($D88,'Item Price Summary'!$G:$G,0))*AD88*(1+AE88),0)</f>
        <v>0.76122000000000001</v>
      </c>
      <c r="AH88" s="331">
        <f t="shared" ref="AH88" si="539">SUM(AG88:AG89)</f>
        <v>3.0209276023391816</v>
      </c>
      <c r="AI88" s="329" t="e">
        <f t="shared" ref="AI88" si="540">AH88/$G$7</f>
        <v>#VALUE!</v>
      </c>
      <c r="AJ88" s="331" t="e">
        <f>SUM(AG88:AG89)+$H$7</f>
        <v>#VALUE!</v>
      </c>
      <c r="AK88" s="329" t="e">
        <f t="shared" ref="AK88" si="541">AJ88/$G$7</f>
        <v>#VALUE!</v>
      </c>
      <c r="AL88" s="4">
        <v>69</v>
      </c>
      <c r="AM88" s="256">
        <v>0</v>
      </c>
      <c r="AN88" s="4" t="s">
        <v>2</v>
      </c>
      <c r="AO88" s="12">
        <f>IFERROR(INDEX('Item Price Summary'!$O:$O,MATCH($D88,'Item Price Summary'!$G:$G,0))*AL88*(1+AM88),0)</f>
        <v>0.58360200000000007</v>
      </c>
      <c r="AP88" s="330">
        <f t="shared" ref="AP88" si="542">SUM(AO88:AO89)</f>
        <v>2.8433096023391817</v>
      </c>
      <c r="AQ88" s="329">
        <f t="shared" ref="AQ88" si="543">AP88/$G$8</f>
        <v>0.2946434821076872</v>
      </c>
      <c r="AR88" s="330">
        <f>SUM(AO88:AO89)+$H$8</f>
        <v>3.5591629356725152</v>
      </c>
      <c r="AS88" s="329">
        <f t="shared" ref="AS88" si="544">AR88/$G$8</f>
        <v>0.36882517468108966</v>
      </c>
    </row>
    <row r="89" spans="2:45" x14ac:dyDescent="0.25">
      <c r="B89" s="325"/>
      <c r="C89" s="336"/>
      <c r="D89" s="21" t="s">
        <v>50</v>
      </c>
      <c r="E89" s="332"/>
      <c r="F89" s="22">
        <v>100</v>
      </c>
      <c r="G89" s="256">
        <v>0.02</v>
      </c>
      <c r="H89" s="4" t="s">
        <v>2</v>
      </c>
      <c r="I89" s="12">
        <f>IFERROR(INDEX('Item Price Summary'!$O:$O,MATCH($D89,'Item Price Summary'!$G:$G,0))*F89*(1+G89),0)</f>
        <v>0.75323586744639381</v>
      </c>
      <c r="J89" s="330"/>
      <c r="K89" s="329"/>
      <c r="L89" s="330"/>
      <c r="M89" s="329"/>
      <c r="N89" s="4">
        <v>150</v>
      </c>
      <c r="O89" s="256">
        <v>0.02</v>
      </c>
      <c r="P89" s="4" t="s">
        <v>2</v>
      </c>
      <c r="Q89" s="12">
        <f>IFERROR(INDEX('Item Price Summary'!$O:$O,MATCH($D89,'Item Price Summary'!$G:$G,0))*N89*(1+O89),0)</f>
        <v>1.1298538011695909</v>
      </c>
      <c r="R89" s="330"/>
      <c r="S89" s="329"/>
      <c r="T89" s="330"/>
      <c r="U89" s="329"/>
      <c r="V89" s="4">
        <v>200</v>
      </c>
      <c r="W89" s="256">
        <v>0.02</v>
      </c>
      <c r="X89" s="4" t="s">
        <v>2</v>
      </c>
      <c r="Y89" s="12">
        <f>IFERROR(INDEX('Item Price Summary'!$O:$O,MATCH($D89,'Item Price Summary'!$G:$G,0))*V89*(1+W89),0)</f>
        <v>1.5064717348927876</v>
      </c>
      <c r="Z89" s="330"/>
      <c r="AA89" s="329"/>
      <c r="AB89" s="330"/>
      <c r="AC89" s="329"/>
      <c r="AD89" s="4">
        <v>300</v>
      </c>
      <c r="AE89" s="252">
        <v>0.02</v>
      </c>
      <c r="AF89" s="4" t="s">
        <v>2</v>
      </c>
      <c r="AG89" s="12">
        <f>IFERROR(INDEX('Item Price Summary'!$O:$O,MATCH($D89,'Item Price Summary'!$G:$G,0))*AD89*(1+AE89),0)</f>
        <v>2.2597076023391818</v>
      </c>
      <c r="AH89" s="331"/>
      <c r="AI89" s="329"/>
      <c r="AJ89" s="331"/>
      <c r="AK89" s="329"/>
      <c r="AL89" s="4">
        <v>300</v>
      </c>
      <c r="AM89" s="256">
        <v>0.02</v>
      </c>
      <c r="AN89" s="4" t="s">
        <v>2</v>
      </c>
      <c r="AO89" s="12">
        <f>IFERROR(INDEX('Item Price Summary'!$O:$O,MATCH($D89,'Item Price Summary'!$G:$G,0))*AL89*(1+AM89),0)</f>
        <v>2.2597076023391818</v>
      </c>
      <c r="AP89" s="330"/>
      <c r="AQ89" s="329"/>
      <c r="AR89" s="330"/>
      <c r="AS89" s="329"/>
    </row>
    <row r="90" spans="2:45" x14ac:dyDescent="0.25">
      <c r="B90" s="325"/>
      <c r="C90" s="336" t="s">
        <v>483</v>
      </c>
      <c r="D90" s="21" t="s">
        <v>70</v>
      </c>
      <c r="E90" s="332"/>
      <c r="F90" s="22">
        <v>23</v>
      </c>
      <c r="G90" s="256">
        <v>0</v>
      </c>
      <c r="H90" s="4" t="s">
        <v>2</v>
      </c>
      <c r="I90" s="12">
        <f>IFERROR(INDEX('Item Price Summary'!$O:$O,MATCH($D90,'Item Price Summary'!$G:$G,0))*F90*(1+G90),0)</f>
        <v>0.19453400000000001</v>
      </c>
      <c r="J90" s="330">
        <f t="shared" ref="J90" si="545">SUM(I90:I91)</f>
        <v>0.99979715789473689</v>
      </c>
      <c r="K90" s="329">
        <f t="shared" ref="K90" si="546">J90/$G$4</f>
        <v>0.17695524918490918</v>
      </c>
      <c r="L90" s="330">
        <f>SUM(I90:I91)+$H$4</f>
        <v>1.2534488245614035</v>
      </c>
      <c r="M90" s="329">
        <f t="shared" ref="M90" si="547">L90/$G$4</f>
        <v>0.2218493494798944</v>
      </c>
      <c r="N90" s="4">
        <v>34.5</v>
      </c>
      <c r="O90" s="256">
        <v>0</v>
      </c>
      <c r="P90" s="4" t="s">
        <v>2</v>
      </c>
      <c r="Q90" s="12">
        <f>IFERROR(INDEX('Item Price Summary'!$O:$O,MATCH($D90,'Item Price Summary'!$G:$G,0))*N90*(1+O90),0)</f>
        <v>0.29180100000000003</v>
      </c>
      <c r="R90" s="330">
        <f t="shared" ref="R90" si="548">SUM(Q90:Q91)</f>
        <v>1.4996957368421053</v>
      </c>
      <c r="S90" s="329">
        <f t="shared" ref="S90" si="549">R90/$G$5</f>
        <v>0.22551815591610605</v>
      </c>
      <c r="T90" s="330">
        <f>SUM(Q90:Q91)+$H$5</f>
        <v>1.7585174035087721</v>
      </c>
      <c r="U90" s="329">
        <f t="shared" ref="U90" si="550">(SUM(T90)+$H$5)/$G$5</f>
        <v>0.30335925867299829</v>
      </c>
      <c r="V90" s="4">
        <v>46</v>
      </c>
      <c r="W90" s="256">
        <v>0</v>
      </c>
      <c r="X90" s="4" t="s">
        <v>2</v>
      </c>
      <c r="Y90" s="12">
        <f>IFERROR(INDEX('Item Price Summary'!$O:$O,MATCH($D90,'Item Price Summary'!$G:$G,0))*V90*(1+W90),0)</f>
        <v>0.38906800000000002</v>
      </c>
      <c r="Z90" s="330">
        <f t="shared" ref="Z90" si="551">SUM(Y90:Y91)</f>
        <v>1.9995943157894738</v>
      </c>
      <c r="AA90" s="329">
        <f t="shared" ref="AA90" si="552">SUM(Z90)/$G$6</f>
        <v>0.26138487788097697</v>
      </c>
      <c r="AB90" s="330">
        <f t="shared" ref="AB90" si="553">SUM(Y90:Y91)+$H$6</f>
        <v>2.2918059824561405</v>
      </c>
      <c r="AC90" s="329">
        <f t="shared" ref="AC90" si="554">AB90/$G$6</f>
        <v>0.29958248136681576</v>
      </c>
      <c r="AD90" s="4">
        <v>90</v>
      </c>
      <c r="AE90" s="252">
        <v>0</v>
      </c>
      <c r="AF90" s="4" t="s">
        <v>2</v>
      </c>
      <c r="AG90" s="12">
        <f>IFERROR(INDEX('Item Price Summary'!$O:$O,MATCH($D90,'Item Price Summary'!$G:$G,0))*AD90*(1+AE90),0)</f>
        <v>0.76122000000000001</v>
      </c>
      <c r="AH90" s="331">
        <f t="shared" ref="AH90" si="555">SUM(AG90:AG91)</f>
        <v>3.1770094736842109</v>
      </c>
      <c r="AI90" s="329" t="e">
        <f t="shared" ref="AI90" si="556">AH90/$G$7</f>
        <v>#VALUE!</v>
      </c>
      <c r="AJ90" s="331" t="e">
        <f>SUM(AG90:AG91)+$H$7</f>
        <v>#VALUE!</v>
      </c>
      <c r="AK90" s="329" t="e">
        <f t="shared" ref="AK90" si="557">AJ90/$G$7</f>
        <v>#VALUE!</v>
      </c>
      <c r="AL90" s="4">
        <v>69</v>
      </c>
      <c r="AM90" s="256">
        <v>0</v>
      </c>
      <c r="AN90" s="4" t="s">
        <v>2</v>
      </c>
      <c r="AO90" s="12">
        <f>IFERROR(INDEX('Item Price Summary'!$O:$O,MATCH($D90,'Item Price Summary'!$G:$G,0))*AL90*(1+AM90),0)</f>
        <v>0.58360200000000007</v>
      </c>
      <c r="AP90" s="330">
        <f t="shared" ref="AP90" si="558">SUM(AO90:AO91)</f>
        <v>2.9993914736842107</v>
      </c>
      <c r="AQ90" s="329">
        <f t="shared" ref="AQ90" si="559">AP90/$G$8</f>
        <v>0.31081776929370059</v>
      </c>
      <c r="AR90" s="330">
        <f>SUM(AO90:AO91)+$H$8</f>
        <v>3.7152448070175441</v>
      </c>
      <c r="AS90" s="329">
        <f t="shared" ref="AS90" si="560">AR90/$G$8</f>
        <v>0.38499946186710299</v>
      </c>
    </row>
    <row r="91" spans="2:45" x14ac:dyDescent="0.25">
      <c r="B91" s="325"/>
      <c r="C91" s="336"/>
      <c r="D91" s="21" t="s">
        <v>51</v>
      </c>
      <c r="E91" s="332"/>
      <c r="F91" s="22">
        <v>100</v>
      </c>
      <c r="G91" s="256">
        <v>0.02</v>
      </c>
      <c r="H91" s="4" t="s">
        <v>2</v>
      </c>
      <c r="I91" s="12">
        <f>IFERROR(INDEX('Item Price Summary'!$O:$O,MATCH($D91,'Item Price Summary'!$G:$G,0))*F91*(1+G91),0)</f>
        <v>0.8052631578947369</v>
      </c>
      <c r="J91" s="330"/>
      <c r="K91" s="329"/>
      <c r="L91" s="330"/>
      <c r="M91" s="329"/>
      <c r="N91" s="4">
        <v>150</v>
      </c>
      <c r="O91" s="256">
        <v>0.02</v>
      </c>
      <c r="P91" s="4" t="s">
        <v>2</v>
      </c>
      <c r="Q91" s="12">
        <f>IFERROR(INDEX('Item Price Summary'!$O:$O,MATCH($D91,'Item Price Summary'!$G:$G,0))*N91*(1+O91),0)</f>
        <v>1.2078947368421054</v>
      </c>
      <c r="R91" s="330"/>
      <c r="S91" s="329"/>
      <c r="T91" s="330"/>
      <c r="U91" s="329"/>
      <c r="V91" s="4">
        <v>200</v>
      </c>
      <c r="W91" s="256">
        <v>0.02</v>
      </c>
      <c r="X91" s="4" t="s">
        <v>2</v>
      </c>
      <c r="Y91" s="12">
        <f>IFERROR(INDEX('Item Price Summary'!$O:$O,MATCH($D91,'Item Price Summary'!$G:$G,0))*V91*(1+W91),0)</f>
        <v>1.6105263157894738</v>
      </c>
      <c r="Z91" s="330"/>
      <c r="AA91" s="329"/>
      <c r="AB91" s="330"/>
      <c r="AC91" s="329"/>
      <c r="AD91" s="4">
        <v>300</v>
      </c>
      <c r="AE91" s="252">
        <v>0.02</v>
      </c>
      <c r="AF91" s="4" t="s">
        <v>2</v>
      </c>
      <c r="AG91" s="12">
        <f>IFERROR(INDEX('Item Price Summary'!$O:$O,MATCH($D91,'Item Price Summary'!$G:$G,0))*AD91*(1+AE91),0)</f>
        <v>2.4157894736842107</v>
      </c>
      <c r="AH91" s="331"/>
      <c r="AI91" s="329"/>
      <c r="AJ91" s="331"/>
      <c r="AK91" s="329"/>
      <c r="AL91" s="4">
        <v>300</v>
      </c>
      <c r="AM91" s="256">
        <v>0.02</v>
      </c>
      <c r="AN91" s="4" t="s">
        <v>2</v>
      </c>
      <c r="AO91" s="12">
        <f>IFERROR(INDEX('Item Price Summary'!$O:$O,MATCH($D91,'Item Price Summary'!$G:$G,0))*AL91*(1+AM91),0)</f>
        <v>2.4157894736842107</v>
      </c>
      <c r="AP91" s="330"/>
      <c r="AQ91" s="329"/>
      <c r="AR91" s="330"/>
      <c r="AS91" s="329"/>
    </row>
    <row r="92" spans="2:45" x14ac:dyDescent="0.25">
      <c r="B92" s="325"/>
      <c r="C92" s="336" t="s">
        <v>484</v>
      </c>
      <c r="D92" s="21" t="s">
        <v>70</v>
      </c>
      <c r="E92" s="332"/>
      <c r="F92" s="22">
        <v>23</v>
      </c>
      <c r="G92" s="256">
        <v>0</v>
      </c>
      <c r="H92" s="4" t="s">
        <v>2</v>
      </c>
      <c r="I92" s="12">
        <f>IFERROR(INDEX('Item Price Summary'!$O:$O,MATCH($D92,'Item Price Summary'!$G:$G,0))*F92*(1+G92),0)</f>
        <v>0.19453400000000001</v>
      </c>
      <c r="J92" s="330">
        <f t="shared" ref="J92" si="561">SUM(I92:I93)</f>
        <v>0.97215973099415198</v>
      </c>
      <c r="K92" s="329">
        <f t="shared" ref="K92" si="562">J92/$G$4</f>
        <v>0.17206366920250477</v>
      </c>
      <c r="L92" s="330">
        <f>SUM(I92:I93)+$H$4</f>
        <v>1.2258113976608187</v>
      </c>
      <c r="M92" s="329">
        <f t="shared" ref="M92" si="563">L92/$G$4</f>
        <v>0.21695776949749002</v>
      </c>
      <c r="N92" s="4">
        <v>34.5</v>
      </c>
      <c r="O92" s="256">
        <v>0</v>
      </c>
      <c r="P92" s="4" t="s">
        <v>2</v>
      </c>
      <c r="Q92" s="12">
        <f>IFERROR(INDEX('Item Price Summary'!$O:$O,MATCH($D92,'Item Price Summary'!$G:$G,0))*N92*(1+O92),0)</f>
        <v>0.29180100000000003</v>
      </c>
      <c r="R92" s="330">
        <f t="shared" ref="R92" si="564">SUM(Q92:Q93)</f>
        <v>1.458239596491228</v>
      </c>
      <c r="S92" s="329">
        <f t="shared" ref="S92" si="565">R92/$G$5</f>
        <v>0.21928414984830497</v>
      </c>
      <c r="T92" s="330">
        <f>SUM(Q92:Q93)+$H$5</f>
        <v>1.7170612631578948</v>
      </c>
      <c r="U92" s="329">
        <f t="shared" ref="U92" si="566">(SUM(T92)+$H$5)/$G$5</f>
        <v>0.29712525260519718</v>
      </c>
      <c r="V92" s="4">
        <v>46</v>
      </c>
      <c r="W92" s="256">
        <v>0</v>
      </c>
      <c r="X92" s="4" t="s">
        <v>2</v>
      </c>
      <c r="Y92" s="12">
        <f>IFERROR(INDEX('Item Price Summary'!$O:$O,MATCH($D92,'Item Price Summary'!$G:$G,0))*V92*(1+W92),0)</f>
        <v>0.38906800000000002</v>
      </c>
      <c r="Z92" s="330">
        <f t="shared" ref="Z92" si="567">SUM(Y92:Y93)</f>
        <v>1.944319461988304</v>
      </c>
      <c r="AA92" s="329">
        <f t="shared" ref="AA92" si="568">SUM(Z92)/$G$6</f>
        <v>0.25415940679585669</v>
      </c>
      <c r="AB92" s="330">
        <f t="shared" ref="AB92" si="569">SUM(Y92:Y93)+$H$6</f>
        <v>2.2365311286549705</v>
      </c>
      <c r="AC92" s="329">
        <f t="shared" ref="AC92" si="570">AB92/$G$6</f>
        <v>0.29235701028169547</v>
      </c>
      <c r="AD92" s="4">
        <v>90</v>
      </c>
      <c r="AE92" s="252">
        <v>0</v>
      </c>
      <c r="AF92" s="4" t="s">
        <v>2</v>
      </c>
      <c r="AG92" s="12">
        <f>IFERROR(INDEX('Item Price Summary'!$O:$O,MATCH($D92,'Item Price Summary'!$G:$G,0))*AD92*(1+AE92),0)</f>
        <v>0.76122000000000001</v>
      </c>
      <c r="AH92" s="331">
        <f t="shared" ref="AH92" si="571">SUM(AG92:AG93)</f>
        <v>3.0940971929824563</v>
      </c>
      <c r="AI92" s="329" t="e">
        <f t="shared" ref="AI92" si="572">AH92/$G$7</f>
        <v>#VALUE!</v>
      </c>
      <c r="AJ92" s="331" t="e">
        <f>SUM(AG92:AG93)+$H$7</f>
        <v>#VALUE!</v>
      </c>
      <c r="AK92" s="329" t="e">
        <f t="shared" ref="AK92" si="573">AJ92/$G$7</f>
        <v>#VALUE!</v>
      </c>
      <c r="AL92" s="4">
        <v>69</v>
      </c>
      <c r="AM92" s="256">
        <v>0</v>
      </c>
      <c r="AN92" s="4" t="s">
        <v>2</v>
      </c>
      <c r="AO92" s="12">
        <f>IFERROR(INDEX('Item Price Summary'!$O:$O,MATCH($D92,'Item Price Summary'!$G:$G,0))*AL92*(1+AM92),0)</f>
        <v>0.58360200000000007</v>
      </c>
      <c r="AP92" s="330">
        <f t="shared" ref="AP92" si="574">SUM(AO92:AO93)</f>
        <v>2.9164791929824561</v>
      </c>
      <c r="AQ92" s="329">
        <f t="shared" ref="AQ92" si="575">AP92/$G$8</f>
        <v>0.30222582310699025</v>
      </c>
      <c r="AR92" s="330">
        <f>SUM(AO92:AO93)+$H$8</f>
        <v>3.6323325263157895</v>
      </c>
      <c r="AS92" s="329">
        <f t="shared" ref="AS92" si="576">AR92/$G$8</f>
        <v>0.37640751568039266</v>
      </c>
    </row>
    <row r="93" spans="2:45" x14ac:dyDescent="0.25">
      <c r="B93" s="325"/>
      <c r="C93" s="336"/>
      <c r="D93" s="21" t="s">
        <v>52</v>
      </c>
      <c r="E93" s="332"/>
      <c r="F93" s="22">
        <v>120</v>
      </c>
      <c r="G93" s="256">
        <v>0.02</v>
      </c>
      <c r="H93" s="4" t="s">
        <v>2</v>
      </c>
      <c r="I93" s="12">
        <f>IFERROR(INDEX('Item Price Summary'!$O:$O,MATCH($D93,'Item Price Summary'!$G:$G,0))*F93*(1+G93),0)</f>
        <v>0.777625730994152</v>
      </c>
      <c r="J93" s="330"/>
      <c r="K93" s="329"/>
      <c r="L93" s="330"/>
      <c r="M93" s="329"/>
      <c r="N93" s="4">
        <v>180</v>
      </c>
      <c r="O93" s="256">
        <v>0.02</v>
      </c>
      <c r="P93" s="4" t="s">
        <v>2</v>
      </c>
      <c r="Q93" s="12">
        <f>IFERROR(INDEX('Item Price Summary'!$O:$O,MATCH($D93,'Item Price Summary'!$G:$G,0))*N93*(1+O93),0)</f>
        <v>1.1664385964912281</v>
      </c>
      <c r="R93" s="330"/>
      <c r="S93" s="329"/>
      <c r="T93" s="330"/>
      <c r="U93" s="329"/>
      <c r="V93" s="4">
        <v>240</v>
      </c>
      <c r="W93" s="256">
        <v>0.02</v>
      </c>
      <c r="X93" s="4" t="s">
        <v>2</v>
      </c>
      <c r="Y93" s="12">
        <f>IFERROR(INDEX('Item Price Summary'!$O:$O,MATCH($D93,'Item Price Summary'!$G:$G,0))*V93*(1+W93),0)</f>
        <v>1.555251461988304</v>
      </c>
      <c r="Z93" s="330"/>
      <c r="AA93" s="329"/>
      <c r="AB93" s="330"/>
      <c r="AC93" s="329"/>
      <c r="AD93" s="4">
        <v>360</v>
      </c>
      <c r="AE93" s="252">
        <v>0.02</v>
      </c>
      <c r="AF93" s="4" t="s">
        <v>2</v>
      </c>
      <c r="AG93" s="12">
        <f>IFERROR(INDEX('Item Price Summary'!$O:$O,MATCH($D93,'Item Price Summary'!$G:$G,0))*AD93*(1+AE93),0)</f>
        <v>2.3328771929824561</v>
      </c>
      <c r="AH93" s="331"/>
      <c r="AI93" s="329"/>
      <c r="AJ93" s="331"/>
      <c r="AK93" s="329"/>
      <c r="AL93" s="4">
        <v>360</v>
      </c>
      <c r="AM93" s="256">
        <v>0.02</v>
      </c>
      <c r="AN93" s="4" t="s">
        <v>2</v>
      </c>
      <c r="AO93" s="12">
        <f>IFERROR(INDEX('Item Price Summary'!$O:$O,MATCH($D93,'Item Price Summary'!$G:$G,0))*AL93*(1+AM93),0)</f>
        <v>2.3328771929824561</v>
      </c>
      <c r="AP93" s="330"/>
      <c r="AQ93" s="329"/>
      <c r="AR93" s="330"/>
      <c r="AS93" s="329"/>
    </row>
    <row r="94" spans="2:45" x14ac:dyDescent="0.25">
      <c r="B94" s="325"/>
      <c r="C94" s="325" t="s">
        <v>311</v>
      </c>
      <c r="D94" s="21" t="s">
        <v>462</v>
      </c>
      <c r="E94" s="332" t="s">
        <v>130</v>
      </c>
      <c r="F94" s="22">
        <v>30</v>
      </c>
      <c r="G94" s="256">
        <v>0</v>
      </c>
      <c r="H94" s="4" t="s">
        <v>2</v>
      </c>
      <c r="I94" s="12">
        <f>IFERROR(INDEX('Item Price Summary'!$O:$O,MATCH($D94,'Item Price Summary'!$G:$G,0))*F94*(1+G94),0)</f>
        <v>0.23530837004405286</v>
      </c>
      <c r="J94" s="330">
        <f>SUM(I94:I95)</f>
        <v>0.99351499772436469</v>
      </c>
      <c r="K94" s="329">
        <f t="shared" ref="K94" si="577">J94/$G$4</f>
        <v>0.17584336242909107</v>
      </c>
      <c r="L94" s="330">
        <f>SUM(I94:I95)+$H$4</f>
        <v>1.2471666643910313</v>
      </c>
      <c r="M94" s="329">
        <f t="shared" ref="M94" si="578">L94/$G$4</f>
        <v>0.22073746272407632</v>
      </c>
      <c r="N94" s="4">
        <v>48</v>
      </c>
      <c r="O94" s="252">
        <v>0</v>
      </c>
      <c r="P94" s="4" t="s">
        <v>2</v>
      </c>
      <c r="Q94" s="12">
        <f>IFERROR(INDEX('Item Price Summary'!$O:$O,MATCH($D94,'Item Price Summary'!$G:$G,0))*N94*(1+O94),0)</f>
        <v>0.3764933920704846</v>
      </c>
      <c r="R94" s="331">
        <f>SUM(Q94:Q95)</f>
        <v>1.5138033335909524</v>
      </c>
      <c r="S94" s="329">
        <f t="shared" ref="S94" si="579">R94/$G$5</f>
        <v>0.22763959903623343</v>
      </c>
      <c r="T94" s="331">
        <f>SUM(Q94:Q95)+$H$5</f>
        <v>1.7726250002576192</v>
      </c>
      <c r="U94" s="329">
        <f t="shared" ref="U94" si="580">(SUM(T94)+$H$5)/$G$5</f>
        <v>0.3054807017931257</v>
      </c>
      <c r="V94" s="4">
        <v>64</v>
      </c>
      <c r="W94" s="256">
        <v>0</v>
      </c>
      <c r="X94" s="4" t="s">
        <v>2</v>
      </c>
      <c r="Y94" s="12">
        <f>IFERROR(INDEX('Item Price Summary'!$O:$O,MATCH($D94,'Item Price Summary'!$G:$G,0))*V94*(1+W94),0)</f>
        <v>0.5019911894273128</v>
      </c>
      <c r="Z94" s="330">
        <f>SUM(Y94:Y95)</f>
        <v>2.0184044447879366</v>
      </c>
      <c r="AA94" s="329">
        <f t="shared" ref="AA94" si="581">SUM(Z94)/$G$6</f>
        <v>0.26384371827293285</v>
      </c>
      <c r="AB94" s="330">
        <f t="shared" ref="AB94" si="582">SUM(Y94:Y95)+$H$6</f>
        <v>2.3106161114546033</v>
      </c>
      <c r="AC94" s="329">
        <f t="shared" ref="AC94" si="583">AB94/$G$6</f>
        <v>0.30204132175877169</v>
      </c>
      <c r="AD94" s="4">
        <v>96</v>
      </c>
      <c r="AE94" s="252">
        <v>0</v>
      </c>
      <c r="AF94" s="4" t="s">
        <v>2</v>
      </c>
      <c r="AG94" s="12">
        <f>IFERROR(INDEX('Item Price Summary'!$O:$O,MATCH($D94,'Item Price Summary'!$G:$G,0))*AD94*(1+AE94),0)</f>
        <v>0.7529867841409692</v>
      </c>
      <c r="AH94" s="331">
        <f>SUM(AG94:AG95)</f>
        <v>3.0276066671819049</v>
      </c>
      <c r="AI94" s="329" t="e">
        <f t="shared" ref="AI94" si="584">AH94/$G$7</f>
        <v>#VALUE!</v>
      </c>
      <c r="AJ94" s="331" t="e">
        <f>SUM(AG94:AG95)+$H$7</f>
        <v>#VALUE!</v>
      </c>
      <c r="AK94" s="329" t="e">
        <f t="shared" ref="AK94" si="585">AJ94/$G$7</f>
        <v>#VALUE!</v>
      </c>
      <c r="AL94" s="4">
        <v>96</v>
      </c>
      <c r="AM94" s="256">
        <v>0</v>
      </c>
      <c r="AN94" s="4" t="s">
        <v>2</v>
      </c>
      <c r="AO94" s="12">
        <f>IFERROR(INDEX('Item Price Summary'!$O:$O,MATCH($D94,'Item Price Summary'!$G:$G,0))*AL94*(1+AM94),0)</f>
        <v>0.7529867841409692</v>
      </c>
      <c r="AP94" s="330">
        <f>SUM(AO94:AO95)</f>
        <v>3.0276066671819049</v>
      </c>
      <c r="AQ94" s="329">
        <f t="shared" ref="AQ94" si="586">AP94/$G$8</f>
        <v>0.31374162354216628</v>
      </c>
      <c r="AR94" s="330">
        <f>SUM(AO94:AO95)+$H$8</f>
        <v>3.7434600005152383</v>
      </c>
      <c r="AS94" s="329">
        <f t="shared" ref="AS94" si="587">AR94/$G$8</f>
        <v>0.38792331611556874</v>
      </c>
    </row>
    <row r="95" spans="2:45" x14ac:dyDescent="0.25">
      <c r="B95" s="325"/>
      <c r="C95" s="325"/>
      <c r="D95" s="21" t="s">
        <v>49</v>
      </c>
      <c r="E95" s="332"/>
      <c r="F95" s="22">
        <v>100</v>
      </c>
      <c r="G95" s="256">
        <v>0.02</v>
      </c>
      <c r="H95" s="4" t="s">
        <v>2</v>
      </c>
      <c r="I95" s="12">
        <f>IFERROR(INDEX('Item Price Summary'!$O:$O,MATCH($D95,'Item Price Summary'!$G:$G,0))*F95*(1+G95),0)</f>
        <v>0.75820662768031188</v>
      </c>
      <c r="J95" s="330"/>
      <c r="K95" s="329"/>
      <c r="L95" s="330"/>
      <c r="M95" s="329"/>
      <c r="N95" s="4">
        <v>150</v>
      </c>
      <c r="O95" s="252">
        <v>0.02</v>
      </c>
      <c r="P95" s="4" t="s">
        <v>2</v>
      </c>
      <c r="Q95" s="12">
        <f>IFERROR(INDEX('Item Price Summary'!$O:$O,MATCH($D95,'Item Price Summary'!$G:$G,0))*N95*(1+O95),0)</f>
        <v>1.1373099415204677</v>
      </c>
      <c r="R95" s="331"/>
      <c r="S95" s="329"/>
      <c r="T95" s="331"/>
      <c r="U95" s="329"/>
      <c r="V95" s="4">
        <v>200</v>
      </c>
      <c r="W95" s="256">
        <v>0.02</v>
      </c>
      <c r="X95" s="4" t="s">
        <v>2</v>
      </c>
      <c r="Y95" s="12">
        <f>IFERROR(INDEX('Item Price Summary'!$O:$O,MATCH($D95,'Item Price Summary'!$G:$G,0))*V95*(1+W95),0)</f>
        <v>1.5164132553606238</v>
      </c>
      <c r="Z95" s="330"/>
      <c r="AA95" s="329"/>
      <c r="AB95" s="330"/>
      <c r="AC95" s="329"/>
      <c r="AD95" s="4">
        <v>300</v>
      </c>
      <c r="AE95" s="252">
        <v>0.02</v>
      </c>
      <c r="AF95" s="4" t="s">
        <v>2</v>
      </c>
      <c r="AG95" s="12">
        <f>IFERROR(INDEX('Item Price Summary'!$O:$O,MATCH($D95,'Item Price Summary'!$G:$G,0))*AD95*(1+AE95),0)</f>
        <v>2.2746198830409354</v>
      </c>
      <c r="AH95" s="331"/>
      <c r="AI95" s="329"/>
      <c r="AJ95" s="331"/>
      <c r="AK95" s="329"/>
      <c r="AL95" s="4">
        <v>300</v>
      </c>
      <c r="AM95" s="256">
        <v>0.02</v>
      </c>
      <c r="AN95" s="4" t="s">
        <v>2</v>
      </c>
      <c r="AO95" s="12">
        <f>IFERROR(INDEX('Item Price Summary'!$O:$O,MATCH($D95,'Item Price Summary'!$G:$G,0))*AL95*(1+AM95),0)</f>
        <v>2.2746198830409354</v>
      </c>
      <c r="AP95" s="330"/>
      <c r="AQ95" s="329"/>
      <c r="AR95" s="330"/>
      <c r="AS95" s="329"/>
    </row>
    <row r="96" spans="2:45" x14ac:dyDescent="0.25">
      <c r="B96" s="325"/>
      <c r="C96" s="325" t="s">
        <v>312</v>
      </c>
      <c r="D96" s="21" t="s">
        <v>462</v>
      </c>
      <c r="E96" s="332"/>
      <c r="F96" s="22">
        <v>30</v>
      </c>
      <c r="G96" s="256">
        <v>0</v>
      </c>
      <c r="H96" s="4" t="s">
        <v>2</v>
      </c>
      <c r="I96" s="12">
        <f>IFERROR(INDEX('Item Price Summary'!$O:$O,MATCH($D96,'Item Price Summary'!$G:$G,0))*F96*(1+G96),0)</f>
        <v>0.23530837004405286</v>
      </c>
      <c r="J96" s="330">
        <f t="shared" ref="J96" si="588">SUM(I96:I97)</f>
        <v>0.98854423749044673</v>
      </c>
      <c r="K96" s="329">
        <f t="shared" ref="K96" si="589">J96/$G$4</f>
        <v>0.17496358185671623</v>
      </c>
      <c r="L96" s="330">
        <f>SUM(I96:I97)+$H$4</f>
        <v>1.2421959041571133</v>
      </c>
      <c r="M96" s="329">
        <f t="shared" ref="M96" si="590">L96/$G$4</f>
        <v>0.21985768215170146</v>
      </c>
      <c r="N96" s="4">
        <v>48</v>
      </c>
      <c r="O96" s="256">
        <v>0</v>
      </c>
      <c r="P96" s="4" t="s">
        <v>2</v>
      </c>
      <c r="Q96" s="12">
        <f>IFERROR(INDEX('Item Price Summary'!$O:$O,MATCH($D96,'Item Price Summary'!$G:$G,0))*N96*(1+O96),0)</f>
        <v>0.3764933920704846</v>
      </c>
      <c r="R96" s="330">
        <f t="shared" ref="R96" si="591">SUM(Q96:Q97)</f>
        <v>1.5063471932400754</v>
      </c>
      <c r="S96" s="329">
        <f t="shared" ref="S96" si="592">R96/$G$5</f>
        <v>0.22651837492331958</v>
      </c>
      <c r="T96" s="330">
        <f>SUM(Q96:Q97)+$H$5</f>
        <v>1.7651688599067421</v>
      </c>
      <c r="U96" s="329">
        <f t="shared" ref="U96" si="593">(SUM(T96)+$H$5)/$G$5</f>
        <v>0.30435947768021182</v>
      </c>
      <c r="V96" s="4">
        <v>64</v>
      </c>
      <c r="W96" s="256">
        <v>0</v>
      </c>
      <c r="X96" s="4" t="s">
        <v>2</v>
      </c>
      <c r="Y96" s="12">
        <f>IFERROR(INDEX('Item Price Summary'!$O:$O,MATCH($D96,'Item Price Summary'!$G:$G,0))*V96*(1+W96),0)</f>
        <v>0.5019911894273128</v>
      </c>
      <c r="Z96" s="330">
        <f t="shared" ref="Z96" si="594">SUM(Y96:Y97)</f>
        <v>2.0084629243201002</v>
      </c>
      <c r="AA96" s="329">
        <f t="shared" ref="AA96" si="595">SUM(Z96)/$G$6</f>
        <v>0.26254417311373857</v>
      </c>
      <c r="AB96" s="330">
        <f t="shared" ref="AB96" si="596">SUM(Y96:Y97)+$H$6</f>
        <v>2.300674590986767</v>
      </c>
      <c r="AC96" s="329">
        <f t="shared" ref="AC96" si="597">AB96/$G$6</f>
        <v>0.30074177659957735</v>
      </c>
      <c r="AD96" s="4">
        <v>96</v>
      </c>
      <c r="AE96" s="252">
        <v>0</v>
      </c>
      <c r="AF96" s="4" t="s">
        <v>2</v>
      </c>
      <c r="AG96" s="12">
        <f>IFERROR(INDEX('Item Price Summary'!$O:$O,MATCH($D96,'Item Price Summary'!$G:$G,0))*AD96*(1+AE96),0)</f>
        <v>0.7529867841409692</v>
      </c>
      <c r="AH96" s="331">
        <f t="shared" ref="AH96" si="598">SUM(AG96:AG97)</f>
        <v>3.0126943864801508</v>
      </c>
      <c r="AI96" s="329" t="e">
        <f t="shared" ref="AI96" si="599">AH96/$G$7</f>
        <v>#VALUE!</v>
      </c>
      <c r="AJ96" s="331" t="e">
        <f>SUM(AG96:AG97)+$H$7</f>
        <v>#VALUE!</v>
      </c>
      <c r="AK96" s="329" t="e">
        <f t="shared" ref="AK96" si="600">AJ96/$G$7</f>
        <v>#VALUE!</v>
      </c>
      <c r="AL96" s="4">
        <v>96</v>
      </c>
      <c r="AM96" s="256">
        <v>0</v>
      </c>
      <c r="AN96" s="4" t="s">
        <v>2</v>
      </c>
      <c r="AO96" s="12">
        <f>IFERROR(INDEX('Item Price Summary'!$O:$O,MATCH($D96,'Item Price Summary'!$G:$G,0))*AL96*(1+AM96),0)</f>
        <v>0.7529867841409692</v>
      </c>
      <c r="AP96" s="330">
        <f t="shared" ref="AP96" si="601">SUM(AO96:AO97)</f>
        <v>3.0126943864801508</v>
      </c>
      <c r="AQ96" s="329">
        <f t="shared" ref="AQ96" si="602">AP96/$G$8</f>
        <v>0.31219630947980836</v>
      </c>
      <c r="AR96" s="330">
        <f>SUM(AO96:AO97)+$H$8</f>
        <v>3.7285477198134842</v>
      </c>
      <c r="AS96" s="329">
        <f t="shared" ref="AS96" si="603">AR96/$G$8</f>
        <v>0.38637800205321077</v>
      </c>
    </row>
    <row r="97" spans="2:45" x14ac:dyDescent="0.25">
      <c r="B97" s="325"/>
      <c r="C97" s="325"/>
      <c r="D97" s="21" t="s">
        <v>50</v>
      </c>
      <c r="E97" s="332"/>
      <c r="F97" s="22">
        <v>100</v>
      </c>
      <c r="G97" s="256">
        <v>0.02</v>
      </c>
      <c r="H97" s="4" t="s">
        <v>2</v>
      </c>
      <c r="I97" s="12">
        <f>IFERROR(INDEX('Item Price Summary'!$O:$O,MATCH($D97,'Item Price Summary'!$G:$G,0))*F97*(1+G97),0)</f>
        <v>0.75323586744639381</v>
      </c>
      <c r="J97" s="330"/>
      <c r="K97" s="329"/>
      <c r="L97" s="330"/>
      <c r="M97" s="329"/>
      <c r="N97" s="4">
        <v>150</v>
      </c>
      <c r="O97" s="256">
        <v>0.02</v>
      </c>
      <c r="P97" s="4" t="s">
        <v>2</v>
      </c>
      <c r="Q97" s="12">
        <f>IFERROR(INDEX('Item Price Summary'!$O:$O,MATCH($D97,'Item Price Summary'!$G:$G,0))*N97*(1+O97),0)</f>
        <v>1.1298538011695909</v>
      </c>
      <c r="R97" s="330"/>
      <c r="S97" s="329"/>
      <c r="T97" s="330"/>
      <c r="U97" s="329"/>
      <c r="V97" s="4">
        <v>200</v>
      </c>
      <c r="W97" s="256">
        <v>0.02</v>
      </c>
      <c r="X97" s="4" t="s">
        <v>2</v>
      </c>
      <c r="Y97" s="12">
        <f>IFERROR(INDEX('Item Price Summary'!$O:$O,MATCH($D97,'Item Price Summary'!$G:$G,0))*V97*(1+W97),0)</f>
        <v>1.5064717348927876</v>
      </c>
      <c r="Z97" s="330"/>
      <c r="AA97" s="329"/>
      <c r="AB97" s="330"/>
      <c r="AC97" s="329"/>
      <c r="AD97" s="4">
        <v>300</v>
      </c>
      <c r="AE97" s="252">
        <v>0.02</v>
      </c>
      <c r="AF97" s="4" t="s">
        <v>2</v>
      </c>
      <c r="AG97" s="12">
        <f>IFERROR(INDEX('Item Price Summary'!$O:$O,MATCH($D97,'Item Price Summary'!$G:$G,0))*AD97*(1+AE97),0)</f>
        <v>2.2597076023391818</v>
      </c>
      <c r="AH97" s="331"/>
      <c r="AI97" s="329"/>
      <c r="AJ97" s="331"/>
      <c r="AK97" s="329"/>
      <c r="AL97" s="4">
        <v>300</v>
      </c>
      <c r="AM97" s="256">
        <v>0.02</v>
      </c>
      <c r="AN97" s="4" t="s">
        <v>2</v>
      </c>
      <c r="AO97" s="12">
        <f>IFERROR(INDEX('Item Price Summary'!$O:$O,MATCH($D97,'Item Price Summary'!$G:$G,0))*AL97*(1+AM97),0)</f>
        <v>2.2597076023391818</v>
      </c>
      <c r="AP97" s="330"/>
      <c r="AQ97" s="329"/>
      <c r="AR97" s="330"/>
      <c r="AS97" s="329"/>
    </row>
    <row r="98" spans="2:45" x14ac:dyDescent="0.25">
      <c r="B98" s="325"/>
      <c r="C98" s="325" t="s">
        <v>485</v>
      </c>
      <c r="D98" s="21" t="s">
        <v>462</v>
      </c>
      <c r="E98" s="332"/>
      <c r="F98" s="22">
        <v>30</v>
      </c>
      <c r="G98" s="256">
        <v>0</v>
      </c>
      <c r="H98" s="4" t="s">
        <v>2</v>
      </c>
      <c r="I98" s="12">
        <f>IFERROR(INDEX('Item Price Summary'!$O:$O,MATCH($D98,'Item Price Summary'!$G:$G,0))*F98*(1+G98),0)</f>
        <v>0.23530837004405286</v>
      </c>
      <c r="J98" s="330">
        <f t="shared" ref="J98" si="604">SUM(I98:I99)</f>
        <v>1.0405715279387897</v>
      </c>
      <c r="K98" s="329">
        <f t="shared" ref="K98" si="605">J98/$G$4</f>
        <v>0.1841719518475734</v>
      </c>
      <c r="L98" s="330">
        <f>SUM(I98:I99)+$H$4</f>
        <v>1.2942231946054563</v>
      </c>
      <c r="M98" s="329">
        <f t="shared" ref="M98" si="606">L98/$G$4</f>
        <v>0.22906605214255862</v>
      </c>
      <c r="N98" s="4">
        <v>48</v>
      </c>
      <c r="O98" s="256">
        <v>0</v>
      </c>
      <c r="P98" s="4" t="s">
        <v>2</v>
      </c>
      <c r="Q98" s="12">
        <f>IFERROR(INDEX('Item Price Summary'!$O:$O,MATCH($D98,'Item Price Summary'!$G:$G,0))*N98*(1+O98),0)</f>
        <v>0.3764933920704846</v>
      </c>
      <c r="R98" s="330">
        <f t="shared" ref="R98" si="607">SUM(Q98:Q99)</f>
        <v>1.5843881289125901</v>
      </c>
      <c r="S98" s="329">
        <f t="shared" ref="S98" si="608">R98/$G$5</f>
        <v>0.23825385397181803</v>
      </c>
      <c r="T98" s="330">
        <f>SUM(Q98:Q99)+$H$5</f>
        <v>1.8432097955792568</v>
      </c>
      <c r="U98" s="329">
        <f t="shared" ref="U98" si="609">(SUM(T98)+$H$5)/$G$5</f>
        <v>0.3160949567287103</v>
      </c>
      <c r="V98" s="4">
        <v>64</v>
      </c>
      <c r="W98" s="256">
        <v>0</v>
      </c>
      <c r="X98" s="4" t="s">
        <v>2</v>
      </c>
      <c r="Y98" s="12">
        <f>IFERROR(INDEX('Item Price Summary'!$O:$O,MATCH($D98,'Item Price Summary'!$G:$G,0))*V98*(1+W98),0)</f>
        <v>0.5019911894273128</v>
      </c>
      <c r="Z98" s="330">
        <f t="shared" ref="Z98" si="610">SUM(Y98:Y99)</f>
        <v>2.1125175052167866</v>
      </c>
      <c r="AA98" s="329">
        <f t="shared" ref="AA98" si="611">SUM(Z98)/$G$6</f>
        <v>0.27614607911330541</v>
      </c>
      <c r="AB98" s="330">
        <f t="shared" ref="AB98" si="612">SUM(Y98:Y99)+$H$6</f>
        <v>2.4047291718834534</v>
      </c>
      <c r="AC98" s="329">
        <f t="shared" ref="AC98" si="613">AB98/$G$6</f>
        <v>0.31434368259914419</v>
      </c>
      <c r="AD98" s="4">
        <v>96</v>
      </c>
      <c r="AE98" s="252">
        <v>0</v>
      </c>
      <c r="AF98" s="4" t="s">
        <v>2</v>
      </c>
      <c r="AG98" s="12">
        <f>IFERROR(INDEX('Item Price Summary'!$O:$O,MATCH($D98,'Item Price Summary'!$G:$G,0))*AD98*(1+AE98),0)</f>
        <v>0.7529867841409692</v>
      </c>
      <c r="AH98" s="331">
        <f t="shared" ref="AH98" si="614">SUM(AG98:AG99)</f>
        <v>3.1687762578251801</v>
      </c>
      <c r="AI98" s="329" t="e">
        <f t="shared" ref="AI98" si="615">AH98/$G$7</f>
        <v>#VALUE!</v>
      </c>
      <c r="AJ98" s="331" t="e">
        <f>SUM(AG98:AG99)+$H$7</f>
        <v>#VALUE!</v>
      </c>
      <c r="AK98" s="329" t="e">
        <f t="shared" ref="AK98" si="616">AJ98/$G$7</f>
        <v>#VALUE!</v>
      </c>
      <c r="AL98" s="4">
        <v>96</v>
      </c>
      <c r="AM98" s="256">
        <v>0</v>
      </c>
      <c r="AN98" s="4" t="s">
        <v>2</v>
      </c>
      <c r="AO98" s="12">
        <f>IFERROR(INDEX('Item Price Summary'!$O:$O,MATCH($D98,'Item Price Summary'!$G:$G,0))*AL98*(1+AM98),0)</f>
        <v>0.7529867841409692</v>
      </c>
      <c r="AP98" s="330">
        <f t="shared" ref="AP98" si="617">SUM(AO98:AO99)</f>
        <v>3.1687762578251801</v>
      </c>
      <c r="AQ98" s="329">
        <f t="shared" ref="AQ98" si="618">AP98/$G$8</f>
        <v>0.32837059666582175</v>
      </c>
      <c r="AR98" s="330">
        <f>SUM(AO98:AO99)+$H$8</f>
        <v>3.8846295911585136</v>
      </c>
      <c r="AS98" s="329">
        <f t="shared" ref="AS98" si="619">AR98/$G$8</f>
        <v>0.4025522892392242</v>
      </c>
    </row>
    <row r="99" spans="2:45" x14ac:dyDescent="0.25">
      <c r="B99" s="325"/>
      <c r="C99" s="325"/>
      <c r="D99" s="21" t="s">
        <v>51</v>
      </c>
      <c r="E99" s="332"/>
      <c r="F99" s="22">
        <v>100</v>
      </c>
      <c r="G99" s="256">
        <v>0.02</v>
      </c>
      <c r="H99" s="4" t="s">
        <v>2</v>
      </c>
      <c r="I99" s="12">
        <f>IFERROR(INDEX('Item Price Summary'!$O:$O,MATCH($D99,'Item Price Summary'!$G:$G,0))*F99*(1+G99),0)</f>
        <v>0.8052631578947369</v>
      </c>
      <c r="J99" s="330"/>
      <c r="K99" s="329"/>
      <c r="L99" s="330"/>
      <c r="M99" s="329"/>
      <c r="N99" s="4">
        <v>150</v>
      </c>
      <c r="O99" s="256">
        <v>0.02</v>
      </c>
      <c r="P99" s="4" t="s">
        <v>2</v>
      </c>
      <c r="Q99" s="12">
        <f>IFERROR(INDEX('Item Price Summary'!$O:$O,MATCH($D99,'Item Price Summary'!$G:$G,0))*N99*(1+O99),0)</f>
        <v>1.2078947368421054</v>
      </c>
      <c r="R99" s="330"/>
      <c r="S99" s="329"/>
      <c r="T99" s="330"/>
      <c r="U99" s="329"/>
      <c r="V99" s="4">
        <v>200</v>
      </c>
      <c r="W99" s="256">
        <v>0.02</v>
      </c>
      <c r="X99" s="4" t="s">
        <v>2</v>
      </c>
      <c r="Y99" s="12">
        <f>IFERROR(INDEX('Item Price Summary'!$O:$O,MATCH($D99,'Item Price Summary'!$G:$G,0))*V99*(1+W99),0)</f>
        <v>1.6105263157894738</v>
      </c>
      <c r="Z99" s="330"/>
      <c r="AA99" s="329"/>
      <c r="AB99" s="330"/>
      <c r="AC99" s="329"/>
      <c r="AD99" s="4">
        <v>300</v>
      </c>
      <c r="AE99" s="252">
        <v>0.02</v>
      </c>
      <c r="AF99" s="4" t="s">
        <v>2</v>
      </c>
      <c r="AG99" s="12">
        <f>IFERROR(INDEX('Item Price Summary'!$O:$O,MATCH($D99,'Item Price Summary'!$G:$G,0))*AD99*(1+AE99),0)</f>
        <v>2.4157894736842107</v>
      </c>
      <c r="AH99" s="331"/>
      <c r="AI99" s="329"/>
      <c r="AJ99" s="331"/>
      <c r="AK99" s="329"/>
      <c r="AL99" s="4">
        <v>300</v>
      </c>
      <c r="AM99" s="256">
        <v>0.02</v>
      </c>
      <c r="AN99" s="4" t="s">
        <v>2</v>
      </c>
      <c r="AO99" s="12">
        <f>IFERROR(INDEX('Item Price Summary'!$O:$O,MATCH($D99,'Item Price Summary'!$G:$G,0))*AL99*(1+AM99),0)</f>
        <v>2.4157894736842107</v>
      </c>
      <c r="AP99" s="330"/>
      <c r="AQ99" s="329"/>
      <c r="AR99" s="330"/>
      <c r="AS99" s="329"/>
    </row>
    <row r="100" spans="2:45" x14ac:dyDescent="0.25">
      <c r="B100" s="325"/>
      <c r="C100" s="325" t="s">
        <v>313</v>
      </c>
      <c r="D100" s="21" t="s">
        <v>462</v>
      </c>
      <c r="E100" s="332"/>
      <c r="F100" s="22">
        <v>30</v>
      </c>
      <c r="G100" s="256">
        <v>0</v>
      </c>
      <c r="H100" s="4" t="s">
        <v>2</v>
      </c>
      <c r="I100" s="12">
        <f>IFERROR(INDEX('Item Price Summary'!$O:$O,MATCH($D100,'Item Price Summary'!$G:$G,0))*F100*(1+G100),0)</f>
        <v>0.23530837004405286</v>
      </c>
      <c r="J100" s="330">
        <f t="shared" ref="J100" si="620">SUM(I100:I101)</f>
        <v>1.0129341010382049</v>
      </c>
      <c r="K100" s="329">
        <f t="shared" ref="K100" si="621">J100/$G$4</f>
        <v>0.17928037186516901</v>
      </c>
      <c r="L100" s="330">
        <f>SUM(I100:I101)+$H$4</f>
        <v>1.2665857677048715</v>
      </c>
      <c r="M100" s="329">
        <f t="shared" ref="M100" si="622">L100/$G$4</f>
        <v>0.22417447216015424</v>
      </c>
      <c r="N100" s="4">
        <v>48</v>
      </c>
      <c r="O100" s="256">
        <v>0</v>
      </c>
      <c r="P100" s="4" t="s">
        <v>2</v>
      </c>
      <c r="Q100" s="12">
        <f>IFERROR(INDEX('Item Price Summary'!$O:$O,MATCH($D100,'Item Price Summary'!$G:$G,0))*N100*(1+O100),0)</f>
        <v>0.3764933920704846</v>
      </c>
      <c r="R100" s="330">
        <f t="shared" ref="R100" si="623">SUM(Q100:Q101)</f>
        <v>1.5429319885617128</v>
      </c>
      <c r="S100" s="329">
        <f t="shared" ref="S100" si="624">R100/$G$5</f>
        <v>0.23201984790401695</v>
      </c>
      <c r="T100" s="330">
        <f>SUM(Q100:Q101)+$H$5</f>
        <v>1.8017536552283795</v>
      </c>
      <c r="U100" s="329">
        <f t="shared" ref="U100" si="625">(SUM(T100)+$H$5)/$G$5</f>
        <v>0.30986095066090918</v>
      </c>
      <c r="V100" s="4">
        <v>64</v>
      </c>
      <c r="W100" s="256">
        <v>0</v>
      </c>
      <c r="X100" s="4" t="s">
        <v>2</v>
      </c>
      <c r="Y100" s="12">
        <f>IFERROR(INDEX('Item Price Summary'!$O:$O,MATCH($D100,'Item Price Summary'!$G:$G,0))*V100*(1+W100),0)</f>
        <v>0.5019911894273128</v>
      </c>
      <c r="Z100" s="330">
        <f t="shared" ref="Z100" si="626">SUM(Y100:Y101)</f>
        <v>2.057242651415617</v>
      </c>
      <c r="AA100" s="329">
        <f t="shared" ref="AA100" si="627">SUM(Z100)/$G$6</f>
        <v>0.26892060802818524</v>
      </c>
      <c r="AB100" s="330">
        <f t="shared" ref="AB100" si="628">SUM(Y100:Y101)+$H$6</f>
        <v>2.3494543180822838</v>
      </c>
      <c r="AC100" s="329">
        <f t="shared" ref="AC100" si="629">AB100/$G$6</f>
        <v>0.30711821151402402</v>
      </c>
      <c r="AD100" s="4">
        <v>96</v>
      </c>
      <c r="AE100" s="252">
        <v>0</v>
      </c>
      <c r="AF100" s="4" t="s">
        <v>2</v>
      </c>
      <c r="AG100" s="12">
        <f>IFERROR(INDEX('Item Price Summary'!$O:$O,MATCH($D100,'Item Price Summary'!$G:$G,0))*AD100*(1+AE100),0)</f>
        <v>0.7529867841409692</v>
      </c>
      <c r="AH100" s="331">
        <f t="shared" ref="AH100" si="630">SUM(AG100:AG101)</f>
        <v>3.0858639771234255</v>
      </c>
      <c r="AI100" s="329" t="e">
        <f t="shared" ref="AI100" si="631">AH100/$G$7</f>
        <v>#VALUE!</v>
      </c>
      <c r="AJ100" s="331" t="e">
        <f>SUM(AG100:AG101)+$H$7</f>
        <v>#VALUE!</v>
      </c>
      <c r="AK100" s="329" t="e">
        <f t="shared" ref="AK100" si="632">AJ100/$G$7</f>
        <v>#VALUE!</v>
      </c>
      <c r="AL100" s="4">
        <v>93</v>
      </c>
      <c r="AM100" s="256">
        <v>0</v>
      </c>
      <c r="AN100" s="4" t="s">
        <v>2</v>
      </c>
      <c r="AO100" s="12">
        <f>IFERROR(INDEX('Item Price Summary'!$O:$O,MATCH($D100,'Item Price Summary'!$G:$G,0))*AL100*(1+AM100),0)</f>
        <v>0.72945594713656392</v>
      </c>
      <c r="AP100" s="330">
        <f t="shared" ref="AP100" si="633">SUM(AO100:AO101)</f>
        <v>3.0623331401190201</v>
      </c>
      <c r="AQ100" s="329">
        <f t="shared" ref="AQ100" si="634">AP100/$G$8</f>
        <v>0.31734022177399174</v>
      </c>
      <c r="AR100" s="330">
        <f>SUM(AO100:AO101)+$H$8</f>
        <v>3.7781864734523536</v>
      </c>
      <c r="AS100" s="329">
        <f t="shared" ref="AS100" si="635">AR100/$G$8</f>
        <v>0.39152191434739414</v>
      </c>
    </row>
    <row r="101" spans="2:45" x14ac:dyDescent="0.25">
      <c r="B101" s="325"/>
      <c r="C101" s="325"/>
      <c r="D101" s="21" t="s">
        <v>52</v>
      </c>
      <c r="E101" s="332"/>
      <c r="F101" s="22">
        <v>120</v>
      </c>
      <c r="G101" s="256">
        <v>0.02</v>
      </c>
      <c r="H101" s="4" t="s">
        <v>2</v>
      </c>
      <c r="I101" s="12">
        <f>IFERROR(INDEX('Item Price Summary'!$O:$O,MATCH($D101,'Item Price Summary'!$G:$G,0))*F101*(1+G101),0)</f>
        <v>0.777625730994152</v>
      </c>
      <c r="J101" s="330"/>
      <c r="K101" s="329"/>
      <c r="L101" s="330"/>
      <c r="M101" s="329"/>
      <c r="N101" s="4">
        <v>180</v>
      </c>
      <c r="O101" s="256">
        <v>0.02</v>
      </c>
      <c r="P101" s="4" t="s">
        <v>2</v>
      </c>
      <c r="Q101" s="12">
        <f>IFERROR(INDEX('Item Price Summary'!$O:$O,MATCH($D101,'Item Price Summary'!$G:$G,0))*N101*(1+O101),0)</f>
        <v>1.1664385964912281</v>
      </c>
      <c r="R101" s="330"/>
      <c r="S101" s="329"/>
      <c r="T101" s="330"/>
      <c r="U101" s="329"/>
      <c r="V101" s="4">
        <v>240</v>
      </c>
      <c r="W101" s="256">
        <v>0.02</v>
      </c>
      <c r="X101" s="4" t="s">
        <v>2</v>
      </c>
      <c r="Y101" s="12">
        <f>IFERROR(INDEX('Item Price Summary'!$O:$O,MATCH($D101,'Item Price Summary'!$G:$G,0))*V101*(1+W101),0)</f>
        <v>1.555251461988304</v>
      </c>
      <c r="Z101" s="330"/>
      <c r="AA101" s="329"/>
      <c r="AB101" s="330"/>
      <c r="AC101" s="329"/>
      <c r="AD101" s="4">
        <v>360</v>
      </c>
      <c r="AE101" s="252">
        <v>0.02</v>
      </c>
      <c r="AF101" s="4" t="s">
        <v>2</v>
      </c>
      <c r="AG101" s="12">
        <f>IFERROR(INDEX('Item Price Summary'!$O:$O,MATCH($D101,'Item Price Summary'!$G:$G,0))*AD101*(1+AE101),0)</f>
        <v>2.3328771929824561</v>
      </c>
      <c r="AH101" s="331"/>
      <c r="AI101" s="329"/>
      <c r="AJ101" s="331"/>
      <c r="AK101" s="329"/>
      <c r="AL101" s="4">
        <v>360</v>
      </c>
      <c r="AM101" s="256">
        <v>0.02</v>
      </c>
      <c r="AN101" s="4" t="s">
        <v>2</v>
      </c>
      <c r="AO101" s="12">
        <f>IFERROR(INDEX('Item Price Summary'!$O:$O,MATCH($D101,'Item Price Summary'!$G:$G,0))*AL101*(1+AM101),0)</f>
        <v>2.3328771929824561</v>
      </c>
      <c r="AP101" s="330"/>
      <c r="AQ101" s="329"/>
      <c r="AR101" s="330"/>
      <c r="AS101" s="329"/>
    </row>
    <row r="102" spans="2:45" x14ac:dyDescent="0.25">
      <c r="B102" s="325"/>
      <c r="C102" s="325" t="s">
        <v>204</v>
      </c>
      <c r="D102" s="21" t="s">
        <v>49</v>
      </c>
      <c r="E102" s="332" t="s">
        <v>203</v>
      </c>
      <c r="F102" s="22">
        <v>150</v>
      </c>
      <c r="G102" s="256">
        <v>0.02</v>
      </c>
      <c r="H102" s="4" t="s">
        <v>2</v>
      </c>
      <c r="I102" s="12">
        <f>IFERROR(INDEX('Item Price Summary'!$O:$O,MATCH($D102,'Item Price Summary'!$G:$G,0))*F102*(1+G102),0)</f>
        <v>1.1373099415204677</v>
      </c>
      <c r="J102" s="330">
        <f>SUM(I102:I103)</f>
        <v>1.1373099415204677</v>
      </c>
      <c r="K102" s="329">
        <f t="shared" ref="K102" si="636">J102/$G$4</f>
        <v>0.2012937949593748</v>
      </c>
      <c r="L102" s="330">
        <f>SUM(I102:I103)+$H$4</f>
        <v>1.3909616081871343</v>
      </c>
      <c r="M102" s="329">
        <f t="shared" ref="M102" si="637">L102/$G$4</f>
        <v>0.24618789525436005</v>
      </c>
      <c r="N102" s="4">
        <v>200</v>
      </c>
      <c r="O102" s="256">
        <v>0.02</v>
      </c>
      <c r="P102" s="4" t="s">
        <v>2</v>
      </c>
      <c r="Q102" s="12">
        <f>IFERROR(INDEX('Item Price Summary'!$O:$O,MATCH($D102,'Item Price Summary'!$G:$G,0))*N102*(1+O102),0)</f>
        <v>1.5164132553606238</v>
      </c>
      <c r="R102" s="330">
        <f>SUM(Q102:Q103)</f>
        <v>1.5164132553606238</v>
      </c>
      <c r="S102" s="329">
        <f t="shared" ref="S102" si="638">R102/$G$5</f>
        <v>0.22803206847528176</v>
      </c>
      <c r="T102" s="330">
        <f>SUM(Q102:Q103)+$H$5</f>
        <v>1.7752349220272905</v>
      </c>
      <c r="U102" s="329">
        <f t="shared" ref="U102" si="639">(SUM(T102)+$H$5)/$G$5</f>
        <v>0.305873171232174</v>
      </c>
      <c r="V102" s="4">
        <v>250</v>
      </c>
      <c r="W102" s="256">
        <v>0.02</v>
      </c>
      <c r="X102" s="4" t="s">
        <v>2</v>
      </c>
      <c r="Y102" s="12">
        <f>IFERROR(INDEX('Item Price Summary'!$O:$O,MATCH($D102,'Item Price Summary'!$G:$G,0))*V102*(1+W102),0)</f>
        <v>1.8955165692007796</v>
      </c>
      <c r="Z102" s="330">
        <f>SUM(Y102:Y103)</f>
        <v>1.8955165692007796</v>
      </c>
      <c r="AA102" s="329">
        <f t="shared" ref="AA102" si="640">SUM(Z102)/$G$6</f>
        <v>0.2477799436863764</v>
      </c>
      <c r="AB102" s="330">
        <f t="shared" ref="AB102" si="641">SUM(Y102:Y103)+$H$6</f>
        <v>2.1877282358674464</v>
      </c>
      <c r="AC102" s="329">
        <f t="shared" ref="AC102" si="642">AB102/$G$6</f>
        <v>0.28597754717221519</v>
      </c>
      <c r="AD102" s="4">
        <v>350</v>
      </c>
      <c r="AE102" s="252">
        <v>0.02</v>
      </c>
      <c r="AF102" s="4" t="s">
        <v>2</v>
      </c>
      <c r="AG102" s="12">
        <f>IFERROR(INDEX('Item Price Summary'!$O:$O,MATCH($D102,'Item Price Summary'!$G:$G,0))*AD102*(1+AE102),0)</f>
        <v>2.6537231968810917</v>
      </c>
      <c r="AH102" s="331">
        <f>SUM(AG102:AG103)</f>
        <v>2.6537231968810917</v>
      </c>
      <c r="AI102" s="329" t="e">
        <f t="shared" ref="AI102" si="643">AH102/$G$7</f>
        <v>#VALUE!</v>
      </c>
      <c r="AJ102" s="331" t="e">
        <f>SUM(AG102:AG103)+$H$7</f>
        <v>#VALUE!</v>
      </c>
      <c r="AK102" s="329" t="e">
        <f t="shared" ref="AK102" si="644">AJ102/$G$7</f>
        <v>#VALUE!</v>
      </c>
      <c r="AL102" s="4">
        <v>350</v>
      </c>
      <c r="AM102" s="256">
        <v>0.02</v>
      </c>
      <c r="AN102" s="4" t="s">
        <v>2</v>
      </c>
      <c r="AO102" s="12">
        <f>IFERROR(INDEX('Item Price Summary'!$O:$O,MATCH($D102,'Item Price Summary'!$G:$G,0))*AL102*(1+AM102),0)</f>
        <v>2.6537231968810917</v>
      </c>
      <c r="AP102" s="330">
        <f>SUM(AO102:AO103)</f>
        <v>2.6537231968810917</v>
      </c>
      <c r="AQ102" s="329">
        <f t="shared" ref="AQ102" si="645">AP102/$G$8</f>
        <v>0.27499722247472452</v>
      </c>
      <c r="AR102" s="330">
        <f>SUM(AO102:AO103)+$H$8</f>
        <v>3.3695765302144252</v>
      </c>
      <c r="AS102" s="329">
        <f t="shared" ref="AS102" si="646">AR102/$G$8</f>
        <v>0.34917891504812693</v>
      </c>
    </row>
    <row r="103" spans="2:45" x14ac:dyDescent="0.25">
      <c r="B103" s="325"/>
      <c r="C103" s="325"/>
      <c r="D103" s="21"/>
      <c r="E103" s="332"/>
      <c r="F103" s="22"/>
      <c r="G103" s="256">
        <v>0.02</v>
      </c>
      <c r="H103" s="4" t="s">
        <v>2</v>
      </c>
      <c r="I103" s="12">
        <f>IFERROR(INDEX('Item Price Summary'!$O:$O,MATCH($D103,'Item Price Summary'!$G:$G,0))*F103*(1+G103),0)</f>
        <v>0</v>
      </c>
      <c r="J103" s="330"/>
      <c r="K103" s="329"/>
      <c r="L103" s="330"/>
      <c r="M103" s="329"/>
      <c r="N103" s="4"/>
      <c r="O103" s="256">
        <v>0.02</v>
      </c>
      <c r="P103" s="4" t="s">
        <v>2</v>
      </c>
      <c r="Q103" s="12">
        <f>IFERROR(INDEX('Item Price Summary'!$O:$O,MATCH($D103,'Item Price Summary'!$G:$G,0))*N103*(1+O103),0)</f>
        <v>0</v>
      </c>
      <c r="R103" s="330"/>
      <c r="S103" s="329"/>
      <c r="T103" s="330"/>
      <c r="U103" s="329"/>
      <c r="V103" s="4"/>
      <c r="W103" s="256">
        <v>0.02</v>
      </c>
      <c r="X103" s="4" t="s">
        <v>2</v>
      </c>
      <c r="Y103" s="12">
        <f>IFERROR(INDEX('Item Price Summary'!$O:$O,MATCH($D103,'Item Price Summary'!$G:$G,0))*V103*(1+W103),0)</f>
        <v>0</v>
      </c>
      <c r="Z103" s="330"/>
      <c r="AA103" s="329"/>
      <c r="AB103" s="330"/>
      <c r="AC103" s="329"/>
      <c r="AD103" s="4"/>
      <c r="AE103" s="252">
        <v>0.02</v>
      </c>
      <c r="AF103" s="4" t="s">
        <v>2</v>
      </c>
      <c r="AG103" s="12">
        <f>IFERROR(INDEX('Item Price Summary'!$O:$O,MATCH($D103,'Item Price Summary'!$G:$G,0))*AD103*(1+AE103),0)</f>
        <v>0</v>
      </c>
      <c r="AH103" s="331"/>
      <c r="AI103" s="329"/>
      <c r="AJ103" s="331"/>
      <c r="AK103" s="329"/>
      <c r="AL103" s="4"/>
      <c r="AM103" s="256">
        <v>0.02</v>
      </c>
      <c r="AN103" s="4" t="s">
        <v>2</v>
      </c>
      <c r="AO103" s="12">
        <f>IFERROR(INDEX('Item Price Summary'!$O:$O,MATCH($D103,'Item Price Summary'!$G:$G,0))*AL103*(1+AM103),0)</f>
        <v>0</v>
      </c>
      <c r="AP103" s="330"/>
      <c r="AQ103" s="329"/>
      <c r="AR103" s="330"/>
      <c r="AS103" s="329"/>
    </row>
    <row r="104" spans="2:45" x14ac:dyDescent="0.25">
      <c r="B104" s="325"/>
      <c r="C104" s="325"/>
      <c r="D104" s="21"/>
      <c r="E104" s="332"/>
      <c r="F104" s="22"/>
      <c r="G104" s="256">
        <v>0.02</v>
      </c>
      <c r="H104" s="4" t="s">
        <v>2</v>
      </c>
      <c r="I104" s="12">
        <f>IFERROR(INDEX('Item Price Summary'!$O:$O,MATCH($D104,'Item Price Summary'!$G:$G,0))*F104*(1+G104),0)</f>
        <v>0</v>
      </c>
      <c r="J104" s="330">
        <f t="shared" ref="J104" si="647">SUM(I104:I105)</f>
        <v>0</v>
      </c>
      <c r="K104" s="329">
        <f t="shared" ref="K104" si="648">J104/$G$4</f>
        <v>0</v>
      </c>
      <c r="L104" s="330">
        <f>SUM(I104:I105)+$H$4</f>
        <v>0.25365166666666666</v>
      </c>
      <c r="M104" s="329">
        <f t="shared" ref="M104" si="649">L104/$G$4</f>
        <v>4.4894100294985251E-2</v>
      </c>
      <c r="N104" s="4"/>
      <c r="O104" s="256">
        <v>0.02</v>
      </c>
      <c r="P104" s="4" t="s">
        <v>2</v>
      </c>
      <c r="Q104" s="12">
        <f>IFERROR(INDEX('Item Price Summary'!$O:$O,MATCH($D104,'Item Price Summary'!$G:$G,0))*N104*(1+O104),0)</f>
        <v>0</v>
      </c>
      <c r="R104" s="330">
        <f t="shared" ref="R104" si="650">SUM(Q104:Q105)</f>
        <v>0</v>
      </c>
      <c r="S104" s="329">
        <f t="shared" ref="S104" si="651">R104/$G$5</f>
        <v>0</v>
      </c>
      <c r="T104" s="330">
        <f>SUM(Q104:Q105)+$H$5</f>
        <v>0.25882166666666667</v>
      </c>
      <c r="U104" s="329">
        <f t="shared" ref="U104" si="652">(SUM(T104)+$H$5)/$G$5</f>
        <v>7.7841102756892225E-2</v>
      </c>
      <c r="V104" s="4"/>
      <c r="W104" s="256">
        <v>0.02</v>
      </c>
      <c r="X104" s="4" t="s">
        <v>2</v>
      </c>
      <c r="Y104" s="12">
        <f>IFERROR(INDEX('Item Price Summary'!$O:$O,MATCH($D104,'Item Price Summary'!$G:$G,0))*V104*(1+W104),0)</f>
        <v>0</v>
      </c>
      <c r="Z104" s="330">
        <f t="shared" ref="Z104" si="653">SUM(Y104:Y105)</f>
        <v>0</v>
      </c>
      <c r="AA104" s="329">
        <f t="shared" ref="AA104" si="654">SUM(Z104)/$G$6</f>
        <v>0</v>
      </c>
      <c r="AB104" s="330">
        <f t="shared" ref="AB104" si="655">SUM(Y104:Y105)+$H$6</f>
        <v>0.29221166666666665</v>
      </c>
      <c r="AC104" s="329">
        <f t="shared" ref="AC104" si="656">AB104/$G$6</f>
        <v>3.8197603485838776E-2</v>
      </c>
      <c r="AD104" s="4"/>
      <c r="AE104" s="252">
        <v>0.02</v>
      </c>
      <c r="AF104" s="4" t="s">
        <v>2</v>
      </c>
      <c r="AG104" s="12">
        <f>IFERROR(INDEX('Item Price Summary'!$O:$O,MATCH($D104,'Item Price Summary'!$G:$G,0))*AD104*(1+AE104),0)</f>
        <v>0</v>
      </c>
      <c r="AH104" s="331">
        <f t="shared" ref="AH104" si="657">SUM(AG104:AG105)</f>
        <v>0</v>
      </c>
      <c r="AI104" s="329" t="e">
        <f t="shared" ref="AI104" si="658">AH104/$G$7</f>
        <v>#VALUE!</v>
      </c>
      <c r="AJ104" s="331" t="e">
        <f>SUM(AG104:AG105)+$H$7</f>
        <v>#VALUE!</v>
      </c>
      <c r="AK104" s="329" t="e">
        <f t="shared" ref="AK104" si="659">AJ104/$G$7</f>
        <v>#VALUE!</v>
      </c>
      <c r="AL104" s="4"/>
      <c r="AM104" s="256">
        <v>0.02</v>
      </c>
      <c r="AN104" s="4" t="s">
        <v>2</v>
      </c>
      <c r="AO104" s="12">
        <f>IFERROR(INDEX('Item Price Summary'!$O:$O,MATCH($D104,'Item Price Summary'!$G:$G,0))*AL104*(1+AM104),0)</f>
        <v>0</v>
      </c>
      <c r="AP104" s="330">
        <f t="shared" ref="AP104" si="660">SUM(AO104:AO105)</f>
        <v>0</v>
      </c>
      <c r="AQ104" s="329">
        <f t="shared" ref="AQ104" si="661">AP104/$G$8</f>
        <v>0</v>
      </c>
      <c r="AR104" s="330">
        <f>SUM(AO104:AO105)+$H$8</f>
        <v>0.71585333333333334</v>
      </c>
      <c r="AS104" s="329">
        <f t="shared" ref="AS104" si="662">AR104/$G$8</f>
        <v>7.4181692573402416E-2</v>
      </c>
    </row>
    <row r="105" spans="2:45" x14ac:dyDescent="0.25">
      <c r="B105" s="325"/>
      <c r="C105" s="325"/>
      <c r="D105" s="21"/>
      <c r="E105" s="332"/>
      <c r="F105" s="22"/>
      <c r="G105" s="256">
        <v>0.02</v>
      </c>
      <c r="H105" s="4" t="s">
        <v>2</v>
      </c>
      <c r="I105" s="12">
        <f>IFERROR(INDEX('Item Price Summary'!$O:$O,MATCH($D105,'Item Price Summary'!$G:$G,0))*F105*(1+G105),0)</f>
        <v>0</v>
      </c>
      <c r="J105" s="330"/>
      <c r="K105" s="329"/>
      <c r="L105" s="330"/>
      <c r="M105" s="329"/>
      <c r="N105" s="4"/>
      <c r="O105" s="256">
        <v>0.02</v>
      </c>
      <c r="P105" s="4" t="s">
        <v>2</v>
      </c>
      <c r="Q105" s="12">
        <f>IFERROR(INDEX('Item Price Summary'!$O:$O,MATCH($D105,'Item Price Summary'!$G:$G,0))*N105*(1+O105),0)</f>
        <v>0</v>
      </c>
      <c r="R105" s="330"/>
      <c r="S105" s="329"/>
      <c r="T105" s="330"/>
      <c r="U105" s="329"/>
      <c r="V105" s="4"/>
      <c r="W105" s="256">
        <v>0.02</v>
      </c>
      <c r="X105" s="4" t="s">
        <v>2</v>
      </c>
      <c r="Y105" s="12">
        <f>IFERROR(INDEX('Item Price Summary'!$O:$O,MATCH($D105,'Item Price Summary'!$G:$G,0))*V105*(1+W105),0)</f>
        <v>0</v>
      </c>
      <c r="Z105" s="330"/>
      <c r="AA105" s="329"/>
      <c r="AB105" s="330"/>
      <c r="AC105" s="329"/>
      <c r="AD105" s="4"/>
      <c r="AE105" s="252">
        <v>0.02</v>
      </c>
      <c r="AF105" s="4" t="s">
        <v>2</v>
      </c>
      <c r="AG105" s="12">
        <f>IFERROR(INDEX('Item Price Summary'!$O:$O,MATCH($D105,'Item Price Summary'!$G:$G,0))*AD105*(1+AE105),0)</f>
        <v>0</v>
      </c>
      <c r="AH105" s="331"/>
      <c r="AI105" s="329"/>
      <c r="AJ105" s="331"/>
      <c r="AK105" s="329"/>
      <c r="AL105" s="4"/>
      <c r="AM105" s="256">
        <v>0.02</v>
      </c>
      <c r="AN105" s="4" t="s">
        <v>2</v>
      </c>
      <c r="AO105" s="12">
        <f>IFERROR(INDEX('Item Price Summary'!$O:$O,MATCH($D105,'Item Price Summary'!$G:$G,0))*AL105*(1+AM105),0)</f>
        <v>0</v>
      </c>
      <c r="AP105" s="330"/>
      <c r="AQ105" s="329"/>
      <c r="AR105" s="330"/>
      <c r="AS105" s="329"/>
    </row>
    <row r="106" spans="2:45" x14ac:dyDescent="0.25">
      <c r="B106" s="325"/>
      <c r="C106" s="325"/>
      <c r="D106" s="21"/>
      <c r="E106" s="332"/>
      <c r="F106" s="22"/>
      <c r="G106" s="256">
        <v>0.02</v>
      </c>
      <c r="H106" s="4" t="s">
        <v>2</v>
      </c>
      <c r="I106" s="12">
        <f>IFERROR(INDEX('Item Price Summary'!$O:$O,MATCH($D106,'Item Price Summary'!$G:$G,0))*F106*(1+G106),0)</f>
        <v>0</v>
      </c>
      <c r="J106" s="330">
        <f t="shared" ref="J106" si="663">SUM(I106:I107)</f>
        <v>0</v>
      </c>
      <c r="K106" s="329">
        <f t="shared" ref="K106" si="664">J106/$G$4</f>
        <v>0</v>
      </c>
      <c r="L106" s="330">
        <f>SUM(I106:I107)+$H$4</f>
        <v>0.25365166666666666</v>
      </c>
      <c r="M106" s="329">
        <f t="shared" ref="M106" si="665">L106/$G$4</f>
        <v>4.4894100294985251E-2</v>
      </c>
      <c r="N106" s="4"/>
      <c r="O106" s="256">
        <v>0.02</v>
      </c>
      <c r="P106" s="4" t="s">
        <v>2</v>
      </c>
      <c r="Q106" s="12">
        <f>IFERROR(INDEX('Item Price Summary'!$O:$O,MATCH($D106,'Item Price Summary'!$G:$G,0))*N106*(1+O106),0)</f>
        <v>0</v>
      </c>
      <c r="R106" s="330">
        <f t="shared" ref="R106" si="666">SUM(Q106:Q107)</f>
        <v>0</v>
      </c>
      <c r="S106" s="329">
        <f t="shared" ref="S106" si="667">R106/$G$5</f>
        <v>0</v>
      </c>
      <c r="T106" s="330">
        <f>SUM(Q106:Q107)+$H$5</f>
        <v>0.25882166666666667</v>
      </c>
      <c r="U106" s="329">
        <f t="shared" ref="U106" si="668">(SUM(T106)+$H$5)/$G$5</f>
        <v>7.7841102756892225E-2</v>
      </c>
      <c r="V106" s="4"/>
      <c r="W106" s="256">
        <v>0.02</v>
      </c>
      <c r="X106" s="4" t="s">
        <v>2</v>
      </c>
      <c r="Y106" s="12">
        <f>IFERROR(INDEX('Item Price Summary'!$O:$O,MATCH($D106,'Item Price Summary'!$G:$G,0))*V106*(1+W106),0)</f>
        <v>0</v>
      </c>
      <c r="Z106" s="330">
        <f t="shared" ref="Z106" si="669">SUM(Y106:Y107)</f>
        <v>0</v>
      </c>
      <c r="AA106" s="329">
        <f t="shared" ref="AA106" si="670">SUM(Z106)/$G$6</f>
        <v>0</v>
      </c>
      <c r="AB106" s="330">
        <f t="shared" ref="AB106" si="671">SUM(Y106:Y107)+$H$6</f>
        <v>0.29221166666666665</v>
      </c>
      <c r="AC106" s="329">
        <f t="shared" ref="AC106" si="672">AB106/$G$6</f>
        <v>3.8197603485838776E-2</v>
      </c>
      <c r="AD106" s="4"/>
      <c r="AE106" s="252">
        <v>0.02</v>
      </c>
      <c r="AF106" s="4" t="s">
        <v>2</v>
      </c>
      <c r="AG106" s="12">
        <f>IFERROR(INDEX('Item Price Summary'!$O:$O,MATCH($D106,'Item Price Summary'!$G:$G,0))*AD106*(1+AE106),0)</f>
        <v>0</v>
      </c>
      <c r="AH106" s="331">
        <f t="shared" ref="AH106" si="673">SUM(AG106:AG107)</f>
        <v>0</v>
      </c>
      <c r="AI106" s="329" t="e">
        <f t="shared" ref="AI106" si="674">AH106/$G$7</f>
        <v>#VALUE!</v>
      </c>
      <c r="AJ106" s="331" t="e">
        <f>SUM(AG106:AG107)+$H$7</f>
        <v>#VALUE!</v>
      </c>
      <c r="AK106" s="329" t="e">
        <f t="shared" ref="AK106" si="675">AJ106/$G$7</f>
        <v>#VALUE!</v>
      </c>
      <c r="AL106" s="4"/>
      <c r="AM106" s="256">
        <v>0.02</v>
      </c>
      <c r="AN106" s="4" t="s">
        <v>2</v>
      </c>
      <c r="AO106" s="12">
        <f>IFERROR(INDEX('Item Price Summary'!$O:$O,MATCH($D106,'Item Price Summary'!$G:$G,0))*AL106*(1+AM106),0)</f>
        <v>0</v>
      </c>
      <c r="AP106" s="330">
        <f t="shared" ref="AP106" si="676">SUM(AO106:AO107)</f>
        <v>0</v>
      </c>
      <c r="AQ106" s="329">
        <f t="shared" ref="AQ106" si="677">AP106/$G$8</f>
        <v>0</v>
      </c>
      <c r="AR106" s="330">
        <f>SUM(AO106:AO107)+$H$8</f>
        <v>0.71585333333333334</v>
      </c>
      <c r="AS106" s="329">
        <f t="shared" ref="AS106" si="678">AR106/$G$8</f>
        <v>7.4181692573402416E-2</v>
      </c>
    </row>
    <row r="107" spans="2:45" x14ac:dyDescent="0.25">
      <c r="B107" s="325"/>
      <c r="C107" s="325"/>
      <c r="D107" s="21"/>
      <c r="E107" s="332"/>
      <c r="F107" s="22"/>
      <c r="G107" s="256">
        <v>0.02</v>
      </c>
      <c r="H107" s="4" t="s">
        <v>2</v>
      </c>
      <c r="I107" s="12">
        <f>IFERROR(INDEX('Item Price Summary'!$O:$O,MATCH($D107,'Item Price Summary'!$G:$G,0))*F107*(1+G107),0)</f>
        <v>0</v>
      </c>
      <c r="J107" s="330"/>
      <c r="K107" s="329"/>
      <c r="L107" s="330"/>
      <c r="M107" s="329"/>
      <c r="N107" s="4"/>
      <c r="O107" s="256">
        <v>0.02</v>
      </c>
      <c r="P107" s="4" t="s">
        <v>2</v>
      </c>
      <c r="Q107" s="12">
        <f>IFERROR(INDEX('Item Price Summary'!$O:$O,MATCH($D107,'Item Price Summary'!$G:$G,0))*N107*(1+O107),0)</f>
        <v>0</v>
      </c>
      <c r="R107" s="330"/>
      <c r="S107" s="329"/>
      <c r="T107" s="330"/>
      <c r="U107" s="329"/>
      <c r="V107" s="4"/>
      <c r="W107" s="256">
        <v>0.02</v>
      </c>
      <c r="X107" s="4" t="s">
        <v>2</v>
      </c>
      <c r="Y107" s="12">
        <f>IFERROR(INDEX('Item Price Summary'!$O:$O,MATCH($D107,'Item Price Summary'!$G:$G,0))*V107*(1+W107),0)</f>
        <v>0</v>
      </c>
      <c r="Z107" s="330"/>
      <c r="AA107" s="329"/>
      <c r="AB107" s="330"/>
      <c r="AC107" s="329"/>
      <c r="AD107" s="4"/>
      <c r="AE107" s="252">
        <v>0.02</v>
      </c>
      <c r="AF107" s="4" t="s">
        <v>2</v>
      </c>
      <c r="AG107" s="12">
        <f>IFERROR(INDEX('Item Price Summary'!$O:$O,MATCH($D107,'Item Price Summary'!$G:$G,0))*AD107*(1+AE107),0)</f>
        <v>0</v>
      </c>
      <c r="AH107" s="331"/>
      <c r="AI107" s="329"/>
      <c r="AJ107" s="331"/>
      <c r="AK107" s="329"/>
      <c r="AL107" s="4"/>
      <c r="AM107" s="256">
        <v>0.02</v>
      </c>
      <c r="AN107" s="4" t="s">
        <v>2</v>
      </c>
      <c r="AO107" s="12">
        <f>IFERROR(INDEX('Item Price Summary'!$O:$O,MATCH($D107,'Item Price Summary'!$G:$G,0))*AL107*(1+AM107),0)</f>
        <v>0</v>
      </c>
      <c r="AP107" s="330"/>
      <c r="AQ107" s="329"/>
      <c r="AR107" s="330"/>
      <c r="AS107" s="329"/>
    </row>
    <row r="108" spans="2:45" x14ac:dyDescent="0.25">
      <c r="B108" s="325"/>
      <c r="C108" s="325"/>
      <c r="D108" s="21"/>
      <c r="E108" s="332"/>
      <c r="F108" s="22"/>
      <c r="G108" s="256">
        <v>0.02</v>
      </c>
      <c r="H108" s="4" t="s">
        <v>2</v>
      </c>
      <c r="I108" s="12">
        <f>IFERROR(INDEX('Item Price Summary'!$O:$O,MATCH($D108,'Item Price Summary'!$G:$G,0))*F108*(1+G108),0)</f>
        <v>0</v>
      </c>
      <c r="J108" s="330">
        <f t="shared" ref="J108" si="679">SUM(I108:I109)</f>
        <v>0</v>
      </c>
      <c r="K108" s="329">
        <f t="shared" ref="K108" si="680">J108/$G$4</f>
        <v>0</v>
      </c>
      <c r="L108" s="330">
        <f>SUM(I108:I109)+$H$4</f>
        <v>0.25365166666666666</v>
      </c>
      <c r="M108" s="329">
        <f t="shared" ref="M108" si="681">L108/$G$4</f>
        <v>4.4894100294985251E-2</v>
      </c>
      <c r="N108" s="4"/>
      <c r="O108" s="256">
        <v>0.02</v>
      </c>
      <c r="P108" s="4" t="s">
        <v>2</v>
      </c>
      <c r="Q108" s="12">
        <f>IFERROR(INDEX('Item Price Summary'!$O:$O,MATCH($D108,'Item Price Summary'!$G:$G,0))*N108*(1+O108),0)</f>
        <v>0</v>
      </c>
      <c r="R108" s="330">
        <f t="shared" ref="R108" si="682">SUM(Q108:Q109)</f>
        <v>0</v>
      </c>
      <c r="S108" s="329">
        <f t="shared" ref="S108" si="683">R108/$G$5</f>
        <v>0</v>
      </c>
      <c r="T108" s="330">
        <f>SUM(Q108:Q109)+$H$5</f>
        <v>0.25882166666666667</v>
      </c>
      <c r="U108" s="329">
        <f t="shared" ref="U108" si="684">(SUM(T108)+$H$5)/$G$5</f>
        <v>7.7841102756892225E-2</v>
      </c>
      <c r="V108" s="4"/>
      <c r="W108" s="256">
        <v>0.02</v>
      </c>
      <c r="X108" s="4" t="s">
        <v>2</v>
      </c>
      <c r="Y108" s="12">
        <f>IFERROR(INDEX('Item Price Summary'!$O:$O,MATCH($D108,'Item Price Summary'!$G:$G,0))*V108*(1+W108),0)</f>
        <v>0</v>
      </c>
      <c r="Z108" s="330">
        <f t="shared" ref="Z108" si="685">SUM(Y108:Y109)</f>
        <v>0</v>
      </c>
      <c r="AA108" s="329">
        <f t="shared" ref="AA108" si="686">SUM(Z108)/$G$6</f>
        <v>0</v>
      </c>
      <c r="AB108" s="330">
        <f t="shared" ref="AB108" si="687">SUM(Y108:Y109)+$H$6</f>
        <v>0.29221166666666665</v>
      </c>
      <c r="AC108" s="329">
        <f t="shared" ref="AC108" si="688">AB108/$G$6</f>
        <v>3.8197603485838776E-2</v>
      </c>
      <c r="AD108" s="4"/>
      <c r="AE108" s="252">
        <v>0.02</v>
      </c>
      <c r="AF108" s="4" t="s">
        <v>2</v>
      </c>
      <c r="AG108" s="12">
        <f>IFERROR(INDEX('Item Price Summary'!$O:$O,MATCH($D108,'Item Price Summary'!$G:$G,0))*AD108*(1+AE108),0)</f>
        <v>0</v>
      </c>
      <c r="AH108" s="331">
        <f t="shared" ref="AH108" si="689">SUM(AG108:AG109)</f>
        <v>0</v>
      </c>
      <c r="AI108" s="329" t="e">
        <f t="shared" ref="AI108" si="690">AH108/$G$7</f>
        <v>#VALUE!</v>
      </c>
      <c r="AJ108" s="331" t="e">
        <f>SUM(AG108:AG109)+$H$7</f>
        <v>#VALUE!</v>
      </c>
      <c r="AK108" s="329" t="e">
        <f t="shared" ref="AK108" si="691">AJ108/$G$7</f>
        <v>#VALUE!</v>
      </c>
      <c r="AL108" s="4"/>
      <c r="AM108" s="256">
        <v>0.02</v>
      </c>
      <c r="AN108" s="4" t="s">
        <v>2</v>
      </c>
      <c r="AO108" s="12">
        <f>IFERROR(INDEX('Item Price Summary'!$O:$O,MATCH($D108,'Item Price Summary'!$G:$G,0))*AL108*(1+AM108),0)</f>
        <v>0</v>
      </c>
      <c r="AP108" s="330">
        <f t="shared" ref="AP108" si="692">SUM(AO108:AO109)</f>
        <v>0</v>
      </c>
      <c r="AQ108" s="329">
        <f t="shared" ref="AQ108" si="693">AP108/$G$8</f>
        <v>0</v>
      </c>
      <c r="AR108" s="330">
        <f>SUM(AO108:AO109)+$H$8</f>
        <v>0.71585333333333334</v>
      </c>
      <c r="AS108" s="329">
        <f t="shared" ref="AS108" si="694">AR108/$G$8</f>
        <v>7.4181692573402416E-2</v>
      </c>
    </row>
    <row r="109" spans="2:45" x14ac:dyDescent="0.25">
      <c r="B109" s="325"/>
      <c r="C109" s="325"/>
      <c r="D109" s="21"/>
      <c r="E109" s="332"/>
      <c r="F109" s="22"/>
      <c r="G109" s="256">
        <v>0.02</v>
      </c>
      <c r="H109" s="4" t="s">
        <v>2</v>
      </c>
      <c r="I109" s="12">
        <f>IFERROR(INDEX('Item Price Summary'!$O:$O,MATCH($D109,'Item Price Summary'!$G:$G,0))*F109*(1+G109),0)</f>
        <v>0</v>
      </c>
      <c r="J109" s="330"/>
      <c r="K109" s="329"/>
      <c r="L109" s="330"/>
      <c r="M109" s="329"/>
      <c r="N109" s="4"/>
      <c r="O109" s="256">
        <v>0.02</v>
      </c>
      <c r="P109" s="4" t="s">
        <v>2</v>
      </c>
      <c r="Q109" s="12">
        <f>IFERROR(INDEX('Item Price Summary'!$O:$O,MATCH($D109,'Item Price Summary'!$G:$G,0))*N109*(1+O109),0)</f>
        <v>0</v>
      </c>
      <c r="R109" s="330"/>
      <c r="S109" s="329"/>
      <c r="T109" s="330"/>
      <c r="U109" s="329"/>
      <c r="V109" s="4"/>
      <c r="W109" s="256">
        <v>0.02</v>
      </c>
      <c r="X109" s="4" t="s">
        <v>2</v>
      </c>
      <c r="Y109" s="12">
        <f>IFERROR(INDEX('Item Price Summary'!$O:$O,MATCH($D109,'Item Price Summary'!$G:$G,0))*V109*(1+W109),0)</f>
        <v>0</v>
      </c>
      <c r="Z109" s="330"/>
      <c r="AA109" s="329"/>
      <c r="AB109" s="330"/>
      <c r="AC109" s="329"/>
      <c r="AD109" s="4"/>
      <c r="AE109" s="252">
        <v>0.02</v>
      </c>
      <c r="AF109" s="4" t="s">
        <v>2</v>
      </c>
      <c r="AG109" s="12">
        <f>IFERROR(INDEX('Item Price Summary'!$O:$O,MATCH($D109,'Item Price Summary'!$G:$G,0))*AD109*(1+AE109),0)</f>
        <v>0</v>
      </c>
      <c r="AH109" s="331"/>
      <c r="AI109" s="329"/>
      <c r="AJ109" s="331"/>
      <c r="AK109" s="329"/>
      <c r="AL109" s="4"/>
      <c r="AM109" s="256">
        <v>0.02</v>
      </c>
      <c r="AN109" s="4" t="s">
        <v>2</v>
      </c>
      <c r="AO109" s="12">
        <f>IFERROR(INDEX('Item Price Summary'!$O:$O,MATCH($D109,'Item Price Summary'!$G:$G,0))*AL109*(1+AM109),0)</f>
        <v>0</v>
      </c>
      <c r="AP109" s="330"/>
      <c r="AQ109" s="329"/>
      <c r="AR109" s="330"/>
      <c r="AS109" s="329"/>
    </row>
    <row r="110" spans="2:45" x14ac:dyDescent="0.25">
      <c r="B110" s="325"/>
      <c r="C110" s="325" t="s">
        <v>27</v>
      </c>
      <c r="D110" s="21" t="s">
        <v>50</v>
      </c>
      <c r="E110" s="332" t="s">
        <v>131</v>
      </c>
      <c r="F110" s="22">
        <v>150</v>
      </c>
      <c r="G110" s="256">
        <v>0.02</v>
      </c>
      <c r="H110" s="4" t="s">
        <v>2</v>
      </c>
      <c r="I110" s="12">
        <f>IFERROR(INDEX('Item Price Summary'!$O:$O,MATCH($D110,'Item Price Summary'!$G:$G,0))*F110*(1+G110),0)</f>
        <v>1.1298538011695909</v>
      </c>
      <c r="J110" s="330">
        <f>SUM(I110:I111)</f>
        <v>1.1298538011695909</v>
      </c>
      <c r="K110" s="329">
        <f t="shared" ref="K110" si="695">J110/$G$4</f>
        <v>0.19997412410081253</v>
      </c>
      <c r="L110" s="330">
        <f>SUM(I110:I111)+$H$4</f>
        <v>1.3835054678362575</v>
      </c>
      <c r="M110" s="329">
        <f t="shared" ref="M110" si="696">L110/$G$4</f>
        <v>0.24486822439579778</v>
      </c>
      <c r="N110" s="4">
        <v>200</v>
      </c>
      <c r="O110" s="256">
        <v>0.02</v>
      </c>
      <c r="P110" s="4" t="s">
        <v>2</v>
      </c>
      <c r="Q110" s="12">
        <f>IFERROR(INDEX('Item Price Summary'!$O:$O,MATCH($D110,'Item Price Summary'!$G:$G,0))*N110*(1+O110),0)</f>
        <v>1.5064717348927876</v>
      </c>
      <c r="R110" s="330">
        <f>SUM(Q110:Q111)</f>
        <v>1.5064717348927876</v>
      </c>
      <c r="S110" s="329">
        <f t="shared" ref="S110" si="697">R110/$G$5</f>
        <v>0.22653710299139662</v>
      </c>
      <c r="T110" s="330">
        <f>SUM(Q110:Q111)+$H$5</f>
        <v>1.7652934015594544</v>
      </c>
      <c r="U110" s="329">
        <f t="shared" ref="U110" si="698">(SUM(T110)+$H$5)/$G$5</f>
        <v>0.30437820574828883</v>
      </c>
      <c r="V110" s="4">
        <v>250</v>
      </c>
      <c r="W110" s="256">
        <v>0.02</v>
      </c>
      <c r="X110" s="4" t="s">
        <v>2</v>
      </c>
      <c r="Y110" s="12">
        <f>IFERROR(INDEX('Item Price Summary'!$O:$O,MATCH($D110,'Item Price Summary'!$G:$G,0))*V110*(1+W110),0)</f>
        <v>1.8830896686159846</v>
      </c>
      <c r="Z110" s="330">
        <f>SUM(Y110:Y111)</f>
        <v>1.8830896686159846</v>
      </c>
      <c r="AA110" s="329">
        <f t="shared" ref="AA110" si="699">SUM(Z110)/$G$6</f>
        <v>0.24615551223738361</v>
      </c>
      <c r="AB110" s="330">
        <f t="shared" ref="AB110" si="700">SUM(Y110:Y111)+$H$6</f>
        <v>2.1753013352826511</v>
      </c>
      <c r="AC110" s="329">
        <f t="shared" ref="AC110" si="701">AB110/$G$6</f>
        <v>0.28435311572322236</v>
      </c>
      <c r="AD110" s="4">
        <v>350</v>
      </c>
      <c r="AE110" s="252">
        <v>0.02</v>
      </c>
      <c r="AF110" s="4" t="s">
        <v>2</v>
      </c>
      <c r="AG110" s="12">
        <f>IFERROR(INDEX('Item Price Summary'!$O:$O,MATCH($D110,'Item Price Summary'!$G:$G,0))*AD110*(1+AE110),0)</f>
        <v>2.6363255360623783</v>
      </c>
      <c r="AH110" s="331">
        <f>SUM(AG110:AG111)</f>
        <v>2.6363255360623783</v>
      </c>
      <c r="AI110" s="329" t="e">
        <f t="shared" ref="AI110" si="702">AH110/$G$7</f>
        <v>#VALUE!</v>
      </c>
      <c r="AJ110" s="331" t="e">
        <f>SUM(AG110:AG111)+$H$7</f>
        <v>#VALUE!</v>
      </c>
      <c r="AK110" s="329" t="e">
        <f t="shared" ref="AK110" si="703">AJ110/$G$7</f>
        <v>#VALUE!</v>
      </c>
      <c r="AL110" s="4">
        <v>350</v>
      </c>
      <c r="AM110" s="256">
        <v>0.02</v>
      </c>
      <c r="AN110" s="4" t="s">
        <v>2</v>
      </c>
      <c r="AO110" s="12">
        <f>IFERROR(INDEX('Item Price Summary'!$O:$O,MATCH($D110,'Item Price Summary'!$G:$G,0))*AL110*(1+AM110),0)</f>
        <v>2.6363255360623783</v>
      </c>
      <c r="AP110" s="330">
        <f>SUM(AO110:AO111)</f>
        <v>2.6363255360623783</v>
      </c>
      <c r="AQ110" s="329">
        <f t="shared" ref="AQ110" si="704">AP110/$G$8</f>
        <v>0.27319435606864023</v>
      </c>
      <c r="AR110" s="330">
        <f>SUM(AO110:AO111)+$H$8</f>
        <v>3.3521788693957117</v>
      </c>
      <c r="AS110" s="329">
        <f t="shared" ref="AS110" si="705">AR110/$G$8</f>
        <v>0.34737604864204263</v>
      </c>
    </row>
    <row r="111" spans="2:45" x14ac:dyDescent="0.25">
      <c r="B111" s="325"/>
      <c r="C111" s="325"/>
      <c r="D111" s="21"/>
      <c r="E111" s="332"/>
      <c r="F111" s="22"/>
      <c r="G111" s="256"/>
      <c r="H111" s="4" t="s">
        <v>2</v>
      </c>
      <c r="I111" s="12">
        <f>IFERROR(INDEX('Item Price Summary'!$O:$O,MATCH($D111,'Item Price Summary'!$G:$G,0))*F111*(1+G111),0)</f>
        <v>0</v>
      </c>
      <c r="J111" s="330"/>
      <c r="K111" s="329"/>
      <c r="L111" s="330"/>
      <c r="M111" s="329"/>
      <c r="N111" s="4"/>
      <c r="O111" s="256"/>
      <c r="P111" s="4" t="s">
        <v>2</v>
      </c>
      <c r="Q111" s="12">
        <f>IFERROR(INDEX('Item Price Summary'!$O:$O,MATCH($D111,'Item Price Summary'!$G:$G,0))*N111*(1+O111),0)</f>
        <v>0</v>
      </c>
      <c r="R111" s="330"/>
      <c r="S111" s="329"/>
      <c r="T111" s="330"/>
      <c r="U111" s="329"/>
      <c r="V111" s="4"/>
      <c r="W111" s="256"/>
      <c r="X111" s="4" t="s">
        <v>2</v>
      </c>
      <c r="Y111" s="12">
        <f>IFERROR(INDEX('Item Price Summary'!$O:$O,MATCH($D111,'Item Price Summary'!$G:$G,0))*V111*(1+W111),0)</f>
        <v>0</v>
      </c>
      <c r="Z111" s="330"/>
      <c r="AA111" s="329"/>
      <c r="AB111" s="330"/>
      <c r="AC111" s="329"/>
      <c r="AD111" s="4"/>
      <c r="AE111" s="252"/>
      <c r="AF111" s="4" t="s">
        <v>2</v>
      </c>
      <c r="AG111" s="12">
        <f>IFERROR(INDEX('Item Price Summary'!$O:$O,MATCH($D111,'Item Price Summary'!$G:$G,0))*AD111*(1+AE111),0)</f>
        <v>0</v>
      </c>
      <c r="AH111" s="331"/>
      <c r="AI111" s="329"/>
      <c r="AJ111" s="331"/>
      <c r="AK111" s="329"/>
      <c r="AL111" s="4"/>
      <c r="AM111" s="256"/>
      <c r="AN111" s="4" t="s">
        <v>2</v>
      </c>
      <c r="AO111" s="12">
        <f>IFERROR(INDEX('Item Price Summary'!$O:$O,MATCH($D111,'Item Price Summary'!$G:$G,0))*AL111*(1+AM111),0)</f>
        <v>0</v>
      </c>
      <c r="AP111" s="330"/>
      <c r="AQ111" s="329"/>
      <c r="AR111" s="330"/>
      <c r="AS111" s="329"/>
    </row>
    <row r="112" spans="2:45" x14ac:dyDescent="0.25">
      <c r="B112" s="325"/>
      <c r="C112" s="325"/>
      <c r="D112" s="21"/>
      <c r="E112" s="332"/>
      <c r="F112" s="22"/>
      <c r="G112" s="256"/>
      <c r="H112" s="4" t="s">
        <v>2</v>
      </c>
      <c r="I112" s="12">
        <f>IFERROR(INDEX('Item Price Summary'!$O:$O,MATCH($D112,'Item Price Summary'!$G:$G,0))*F112*(1+G112),0)</f>
        <v>0</v>
      </c>
      <c r="J112" s="330">
        <f t="shared" ref="J112" si="706">SUM(I112:I113)</f>
        <v>0</v>
      </c>
      <c r="K112" s="329">
        <f t="shared" ref="K112" si="707">J112/$G$4</f>
        <v>0</v>
      </c>
      <c r="L112" s="330">
        <f>SUM(I112:I113)+$H$4</f>
        <v>0.25365166666666666</v>
      </c>
      <c r="M112" s="329">
        <f t="shared" ref="M112" si="708">L112/$G$4</f>
        <v>4.4894100294985251E-2</v>
      </c>
      <c r="N112" s="4"/>
      <c r="O112" s="256"/>
      <c r="P112" s="4" t="s">
        <v>2</v>
      </c>
      <c r="Q112" s="12">
        <f>IFERROR(INDEX('Item Price Summary'!$O:$O,MATCH($D112,'Item Price Summary'!$G:$G,0))*N112*(1+O112),0)</f>
        <v>0</v>
      </c>
      <c r="R112" s="330">
        <f t="shared" ref="R112" si="709">SUM(Q112:Q113)</f>
        <v>0</v>
      </c>
      <c r="S112" s="329">
        <f t="shared" ref="S112" si="710">R112/$G$5</f>
        <v>0</v>
      </c>
      <c r="T112" s="330">
        <f>SUM(Q112:Q113)+$H$5</f>
        <v>0.25882166666666667</v>
      </c>
      <c r="U112" s="329">
        <f t="shared" ref="U112" si="711">(SUM(T112)+$H$5)/$G$5</f>
        <v>7.7841102756892225E-2</v>
      </c>
      <c r="V112" s="4"/>
      <c r="W112" s="256"/>
      <c r="X112" s="4" t="s">
        <v>2</v>
      </c>
      <c r="Y112" s="12">
        <f>IFERROR(INDEX('Item Price Summary'!$O:$O,MATCH($D112,'Item Price Summary'!$G:$G,0))*V112*(1+W112),0)</f>
        <v>0</v>
      </c>
      <c r="Z112" s="330">
        <f t="shared" ref="Z112" si="712">SUM(Y112:Y113)</f>
        <v>0</v>
      </c>
      <c r="AA112" s="329">
        <f t="shared" ref="AA112" si="713">SUM(Z112)/$G$6</f>
        <v>0</v>
      </c>
      <c r="AB112" s="330">
        <f t="shared" ref="AB112" si="714">SUM(Y112:Y113)+$H$6</f>
        <v>0.29221166666666665</v>
      </c>
      <c r="AC112" s="329">
        <f t="shared" ref="AC112" si="715">AB112/$G$6</f>
        <v>3.8197603485838776E-2</v>
      </c>
      <c r="AD112" s="4"/>
      <c r="AE112" s="252"/>
      <c r="AF112" s="4" t="s">
        <v>2</v>
      </c>
      <c r="AG112" s="12">
        <f>IFERROR(INDEX('Item Price Summary'!$O:$O,MATCH($D112,'Item Price Summary'!$G:$G,0))*AD112*(1+AE112),0)</f>
        <v>0</v>
      </c>
      <c r="AH112" s="331">
        <f t="shared" ref="AH112" si="716">SUM(AG112:AG113)</f>
        <v>0</v>
      </c>
      <c r="AI112" s="329" t="e">
        <f t="shared" ref="AI112" si="717">AH112/$G$7</f>
        <v>#VALUE!</v>
      </c>
      <c r="AJ112" s="331" t="e">
        <f>SUM(AG112:AG113)+$H$7</f>
        <v>#VALUE!</v>
      </c>
      <c r="AK112" s="329" t="e">
        <f t="shared" ref="AK112" si="718">AJ112/$G$7</f>
        <v>#VALUE!</v>
      </c>
      <c r="AL112" s="4"/>
      <c r="AM112" s="256"/>
      <c r="AN112" s="4" t="s">
        <v>2</v>
      </c>
      <c r="AO112" s="12">
        <f>IFERROR(INDEX('Item Price Summary'!$O:$O,MATCH($D112,'Item Price Summary'!$G:$G,0))*AL112*(1+AM112),0)</f>
        <v>0</v>
      </c>
      <c r="AP112" s="330">
        <f t="shared" ref="AP112" si="719">SUM(AO112:AO113)</f>
        <v>0</v>
      </c>
      <c r="AQ112" s="329">
        <f t="shared" ref="AQ112" si="720">AP112/$G$8</f>
        <v>0</v>
      </c>
      <c r="AR112" s="330">
        <f>SUM(AO112:AO113)+$H$8</f>
        <v>0.71585333333333334</v>
      </c>
      <c r="AS112" s="329">
        <f t="shared" ref="AS112" si="721">AR112/$G$8</f>
        <v>7.4181692573402416E-2</v>
      </c>
    </row>
    <row r="113" spans="2:45" x14ac:dyDescent="0.25">
      <c r="B113" s="325"/>
      <c r="C113" s="325"/>
      <c r="D113" s="21"/>
      <c r="E113" s="332"/>
      <c r="F113" s="22"/>
      <c r="G113" s="256"/>
      <c r="H113" s="4" t="s">
        <v>2</v>
      </c>
      <c r="I113" s="12">
        <f>IFERROR(INDEX('Item Price Summary'!$O:$O,MATCH($D113,'Item Price Summary'!$G:$G,0))*F113*(1+G113),0)</f>
        <v>0</v>
      </c>
      <c r="J113" s="330"/>
      <c r="K113" s="329"/>
      <c r="L113" s="330"/>
      <c r="M113" s="329"/>
      <c r="N113" s="4"/>
      <c r="O113" s="256"/>
      <c r="P113" s="4" t="s">
        <v>2</v>
      </c>
      <c r="Q113" s="12">
        <f>IFERROR(INDEX('Item Price Summary'!$O:$O,MATCH($D113,'Item Price Summary'!$G:$G,0))*N113*(1+O113),0)</f>
        <v>0</v>
      </c>
      <c r="R113" s="330"/>
      <c r="S113" s="329"/>
      <c r="T113" s="330"/>
      <c r="U113" s="329"/>
      <c r="V113" s="4"/>
      <c r="W113" s="256"/>
      <c r="X113" s="4" t="s">
        <v>2</v>
      </c>
      <c r="Y113" s="12">
        <f>IFERROR(INDEX('Item Price Summary'!$O:$O,MATCH($D113,'Item Price Summary'!$G:$G,0))*V113*(1+W113),0)</f>
        <v>0</v>
      </c>
      <c r="Z113" s="330"/>
      <c r="AA113" s="329"/>
      <c r="AB113" s="330"/>
      <c r="AC113" s="329"/>
      <c r="AD113" s="4"/>
      <c r="AE113" s="252"/>
      <c r="AF113" s="4" t="s">
        <v>2</v>
      </c>
      <c r="AG113" s="12">
        <f>IFERROR(INDEX('Item Price Summary'!$O:$O,MATCH($D113,'Item Price Summary'!$G:$G,0))*AD113*(1+AE113),0)</f>
        <v>0</v>
      </c>
      <c r="AH113" s="331"/>
      <c r="AI113" s="329"/>
      <c r="AJ113" s="331"/>
      <c r="AK113" s="329"/>
      <c r="AL113" s="4"/>
      <c r="AM113" s="256"/>
      <c r="AN113" s="4" t="s">
        <v>2</v>
      </c>
      <c r="AO113" s="12">
        <f>IFERROR(INDEX('Item Price Summary'!$O:$O,MATCH($D113,'Item Price Summary'!$G:$G,0))*AL113*(1+AM113),0)</f>
        <v>0</v>
      </c>
      <c r="AP113" s="330"/>
      <c r="AQ113" s="329"/>
      <c r="AR113" s="330"/>
      <c r="AS113" s="329"/>
    </row>
    <row r="114" spans="2:45" x14ac:dyDescent="0.25">
      <c r="B114" s="325"/>
      <c r="C114" s="325"/>
      <c r="D114" s="21"/>
      <c r="E114" s="332"/>
      <c r="F114" s="22"/>
      <c r="G114" s="256"/>
      <c r="H114" s="4" t="s">
        <v>2</v>
      </c>
      <c r="I114" s="12">
        <f>IFERROR(INDEX('Item Price Summary'!$O:$O,MATCH($D114,'Item Price Summary'!$G:$G,0))*F114*(1+G114),0)</f>
        <v>0</v>
      </c>
      <c r="J114" s="330">
        <f t="shared" ref="J114" si="722">SUM(I114:I115)</f>
        <v>0</v>
      </c>
      <c r="K114" s="329">
        <f t="shared" ref="K114" si="723">J114/$G$4</f>
        <v>0</v>
      </c>
      <c r="L114" s="330">
        <f>SUM(I114:I115)+$H$4</f>
        <v>0.25365166666666666</v>
      </c>
      <c r="M114" s="329">
        <f t="shared" ref="M114" si="724">L114/$G$4</f>
        <v>4.4894100294985251E-2</v>
      </c>
      <c r="N114" s="4"/>
      <c r="O114" s="256"/>
      <c r="P114" s="4" t="s">
        <v>2</v>
      </c>
      <c r="Q114" s="12">
        <f>IFERROR(INDEX('Item Price Summary'!$O:$O,MATCH($D114,'Item Price Summary'!$G:$G,0))*N114*(1+O114),0)</f>
        <v>0</v>
      </c>
      <c r="R114" s="330">
        <f t="shared" ref="R114" si="725">SUM(Q114:Q115)</f>
        <v>0</v>
      </c>
      <c r="S114" s="329">
        <f t="shared" ref="S114" si="726">R114/$G$5</f>
        <v>0</v>
      </c>
      <c r="T114" s="330">
        <f>SUM(Q114:Q115)+$H$5</f>
        <v>0.25882166666666667</v>
      </c>
      <c r="U114" s="329">
        <f t="shared" ref="U114" si="727">(SUM(T114)+$H$5)/$G$5</f>
        <v>7.7841102756892225E-2</v>
      </c>
      <c r="V114" s="4"/>
      <c r="W114" s="256"/>
      <c r="X114" s="4" t="s">
        <v>2</v>
      </c>
      <c r="Y114" s="12">
        <f>IFERROR(INDEX('Item Price Summary'!$O:$O,MATCH($D114,'Item Price Summary'!$G:$G,0))*V114*(1+W114),0)</f>
        <v>0</v>
      </c>
      <c r="Z114" s="330">
        <f t="shared" ref="Z114" si="728">SUM(Y114:Y115)</f>
        <v>0</v>
      </c>
      <c r="AA114" s="329">
        <f t="shared" ref="AA114" si="729">SUM(Z114)/$G$6</f>
        <v>0</v>
      </c>
      <c r="AB114" s="330">
        <f t="shared" ref="AB114" si="730">SUM(Y114:Y115)+$H$6</f>
        <v>0.29221166666666665</v>
      </c>
      <c r="AC114" s="329">
        <f t="shared" ref="AC114" si="731">AB114/$G$6</f>
        <v>3.8197603485838776E-2</v>
      </c>
      <c r="AD114" s="4"/>
      <c r="AE114" s="252"/>
      <c r="AF114" s="4" t="s">
        <v>2</v>
      </c>
      <c r="AG114" s="12">
        <f>IFERROR(INDEX('Item Price Summary'!$O:$O,MATCH($D114,'Item Price Summary'!$G:$G,0))*AD114*(1+AE114),0)</f>
        <v>0</v>
      </c>
      <c r="AH114" s="331">
        <f t="shared" ref="AH114" si="732">SUM(AG114:AG115)</f>
        <v>0</v>
      </c>
      <c r="AI114" s="329" t="e">
        <f t="shared" ref="AI114:AI116" si="733">AH114/$G$7</f>
        <v>#VALUE!</v>
      </c>
      <c r="AJ114" s="331" t="e">
        <f>SUM(AG114:AG115)+$H$7</f>
        <v>#VALUE!</v>
      </c>
      <c r="AK114" s="329" t="e">
        <f t="shared" ref="AK114" si="734">AJ114/$G$7</f>
        <v>#VALUE!</v>
      </c>
      <c r="AL114" s="4"/>
      <c r="AM114" s="256"/>
      <c r="AN114" s="4" t="s">
        <v>2</v>
      </c>
      <c r="AO114" s="12">
        <f>IFERROR(INDEX('Item Price Summary'!$O:$O,MATCH($D114,'Item Price Summary'!$G:$G,0))*AL114*(1+AM114),0)</f>
        <v>0</v>
      </c>
      <c r="AP114" s="330">
        <f t="shared" ref="AP114" si="735">SUM(AO114:AO115)</f>
        <v>0</v>
      </c>
      <c r="AQ114" s="329">
        <f t="shared" ref="AQ114" si="736">AP114/$G$8</f>
        <v>0</v>
      </c>
      <c r="AR114" s="330">
        <f>SUM(AO114:AO115)+$H$8</f>
        <v>0.71585333333333334</v>
      </c>
      <c r="AS114" s="329">
        <f t="shared" ref="AS114" si="737">AR114/$G$8</f>
        <v>7.4181692573402416E-2</v>
      </c>
    </row>
    <row r="115" spans="2:45" x14ac:dyDescent="0.25">
      <c r="B115" s="325"/>
      <c r="C115" s="325"/>
      <c r="D115" s="21"/>
      <c r="E115" s="332"/>
      <c r="F115" s="22"/>
      <c r="G115" s="256"/>
      <c r="H115" s="4" t="s">
        <v>2</v>
      </c>
      <c r="I115" s="12">
        <f>IFERROR(INDEX('Item Price Summary'!$O:$O,MATCH($D115,'Item Price Summary'!$G:$G,0))*F115*(1+G115),0)</f>
        <v>0</v>
      </c>
      <c r="J115" s="330"/>
      <c r="K115" s="329"/>
      <c r="L115" s="330"/>
      <c r="M115" s="329"/>
      <c r="N115" s="4"/>
      <c r="O115" s="256"/>
      <c r="P115" s="4" t="s">
        <v>2</v>
      </c>
      <c r="Q115" s="12">
        <f>IFERROR(INDEX('Item Price Summary'!$O:$O,MATCH($D115,'Item Price Summary'!$G:$G,0))*N115*(1+O115),0)</f>
        <v>0</v>
      </c>
      <c r="R115" s="330"/>
      <c r="S115" s="329"/>
      <c r="T115" s="330"/>
      <c r="U115" s="329"/>
      <c r="V115" s="4"/>
      <c r="W115" s="256"/>
      <c r="X115" s="4" t="s">
        <v>2</v>
      </c>
      <c r="Y115" s="12">
        <f>IFERROR(INDEX('Item Price Summary'!$O:$O,MATCH($D115,'Item Price Summary'!$G:$G,0))*V115*(1+W115),0)</f>
        <v>0</v>
      </c>
      <c r="Z115" s="330"/>
      <c r="AA115" s="329"/>
      <c r="AB115" s="330"/>
      <c r="AC115" s="329"/>
      <c r="AD115" s="4"/>
      <c r="AE115" s="252"/>
      <c r="AF115" s="4" t="s">
        <v>2</v>
      </c>
      <c r="AG115" s="12">
        <f>IFERROR(INDEX('Item Price Summary'!$O:$O,MATCH($D115,'Item Price Summary'!$G:$G,0))*AD115*(1+AE115),0)</f>
        <v>0</v>
      </c>
      <c r="AH115" s="331"/>
      <c r="AI115" s="329"/>
      <c r="AJ115" s="331"/>
      <c r="AK115" s="329"/>
      <c r="AL115" s="4"/>
      <c r="AM115" s="256"/>
      <c r="AN115" s="4" t="s">
        <v>2</v>
      </c>
      <c r="AO115" s="12">
        <f>IFERROR(INDEX('Item Price Summary'!$O:$O,MATCH($D115,'Item Price Summary'!$G:$G,0))*AL115*(1+AM115),0)</f>
        <v>0</v>
      </c>
      <c r="AP115" s="330"/>
      <c r="AQ115" s="329"/>
      <c r="AR115" s="330"/>
      <c r="AS115" s="329"/>
    </row>
    <row r="116" spans="2:45" x14ac:dyDescent="0.25">
      <c r="B116" s="325"/>
      <c r="C116" s="325"/>
      <c r="D116" s="21"/>
      <c r="E116" s="332"/>
      <c r="F116" s="22"/>
      <c r="G116" s="256"/>
      <c r="H116" s="4" t="s">
        <v>2</v>
      </c>
      <c r="I116" s="12">
        <f>IFERROR(INDEX('Item Price Summary'!$O:$O,MATCH($D116,'Item Price Summary'!$G:$G,0))*F116*(1+G116),0)</f>
        <v>0</v>
      </c>
      <c r="J116" s="330">
        <f t="shared" ref="J116" si="738">SUM(I116:I117)</f>
        <v>0</v>
      </c>
      <c r="K116" s="329">
        <f t="shared" ref="K116" si="739">J116/$G$4</f>
        <v>0</v>
      </c>
      <c r="L116" s="330">
        <f>SUM(I116:I117)+$H$4</f>
        <v>0.25365166666666666</v>
      </c>
      <c r="M116" s="329">
        <f t="shared" ref="M116" si="740">L116/$G$4</f>
        <v>4.4894100294985251E-2</v>
      </c>
      <c r="N116" s="4"/>
      <c r="O116" s="256"/>
      <c r="P116" s="4" t="s">
        <v>2</v>
      </c>
      <c r="Q116" s="12">
        <f>IFERROR(INDEX('Item Price Summary'!$O:$O,MATCH($D116,'Item Price Summary'!$G:$G,0))*N116*(1+O116),0)</f>
        <v>0</v>
      </c>
      <c r="R116" s="330">
        <f t="shared" ref="R116" si="741">SUM(Q116:Q117)</f>
        <v>0</v>
      </c>
      <c r="S116" s="329">
        <f t="shared" ref="S116" si="742">R116/$G$5</f>
        <v>0</v>
      </c>
      <c r="T116" s="330">
        <f>SUM(Q116:Q117)+$H$5</f>
        <v>0.25882166666666667</v>
      </c>
      <c r="U116" s="329">
        <f t="shared" ref="U116" si="743">(SUM(T116)+$H$5)/$G$5</f>
        <v>7.7841102756892225E-2</v>
      </c>
      <c r="V116" s="4"/>
      <c r="W116" s="256"/>
      <c r="X116" s="4" t="s">
        <v>2</v>
      </c>
      <c r="Y116" s="12">
        <f>IFERROR(INDEX('Item Price Summary'!$O:$O,MATCH($D116,'Item Price Summary'!$G:$G,0))*V116*(1+W116),0)</f>
        <v>0</v>
      </c>
      <c r="Z116" s="330">
        <f t="shared" ref="Z116" si="744">SUM(Y116:Y117)</f>
        <v>0</v>
      </c>
      <c r="AA116" s="329">
        <f t="shared" ref="AA116" si="745">SUM(Z116)/$G$6</f>
        <v>0</v>
      </c>
      <c r="AB116" s="330">
        <f t="shared" ref="AB116" si="746">SUM(Y116:Y117)+$H$6</f>
        <v>0.29221166666666665</v>
      </c>
      <c r="AC116" s="329">
        <f t="shared" ref="AC116" si="747">AB116/$G$6</f>
        <v>3.8197603485838776E-2</v>
      </c>
      <c r="AD116" s="4"/>
      <c r="AE116" s="252"/>
      <c r="AF116" s="4" t="s">
        <v>2</v>
      </c>
      <c r="AG116" s="12">
        <f>IFERROR(INDEX('Item Price Summary'!$O:$O,MATCH($D116,'Item Price Summary'!$G:$G,0))*AD116*(1+AE116),0)</f>
        <v>0</v>
      </c>
      <c r="AH116" s="331">
        <f t="shared" ref="AH116" si="748">SUM(AG116:AG117)</f>
        <v>0</v>
      </c>
      <c r="AI116" s="329" t="e">
        <f t="shared" si="733"/>
        <v>#VALUE!</v>
      </c>
      <c r="AJ116" s="331" t="e">
        <f>SUM(AG116:AG117)+$H$7</f>
        <v>#VALUE!</v>
      </c>
      <c r="AK116" s="329" t="e">
        <f t="shared" ref="AK116" si="749">AJ116/$G$7</f>
        <v>#VALUE!</v>
      </c>
      <c r="AL116" s="4"/>
      <c r="AM116" s="256"/>
      <c r="AN116" s="4" t="s">
        <v>2</v>
      </c>
      <c r="AO116" s="12">
        <f>IFERROR(INDEX('Item Price Summary'!$O:$O,MATCH($D116,'Item Price Summary'!$G:$G,0))*AL116*(1+AM116),0)</f>
        <v>0</v>
      </c>
      <c r="AP116" s="330">
        <f t="shared" ref="AP116" si="750">SUM(AO116:AO117)</f>
        <v>0</v>
      </c>
      <c r="AQ116" s="329">
        <f t="shared" ref="AQ116" si="751">AP116/$G$8</f>
        <v>0</v>
      </c>
      <c r="AR116" s="330">
        <f>SUM(AO116:AO117)+$H$8</f>
        <v>0.71585333333333334</v>
      </c>
      <c r="AS116" s="329">
        <f t="shared" ref="AS116" si="752">AR116/$G$8</f>
        <v>7.4181692573402416E-2</v>
      </c>
    </row>
    <row r="117" spans="2:45" x14ac:dyDescent="0.25">
      <c r="B117" s="325"/>
      <c r="C117" s="325"/>
      <c r="D117" s="21"/>
      <c r="E117" s="332"/>
      <c r="F117" s="22"/>
      <c r="G117" s="256"/>
      <c r="H117" s="4" t="s">
        <v>2</v>
      </c>
      <c r="I117" s="12">
        <f>IFERROR(INDEX('Item Price Summary'!$O:$O,MATCH($D117,'Item Price Summary'!$G:$G,0))*F117*(1+G117),0)</f>
        <v>0</v>
      </c>
      <c r="J117" s="330"/>
      <c r="K117" s="329"/>
      <c r="L117" s="330"/>
      <c r="M117" s="329"/>
      <c r="N117" s="4"/>
      <c r="O117" s="256"/>
      <c r="P117" s="4" t="s">
        <v>2</v>
      </c>
      <c r="Q117" s="12">
        <f>IFERROR(INDEX('Item Price Summary'!$O:$O,MATCH($D117,'Item Price Summary'!$G:$G,0))*N117*(1+O117),0)</f>
        <v>0</v>
      </c>
      <c r="R117" s="330"/>
      <c r="S117" s="329"/>
      <c r="T117" s="330"/>
      <c r="U117" s="329"/>
      <c r="V117" s="4"/>
      <c r="W117" s="256"/>
      <c r="X117" s="4" t="s">
        <v>2</v>
      </c>
      <c r="Y117" s="12">
        <f>IFERROR(INDEX('Item Price Summary'!$O:$O,MATCH($D117,'Item Price Summary'!$G:$G,0))*V117*(1+W117),0)</f>
        <v>0</v>
      </c>
      <c r="Z117" s="330"/>
      <c r="AA117" s="329"/>
      <c r="AB117" s="330"/>
      <c r="AC117" s="329"/>
      <c r="AD117" s="4"/>
      <c r="AE117" s="252"/>
      <c r="AF117" s="4" t="s">
        <v>2</v>
      </c>
      <c r="AG117" s="12">
        <f>IFERROR(INDEX('Item Price Summary'!$O:$O,MATCH($D117,'Item Price Summary'!$G:$G,0))*AD117*(1+AE117),0)</f>
        <v>0</v>
      </c>
      <c r="AH117" s="331"/>
      <c r="AI117" s="329"/>
      <c r="AJ117" s="331"/>
      <c r="AK117" s="329"/>
      <c r="AL117" s="4"/>
      <c r="AM117" s="256"/>
      <c r="AN117" s="4" t="s">
        <v>2</v>
      </c>
      <c r="AO117" s="12">
        <f>IFERROR(INDEX('Item Price Summary'!$O:$O,MATCH($D117,'Item Price Summary'!$G:$G,0))*AL117*(1+AM117),0)</f>
        <v>0</v>
      </c>
      <c r="AP117" s="330"/>
      <c r="AQ117" s="329"/>
      <c r="AR117" s="330"/>
      <c r="AS117" s="329"/>
    </row>
  </sheetData>
  <autoFilter ref="A13:AS117" xr:uid="{722F2F0C-0D14-4F8E-AD37-61EE35C6D99B}">
    <filterColumn colId="9" showButton="0"/>
    <filterColumn colId="11" showButton="0"/>
    <filterColumn colId="17" showButton="0"/>
    <filterColumn colId="19" showButton="0"/>
    <filterColumn colId="25" showButton="0"/>
    <filterColumn colId="27" showButton="0"/>
    <filterColumn colId="33" showButton="0"/>
    <filterColumn colId="35" showButton="0"/>
    <filterColumn colId="41" showButton="0"/>
    <filterColumn colId="43" showButton="0"/>
  </autoFilter>
  <mergeCells count="1134">
    <mergeCell ref="L104:L105"/>
    <mergeCell ref="M104:M105"/>
    <mergeCell ref="R104:R105"/>
    <mergeCell ref="S104:S105"/>
    <mergeCell ref="AH96:AH97"/>
    <mergeCell ref="AI96:AI97"/>
    <mergeCell ref="AJ96:AJ97"/>
    <mergeCell ref="AP102:AP103"/>
    <mergeCell ref="AP104:AP105"/>
    <mergeCell ref="AQ104:AQ105"/>
    <mergeCell ref="AR104:AR105"/>
    <mergeCell ref="AS104:AS105"/>
    <mergeCell ref="C112:C113"/>
    <mergeCell ref="J112:J113"/>
    <mergeCell ref="K112:K113"/>
    <mergeCell ref="L112:L113"/>
    <mergeCell ref="M112:M113"/>
    <mergeCell ref="R112:R113"/>
    <mergeCell ref="S112:S113"/>
    <mergeCell ref="T112:T113"/>
    <mergeCell ref="U112:U113"/>
    <mergeCell ref="Z112:Z113"/>
    <mergeCell ref="AA112:AA113"/>
    <mergeCell ref="AB112:AB113"/>
    <mergeCell ref="AC112:AC113"/>
    <mergeCell ref="AH112:AH113"/>
    <mergeCell ref="AI112:AI113"/>
    <mergeCell ref="AJ112:AJ113"/>
    <mergeCell ref="AK112:AK113"/>
    <mergeCell ref="AP112:AP113"/>
    <mergeCell ref="AQ112:AQ113"/>
    <mergeCell ref="AR112:AR113"/>
    <mergeCell ref="AS112:AS113"/>
    <mergeCell ref="C104:C105"/>
    <mergeCell ref="J104:J105"/>
    <mergeCell ref="K104:K105"/>
    <mergeCell ref="AK86:AK87"/>
    <mergeCell ref="AP86:AP87"/>
    <mergeCell ref="AQ86:AQ87"/>
    <mergeCell ref="AR86:AR87"/>
    <mergeCell ref="AS86:AS87"/>
    <mergeCell ref="AP88:AP89"/>
    <mergeCell ref="AQ88:AQ89"/>
    <mergeCell ref="T86:T87"/>
    <mergeCell ref="U86:U87"/>
    <mergeCell ref="Z86:Z87"/>
    <mergeCell ref="AA86:AA87"/>
    <mergeCell ref="AB86:AB87"/>
    <mergeCell ref="AC86:AC87"/>
    <mergeCell ref="AH86:AH87"/>
    <mergeCell ref="AI86:AI87"/>
    <mergeCell ref="AJ86:AJ87"/>
    <mergeCell ref="T104:T105"/>
    <mergeCell ref="U104:U105"/>
    <mergeCell ref="Z104:Z105"/>
    <mergeCell ref="AA104:AA105"/>
    <mergeCell ref="AB104:AB105"/>
    <mergeCell ref="AC104:AC105"/>
    <mergeCell ref="AH104:AH105"/>
    <mergeCell ref="AI104:AI105"/>
    <mergeCell ref="AJ104:AJ105"/>
    <mergeCell ref="AK104:AK105"/>
    <mergeCell ref="AK96:AK97"/>
    <mergeCell ref="AP96:AP97"/>
    <mergeCell ref="AQ96:AQ97"/>
    <mergeCell ref="AR96:AR97"/>
    <mergeCell ref="AS96:AS97"/>
    <mergeCell ref="T96:T97"/>
    <mergeCell ref="AP94:AP95"/>
    <mergeCell ref="AJ92:AJ93"/>
    <mergeCell ref="AK92:AK93"/>
    <mergeCell ref="AI88:AI89"/>
    <mergeCell ref="AJ88:AJ89"/>
    <mergeCell ref="AK88:AK89"/>
    <mergeCell ref="AK90:AK91"/>
    <mergeCell ref="AP90:AP91"/>
    <mergeCell ref="AQ90:AQ91"/>
    <mergeCell ref="AR90:AR91"/>
    <mergeCell ref="AS90:AS91"/>
    <mergeCell ref="AP92:AP93"/>
    <mergeCell ref="AQ92:AQ93"/>
    <mergeCell ref="T90:T91"/>
    <mergeCell ref="U90:U91"/>
    <mergeCell ref="Z90:Z91"/>
    <mergeCell ref="AI90:AI91"/>
    <mergeCell ref="AJ90:AJ91"/>
    <mergeCell ref="T92:T93"/>
    <mergeCell ref="U92:U93"/>
    <mergeCell ref="Z92:Z93"/>
    <mergeCell ref="AA92:AA93"/>
    <mergeCell ref="AB92:AB93"/>
    <mergeCell ref="AC92:AC93"/>
    <mergeCell ref="AH92:AH93"/>
    <mergeCell ref="AI92:AI93"/>
    <mergeCell ref="K92:K93"/>
    <mergeCell ref="L92:L93"/>
    <mergeCell ref="M92:M93"/>
    <mergeCell ref="R92:R93"/>
    <mergeCell ref="S92:S93"/>
    <mergeCell ref="C88:C89"/>
    <mergeCell ref="J88:J89"/>
    <mergeCell ref="K88:K89"/>
    <mergeCell ref="L88:L89"/>
    <mergeCell ref="M88:M89"/>
    <mergeCell ref="R88:R89"/>
    <mergeCell ref="S88:S89"/>
    <mergeCell ref="T88:T89"/>
    <mergeCell ref="U88:U89"/>
    <mergeCell ref="Z88:Z89"/>
    <mergeCell ref="AA88:AA89"/>
    <mergeCell ref="AB88:AB89"/>
    <mergeCell ref="AH80:AH81"/>
    <mergeCell ref="AI80:AI81"/>
    <mergeCell ref="AJ80:AJ81"/>
    <mergeCell ref="AK80:AK81"/>
    <mergeCell ref="AP80:AP81"/>
    <mergeCell ref="C80:C81"/>
    <mergeCell ref="J80:J81"/>
    <mergeCell ref="K80:K81"/>
    <mergeCell ref="L80:L81"/>
    <mergeCell ref="M80:M81"/>
    <mergeCell ref="R80:R81"/>
    <mergeCell ref="S80:S81"/>
    <mergeCell ref="T80:T81"/>
    <mergeCell ref="U80:U81"/>
    <mergeCell ref="B86:B93"/>
    <mergeCell ref="C86:C87"/>
    <mergeCell ref="E86:E93"/>
    <mergeCell ref="J86:J87"/>
    <mergeCell ref="K86:K87"/>
    <mergeCell ref="L86:L87"/>
    <mergeCell ref="M86:M87"/>
    <mergeCell ref="R86:R87"/>
    <mergeCell ref="S86:S87"/>
    <mergeCell ref="C90:C91"/>
    <mergeCell ref="J90:J91"/>
    <mergeCell ref="K90:K91"/>
    <mergeCell ref="L90:L91"/>
    <mergeCell ref="M90:M91"/>
    <mergeCell ref="R90:R91"/>
    <mergeCell ref="S90:S91"/>
    <mergeCell ref="C92:C93"/>
    <mergeCell ref="J92:J93"/>
    <mergeCell ref="AQ64:AQ65"/>
    <mergeCell ref="AR64:AR65"/>
    <mergeCell ref="AS64:AS65"/>
    <mergeCell ref="C72:C73"/>
    <mergeCell ref="J72:J73"/>
    <mergeCell ref="K72:K73"/>
    <mergeCell ref="L72:L73"/>
    <mergeCell ref="M72:M73"/>
    <mergeCell ref="R72:R73"/>
    <mergeCell ref="S72:S73"/>
    <mergeCell ref="T72:T73"/>
    <mergeCell ref="U72:U73"/>
    <mergeCell ref="Z72:Z73"/>
    <mergeCell ref="AA72:AA73"/>
    <mergeCell ref="AB72:AB73"/>
    <mergeCell ref="AC72:AC73"/>
    <mergeCell ref="AH72:AH73"/>
    <mergeCell ref="AI72:AI73"/>
    <mergeCell ref="AJ72:AJ73"/>
    <mergeCell ref="AK72:AK73"/>
    <mergeCell ref="AP72:AP73"/>
    <mergeCell ref="AQ72:AQ73"/>
    <mergeCell ref="AJ64:AJ65"/>
    <mergeCell ref="AH64:AH65"/>
    <mergeCell ref="L68:L69"/>
    <mergeCell ref="L70:L71"/>
    <mergeCell ref="AI70:AI71"/>
    <mergeCell ref="AK70:AK71"/>
    <mergeCell ref="AJ68:AJ69"/>
    <mergeCell ref="AJ70:AJ71"/>
    <mergeCell ref="AH70:AH71"/>
    <mergeCell ref="C56:C57"/>
    <mergeCell ref="J56:J57"/>
    <mergeCell ref="K56:K57"/>
    <mergeCell ref="L56:L57"/>
    <mergeCell ref="M56:M57"/>
    <mergeCell ref="R56:R57"/>
    <mergeCell ref="S56:S57"/>
    <mergeCell ref="T56:T57"/>
    <mergeCell ref="U56:U57"/>
    <mergeCell ref="Z56:Z57"/>
    <mergeCell ref="AA56:AA57"/>
    <mergeCell ref="AB56:AB57"/>
    <mergeCell ref="AC56:AC57"/>
    <mergeCell ref="AH56:AH57"/>
    <mergeCell ref="AI56:AI57"/>
    <mergeCell ref="AJ56:AJ57"/>
    <mergeCell ref="AK56:AK57"/>
    <mergeCell ref="C42:C43"/>
    <mergeCell ref="J42:J43"/>
    <mergeCell ref="K42:K43"/>
    <mergeCell ref="L42:L43"/>
    <mergeCell ref="M42:M43"/>
    <mergeCell ref="R42:R43"/>
    <mergeCell ref="S42:S43"/>
    <mergeCell ref="T42:T43"/>
    <mergeCell ref="U42:U43"/>
    <mergeCell ref="Z42:Z43"/>
    <mergeCell ref="AA42:AA43"/>
    <mergeCell ref="AB42:AB43"/>
    <mergeCell ref="S48:S49"/>
    <mergeCell ref="T48:T49"/>
    <mergeCell ref="U48:U49"/>
    <mergeCell ref="Z48:Z49"/>
    <mergeCell ref="AA44:AA45"/>
    <mergeCell ref="Z44:Z45"/>
    <mergeCell ref="AA46:AA47"/>
    <mergeCell ref="R44:R45"/>
    <mergeCell ref="K48:K49"/>
    <mergeCell ref="L48:L49"/>
    <mergeCell ref="M48:M49"/>
    <mergeCell ref="R48:R49"/>
    <mergeCell ref="T46:T47"/>
    <mergeCell ref="Z46:Z47"/>
    <mergeCell ref="AS34:AS35"/>
    <mergeCell ref="AC42:AC43"/>
    <mergeCell ref="AH42:AH43"/>
    <mergeCell ref="AI42:AI43"/>
    <mergeCell ref="AJ42:AJ43"/>
    <mergeCell ref="AI36:AI37"/>
    <mergeCell ref="AI38:AI39"/>
    <mergeCell ref="AK38:AK39"/>
    <mergeCell ref="AI40:AI41"/>
    <mergeCell ref="AK40:AK41"/>
    <mergeCell ref="AI32:AI33"/>
    <mergeCell ref="AI34:AI35"/>
    <mergeCell ref="AH22:AH23"/>
    <mergeCell ref="AH24:AH25"/>
    <mergeCell ref="AH28:AH29"/>
    <mergeCell ref="T30:T31"/>
    <mergeCell ref="T32:T33"/>
    <mergeCell ref="T36:T37"/>
    <mergeCell ref="U22:U23"/>
    <mergeCell ref="U30:U31"/>
    <mergeCell ref="U32:U33"/>
    <mergeCell ref="U36:U37"/>
    <mergeCell ref="T34:T35"/>
    <mergeCell ref="U34:U35"/>
    <mergeCell ref="Z34:Z35"/>
    <mergeCell ref="AA34:AA35"/>
    <mergeCell ref="AB34:AB35"/>
    <mergeCell ref="AA36:AA37"/>
    <mergeCell ref="AR36:AR37"/>
    <mergeCell ref="AR34:AR35"/>
    <mergeCell ref="AJ32:AJ33"/>
    <mergeCell ref="AJ36:AJ37"/>
    <mergeCell ref="C26:C27"/>
    <mergeCell ref="J26:J27"/>
    <mergeCell ref="K26:K27"/>
    <mergeCell ref="L26:L27"/>
    <mergeCell ref="M26:M27"/>
    <mergeCell ref="R26:R27"/>
    <mergeCell ref="S26:S27"/>
    <mergeCell ref="T26:T27"/>
    <mergeCell ref="U26:U27"/>
    <mergeCell ref="Z26:Z27"/>
    <mergeCell ref="AA26:AA27"/>
    <mergeCell ref="AB26:AB27"/>
    <mergeCell ref="AC26:AC27"/>
    <mergeCell ref="AH26:AH27"/>
    <mergeCell ref="AI26:AI27"/>
    <mergeCell ref="AJ26:AJ27"/>
    <mergeCell ref="AK26:AK27"/>
    <mergeCell ref="AS14:AS15"/>
    <mergeCell ref="T18:T19"/>
    <mergeCell ref="U18:U19"/>
    <mergeCell ref="Z18:Z19"/>
    <mergeCell ref="AA18:AA19"/>
    <mergeCell ref="AB18:AB19"/>
    <mergeCell ref="AJ74:AJ75"/>
    <mergeCell ref="AJ46:AJ47"/>
    <mergeCell ref="AJ50:AJ51"/>
    <mergeCell ref="AJ52:AJ53"/>
    <mergeCell ref="AJ54:AJ55"/>
    <mergeCell ref="AJ58:AJ59"/>
    <mergeCell ref="AK18:AK19"/>
    <mergeCell ref="AP18:AP19"/>
    <mergeCell ref="AQ18:AQ19"/>
    <mergeCell ref="AR18:AR19"/>
    <mergeCell ref="AS18:AS19"/>
    <mergeCell ref="AP26:AP27"/>
    <mergeCell ref="AQ26:AQ27"/>
    <mergeCell ref="Z54:Z55"/>
    <mergeCell ref="Z58:Z59"/>
    <mergeCell ref="AC18:AC19"/>
    <mergeCell ref="AH18:AH19"/>
    <mergeCell ref="AI18:AI19"/>
    <mergeCell ref="AK42:AK43"/>
    <mergeCell ref="AP42:AP43"/>
    <mergeCell ref="AQ42:AQ43"/>
    <mergeCell ref="AR42:AR43"/>
    <mergeCell ref="AS42:AS43"/>
    <mergeCell ref="AJ34:AJ35"/>
    <mergeCell ref="AK34:AK35"/>
    <mergeCell ref="AP34:AP35"/>
    <mergeCell ref="T40:T41"/>
    <mergeCell ref="AP14:AP15"/>
    <mergeCell ref="AJ38:AJ39"/>
    <mergeCell ref="AJ40:AJ41"/>
    <mergeCell ref="AH38:AH39"/>
    <mergeCell ref="AH40:AH41"/>
    <mergeCell ref="AH32:AH33"/>
    <mergeCell ref="AH36:AH37"/>
    <mergeCell ref="AH34:AH35"/>
    <mergeCell ref="Z38:Z39"/>
    <mergeCell ref="Z40:Z41"/>
    <mergeCell ref="T38:T39"/>
    <mergeCell ref="AQ34:AQ35"/>
    <mergeCell ref="Z14:Z15"/>
    <mergeCell ref="Z16:Z17"/>
    <mergeCell ref="Z20:Z21"/>
    <mergeCell ref="Z30:Z31"/>
    <mergeCell ref="Z32:Z33"/>
    <mergeCell ref="Z36:Z37"/>
    <mergeCell ref="Z22:Z23"/>
    <mergeCell ref="Z24:Z25"/>
    <mergeCell ref="Z28:Z29"/>
    <mergeCell ref="T14:T15"/>
    <mergeCell ref="T16:T17"/>
    <mergeCell ref="T20:T21"/>
    <mergeCell ref="AP108:AP109"/>
    <mergeCell ref="AP110:AP111"/>
    <mergeCell ref="AP114:AP115"/>
    <mergeCell ref="AP116:AP117"/>
    <mergeCell ref="AP98:AP99"/>
    <mergeCell ref="T44:T45"/>
    <mergeCell ref="T102:T103"/>
    <mergeCell ref="T106:T107"/>
    <mergeCell ref="T108:T109"/>
    <mergeCell ref="T110:T111"/>
    <mergeCell ref="T114:T115"/>
    <mergeCell ref="T116:T117"/>
    <mergeCell ref="T84:T85"/>
    <mergeCell ref="AB46:AB47"/>
    <mergeCell ref="AB50:AB51"/>
    <mergeCell ref="AB52:AB53"/>
    <mergeCell ref="AB54:AB55"/>
    <mergeCell ref="AB58:AB59"/>
    <mergeCell ref="AB60:AB61"/>
    <mergeCell ref="AH84:AH85"/>
    <mergeCell ref="AH44:AH45"/>
    <mergeCell ref="AH46:AH47"/>
    <mergeCell ref="AH50:AH51"/>
    <mergeCell ref="AH52:AH53"/>
    <mergeCell ref="AH54:AH55"/>
    <mergeCell ref="AH58:AH59"/>
    <mergeCell ref="AH60:AH61"/>
    <mergeCell ref="AH62:AH63"/>
    <mergeCell ref="AH66:AH67"/>
    <mergeCell ref="AH68:AH69"/>
    <mergeCell ref="AH82:AH83"/>
    <mergeCell ref="AH102:AH103"/>
    <mergeCell ref="AH106:AH107"/>
    <mergeCell ref="AH108:AH109"/>
    <mergeCell ref="AH110:AH111"/>
    <mergeCell ref="AH114:AH115"/>
    <mergeCell ref="AH116:AH117"/>
    <mergeCell ref="R114:R115"/>
    <mergeCell ref="R116:R117"/>
    <mergeCell ref="U106:U107"/>
    <mergeCell ref="U114:U115"/>
    <mergeCell ref="AB102:AB103"/>
    <mergeCell ref="AB106:AB107"/>
    <mergeCell ref="AC84:AC85"/>
    <mergeCell ref="Z102:Z103"/>
    <mergeCell ref="Z106:Z107"/>
    <mergeCell ref="Z108:Z109"/>
    <mergeCell ref="AA106:AA107"/>
    <mergeCell ref="AA114:AA115"/>
    <mergeCell ref="S106:S107"/>
    <mergeCell ref="U94:U95"/>
    <mergeCell ref="T94:T95"/>
    <mergeCell ref="S84:S85"/>
    <mergeCell ref="AC88:AC89"/>
    <mergeCell ref="AH88:AH89"/>
    <mergeCell ref="AB94:AB95"/>
    <mergeCell ref="AC94:AC95"/>
    <mergeCell ref="AB108:AB109"/>
    <mergeCell ref="AA90:AA91"/>
    <mergeCell ref="AB90:AB91"/>
    <mergeCell ref="AC90:AC91"/>
    <mergeCell ref="AH90:AH91"/>
    <mergeCell ref="U96:U97"/>
    <mergeCell ref="Z96:Z97"/>
    <mergeCell ref="AB82:AB83"/>
    <mergeCell ref="AB84:AB85"/>
    <mergeCell ref="AB70:AB71"/>
    <mergeCell ref="AB74:AB75"/>
    <mergeCell ref="AB76:AB77"/>
    <mergeCell ref="AB110:AB111"/>
    <mergeCell ref="AB114:AB115"/>
    <mergeCell ref="AB116:AB117"/>
    <mergeCell ref="AC106:AC107"/>
    <mergeCell ref="AC114:AC115"/>
    <mergeCell ref="R102:R103"/>
    <mergeCell ref="R106:R107"/>
    <mergeCell ref="R108:R109"/>
    <mergeCell ref="R110:R111"/>
    <mergeCell ref="Z80:Z81"/>
    <mergeCell ref="AA80:AA81"/>
    <mergeCell ref="AB80:AB81"/>
    <mergeCell ref="AC80:AC81"/>
    <mergeCell ref="R96:R97"/>
    <mergeCell ref="Z82:Z83"/>
    <mergeCell ref="Z110:Z111"/>
    <mergeCell ref="Z114:Z115"/>
    <mergeCell ref="Z116:Z117"/>
    <mergeCell ref="Z84:Z85"/>
    <mergeCell ref="AC82:AC83"/>
    <mergeCell ref="AA96:AA97"/>
    <mergeCell ref="AB96:AB97"/>
    <mergeCell ref="AC96:AC97"/>
    <mergeCell ref="AH74:AH75"/>
    <mergeCell ref="AH76:AH77"/>
    <mergeCell ref="AH78:AH79"/>
    <mergeCell ref="AB62:AB63"/>
    <mergeCell ref="AB66:AB67"/>
    <mergeCell ref="AB68:AB69"/>
    <mergeCell ref="Z78:Z79"/>
    <mergeCell ref="AC60:AC61"/>
    <mergeCell ref="AC54:AC55"/>
    <mergeCell ref="AC58:AC59"/>
    <mergeCell ref="Z64:Z65"/>
    <mergeCell ref="AA64:AA65"/>
    <mergeCell ref="AB64:AB65"/>
    <mergeCell ref="AC64:AC65"/>
    <mergeCell ref="Z74:Z75"/>
    <mergeCell ref="AC78:AC79"/>
    <mergeCell ref="AA70:AA71"/>
    <mergeCell ref="AA74:AA75"/>
    <mergeCell ref="AA76:AA77"/>
    <mergeCell ref="AA78:AA79"/>
    <mergeCell ref="AC76:AC77"/>
    <mergeCell ref="AC70:AC71"/>
    <mergeCell ref="AC74:AC75"/>
    <mergeCell ref="AB78:AB79"/>
    <mergeCell ref="L84:L85"/>
    <mergeCell ref="T50:T51"/>
    <mergeCell ref="T52:T53"/>
    <mergeCell ref="T54:T55"/>
    <mergeCell ref="T58:T59"/>
    <mergeCell ref="T60:T61"/>
    <mergeCell ref="T62:T63"/>
    <mergeCell ref="T66:T67"/>
    <mergeCell ref="T68:T69"/>
    <mergeCell ref="T70:T71"/>
    <mergeCell ref="T78:T79"/>
    <mergeCell ref="T82:T83"/>
    <mergeCell ref="Z50:Z51"/>
    <mergeCell ref="Z52:Z53"/>
    <mergeCell ref="Z76:Z77"/>
    <mergeCell ref="Z60:Z61"/>
    <mergeCell ref="Z62:Z63"/>
    <mergeCell ref="L54:L55"/>
    <mergeCell ref="L58:L59"/>
    <mergeCell ref="L60:L61"/>
    <mergeCell ref="L62:L63"/>
    <mergeCell ref="L66:L67"/>
    <mergeCell ref="Z66:Z67"/>
    <mergeCell ref="Z68:Z69"/>
    <mergeCell ref="Z70:Z71"/>
    <mergeCell ref="R78:R79"/>
    <mergeCell ref="R82:R83"/>
    <mergeCell ref="R84:R85"/>
    <mergeCell ref="R52:R53"/>
    <mergeCell ref="R54:R55"/>
    <mergeCell ref="R58:R59"/>
    <mergeCell ref="R60:R61"/>
    <mergeCell ref="M36:M37"/>
    <mergeCell ref="M20:M21"/>
    <mergeCell ref="M30:M31"/>
    <mergeCell ref="M32:M33"/>
    <mergeCell ref="M50:M51"/>
    <mergeCell ref="M34:M35"/>
    <mergeCell ref="R34:R35"/>
    <mergeCell ref="R40:R41"/>
    <mergeCell ref="R38:R39"/>
    <mergeCell ref="J13:K13"/>
    <mergeCell ref="J54:J55"/>
    <mergeCell ref="J58:J59"/>
    <mergeCell ref="K14:K15"/>
    <mergeCell ref="L50:L51"/>
    <mergeCell ref="K50:K51"/>
    <mergeCell ref="K52:K53"/>
    <mergeCell ref="L34:L35"/>
    <mergeCell ref="S34:S35"/>
    <mergeCell ref="J78:J79"/>
    <mergeCell ref="J82:J83"/>
    <mergeCell ref="J84:J85"/>
    <mergeCell ref="J62:J63"/>
    <mergeCell ref="J66:J67"/>
    <mergeCell ref="J68:J69"/>
    <mergeCell ref="J70:J71"/>
    <mergeCell ref="J14:J15"/>
    <mergeCell ref="J16:J17"/>
    <mergeCell ref="J20:J21"/>
    <mergeCell ref="J30:J31"/>
    <mergeCell ref="J32:J33"/>
    <mergeCell ref="J36:J37"/>
    <mergeCell ref="J46:J47"/>
    <mergeCell ref="J50:J51"/>
    <mergeCell ref="J52:J53"/>
    <mergeCell ref="J22:J23"/>
    <mergeCell ref="J24:J25"/>
    <mergeCell ref="J28:J29"/>
    <mergeCell ref="J38:J39"/>
    <mergeCell ref="J18:J19"/>
    <mergeCell ref="J34:J35"/>
    <mergeCell ref="J48:J49"/>
    <mergeCell ref="J44:J45"/>
    <mergeCell ref="R62:R63"/>
    <mergeCell ref="R66:R67"/>
    <mergeCell ref="R46:R47"/>
    <mergeCell ref="R64:R65"/>
    <mergeCell ref="M14:M15"/>
    <mergeCell ref="M16:M17"/>
    <mergeCell ref="M46:M47"/>
    <mergeCell ref="K106:K107"/>
    <mergeCell ref="L102:L103"/>
    <mergeCell ref="L106:L107"/>
    <mergeCell ref="L108:L109"/>
    <mergeCell ref="L110:L111"/>
    <mergeCell ref="L114:L115"/>
    <mergeCell ref="J110:J111"/>
    <mergeCell ref="J114:J115"/>
    <mergeCell ref="L116:L117"/>
    <mergeCell ref="J102:J103"/>
    <mergeCell ref="J106:J107"/>
    <mergeCell ref="J108:J109"/>
    <mergeCell ref="J116:J117"/>
    <mergeCell ref="M106:M107"/>
    <mergeCell ref="E3:G3"/>
    <mergeCell ref="AQ116:AQ117"/>
    <mergeCell ref="AS116:AS117"/>
    <mergeCell ref="AQ110:AQ111"/>
    <mergeCell ref="AS110:AS111"/>
    <mergeCell ref="U68:U69"/>
    <mergeCell ref="T64:T65"/>
    <mergeCell ref="U64:U65"/>
    <mergeCell ref="AC36:AC37"/>
    <mergeCell ref="AC30:AC31"/>
    <mergeCell ref="AC32:AC33"/>
    <mergeCell ref="AC20:AC21"/>
    <mergeCell ref="AS76:AS77"/>
    <mergeCell ref="AS78:AS79"/>
    <mergeCell ref="AS60:AS61"/>
    <mergeCell ref="AS62:AS63"/>
    <mergeCell ref="AS58:AS59"/>
    <mergeCell ref="AS52:AS53"/>
    <mergeCell ref="B102:B109"/>
    <mergeCell ref="C102:C103"/>
    <mergeCell ref="E102:E109"/>
    <mergeCell ref="K102:K103"/>
    <mergeCell ref="M102:M103"/>
    <mergeCell ref="S102:S103"/>
    <mergeCell ref="U102:U103"/>
    <mergeCell ref="AA102:AA103"/>
    <mergeCell ref="AC102:AC103"/>
    <mergeCell ref="C108:C109"/>
    <mergeCell ref="K108:K109"/>
    <mergeCell ref="M108:M109"/>
    <mergeCell ref="S108:S109"/>
    <mergeCell ref="U108:U109"/>
    <mergeCell ref="AA108:AA109"/>
    <mergeCell ref="AC108:AC109"/>
    <mergeCell ref="L78:L79"/>
    <mergeCell ref="C106:C107"/>
    <mergeCell ref="C82:C83"/>
    <mergeCell ref="C84:C85"/>
    <mergeCell ref="K82:K83"/>
    <mergeCell ref="K84:K85"/>
    <mergeCell ref="L82:L83"/>
    <mergeCell ref="M84:M85"/>
    <mergeCell ref="M78:M79"/>
    <mergeCell ref="M82:M83"/>
    <mergeCell ref="Z94:Z95"/>
    <mergeCell ref="AA94:AA95"/>
    <mergeCell ref="AA82:AA83"/>
    <mergeCell ref="AA84:AA85"/>
    <mergeCell ref="K78:K79"/>
    <mergeCell ref="S78:S79"/>
    <mergeCell ref="B110:B117"/>
    <mergeCell ref="C110:C111"/>
    <mergeCell ref="E110:E117"/>
    <mergeCell ref="K110:K111"/>
    <mergeCell ref="M110:M111"/>
    <mergeCell ref="S110:S111"/>
    <mergeCell ref="U110:U111"/>
    <mergeCell ref="AA110:AA111"/>
    <mergeCell ref="AC110:AC111"/>
    <mergeCell ref="C116:C117"/>
    <mergeCell ref="K116:K117"/>
    <mergeCell ref="M116:M117"/>
    <mergeCell ref="S116:S117"/>
    <mergeCell ref="U116:U117"/>
    <mergeCell ref="AA116:AA117"/>
    <mergeCell ref="AC116:AC117"/>
    <mergeCell ref="C114:C115"/>
    <mergeCell ref="K114:K115"/>
    <mergeCell ref="M114:M115"/>
    <mergeCell ref="S114:S115"/>
    <mergeCell ref="B14:B21"/>
    <mergeCell ref="B30:B37"/>
    <mergeCell ref="B46:B53"/>
    <mergeCell ref="B54:B61"/>
    <mergeCell ref="B62:B69"/>
    <mergeCell ref="B70:B77"/>
    <mergeCell ref="B78:B85"/>
    <mergeCell ref="B22:B29"/>
    <mergeCell ref="B38:B45"/>
    <mergeCell ref="C22:C23"/>
    <mergeCell ref="C24:C25"/>
    <mergeCell ref="C28:C29"/>
    <mergeCell ref="C38:C39"/>
    <mergeCell ref="C40:C41"/>
    <mergeCell ref="C44:C45"/>
    <mergeCell ref="C14:C15"/>
    <mergeCell ref="C78:C79"/>
    <mergeCell ref="C16:C17"/>
    <mergeCell ref="C20:C21"/>
    <mergeCell ref="C30:C31"/>
    <mergeCell ref="C32:C33"/>
    <mergeCell ref="C36:C37"/>
    <mergeCell ref="C46:C47"/>
    <mergeCell ref="C50:C51"/>
    <mergeCell ref="C52:C53"/>
    <mergeCell ref="C54:C55"/>
    <mergeCell ref="C18:C19"/>
    <mergeCell ref="C34:C35"/>
    <mergeCell ref="C48:C49"/>
    <mergeCell ref="C64:C65"/>
    <mergeCell ref="C58:C59"/>
    <mergeCell ref="C60:C61"/>
    <mergeCell ref="C62:C63"/>
    <mergeCell ref="C66:C67"/>
    <mergeCell ref="C68:C69"/>
    <mergeCell ref="C70:C71"/>
    <mergeCell ref="C74:C75"/>
    <mergeCell ref="C76:C77"/>
    <mergeCell ref="J74:J75"/>
    <mergeCell ref="J76:J77"/>
    <mergeCell ref="K74:K75"/>
    <mergeCell ref="K76:K77"/>
    <mergeCell ref="E70:E77"/>
    <mergeCell ref="K60:K61"/>
    <mergeCell ref="J64:J65"/>
    <mergeCell ref="K64:K65"/>
    <mergeCell ref="L64:L65"/>
    <mergeCell ref="M64:M65"/>
    <mergeCell ref="S64:S65"/>
    <mergeCell ref="R68:R69"/>
    <mergeCell ref="R70:R71"/>
    <mergeCell ref="R74:R75"/>
    <mergeCell ref="M76:M77"/>
    <mergeCell ref="M70:M71"/>
    <mergeCell ref="K70:K71"/>
    <mergeCell ref="L74:L75"/>
    <mergeCell ref="L76:L77"/>
    <mergeCell ref="R76:R77"/>
    <mergeCell ref="J60:J61"/>
    <mergeCell ref="AQ54:AQ55"/>
    <mergeCell ref="AQ58:AQ59"/>
    <mergeCell ref="AQ60:AQ61"/>
    <mergeCell ref="AP22:AP23"/>
    <mergeCell ref="AP24:AP25"/>
    <mergeCell ref="AP28:AP29"/>
    <mergeCell ref="AR60:AR61"/>
    <mergeCell ref="AR62:AR63"/>
    <mergeCell ref="AR66:AR67"/>
    <mergeCell ref="AP50:AP51"/>
    <mergeCell ref="AP52:AP53"/>
    <mergeCell ref="AP60:AP61"/>
    <mergeCell ref="AP62:AP63"/>
    <mergeCell ref="AP66:AP67"/>
    <mergeCell ref="AJ60:AJ61"/>
    <mergeCell ref="AJ62:AJ63"/>
    <mergeCell ref="AJ66:AJ67"/>
    <mergeCell ref="AP32:AP33"/>
    <mergeCell ref="AP36:AP37"/>
    <mergeCell ref="AK36:AK37"/>
    <mergeCell ref="AK46:AK47"/>
    <mergeCell ref="AK58:AK59"/>
    <mergeCell ref="AP54:AP55"/>
    <mergeCell ref="AJ48:AJ49"/>
    <mergeCell ref="AK48:AK49"/>
    <mergeCell ref="AP48:AP49"/>
    <mergeCell ref="AQ48:AQ49"/>
    <mergeCell ref="AR48:AR49"/>
    <mergeCell ref="AP56:AP57"/>
    <mergeCell ref="AQ56:AQ57"/>
    <mergeCell ref="AK64:AK65"/>
    <mergeCell ref="AP64:AP65"/>
    <mergeCell ref="AR116:AR117"/>
    <mergeCell ref="AS82:AS83"/>
    <mergeCell ref="AS84:AS85"/>
    <mergeCell ref="AS22:AS23"/>
    <mergeCell ref="AS24:AS25"/>
    <mergeCell ref="AS28:AS29"/>
    <mergeCell ref="AS70:AS71"/>
    <mergeCell ref="AS74:AS75"/>
    <mergeCell ref="AS106:AS107"/>
    <mergeCell ref="AS98:AS99"/>
    <mergeCell ref="AS26:AS27"/>
    <mergeCell ref="AS56:AS57"/>
    <mergeCell ref="AS72:AS73"/>
    <mergeCell ref="AS80:AS81"/>
    <mergeCell ref="AS88:AS89"/>
    <mergeCell ref="AR92:AR93"/>
    <mergeCell ref="AS92:AS93"/>
    <mergeCell ref="AS54:AS55"/>
    <mergeCell ref="AS50:AS51"/>
    <mergeCell ref="AS66:AS67"/>
    <mergeCell ref="AS68:AS69"/>
    <mergeCell ref="AR102:AR103"/>
    <mergeCell ref="AR106:AR107"/>
    <mergeCell ref="AR108:AR109"/>
    <mergeCell ref="AR82:AR83"/>
    <mergeCell ref="AR84:AR85"/>
    <mergeCell ref="AR54:AR55"/>
    <mergeCell ref="AR58:AR59"/>
    <mergeCell ref="AS48:AS49"/>
    <mergeCell ref="AR110:AR111"/>
    <mergeCell ref="AR114:AR115"/>
    <mergeCell ref="AR46:AR47"/>
    <mergeCell ref="AR50:AR51"/>
    <mergeCell ref="AQ76:AQ77"/>
    <mergeCell ref="AQ78:AQ79"/>
    <mergeCell ref="AS38:AS39"/>
    <mergeCell ref="AS44:AS45"/>
    <mergeCell ref="AS40:AS41"/>
    <mergeCell ref="AR68:AR69"/>
    <mergeCell ref="AR70:AR71"/>
    <mergeCell ref="AR74:AR75"/>
    <mergeCell ref="AR76:AR77"/>
    <mergeCell ref="AQ44:AQ45"/>
    <mergeCell ref="AQ114:AQ115"/>
    <mergeCell ref="AS114:AS115"/>
    <mergeCell ref="AQ102:AQ103"/>
    <mergeCell ref="AS102:AS103"/>
    <mergeCell ref="AQ108:AQ109"/>
    <mergeCell ref="AQ62:AQ63"/>
    <mergeCell ref="AQ66:AQ67"/>
    <mergeCell ref="AQ68:AQ69"/>
    <mergeCell ref="AQ70:AQ71"/>
    <mergeCell ref="AQ74:AQ75"/>
    <mergeCell ref="AQ94:AQ95"/>
    <mergeCell ref="AR94:AR95"/>
    <mergeCell ref="AS94:AS95"/>
    <mergeCell ref="AS108:AS109"/>
    <mergeCell ref="AR52:AR53"/>
    <mergeCell ref="AR44:AR45"/>
    <mergeCell ref="AR98:AR99"/>
    <mergeCell ref="AR56:AR57"/>
    <mergeCell ref="AR72:AR73"/>
    <mergeCell ref="AR80:AR81"/>
    <mergeCell ref="AR88:AR89"/>
    <mergeCell ref="AS16:AS17"/>
    <mergeCell ref="AL11:AS12"/>
    <mergeCell ref="AS36:AS37"/>
    <mergeCell ref="AS46:AS47"/>
    <mergeCell ref="AS32:AS33"/>
    <mergeCell ref="AS20:AS21"/>
    <mergeCell ref="AS30:AS31"/>
    <mergeCell ref="AQ14:AQ15"/>
    <mergeCell ref="AQ16:AQ17"/>
    <mergeCell ref="AQ20:AQ21"/>
    <mergeCell ref="AQ30:AQ31"/>
    <mergeCell ref="AP16:AP17"/>
    <mergeCell ref="AP20:AP21"/>
    <mergeCell ref="AP46:AP47"/>
    <mergeCell ref="AQ38:AQ39"/>
    <mergeCell ref="AQ24:AQ25"/>
    <mergeCell ref="AQ28:AQ29"/>
    <mergeCell ref="AP44:AP45"/>
    <mergeCell ref="AP30:AP31"/>
    <mergeCell ref="AR26:AR27"/>
    <mergeCell ref="AQ32:AQ33"/>
    <mergeCell ref="AQ36:AQ37"/>
    <mergeCell ref="AQ46:AQ47"/>
    <mergeCell ref="AP13:AQ13"/>
    <mergeCell ref="AR13:AS13"/>
    <mergeCell ref="AR38:AR39"/>
    <mergeCell ref="AR40:AR41"/>
    <mergeCell ref="AR14:AR15"/>
    <mergeCell ref="AR16:AR17"/>
    <mergeCell ref="AR20:AR21"/>
    <mergeCell ref="AR30:AR31"/>
    <mergeCell ref="AR32:AR33"/>
    <mergeCell ref="AQ50:AQ51"/>
    <mergeCell ref="AQ52:AQ53"/>
    <mergeCell ref="AR78:AR79"/>
    <mergeCell ref="AR22:AR23"/>
    <mergeCell ref="AR24:AR25"/>
    <mergeCell ref="AR28:AR29"/>
    <mergeCell ref="L20:L21"/>
    <mergeCell ref="L30:L31"/>
    <mergeCell ref="L32:L33"/>
    <mergeCell ref="L36:L37"/>
    <mergeCell ref="L46:L47"/>
    <mergeCell ref="M28:M29"/>
    <mergeCell ref="L40:L41"/>
    <mergeCell ref="K18:K19"/>
    <mergeCell ref="L18:L19"/>
    <mergeCell ref="M18:M19"/>
    <mergeCell ref="K34:K35"/>
    <mergeCell ref="K38:K39"/>
    <mergeCell ref="M38:M39"/>
    <mergeCell ref="L38:L39"/>
    <mergeCell ref="L44:L45"/>
    <mergeCell ref="K46:K47"/>
    <mergeCell ref="K20:K21"/>
    <mergeCell ref="K54:K55"/>
    <mergeCell ref="L52:L53"/>
    <mergeCell ref="U60:U61"/>
    <mergeCell ref="R20:R21"/>
    <mergeCell ref="AP76:AP77"/>
    <mergeCell ref="AP78:AP79"/>
    <mergeCell ref="K22:K23"/>
    <mergeCell ref="K24:K25"/>
    <mergeCell ref="AK32:AK33"/>
    <mergeCell ref="AQ106:AQ107"/>
    <mergeCell ref="AQ98:AQ99"/>
    <mergeCell ref="AQ82:AQ83"/>
    <mergeCell ref="AP82:AP83"/>
    <mergeCell ref="AP84:AP85"/>
    <mergeCell ref="AP106:AP107"/>
    <mergeCell ref="AP68:AP69"/>
    <mergeCell ref="AP70:AP71"/>
    <mergeCell ref="AP74:AP75"/>
    <mergeCell ref="AQ80:AQ81"/>
    <mergeCell ref="S38:S39"/>
    <mergeCell ref="S40:S41"/>
    <mergeCell ref="U40:U41"/>
    <mergeCell ref="U44:U45"/>
    <mergeCell ref="AC40:AC41"/>
    <mergeCell ref="AA40:AA41"/>
    <mergeCell ref="AQ40:AQ41"/>
    <mergeCell ref="AP38:AP39"/>
    <mergeCell ref="AP40:AP41"/>
    <mergeCell ref="U38:U39"/>
    <mergeCell ref="AB38:AB39"/>
    <mergeCell ref="AB40:AB41"/>
    <mergeCell ref="AB44:AB45"/>
    <mergeCell ref="S44:S45"/>
    <mergeCell ref="S82:S83"/>
    <mergeCell ref="U76:U77"/>
    <mergeCell ref="U78:U79"/>
    <mergeCell ref="U66:U67"/>
    <mergeCell ref="U82:U83"/>
    <mergeCell ref="U84:U85"/>
    <mergeCell ref="T74:T75"/>
    <mergeCell ref="U70:U71"/>
    <mergeCell ref="V11:AC12"/>
    <mergeCell ref="AC14:AC15"/>
    <mergeCell ref="AC16:AC17"/>
    <mergeCell ref="AB14:AB15"/>
    <mergeCell ref="AB16:AB17"/>
    <mergeCell ref="AB20:AB21"/>
    <mergeCell ref="AB36:AB37"/>
    <mergeCell ref="R13:S13"/>
    <mergeCell ref="AC28:AC29"/>
    <mergeCell ref="U28:U29"/>
    <mergeCell ref="AA28:AA29"/>
    <mergeCell ref="AB30:AB31"/>
    <mergeCell ref="AB32:AB33"/>
    <mergeCell ref="AA14:AA15"/>
    <mergeCell ref="AA16:AA17"/>
    <mergeCell ref="AA20:AA21"/>
    <mergeCell ref="AA30:AA31"/>
    <mergeCell ref="N11:U12"/>
    <mergeCell ref="U14:U15"/>
    <mergeCell ref="U16:U17"/>
    <mergeCell ref="U20:U21"/>
    <mergeCell ref="T13:U13"/>
    <mergeCell ref="Z13:AA13"/>
    <mergeCell ref="AB13:AC13"/>
    <mergeCell ref="AC24:AC25"/>
    <mergeCell ref="AB22:AB23"/>
    <mergeCell ref="AB24:AB25"/>
    <mergeCell ref="AB28:AB29"/>
    <mergeCell ref="AC34:AC35"/>
    <mergeCell ref="AC22:AC23"/>
    <mergeCell ref="AA32:AA33"/>
    <mergeCell ref="AA24:AA25"/>
    <mergeCell ref="F11:M12"/>
    <mergeCell ref="M74:M75"/>
    <mergeCell ref="M54:M55"/>
    <mergeCell ref="M58:M59"/>
    <mergeCell ref="M52:M53"/>
    <mergeCell ref="U24:U25"/>
    <mergeCell ref="S68:S69"/>
    <mergeCell ref="S70:S71"/>
    <mergeCell ref="S74:S75"/>
    <mergeCell ref="K58:K59"/>
    <mergeCell ref="R30:R31"/>
    <mergeCell ref="R32:R33"/>
    <mergeCell ref="R36:R37"/>
    <mergeCell ref="R22:R23"/>
    <mergeCell ref="R24:R25"/>
    <mergeCell ref="R28:R29"/>
    <mergeCell ref="R14:R15"/>
    <mergeCell ref="R16:R17"/>
    <mergeCell ref="T22:T23"/>
    <mergeCell ref="T24:T25"/>
    <mergeCell ref="S54:S55"/>
    <mergeCell ref="S58:S59"/>
    <mergeCell ref="S60:S61"/>
    <mergeCell ref="S62:S63"/>
    <mergeCell ref="S66:S67"/>
    <mergeCell ref="R18:R19"/>
    <mergeCell ref="S18:S19"/>
    <mergeCell ref="U74:U75"/>
    <mergeCell ref="L14:L15"/>
    <mergeCell ref="L16:L17"/>
    <mergeCell ref="J40:J41"/>
    <mergeCell ref="L13:M13"/>
    <mergeCell ref="E14:E21"/>
    <mergeCell ref="E30:E37"/>
    <mergeCell ref="E46:E53"/>
    <mergeCell ref="S14:S15"/>
    <mergeCell ref="S16:S17"/>
    <mergeCell ref="S20:S21"/>
    <mergeCell ref="S30:S31"/>
    <mergeCell ref="S32:S33"/>
    <mergeCell ref="S36:S37"/>
    <mergeCell ref="S46:S47"/>
    <mergeCell ref="S50:S51"/>
    <mergeCell ref="S52:S53"/>
    <mergeCell ref="M22:M23"/>
    <mergeCell ref="K40:K41"/>
    <mergeCell ref="M40:M41"/>
    <mergeCell ref="M44:M45"/>
    <mergeCell ref="M24:M25"/>
    <mergeCell ref="R50:R51"/>
    <mergeCell ref="K16:K17"/>
    <mergeCell ref="K30:K31"/>
    <mergeCell ref="K32:K33"/>
    <mergeCell ref="S22:S23"/>
    <mergeCell ref="S24:S25"/>
    <mergeCell ref="S28:S29"/>
    <mergeCell ref="K28:K29"/>
    <mergeCell ref="E22:E29"/>
    <mergeCell ref="E38:E45"/>
    <mergeCell ref="K44:K45"/>
    <mergeCell ref="K36:K37"/>
    <mergeCell ref="L22:L23"/>
    <mergeCell ref="L24:L25"/>
    <mergeCell ref="L28:L29"/>
    <mergeCell ref="AQ84:AQ85"/>
    <mergeCell ref="AQ22:AQ23"/>
    <mergeCell ref="AP58:AP59"/>
    <mergeCell ref="AK60:AK61"/>
    <mergeCell ref="AI62:AI63"/>
    <mergeCell ref="E54:E61"/>
    <mergeCell ref="E62:E69"/>
    <mergeCell ref="AK68:AK69"/>
    <mergeCell ref="K62:K63"/>
    <mergeCell ref="K66:K67"/>
    <mergeCell ref="K68:K69"/>
    <mergeCell ref="M68:M69"/>
    <mergeCell ref="M62:M63"/>
    <mergeCell ref="M66:M67"/>
    <mergeCell ref="M60:M61"/>
    <mergeCell ref="AC68:AC69"/>
    <mergeCell ref="AC62:AC63"/>
    <mergeCell ref="AC66:AC67"/>
    <mergeCell ref="U50:U51"/>
    <mergeCell ref="U52:U53"/>
    <mergeCell ref="U58:U59"/>
    <mergeCell ref="AA22:AA23"/>
    <mergeCell ref="T28:T29"/>
    <mergeCell ref="U54:U55"/>
    <mergeCell ref="E78:E85"/>
    <mergeCell ref="S76:S77"/>
    <mergeCell ref="AI50:AI51"/>
    <mergeCell ref="AK50:AK51"/>
    <mergeCell ref="AI52:AI53"/>
    <mergeCell ref="AK52:AK53"/>
    <mergeCell ref="T76:T77"/>
    <mergeCell ref="AK54:AK55"/>
    <mergeCell ref="AI44:AI45"/>
    <mergeCell ref="AK44:AK45"/>
    <mergeCell ref="AA68:AA69"/>
    <mergeCell ref="AC52:AC53"/>
    <mergeCell ref="AI58:AI59"/>
    <mergeCell ref="AJ44:AJ45"/>
    <mergeCell ref="AK62:AK63"/>
    <mergeCell ref="AK66:AK67"/>
    <mergeCell ref="AI68:AI69"/>
    <mergeCell ref="U62:U63"/>
    <mergeCell ref="U46:U47"/>
    <mergeCell ref="AC38:AC39"/>
    <mergeCell ref="AC44:AC45"/>
    <mergeCell ref="AA50:AA51"/>
    <mergeCell ref="AA38:AA39"/>
    <mergeCell ref="AA48:AA49"/>
    <mergeCell ref="AH48:AH49"/>
    <mergeCell ref="AC46:AC47"/>
    <mergeCell ref="AI66:AI67"/>
    <mergeCell ref="AI46:AI47"/>
    <mergeCell ref="AA54:AA55"/>
    <mergeCell ref="AA58:AA59"/>
    <mergeCell ref="AA60:AA61"/>
    <mergeCell ref="AA62:AA63"/>
    <mergeCell ref="AA52:AA53"/>
    <mergeCell ref="AA66:AA67"/>
    <mergeCell ref="AB48:AB49"/>
    <mergeCell ref="AC48:AC49"/>
    <mergeCell ref="AI48:AI49"/>
    <mergeCell ref="AI64:AI65"/>
    <mergeCell ref="AC50:AC51"/>
    <mergeCell ref="AI54:AI55"/>
    <mergeCell ref="AD11:AK12"/>
    <mergeCell ref="AI14:AI15"/>
    <mergeCell ref="AK14:AK15"/>
    <mergeCell ref="AI16:AI17"/>
    <mergeCell ref="AK16:AK17"/>
    <mergeCell ref="AI20:AI21"/>
    <mergeCell ref="AK20:AK21"/>
    <mergeCell ref="AI30:AI31"/>
    <mergeCell ref="AK30:AK31"/>
    <mergeCell ref="AH14:AH15"/>
    <mergeCell ref="AH16:AH17"/>
    <mergeCell ref="AH20:AH21"/>
    <mergeCell ref="AH30:AH31"/>
    <mergeCell ref="AI22:AI23"/>
    <mergeCell ref="AK22:AK23"/>
    <mergeCell ref="AI24:AI25"/>
    <mergeCell ref="AK24:AK25"/>
    <mergeCell ref="AI28:AI29"/>
    <mergeCell ref="AK28:AK29"/>
    <mergeCell ref="AJ22:AJ23"/>
    <mergeCell ref="AJ24:AJ25"/>
    <mergeCell ref="AJ28:AJ29"/>
    <mergeCell ref="AJ14:AJ15"/>
    <mergeCell ref="AJ16:AJ17"/>
    <mergeCell ref="AJ18:AJ19"/>
    <mergeCell ref="AH13:AI13"/>
    <mergeCell ref="AJ13:AK13"/>
    <mergeCell ref="AJ20:AJ21"/>
    <mergeCell ref="AJ30:AJ31"/>
    <mergeCell ref="AI74:AI75"/>
    <mergeCell ref="AK74:AK75"/>
    <mergeCell ref="AI60:AI61"/>
    <mergeCell ref="AI116:AI117"/>
    <mergeCell ref="AK116:AK117"/>
    <mergeCell ref="AK98:AK99"/>
    <mergeCell ref="AI76:AI77"/>
    <mergeCell ref="AK76:AK77"/>
    <mergeCell ref="AI78:AI79"/>
    <mergeCell ref="AK78:AK79"/>
    <mergeCell ref="AJ76:AJ77"/>
    <mergeCell ref="AJ78:AJ79"/>
    <mergeCell ref="AI82:AI83"/>
    <mergeCell ref="AK82:AK83"/>
    <mergeCell ref="AI84:AI85"/>
    <mergeCell ref="AK84:AK85"/>
    <mergeCell ref="AJ82:AJ83"/>
    <mergeCell ref="AJ84:AJ85"/>
    <mergeCell ref="AI102:AI103"/>
    <mergeCell ref="AK102:AK103"/>
    <mergeCell ref="AI106:AI107"/>
    <mergeCell ref="AK106:AK107"/>
    <mergeCell ref="AI108:AI109"/>
    <mergeCell ref="AK108:AK109"/>
    <mergeCell ref="AJ108:AJ109"/>
    <mergeCell ref="AJ110:AJ111"/>
    <mergeCell ref="AJ114:AJ115"/>
    <mergeCell ref="AJ116:AJ117"/>
    <mergeCell ref="AJ102:AJ103"/>
    <mergeCell ref="AI110:AI111"/>
    <mergeCell ref="AK110:AK111"/>
    <mergeCell ref="AI114:AI115"/>
    <mergeCell ref="AK114:AK115"/>
    <mergeCell ref="AJ106:AJ107"/>
    <mergeCell ref="B94:B101"/>
    <mergeCell ref="C94:C95"/>
    <mergeCell ref="E94:E101"/>
    <mergeCell ref="J94:J95"/>
    <mergeCell ref="K94:K95"/>
    <mergeCell ref="L94:L95"/>
    <mergeCell ref="M94:M95"/>
    <mergeCell ref="R94:R95"/>
    <mergeCell ref="S94:S95"/>
    <mergeCell ref="C100:C101"/>
    <mergeCell ref="J100:J101"/>
    <mergeCell ref="K100:K101"/>
    <mergeCell ref="L100:L101"/>
    <mergeCell ref="M100:M101"/>
    <mergeCell ref="R100:R101"/>
    <mergeCell ref="S100:S101"/>
    <mergeCell ref="C96:C97"/>
    <mergeCell ref="J96:J97"/>
    <mergeCell ref="K96:K97"/>
    <mergeCell ref="L96:L97"/>
    <mergeCell ref="M96:M97"/>
    <mergeCell ref="S96:S97"/>
    <mergeCell ref="AH94:AH95"/>
    <mergeCell ref="AI94:AI95"/>
    <mergeCell ref="AJ94:AJ95"/>
    <mergeCell ref="AK94:AK95"/>
    <mergeCell ref="C98:C99"/>
    <mergeCell ref="J98:J99"/>
    <mergeCell ref="K98:K99"/>
    <mergeCell ref="L98:L99"/>
    <mergeCell ref="M98:M99"/>
    <mergeCell ref="R98:R99"/>
    <mergeCell ref="S98:S99"/>
    <mergeCell ref="T98:T99"/>
    <mergeCell ref="U98:U99"/>
    <mergeCell ref="Z98:Z99"/>
    <mergeCell ref="AA98:AA99"/>
    <mergeCell ref="AB98:AB99"/>
    <mergeCell ref="AC98:AC99"/>
    <mergeCell ref="AH98:AH99"/>
    <mergeCell ref="AI98:AI99"/>
    <mergeCell ref="AJ98:AJ99"/>
    <mergeCell ref="AK100:AK101"/>
    <mergeCell ref="AP100:AP101"/>
    <mergeCell ref="AQ100:AQ101"/>
    <mergeCell ref="AR100:AR101"/>
    <mergeCell ref="AS100:AS101"/>
    <mergeCell ref="T100:T101"/>
    <mergeCell ref="U100:U101"/>
    <mergeCell ref="Z100:Z101"/>
    <mergeCell ref="AA100:AA101"/>
    <mergeCell ref="AB100:AB101"/>
    <mergeCell ref="AC100:AC101"/>
    <mergeCell ref="AH100:AH101"/>
    <mergeCell ref="AI100:AI101"/>
    <mergeCell ref="AJ100:AJ101"/>
  </mergeCells>
  <conditionalFormatting sqref="K14:K117 M14:M117 S14:S117 U14:U117 AA14:AA117 AC14:AC117 AI14:AI117 AK14:AK117 AQ14:AQ117 AS14:AS117">
    <cfRule type="cellIs" dxfId="10" priority="1" operator="greaterThan">
      <formula>0.32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55B878-B09A-42FE-A78F-8718E851DBF6}">
  <sheetPr codeName="Sheet4"/>
  <dimension ref="A1:AS263"/>
  <sheetViews>
    <sheetView zoomScale="75" zoomScaleNormal="75" workbookViewId="0">
      <pane xSplit="5" ySplit="13" topLeftCell="F112" activePane="bottomRight" state="frozen"/>
      <selection pane="topRight" activeCell="F1" sqref="F1"/>
      <selection pane="bottomLeft" activeCell="A14" sqref="A14"/>
      <selection pane="bottomRight" activeCell="F251" sqref="F251"/>
    </sheetView>
  </sheetViews>
  <sheetFormatPr defaultRowHeight="15" x14ac:dyDescent="0.25"/>
  <cols>
    <col min="2" max="4" width="35.7109375" customWidth="1"/>
    <col min="5" max="21" width="12.7109375" customWidth="1"/>
    <col min="22" max="22" width="12.85546875" customWidth="1"/>
    <col min="23" max="45" width="12.7109375" customWidth="1"/>
  </cols>
  <sheetData>
    <row r="1" spans="1:45" ht="18.75" x14ac:dyDescent="0.3">
      <c r="A1" s="15" t="str">
        <f>'Food Cost Summary'!A1</f>
        <v>Yogen Fruz - Food Cost Summary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R1" s="1"/>
      <c r="T1" s="1"/>
      <c r="V1" s="1"/>
      <c r="W1" s="1"/>
      <c r="Z1" s="1"/>
      <c r="AB1" s="1"/>
      <c r="AD1" s="1"/>
      <c r="AE1" s="1"/>
      <c r="AH1" s="1"/>
      <c r="AJ1" s="1"/>
      <c r="AL1" s="1"/>
      <c r="AM1" s="1"/>
      <c r="AP1" s="1"/>
      <c r="AR1" s="1"/>
    </row>
    <row r="2" spans="1:45" ht="18.75" x14ac:dyDescent="0.3">
      <c r="A2" s="253" t="str" cm="1">
        <f t="array" aca="1" ref="A2" ca="1">_xlfn.TEXTAFTER(CELL("filename",A1),"]")</f>
        <v>Usensation</v>
      </c>
    </row>
    <row r="3" spans="1:45" ht="21" customHeight="1" x14ac:dyDescent="0.25">
      <c r="E3" s="337" t="s">
        <v>195</v>
      </c>
      <c r="F3" s="338"/>
      <c r="G3" s="339"/>
      <c r="H3" s="10" t="s">
        <v>68</v>
      </c>
      <c r="K3" s="10" t="s">
        <v>616</v>
      </c>
      <c r="L3" s="10" t="s">
        <v>617</v>
      </c>
      <c r="M3" s="10" t="s">
        <v>294</v>
      </c>
      <c r="N3" s="10" t="s">
        <v>814</v>
      </c>
    </row>
    <row r="4" spans="1:45" x14ac:dyDescent="0.25">
      <c r="E4" s="3" t="s">
        <v>7</v>
      </c>
      <c r="F4" s="3" t="s">
        <v>6</v>
      </c>
      <c r="G4" s="2">
        <v>6.65</v>
      </c>
      <c r="H4" s="2">
        <f>'Item Price Summary'!O95+'Item Price Summary'!O98+'Item Price Summary'!O108+'Item Price Summary'!O109</f>
        <v>0.25365166666666666</v>
      </c>
      <c r="I4" s="32">
        <f>G4-UFlavurs!G4</f>
        <v>1</v>
      </c>
      <c r="J4" t="s">
        <v>219</v>
      </c>
      <c r="K4" s="2">
        <v>6.65</v>
      </c>
      <c r="L4" s="2">
        <v>6.75</v>
      </c>
      <c r="M4" s="2">
        <v>6.65</v>
      </c>
      <c r="N4" s="2">
        <v>6.15</v>
      </c>
      <c r="T4" s="32"/>
      <c r="AB4" s="32"/>
      <c r="AJ4" s="32"/>
      <c r="AR4" s="32"/>
    </row>
    <row r="5" spans="1:45" x14ac:dyDescent="0.25">
      <c r="E5" s="3" t="s">
        <v>216</v>
      </c>
      <c r="F5" s="3" t="s">
        <v>96</v>
      </c>
      <c r="G5" s="2">
        <v>7.65</v>
      </c>
      <c r="H5" s="2">
        <f>'Item Price Summary'!O96+'Item Price Summary'!O99+'Item Price Summary'!O108+'Item Price Summary'!O109</f>
        <v>0.25882166666666667</v>
      </c>
      <c r="K5" s="2">
        <v>7.65</v>
      </c>
      <c r="L5" s="2">
        <v>7.75</v>
      </c>
      <c r="M5" s="2">
        <v>7.65</v>
      </c>
      <c r="N5" s="31" t="s">
        <v>116</v>
      </c>
    </row>
    <row r="6" spans="1:45" x14ac:dyDescent="0.25">
      <c r="E6" s="3" t="s">
        <v>16</v>
      </c>
      <c r="F6" s="3" t="s">
        <v>5</v>
      </c>
      <c r="G6" s="2">
        <v>8.65</v>
      </c>
      <c r="H6" s="2">
        <f>'Item Price Summary'!O97+'Item Price Summary'!O100+'Item Price Summary'!O108+'Item Price Summary'!O109</f>
        <v>0.29221166666666665</v>
      </c>
      <c r="K6" s="2">
        <v>8.65</v>
      </c>
      <c r="L6" s="2">
        <v>8.75</v>
      </c>
      <c r="M6" s="2">
        <v>8.65</v>
      </c>
      <c r="N6" s="2">
        <v>7.15</v>
      </c>
      <c r="O6" s="20"/>
      <c r="P6" s="20"/>
      <c r="Q6" s="20"/>
    </row>
    <row r="7" spans="1:45" x14ac:dyDescent="0.25">
      <c r="E7" s="3" t="s">
        <v>498</v>
      </c>
      <c r="F7" s="3" t="s">
        <v>4</v>
      </c>
      <c r="G7" s="12" t="s">
        <v>116</v>
      </c>
      <c r="H7" s="12" t="s">
        <v>116</v>
      </c>
      <c r="K7" s="12" t="s">
        <v>116</v>
      </c>
      <c r="L7" s="2">
        <v>10.75</v>
      </c>
      <c r="M7" s="2">
        <v>10.68</v>
      </c>
      <c r="N7" s="2">
        <v>8.15</v>
      </c>
    </row>
    <row r="8" spans="1:45" x14ac:dyDescent="0.25">
      <c r="E8" s="3" t="s">
        <v>17</v>
      </c>
      <c r="F8" s="3" t="s">
        <v>4</v>
      </c>
      <c r="G8" s="2">
        <v>10.65</v>
      </c>
      <c r="H8" s="2">
        <f>'Item Price Summary'!O101+'Item Price Summary'!O102+('Item Price Summary'!O108*2)+('Item Price Summary'!O109*2)+'Item Price Summary'!O112</f>
        <v>0.71585333333333334</v>
      </c>
      <c r="K8" s="2">
        <v>10.65</v>
      </c>
      <c r="L8" s="2">
        <v>10.75</v>
      </c>
      <c r="M8" s="2">
        <v>10.68</v>
      </c>
      <c r="N8" s="31" t="s">
        <v>116</v>
      </c>
    </row>
    <row r="9" spans="1:45" x14ac:dyDescent="0.25">
      <c r="E9" t="s">
        <v>460</v>
      </c>
    </row>
    <row r="11" spans="1:45" x14ac:dyDescent="0.25">
      <c r="F11" s="333" t="s">
        <v>61</v>
      </c>
      <c r="G11" s="333"/>
      <c r="H11" s="333"/>
      <c r="I11" s="333"/>
      <c r="J11" s="333"/>
      <c r="K11" s="333"/>
      <c r="L11" s="333"/>
      <c r="M11" s="333"/>
      <c r="N11" s="333" t="s">
        <v>233</v>
      </c>
      <c r="O11" s="333"/>
      <c r="P11" s="333"/>
      <c r="Q11" s="333"/>
      <c r="R11" s="333"/>
      <c r="S11" s="333"/>
      <c r="T11" s="333"/>
      <c r="U11" s="333"/>
      <c r="V11" s="333" t="s">
        <v>62</v>
      </c>
      <c r="W11" s="333"/>
      <c r="X11" s="333"/>
      <c r="Y11" s="333"/>
      <c r="Z11" s="333"/>
      <c r="AA11" s="333"/>
      <c r="AB11" s="333"/>
      <c r="AC11" s="333"/>
      <c r="AD11" s="333" t="s">
        <v>292</v>
      </c>
      <c r="AE11" s="333"/>
      <c r="AF11" s="333"/>
      <c r="AG11" s="333"/>
      <c r="AH11" s="333"/>
      <c r="AI11" s="333"/>
      <c r="AJ11" s="333"/>
      <c r="AK11" s="333"/>
      <c r="AL11" s="333" t="s">
        <v>63</v>
      </c>
      <c r="AM11" s="333"/>
      <c r="AN11" s="333"/>
      <c r="AO11" s="333"/>
      <c r="AP11" s="333"/>
      <c r="AQ11" s="333"/>
      <c r="AR11" s="333"/>
      <c r="AS11" s="333"/>
    </row>
    <row r="12" spans="1:45" x14ac:dyDescent="0.25">
      <c r="F12" s="333"/>
      <c r="G12" s="333"/>
      <c r="H12" s="333"/>
      <c r="I12" s="333"/>
      <c r="J12" s="333"/>
      <c r="K12" s="333"/>
      <c r="L12" s="333"/>
      <c r="M12" s="333"/>
      <c r="N12" s="333"/>
      <c r="O12" s="333"/>
      <c r="P12" s="333"/>
      <c r="Q12" s="333"/>
      <c r="R12" s="333"/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</row>
    <row r="13" spans="1:45" s="9" customFormat="1" x14ac:dyDescent="0.25">
      <c r="B13" s="13" t="s">
        <v>205</v>
      </c>
      <c r="C13" s="13" t="s">
        <v>66</v>
      </c>
      <c r="D13" s="13" t="s">
        <v>64</v>
      </c>
      <c r="E13" s="13"/>
      <c r="F13" s="13" t="s">
        <v>1</v>
      </c>
      <c r="G13" s="13" t="s">
        <v>234</v>
      </c>
      <c r="H13" s="13" t="s">
        <v>3</v>
      </c>
      <c r="I13" s="13" t="s">
        <v>98</v>
      </c>
      <c r="J13" s="334" t="s">
        <v>65</v>
      </c>
      <c r="K13" s="334"/>
      <c r="L13" s="334" t="s">
        <v>97</v>
      </c>
      <c r="M13" s="334"/>
      <c r="N13" s="13" t="s">
        <v>1</v>
      </c>
      <c r="O13" s="13" t="s">
        <v>234</v>
      </c>
      <c r="P13" s="13" t="s">
        <v>3</v>
      </c>
      <c r="Q13" s="13" t="s">
        <v>98</v>
      </c>
      <c r="R13" s="334" t="s">
        <v>65</v>
      </c>
      <c r="S13" s="334"/>
      <c r="T13" s="334" t="s">
        <v>97</v>
      </c>
      <c r="U13" s="334"/>
      <c r="V13" s="13" t="s">
        <v>1</v>
      </c>
      <c r="W13" s="13" t="s">
        <v>234</v>
      </c>
      <c r="X13" s="13" t="s">
        <v>3</v>
      </c>
      <c r="Y13" s="13" t="s">
        <v>98</v>
      </c>
      <c r="Z13" s="334" t="s">
        <v>65</v>
      </c>
      <c r="AA13" s="334"/>
      <c r="AB13" s="334" t="s">
        <v>97</v>
      </c>
      <c r="AC13" s="334"/>
      <c r="AD13" s="13" t="s">
        <v>1</v>
      </c>
      <c r="AE13" s="13" t="s">
        <v>234</v>
      </c>
      <c r="AF13" s="13" t="s">
        <v>3</v>
      </c>
      <c r="AG13" s="13" t="s">
        <v>98</v>
      </c>
      <c r="AH13" s="334" t="s">
        <v>65</v>
      </c>
      <c r="AI13" s="334"/>
      <c r="AJ13" s="334" t="s">
        <v>97</v>
      </c>
      <c r="AK13" s="334"/>
      <c r="AL13" s="13" t="s">
        <v>1</v>
      </c>
      <c r="AM13" s="13" t="s">
        <v>234</v>
      </c>
      <c r="AN13" s="13" t="s">
        <v>3</v>
      </c>
      <c r="AO13" s="13" t="s">
        <v>98</v>
      </c>
      <c r="AP13" s="334" t="s">
        <v>65</v>
      </c>
      <c r="AQ13" s="334"/>
      <c r="AR13" s="334" t="s">
        <v>97</v>
      </c>
      <c r="AS13" s="334"/>
    </row>
    <row r="14" spans="1:45" x14ac:dyDescent="0.25">
      <c r="A14">
        <v>1</v>
      </c>
      <c r="B14" s="325"/>
      <c r="C14" s="325" t="s">
        <v>937</v>
      </c>
      <c r="D14" s="21" t="s">
        <v>49</v>
      </c>
      <c r="E14" s="21"/>
      <c r="F14" s="251">
        <v>100</v>
      </c>
      <c r="G14" s="256">
        <v>0.02</v>
      </c>
      <c r="H14" s="4" t="s">
        <v>2</v>
      </c>
      <c r="I14" s="2">
        <f>IFERROR(INDEX('Item Price Summary'!$O:$O,MATCH($D14,'Item Price Summary'!$G:$G,0))*F14*(1+G14),0)</f>
        <v>0.75820662768031188</v>
      </c>
      <c r="J14" s="330">
        <f>SUM(I14:I23)</f>
        <v>1.5140169409588233</v>
      </c>
      <c r="K14" s="335">
        <f>J14/$G$4</f>
        <v>0.22767172044493583</v>
      </c>
      <c r="L14" s="330">
        <f>SUM(I14:I23)+$H$4</f>
        <v>1.7676686076254899</v>
      </c>
      <c r="M14" s="335">
        <f>L14/$G$4</f>
        <v>0.26581482821435937</v>
      </c>
      <c r="N14" s="257">
        <v>150</v>
      </c>
      <c r="O14" s="256">
        <v>0.02</v>
      </c>
      <c r="P14" s="4" t="s">
        <v>2</v>
      </c>
      <c r="Q14" s="2">
        <f>IFERROR(INDEX('Item Price Summary'!$O:$O,MATCH($D14,'Item Price Summary'!$G:$G,0))*N14*(1+O14),0)</f>
        <v>1.1373099415204677</v>
      </c>
      <c r="R14" s="330">
        <f>SUM(Q14:Q23)</f>
        <v>2.2710254114382349</v>
      </c>
      <c r="S14" s="335">
        <f>R14/$G$5</f>
        <v>0.29686606685467121</v>
      </c>
      <c r="T14" s="330">
        <f>SUM(Q14:Q23)+$H$5</f>
        <v>2.5298470781049014</v>
      </c>
      <c r="U14" s="335">
        <f>T14/$G$5</f>
        <v>0.33069896445815705</v>
      </c>
      <c r="V14" s="251">
        <v>200</v>
      </c>
      <c r="W14" s="256">
        <v>0.02</v>
      </c>
      <c r="X14" s="4" t="s">
        <v>2</v>
      </c>
      <c r="Y14" s="2">
        <f>IFERROR(INDEX('Item Price Summary'!$O:$O,MATCH($D14,'Item Price Summary'!$G:$G,0))*V14*(1+W14),0)</f>
        <v>1.5164132553606238</v>
      </c>
      <c r="Z14" s="330">
        <f>SUM(Y14:Y23)</f>
        <v>3.0280338819176467</v>
      </c>
      <c r="AA14" s="335">
        <f>Z14/$G$6</f>
        <v>0.35006172045290712</v>
      </c>
      <c r="AB14" s="330">
        <f>SUM(Y14:Y23)+$H$6</f>
        <v>3.3202455485843134</v>
      </c>
      <c r="AC14" s="335">
        <f>AB14/$G$6</f>
        <v>0.38384341602130789</v>
      </c>
      <c r="AD14" s="251">
        <v>300</v>
      </c>
      <c r="AE14" s="252">
        <v>0.02</v>
      </c>
      <c r="AF14" s="4" t="s">
        <v>2</v>
      </c>
      <c r="AG14" s="12">
        <f>IFERROR(INDEX('Item Price Summary'!$O:$O,MATCH($D14,'Item Price Summary'!$G:$G,0))*AD14*(1+AE14),0)</f>
        <v>2.2746198830409354</v>
      </c>
      <c r="AH14" s="331">
        <f>SUM(AG14:AG23)</f>
        <v>4.5420508228764698</v>
      </c>
      <c r="AI14" s="329" t="e">
        <f>AH14/$G$7</f>
        <v>#VALUE!</v>
      </c>
      <c r="AJ14" s="331" t="e">
        <f>SUM(AG14:AG23)+$H$7</f>
        <v>#VALUE!</v>
      </c>
      <c r="AK14" s="329" t="e">
        <f>AJ14/$G$7</f>
        <v>#VALUE!</v>
      </c>
      <c r="AL14" s="251">
        <v>300</v>
      </c>
      <c r="AM14" s="256">
        <v>0.02</v>
      </c>
      <c r="AN14" s="4" t="s">
        <v>2</v>
      </c>
      <c r="AO14" s="2">
        <f>IFERROR(INDEX('Item Price Summary'!$O:$O,MATCH($D14,'Item Price Summary'!$G:$G,0))*AL14*(1+AM14),0)</f>
        <v>2.2746198830409354</v>
      </c>
      <c r="AP14" s="330">
        <f>SUM(AO14:AO23)</f>
        <v>3.0308965769715779</v>
      </c>
      <c r="AQ14" s="335">
        <f>AP14/$G$8</f>
        <v>0.28459122788465518</v>
      </c>
      <c r="AR14" s="330">
        <f>SUM(AO14:AO23)+$H$8</f>
        <v>3.7467499103049113</v>
      </c>
      <c r="AS14" s="335">
        <f>AR14/$G$8</f>
        <v>0.35180750331501515</v>
      </c>
    </row>
    <row r="15" spans="1:45" x14ac:dyDescent="0.25">
      <c r="A15">
        <f>A14+1</f>
        <v>2</v>
      </c>
      <c r="B15" s="325"/>
      <c r="C15" s="325"/>
      <c r="D15" s="21" t="s">
        <v>20</v>
      </c>
      <c r="E15" s="21" t="s">
        <v>110</v>
      </c>
      <c r="F15" s="251">
        <v>20</v>
      </c>
      <c r="G15" s="256">
        <v>0</v>
      </c>
      <c r="H15" s="4" t="s">
        <v>2</v>
      </c>
      <c r="I15" s="2">
        <f>IFERROR(INDEX('Item Price Summary'!$O:$O,MATCH($D15,'Item Price Summary'!$G:$G,0))*F15*(1+G15),0)</f>
        <v>0.3256244626204281</v>
      </c>
      <c r="J15" s="335"/>
      <c r="K15" s="335"/>
      <c r="L15" s="335"/>
      <c r="M15" s="335"/>
      <c r="N15" s="257">
        <v>30</v>
      </c>
      <c r="O15" s="256">
        <v>0</v>
      </c>
      <c r="P15" s="4" t="s">
        <v>2</v>
      </c>
      <c r="Q15" s="2">
        <f>IFERROR(INDEX('Item Price Summary'!$O:$O,MATCH($D15,'Item Price Summary'!$G:$G,0))*N15*(1+O15),0)</f>
        <v>0.48843669393064221</v>
      </c>
      <c r="R15" s="335"/>
      <c r="S15" s="335"/>
      <c r="T15" s="335"/>
      <c r="U15" s="335"/>
      <c r="V15" s="251">
        <v>40</v>
      </c>
      <c r="W15" s="256">
        <v>0</v>
      </c>
      <c r="X15" s="4" t="s">
        <v>2</v>
      </c>
      <c r="Y15" s="2">
        <f>IFERROR(INDEX('Item Price Summary'!$O:$O,MATCH($D15,'Item Price Summary'!$G:$G,0))*V15*(1+W15),0)</f>
        <v>0.6512489252408562</v>
      </c>
      <c r="Z15" s="335"/>
      <c r="AA15" s="335"/>
      <c r="AB15" s="335"/>
      <c r="AC15" s="335"/>
      <c r="AD15" s="251">
        <v>60</v>
      </c>
      <c r="AE15" s="252">
        <v>0</v>
      </c>
      <c r="AF15" s="4" t="s">
        <v>2</v>
      </c>
      <c r="AG15" s="12">
        <f>IFERROR(INDEX('Item Price Summary'!$O:$O,MATCH($D15,'Item Price Summary'!$G:$G,0))*AD15*(1+AE15),0)</f>
        <v>0.97687338786128441</v>
      </c>
      <c r="AH15" s="329"/>
      <c r="AI15" s="329"/>
      <c r="AJ15" s="331"/>
      <c r="AK15" s="329"/>
      <c r="AL15" s="251">
        <v>30</v>
      </c>
      <c r="AM15" s="256">
        <v>0</v>
      </c>
      <c r="AN15" s="4" t="s">
        <v>2</v>
      </c>
      <c r="AO15" s="2">
        <f>IFERROR(INDEX('Item Price Summary'!$O:$O,MATCH($D15,'Item Price Summary'!$G:$G,0))*AL15*(1+AM15),0)</f>
        <v>0.48843669393064221</v>
      </c>
      <c r="AP15" s="335"/>
      <c r="AQ15" s="335"/>
      <c r="AR15" s="335"/>
      <c r="AS15" s="335"/>
    </row>
    <row r="16" spans="1:45" x14ac:dyDescent="0.25">
      <c r="A16">
        <f t="shared" ref="A16:A23" si="0">A15+1</f>
        <v>3</v>
      </c>
      <c r="B16" s="325"/>
      <c r="C16" s="325"/>
      <c r="D16" s="21" t="s">
        <v>397</v>
      </c>
      <c r="E16" s="21" t="s">
        <v>111</v>
      </c>
      <c r="F16" s="251">
        <v>8</v>
      </c>
      <c r="G16" s="256">
        <v>0</v>
      </c>
      <c r="H16" s="4" t="s">
        <v>2</v>
      </c>
      <c r="I16" s="2">
        <f>IFERROR(INDEX('Item Price Summary'!$O:$O,MATCH($D16,'Item Price Summary'!$G:$G,0))*F16*(1+G16),0)</f>
        <v>0.10305341828523558</v>
      </c>
      <c r="J16" s="335"/>
      <c r="K16" s="335"/>
      <c r="L16" s="335"/>
      <c r="M16" s="335"/>
      <c r="N16" s="257">
        <v>12</v>
      </c>
      <c r="O16" s="256">
        <v>0</v>
      </c>
      <c r="P16" s="4" t="s">
        <v>2</v>
      </c>
      <c r="Q16" s="2">
        <f>IFERROR(INDEX('Item Price Summary'!$O:$O,MATCH($D16,'Item Price Summary'!$G:$G,0))*N16*(1+O16),0)</f>
        <v>0.15458012742785338</v>
      </c>
      <c r="R16" s="335"/>
      <c r="S16" s="335"/>
      <c r="T16" s="335"/>
      <c r="U16" s="335"/>
      <c r="V16" s="251">
        <v>16</v>
      </c>
      <c r="W16" s="256">
        <v>0</v>
      </c>
      <c r="X16" s="4" t="s">
        <v>2</v>
      </c>
      <c r="Y16" s="2">
        <f>IFERROR(INDEX('Item Price Summary'!$O:$O,MATCH($D16,'Item Price Summary'!$G:$G,0))*V16*(1+W16),0)</f>
        <v>0.20610683657047116</v>
      </c>
      <c r="Z16" s="335"/>
      <c r="AA16" s="335"/>
      <c r="AB16" s="335"/>
      <c r="AC16" s="335"/>
      <c r="AD16" s="251">
        <v>24</v>
      </c>
      <c r="AE16" s="252">
        <v>0</v>
      </c>
      <c r="AF16" s="4" t="s">
        <v>2</v>
      </c>
      <c r="AG16" s="12">
        <f>IFERROR(INDEX('Item Price Summary'!$O:$O,MATCH($D16,'Item Price Summary'!$G:$G,0))*AD16*(1+AE16),0)</f>
        <v>0.30916025485570675</v>
      </c>
      <c r="AH16" s="329"/>
      <c r="AI16" s="329"/>
      <c r="AJ16" s="331"/>
      <c r="AK16" s="329"/>
      <c r="AL16" s="251">
        <v>0</v>
      </c>
      <c r="AM16" s="256">
        <v>0</v>
      </c>
      <c r="AN16" s="4" t="s">
        <v>2</v>
      </c>
      <c r="AO16" s="2">
        <f>IFERROR(INDEX('Item Price Summary'!$O:$O,MATCH($D16,'Item Price Summary'!$G:$G,0))*AL16*(1+AM16),0)</f>
        <v>0</v>
      </c>
      <c r="AP16" s="335"/>
      <c r="AQ16" s="335"/>
      <c r="AR16" s="335"/>
      <c r="AS16" s="335"/>
    </row>
    <row r="17" spans="1:45" x14ac:dyDescent="0.25">
      <c r="A17">
        <f t="shared" si="0"/>
        <v>4</v>
      </c>
      <c r="B17" s="325"/>
      <c r="C17" s="325"/>
      <c r="D17" s="21" t="s">
        <v>397</v>
      </c>
      <c r="E17" s="21" t="s">
        <v>112</v>
      </c>
      <c r="F17" s="251">
        <v>8</v>
      </c>
      <c r="G17" s="256">
        <v>0</v>
      </c>
      <c r="H17" s="4" t="s">
        <v>2</v>
      </c>
      <c r="I17" s="2">
        <f>IFERROR(INDEX('Item Price Summary'!$O:$O,MATCH($D17,'Item Price Summary'!$G:$G,0))*F17*(1+G17),0)</f>
        <v>0.10305341828523558</v>
      </c>
      <c r="J17" s="335"/>
      <c r="K17" s="335"/>
      <c r="L17" s="335"/>
      <c r="M17" s="335"/>
      <c r="N17" s="257">
        <v>12</v>
      </c>
      <c r="O17" s="256">
        <v>0</v>
      </c>
      <c r="P17" s="4" t="s">
        <v>2</v>
      </c>
      <c r="Q17" s="2">
        <f>IFERROR(INDEX('Item Price Summary'!$O:$O,MATCH($D17,'Item Price Summary'!$G:$G,0))*N17*(1+O17),0)</f>
        <v>0.15458012742785338</v>
      </c>
      <c r="R17" s="335"/>
      <c r="S17" s="335"/>
      <c r="T17" s="335"/>
      <c r="U17" s="335"/>
      <c r="V17" s="251">
        <v>16</v>
      </c>
      <c r="W17" s="256">
        <v>0</v>
      </c>
      <c r="X17" s="4" t="s">
        <v>2</v>
      </c>
      <c r="Y17" s="2">
        <f>IFERROR(INDEX('Item Price Summary'!$O:$O,MATCH($D17,'Item Price Summary'!$G:$G,0))*V17*(1+W17),0)</f>
        <v>0.20610683657047116</v>
      </c>
      <c r="Z17" s="335"/>
      <c r="AA17" s="335"/>
      <c r="AB17" s="335"/>
      <c r="AC17" s="335"/>
      <c r="AD17" s="251">
        <v>24</v>
      </c>
      <c r="AE17" s="252">
        <v>0</v>
      </c>
      <c r="AF17" s="4" t="s">
        <v>2</v>
      </c>
      <c r="AG17" s="12">
        <f>IFERROR(INDEX('Item Price Summary'!$O:$O,MATCH($D17,'Item Price Summary'!$G:$G,0))*AD17*(1+AE17),0)</f>
        <v>0.30916025485570675</v>
      </c>
      <c r="AH17" s="329"/>
      <c r="AI17" s="329"/>
      <c r="AJ17" s="331"/>
      <c r="AK17" s="329"/>
      <c r="AL17" s="251">
        <v>0</v>
      </c>
      <c r="AM17" s="256">
        <v>0</v>
      </c>
      <c r="AN17" s="4" t="s">
        <v>2</v>
      </c>
      <c r="AO17" s="2">
        <f>IFERROR(INDEX('Item Price Summary'!$O:$O,MATCH($D17,'Item Price Summary'!$G:$G,0))*AL17*(1+AM17),0)</f>
        <v>0</v>
      </c>
      <c r="AP17" s="335"/>
      <c r="AQ17" s="335"/>
      <c r="AR17" s="335"/>
      <c r="AS17" s="335"/>
    </row>
    <row r="18" spans="1:45" x14ac:dyDescent="0.25">
      <c r="A18">
        <f t="shared" si="0"/>
        <v>5</v>
      </c>
      <c r="B18" s="325"/>
      <c r="C18" s="325"/>
      <c r="D18" s="21" t="s">
        <v>21</v>
      </c>
      <c r="E18" s="21" t="s">
        <v>487</v>
      </c>
      <c r="F18" s="251">
        <v>28</v>
      </c>
      <c r="G18" s="256">
        <v>0</v>
      </c>
      <c r="H18" s="4" t="s">
        <v>2</v>
      </c>
      <c r="I18" s="2">
        <f>IFERROR(INDEX('Item Price Summary'!$O:$O,MATCH($D18,'Item Price Summary'!$G:$G,0))*F18*(1+G18),0)</f>
        <v>0.22407901408761216</v>
      </c>
      <c r="J18" s="335"/>
      <c r="K18" s="335"/>
      <c r="L18" s="335"/>
      <c r="M18" s="335"/>
      <c r="N18" s="257">
        <v>42</v>
      </c>
      <c r="O18" s="256">
        <v>0</v>
      </c>
      <c r="P18" s="4" t="s">
        <v>2</v>
      </c>
      <c r="Q18" s="2">
        <f>IFERROR(INDEX('Item Price Summary'!$O:$O,MATCH($D18,'Item Price Summary'!$G:$G,0))*N18*(1+O18),0)</f>
        <v>0.33611852113141821</v>
      </c>
      <c r="R18" s="335"/>
      <c r="S18" s="335"/>
      <c r="T18" s="335"/>
      <c r="U18" s="335"/>
      <c r="V18" s="251">
        <v>56</v>
      </c>
      <c r="W18" s="256">
        <v>0</v>
      </c>
      <c r="X18" s="4" t="s">
        <v>2</v>
      </c>
      <c r="Y18" s="2">
        <f>IFERROR(INDEX('Item Price Summary'!$O:$O,MATCH($D18,'Item Price Summary'!$G:$G,0))*V18*(1+W18),0)</f>
        <v>0.44815802817522432</v>
      </c>
      <c r="Z18" s="335"/>
      <c r="AA18" s="335"/>
      <c r="AB18" s="335"/>
      <c r="AC18" s="335"/>
      <c r="AD18" s="251">
        <v>84</v>
      </c>
      <c r="AE18" s="252">
        <v>0</v>
      </c>
      <c r="AF18" s="4" t="s">
        <v>2</v>
      </c>
      <c r="AG18" s="12">
        <f>IFERROR(INDEX('Item Price Summary'!$O:$O,MATCH($D18,'Item Price Summary'!$G:$G,0))*AD18*(1+AE18),0)</f>
        <v>0.67223704226283643</v>
      </c>
      <c r="AH18" s="329"/>
      <c r="AI18" s="329"/>
      <c r="AJ18" s="331"/>
      <c r="AK18" s="329"/>
      <c r="AL18" s="251">
        <v>0</v>
      </c>
      <c r="AM18" s="256">
        <v>0</v>
      </c>
      <c r="AN18" s="4" t="s">
        <v>2</v>
      </c>
      <c r="AO18" s="2">
        <f>IFERROR(INDEX('Item Price Summary'!$O:$O,MATCH($D18,'Item Price Summary'!$G:$G,0))*AL18*(1+AM18),0)</f>
        <v>0</v>
      </c>
      <c r="AP18" s="335"/>
      <c r="AQ18" s="335"/>
      <c r="AR18" s="335"/>
      <c r="AS18" s="335"/>
    </row>
    <row r="19" spans="1:45" x14ac:dyDescent="0.25">
      <c r="A19">
        <f t="shared" si="0"/>
        <v>6</v>
      </c>
      <c r="B19" s="325"/>
      <c r="C19" s="325"/>
      <c r="D19" s="21" t="s">
        <v>53</v>
      </c>
      <c r="E19" s="21" t="s">
        <v>486</v>
      </c>
      <c r="F19" s="251">
        <v>0</v>
      </c>
      <c r="G19" s="256">
        <v>0</v>
      </c>
      <c r="H19" s="4" t="s">
        <v>2</v>
      </c>
      <c r="I19" s="2">
        <f>IFERROR(INDEX('Item Price Summary'!$O:$O,MATCH($D19,'Item Price Summary'!$G:$G,0))*F19*(1+G19),0)</f>
        <v>0</v>
      </c>
      <c r="J19" s="335"/>
      <c r="K19" s="335"/>
      <c r="L19" s="335"/>
      <c r="M19" s="335"/>
      <c r="N19" s="257">
        <v>0</v>
      </c>
      <c r="O19" s="256">
        <v>0</v>
      </c>
      <c r="P19" s="4" t="s">
        <v>2</v>
      </c>
      <c r="Q19" s="2">
        <f>IFERROR(INDEX('Item Price Summary'!$O:$O,MATCH($D19,'Item Price Summary'!$G:$G,0))*N19*(1+O19),0)</f>
        <v>0</v>
      </c>
      <c r="R19" s="335"/>
      <c r="S19" s="335"/>
      <c r="T19" s="335"/>
      <c r="U19" s="335"/>
      <c r="V19" s="251">
        <v>0</v>
      </c>
      <c r="W19" s="256">
        <v>0</v>
      </c>
      <c r="X19" s="4" t="s">
        <v>2</v>
      </c>
      <c r="Y19" s="2">
        <f>IFERROR(INDEX('Item Price Summary'!$O:$O,MATCH($D19,'Item Price Summary'!$G:$G,0))*V19*(1+W19),0)</f>
        <v>0</v>
      </c>
      <c r="Z19" s="335"/>
      <c r="AA19" s="335"/>
      <c r="AB19" s="335"/>
      <c r="AC19" s="335"/>
      <c r="AD19" s="251">
        <v>0</v>
      </c>
      <c r="AE19" s="252">
        <v>0</v>
      </c>
      <c r="AF19" s="4" t="s">
        <v>2</v>
      </c>
      <c r="AG19" s="12">
        <f>IFERROR(INDEX('Item Price Summary'!$O:$O,MATCH($D19,'Item Price Summary'!$G:$G,0))*AD19*(1+AE19),0)</f>
        <v>0</v>
      </c>
      <c r="AH19" s="329"/>
      <c r="AI19" s="329"/>
      <c r="AJ19" s="331"/>
      <c r="AK19" s="329"/>
      <c r="AL19" s="251">
        <v>60</v>
      </c>
      <c r="AM19" s="256">
        <v>0</v>
      </c>
      <c r="AN19" s="4" t="s">
        <v>2</v>
      </c>
      <c r="AO19" s="2">
        <f>IFERROR(INDEX('Item Price Summary'!$O:$O,MATCH($D19,'Item Price Summary'!$G:$G,0))*AL19*(1+AM19),0)</f>
        <v>0.26784000000000002</v>
      </c>
      <c r="AP19" s="335"/>
      <c r="AQ19" s="335"/>
      <c r="AR19" s="335"/>
      <c r="AS19" s="335"/>
    </row>
    <row r="20" spans="1:45" x14ac:dyDescent="0.25">
      <c r="A20">
        <f t="shared" si="0"/>
        <v>7</v>
      </c>
      <c r="B20" s="325"/>
      <c r="C20" s="325"/>
      <c r="D20" s="21" t="s">
        <v>435</v>
      </c>
      <c r="E20" s="21"/>
      <c r="F20" s="251"/>
      <c r="G20" s="256">
        <v>0</v>
      </c>
      <c r="H20" s="4" t="s">
        <v>2</v>
      </c>
      <c r="I20" s="23">
        <f>IFERROR(INDEX('Item Price Summary'!$O:$O,MATCH($D20,'Item Price Summary'!$G:$G,0))*F20*(1+G20),0)</f>
        <v>0</v>
      </c>
      <c r="J20" s="335"/>
      <c r="K20" s="335"/>
      <c r="L20" s="335"/>
      <c r="M20" s="335"/>
      <c r="N20" s="257"/>
      <c r="O20" s="256">
        <v>0</v>
      </c>
      <c r="P20" s="4" t="s">
        <v>2</v>
      </c>
      <c r="Q20" s="2">
        <f>IFERROR(INDEX('Item Price Summary'!$O:$O,MATCH($D20,'Item Price Summary'!$G:$G,0))*N20*(1+O20),0)</f>
        <v>0</v>
      </c>
      <c r="R20" s="335"/>
      <c r="S20" s="335"/>
      <c r="T20" s="335"/>
      <c r="U20" s="335"/>
      <c r="V20" s="251"/>
      <c r="W20" s="256">
        <v>0</v>
      </c>
      <c r="X20" s="4" t="s">
        <v>2</v>
      </c>
      <c r="Y20" s="2">
        <f>IFERROR(INDEX('Item Price Summary'!$O:$O,MATCH($D20,'Item Price Summary'!$G:$G,0))*V20*(1+W20),0)</f>
        <v>0</v>
      </c>
      <c r="Z20" s="335"/>
      <c r="AA20" s="335"/>
      <c r="AB20" s="335"/>
      <c r="AC20" s="335"/>
      <c r="AD20" s="251"/>
      <c r="AE20" s="252">
        <v>0</v>
      </c>
      <c r="AF20" s="4" t="s">
        <v>2</v>
      </c>
      <c r="AG20" s="12">
        <f>IFERROR(INDEX('Item Price Summary'!$O:$O,MATCH($D20,'Item Price Summary'!$G:$G,0))*AD20*(1+AE20),0)</f>
        <v>0</v>
      </c>
      <c r="AH20" s="329"/>
      <c r="AI20" s="329"/>
      <c r="AJ20" s="331"/>
      <c r="AK20" s="329"/>
      <c r="AL20" s="251"/>
      <c r="AM20" s="256">
        <v>0</v>
      </c>
      <c r="AN20" s="4" t="s">
        <v>2</v>
      </c>
      <c r="AO20" s="2">
        <f>IFERROR(INDEX('Item Price Summary'!$O:$O,MATCH($D20,'Item Price Summary'!$G:$G,0))*AL20*(1+AM20),0)</f>
        <v>0</v>
      </c>
      <c r="AP20" s="335"/>
      <c r="AQ20" s="335"/>
      <c r="AR20" s="335"/>
      <c r="AS20" s="335"/>
    </row>
    <row r="21" spans="1:45" x14ac:dyDescent="0.25">
      <c r="A21">
        <f t="shared" si="0"/>
        <v>8</v>
      </c>
      <c r="B21" s="325"/>
      <c r="C21" s="325"/>
      <c r="D21" s="21" t="s">
        <v>435</v>
      </c>
      <c r="E21" s="21"/>
      <c r="F21" s="251"/>
      <c r="G21" s="256">
        <v>0</v>
      </c>
      <c r="H21" s="4" t="s">
        <v>2</v>
      </c>
      <c r="I21" s="23">
        <f>IFERROR(INDEX('Item Price Summary'!$O:$O,MATCH($D21,'Item Price Summary'!$G:$G,0))*F21*(1+G21),0)</f>
        <v>0</v>
      </c>
      <c r="J21" s="335"/>
      <c r="K21" s="335"/>
      <c r="L21" s="335"/>
      <c r="M21" s="335"/>
      <c r="N21" s="257"/>
      <c r="O21" s="256">
        <v>0</v>
      </c>
      <c r="P21" s="4" t="s">
        <v>2</v>
      </c>
      <c r="Q21" s="2">
        <f>IFERROR(INDEX('Item Price Summary'!$O:$O,MATCH($D21,'Item Price Summary'!$G:$G,0))*N21*(1+O21),0)</f>
        <v>0</v>
      </c>
      <c r="R21" s="335"/>
      <c r="S21" s="335"/>
      <c r="T21" s="335"/>
      <c r="U21" s="335"/>
      <c r="V21" s="251"/>
      <c r="W21" s="256">
        <v>0</v>
      </c>
      <c r="X21" s="4" t="s">
        <v>2</v>
      </c>
      <c r="Y21" s="2">
        <f>IFERROR(INDEX('Item Price Summary'!$O:$O,MATCH($D21,'Item Price Summary'!$G:$G,0))*V21*(1+W21),0)</f>
        <v>0</v>
      </c>
      <c r="Z21" s="335"/>
      <c r="AA21" s="335"/>
      <c r="AB21" s="335"/>
      <c r="AC21" s="335"/>
      <c r="AD21" s="251"/>
      <c r="AE21" s="252">
        <v>0</v>
      </c>
      <c r="AF21" s="4" t="s">
        <v>2</v>
      </c>
      <c r="AG21" s="12">
        <f>IFERROR(INDEX('Item Price Summary'!$O:$O,MATCH($D21,'Item Price Summary'!$G:$G,0))*AD21*(1+AE21),0)</f>
        <v>0</v>
      </c>
      <c r="AH21" s="329"/>
      <c r="AI21" s="329"/>
      <c r="AJ21" s="331"/>
      <c r="AK21" s="329"/>
      <c r="AL21" s="251"/>
      <c r="AM21" s="256">
        <v>0</v>
      </c>
      <c r="AN21" s="4" t="s">
        <v>2</v>
      </c>
      <c r="AO21" s="2">
        <f>IFERROR(INDEX('Item Price Summary'!$O:$O,MATCH($D21,'Item Price Summary'!$G:$G,0))*AL21*(1+AM21),0)</f>
        <v>0</v>
      </c>
      <c r="AP21" s="335"/>
      <c r="AQ21" s="335"/>
      <c r="AR21" s="335"/>
      <c r="AS21" s="335"/>
    </row>
    <row r="22" spans="1:45" x14ac:dyDescent="0.25">
      <c r="A22">
        <f t="shared" si="0"/>
        <v>9</v>
      </c>
      <c r="B22" s="325"/>
      <c r="C22" s="325"/>
      <c r="D22" s="21" t="s">
        <v>435</v>
      </c>
      <c r="E22" s="21"/>
      <c r="F22" s="251"/>
      <c r="G22" s="256">
        <v>0</v>
      </c>
      <c r="H22" s="4" t="s">
        <v>2</v>
      </c>
      <c r="I22" s="23">
        <f>IFERROR(INDEX('Item Price Summary'!$O:$O,MATCH($D22,'Item Price Summary'!$G:$G,0))*F22*(1+G22),0)</f>
        <v>0</v>
      </c>
      <c r="J22" s="335"/>
      <c r="K22" s="335"/>
      <c r="L22" s="335"/>
      <c r="M22" s="335"/>
      <c r="N22" s="257"/>
      <c r="O22" s="256">
        <v>0</v>
      </c>
      <c r="P22" s="4" t="s">
        <v>2</v>
      </c>
      <c r="Q22" s="2">
        <f>IFERROR(INDEX('Item Price Summary'!$O:$O,MATCH($D22,'Item Price Summary'!$G:$G,0))*N22*(1+O22),0)</f>
        <v>0</v>
      </c>
      <c r="R22" s="335"/>
      <c r="S22" s="335"/>
      <c r="T22" s="335"/>
      <c r="U22" s="335"/>
      <c r="V22" s="251"/>
      <c r="W22" s="256">
        <v>0</v>
      </c>
      <c r="X22" s="4" t="s">
        <v>2</v>
      </c>
      <c r="Y22" s="2">
        <f>IFERROR(INDEX('Item Price Summary'!$O:$O,MATCH($D22,'Item Price Summary'!$G:$G,0))*V22*(1+W22),0)</f>
        <v>0</v>
      </c>
      <c r="Z22" s="335"/>
      <c r="AA22" s="335"/>
      <c r="AB22" s="335"/>
      <c r="AC22" s="335"/>
      <c r="AD22" s="251"/>
      <c r="AE22" s="252">
        <v>0</v>
      </c>
      <c r="AF22" s="4" t="s">
        <v>2</v>
      </c>
      <c r="AG22" s="12">
        <f>IFERROR(INDEX('Item Price Summary'!$O:$O,MATCH($D22,'Item Price Summary'!$G:$G,0))*AD22*(1+AE22),0)</f>
        <v>0</v>
      </c>
      <c r="AH22" s="329"/>
      <c r="AI22" s="329"/>
      <c r="AJ22" s="331"/>
      <c r="AK22" s="329"/>
      <c r="AL22" s="251"/>
      <c r="AM22" s="256">
        <v>0</v>
      </c>
      <c r="AN22" s="4" t="s">
        <v>2</v>
      </c>
      <c r="AO22" s="2">
        <f>IFERROR(INDEX('Item Price Summary'!$O:$O,MATCH($D22,'Item Price Summary'!$G:$G,0))*AL22*(1+AM22),0)</f>
        <v>0</v>
      </c>
      <c r="AP22" s="335"/>
      <c r="AQ22" s="335"/>
      <c r="AR22" s="335"/>
      <c r="AS22" s="335"/>
    </row>
    <row r="23" spans="1:45" x14ac:dyDescent="0.25">
      <c r="A23">
        <f t="shared" si="0"/>
        <v>10</v>
      </c>
      <c r="B23" s="325"/>
      <c r="C23" s="325"/>
      <c r="D23" s="21" t="s">
        <v>435</v>
      </c>
      <c r="E23" s="21"/>
      <c r="F23" s="251"/>
      <c r="G23" s="256">
        <v>0</v>
      </c>
      <c r="H23" s="4" t="s">
        <v>2</v>
      </c>
      <c r="I23" s="23">
        <f>IFERROR(INDEX('Item Price Summary'!$O:$O,MATCH($D23,'Item Price Summary'!$G:$G,0))*F23*(1+G23),0)</f>
        <v>0</v>
      </c>
      <c r="J23" s="335"/>
      <c r="K23" s="335"/>
      <c r="L23" s="335"/>
      <c r="M23" s="335"/>
      <c r="N23" s="257"/>
      <c r="O23" s="256">
        <v>0</v>
      </c>
      <c r="P23" s="4" t="s">
        <v>2</v>
      </c>
      <c r="Q23" s="2">
        <f>IFERROR(INDEX('Item Price Summary'!$O:$O,MATCH($D23,'Item Price Summary'!$G:$G,0))*N23*(1+O23),0)</f>
        <v>0</v>
      </c>
      <c r="R23" s="335"/>
      <c r="S23" s="335"/>
      <c r="T23" s="335"/>
      <c r="U23" s="335"/>
      <c r="V23" s="251"/>
      <c r="W23" s="256">
        <v>0</v>
      </c>
      <c r="X23" s="4" t="s">
        <v>2</v>
      </c>
      <c r="Y23" s="2">
        <f>IFERROR(INDEX('Item Price Summary'!$O:$O,MATCH($D23,'Item Price Summary'!$G:$G,0))*V23*(1+W23),0)</f>
        <v>0</v>
      </c>
      <c r="Z23" s="335"/>
      <c r="AA23" s="335"/>
      <c r="AB23" s="335"/>
      <c r="AC23" s="335"/>
      <c r="AD23" s="251"/>
      <c r="AE23" s="252">
        <v>0</v>
      </c>
      <c r="AF23" s="4"/>
      <c r="AG23" s="12">
        <f>IFERROR(INDEX('Item Price Summary'!$O:$O,MATCH($D23,'Item Price Summary'!$G:$G,0))*AD23*(1+AE23),0)</f>
        <v>0</v>
      </c>
      <c r="AH23" s="329"/>
      <c r="AI23" s="329"/>
      <c r="AJ23" s="331"/>
      <c r="AK23" s="329"/>
      <c r="AL23" s="251"/>
      <c r="AM23" s="256">
        <v>0</v>
      </c>
      <c r="AN23" s="4" t="s">
        <v>2</v>
      </c>
      <c r="AO23" s="2">
        <f>IFERROR(INDEX('Item Price Summary'!$O:$O,MATCH($D23,'Item Price Summary'!$G:$G,0))*AL23*(1+AM23),0)</f>
        <v>0</v>
      </c>
      <c r="AP23" s="335"/>
      <c r="AQ23" s="335"/>
      <c r="AR23" s="335"/>
      <c r="AS23" s="335"/>
    </row>
    <row r="24" spans="1:45" x14ac:dyDescent="0.25">
      <c r="A24">
        <v>1</v>
      </c>
      <c r="B24" s="325"/>
      <c r="C24" s="325" t="s">
        <v>951</v>
      </c>
      <c r="D24" s="21" t="s">
        <v>49</v>
      </c>
      <c r="E24" s="21"/>
      <c r="F24" s="251">
        <v>100</v>
      </c>
      <c r="G24" s="256">
        <v>0.02</v>
      </c>
      <c r="H24" s="4" t="s">
        <v>2</v>
      </c>
      <c r="I24" s="2">
        <f>IFERROR(INDEX('Item Price Summary'!$O:$O,MATCH($D24,'Item Price Summary'!$G:$G,0))*F24*(1+G24),0)</f>
        <v>0.75820662768031188</v>
      </c>
      <c r="J24" s="330">
        <f>SUM(I24:I33)</f>
        <v>1.8059698816277412</v>
      </c>
      <c r="K24" s="335">
        <f t="shared" ref="K24" si="1">J24/$G$4</f>
        <v>0.27157441828988588</v>
      </c>
      <c r="L24" s="330">
        <f>SUM(I24:I33)+$H$4</f>
        <v>2.059621548294408</v>
      </c>
      <c r="M24" s="335">
        <f>L24/$G$4</f>
        <v>0.30971752605930947</v>
      </c>
      <c r="N24" s="257">
        <v>100</v>
      </c>
      <c r="O24" s="256">
        <v>0.02</v>
      </c>
      <c r="P24" s="4" t="s">
        <v>2</v>
      </c>
      <c r="Q24" s="2">
        <f>IFERROR(INDEX('Item Price Summary'!$O:$O,MATCH($D24,'Item Price Summary'!$G:$G,0))*N24*(1+O24),0)</f>
        <v>0.75820662768031188</v>
      </c>
      <c r="R24" s="330">
        <f>SUM(Q24:Q33)</f>
        <v>2.5181604754630538</v>
      </c>
      <c r="S24" s="335">
        <f t="shared" ref="S24" si="2">R24/$G$5</f>
        <v>0.32917130398209854</v>
      </c>
      <c r="T24" s="330">
        <f t="shared" ref="T24" si="3">SUM(Q24:Q33)+$H$5</f>
        <v>2.7769821421297203</v>
      </c>
      <c r="U24" s="335">
        <f t="shared" ref="U24" si="4">T24/$G$5</f>
        <v>0.36300420158558433</v>
      </c>
      <c r="V24" s="251">
        <v>150</v>
      </c>
      <c r="W24" s="256">
        <v>0.02</v>
      </c>
      <c r="X24" s="4" t="s">
        <v>2</v>
      </c>
      <c r="Y24" s="2">
        <f>IFERROR(INDEX('Item Price Summary'!$O:$O,MATCH($D24,'Item Price Summary'!$G:$G,0))*V24*(1+W24),0)</f>
        <v>1.1373099415204677</v>
      </c>
      <c r="Z24" s="330">
        <f>SUM(Y24:Y33)</f>
        <v>3.2328364494153261</v>
      </c>
      <c r="AA24" s="335">
        <f t="shared" ref="AA24" si="5">Z24/$G$6</f>
        <v>0.37373831785148276</v>
      </c>
      <c r="AB24" s="330">
        <f t="shared" ref="AB24" si="6">SUM(Y24:Y33)+$H$6</f>
        <v>3.5250481160819929</v>
      </c>
      <c r="AC24" s="335">
        <f t="shared" ref="AC24" si="7">AB24/$G$6</f>
        <v>0.40752001341988353</v>
      </c>
      <c r="AD24" s="251">
        <v>200</v>
      </c>
      <c r="AE24" s="252">
        <v>0.02</v>
      </c>
      <c r="AF24" s="4" t="s">
        <v>2</v>
      </c>
      <c r="AG24" s="12">
        <f>IFERROR(INDEX('Item Price Summary'!$O:$O,MATCH($D24,'Item Price Summary'!$G:$G,0))*AD24*(1+AE24),0)</f>
        <v>1.5164132553606238</v>
      </c>
      <c r="AH24" s="331">
        <f>SUM(AG24:AG33)</f>
        <v>4.6597030172029115</v>
      </c>
      <c r="AI24" s="329" t="e">
        <f t="shared" ref="AI24" si="8">AH24/$G$7</f>
        <v>#VALUE!</v>
      </c>
      <c r="AJ24" s="331" t="e">
        <f t="shared" ref="AJ24" si="9">SUM(AG24:AG33)+$H$7</f>
        <v>#VALUE!</v>
      </c>
      <c r="AK24" s="329" t="e">
        <f t="shared" ref="AK24" si="10">AJ24/$G$7</f>
        <v>#VALUE!</v>
      </c>
      <c r="AL24" s="251">
        <v>200</v>
      </c>
      <c r="AM24" s="256">
        <v>0.02</v>
      </c>
      <c r="AN24" s="4" t="s">
        <v>2</v>
      </c>
      <c r="AO24" s="2">
        <f>IFERROR(INDEX('Item Price Summary'!$O:$O,MATCH($D24,'Item Price Summary'!$G:$G,0))*AL24*(1+AM24),0)</f>
        <v>1.5164132553606238</v>
      </c>
      <c r="AP24" s="330">
        <f>SUM(AO24:AO33)</f>
        <v>4.6597030172029115</v>
      </c>
      <c r="AQ24" s="335">
        <f t="shared" ref="AQ24" si="11">AP24/$G$8</f>
        <v>0.43753079973736259</v>
      </c>
      <c r="AR24" s="330">
        <f t="shared" ref="AR24" si="12">SUM(AO24:AO33)+$H$8</f>
        <v>5.3755563505362449</v>
      </c>
      <c r="AS24" s="335">
        <f t="shared" ref="AS24" si="13">AR24/$G$8</f>
        <v>0.50474707516772255</v>
      </c>
    </row>
    <row r="25" spans="1:45" x14ac:dyDescent="0.25">
      <c r="A25">
        <f>A24+1</f>
        <v>2</v>
      </c>
      <c r="B25" s="325"/>
      <c r="C25" s="325"/>
      <c r="D25" s="21" t="s">
        <v>50</v>
      </c>
      <c r="E25" s="21"/>
      <c r="F25" s="251">
        <v>50</v>
      </c>
      <c r="G25" s="256">
        <v>0.02</v>
      </c>
      <c r="H25" s="4" t="s">
        <v>2</v>
      </c>
      <c r="I25" s="23">
        <f>IFERROR(INDEX('Item Price Summary'!$O:$O,MATCH($D25,'Item Price Summary'!$G:$G,0))*F25*(1+G25),0)</f>
        <v>0.37661793372319691</v>
      </c>
      <c r="J25" s="335"/>
      <c r="K25" s="335"/>
      <c r="L25" s="335"/>
      <c r="M25" s="335"/>
      <c r="N25" s="257">
        <v>100</v>
      </c>
      <c r="O25" s="256">
        <v>0.02</v>
      </c>
      <c r="P25" s="4" t="s">
        <v>2</v>
      </c>
      <c r="Q25" s="23">
        <f>IFERROR(INDEX('Item Price Summary'!$O:$O,MATCH($D25,'Item Price Summary'!$G:$G,0))*N25*(1+O25),0)</f>
        <v>0.75323586744639381</v>
      </c>
      <c r="R25" s="335"/>
      <c r="S25" s="335"/>
      <c r="T25" s="335"/>
      <c r="U25" s="335"/>
      <c r="V25" s="251">
        <v>100</v>
      </c>
      <c r="W25" s="256">
        <v>0.02</v>
      </c>
      <c r="X25" s="4" t="s">
        <v>2</v>
      </c>
      <c r="Y25" s="23">
        <f>IFERROR(INDEX('Item Price Summary'!$O:$O,MATCH($D25,'Item Price Summary'!$G:$G,0))*V25*(1+W25),0)</f>
        <v>0.75323586744639381</v>
      </c>
      <c r="Z25" s="335"/>
      <c r="AA25" s="335"/>
      <c r="AB25" s="335"/>
      <c r="AC25" s="335"/>
      <c r="AD25" s="251">
        <v>150</v>
      </c>
      <c r="AE25" s="252">
        <v>0.02</v>
      </c>
      <c r="AF25" s="4" t="s">
        <v>2</v>
      </c>
      <c r="AG25" s="38">
        <f>IFERROR(INDEX('Item Price Summary'!$O:$O,MATCH($D25,'Item Price Summary'!$G:$G,0))*AD25*(1+AE25),0)</f>
        <v>1.1298538011695909</v>
      </c>
      <c r="AH25" s="329"/>
      <c r="AI25" s="329"/>
      <c r="AJ25" s="331"/>
      <c r="AK25" s="329"/>
      <c r="AL25" s="251">
        <v>150</v>
      </c>
      <c r="AM25" s="256">
        <v>0.02</v>
      </c>
      <c r="AN25" s="4" t="s">
        <v>2</v>
      </c>
      <c r="AO25" s="23">
        <f>IFERROR(INDEX('Item Price Summary'!$O:$O,MATCH($D25,'Item Price Summary'!$G:$G,0))*AL25*(1+AM25),0)</f>
        <v>1.1298538011695909</v>
      </c>
      <c r="AP25" s="335"/>
      <c r="AQ25" s="335"/>
      <c r="AR25" s="335"/>
      <c r="AS25" s="335"/>
    </row>
    <row r="26" spans="1:45" x14ac:dyDescent="0.25">
      <c r="A26">
        <f t="shared" ref="A26:A33" si="14">A25+1</f>
        <v>3</v>
      </c>
      <c r="B26" s="325"/>
      <c r="C26" s="325"/>
      <c r="D26" s="21" t="s">
        <v>379</v>
      </c>
      <c r="E26" s="21" t="s">
        <v>110</v>
      </c>
      <c r="F26" s="251">
        <v>10</v>
      </c>
      <c r="G26" s="256">
        <v>0</v>
      </c>
      <c r="H26" s="4" t="s">
        <v>2</v>
      </c>
      <c r="I26" s="23">
        <f>IFERROR(INDEX('Item Price Summary'!$O:$O,MATCH($D26,'Item Price Summary'!$G:$G,0))*F26*(1+G26),0)</f>
        <v>0.40830883793846756</v>
      </c>
      <c r="J26" s="335"/>
      <c r="K26" s="335"/>
      <c r="L26" s="335"/>
      <c r="M26" s="335"/>
      <c r="N26" s="257">
        <v>15</v>
      </c>
      <c r="O26" s="256">
        <v>0</v>
      </c>
      <c r="P26" s="4" t="s">
        <v>2</v>
      </c>
      <c r="Q26" s="23">
        <f>IFERROR(INDEX('Item Price Summary'!$O:$O,MATCH($D26,'Item Price Summary'!$G:$G,0))*N26*(1+O26),0)</f>
        <v>0.61246325690770131</v>
      </c>
      <c r="R26" s="335"/>
      <c r="S26" s="335"/>
      <c r="T26" s="335"/>
      <c r="U26" s="335"/>
      <c r="V26" s="251">
        <v>20</v>
      </c>
      <c r="W26" s="256">
        <v>0</v>
      </c>
      <c r="X26" s="4" t="s">
        <v>2</v>
      </c>
      <c r="Y26" s="23">
        <f>IFERROR(INDEX('Item Price Summary'!$O:$O,MATCH($D26,'Item Price Summary'!$G:$G,0))*V26*(1+W26),0)</f>
        <v>0.81661767587693512</v>
      </c>
      <c r="Z26" s="335"/>
      <c r="AA26" s="335"/>
      <c r="AB26" s="335"/>
      <c r="AC26" s="335"/>
      <c r="AD26" s="251">
        <v>30</v>
      </c>
      <c r="AE26" s="252">
        <v>0</v>
      </c>
      <c r="AF26" s="4" t="s">
        <v>2</v>
      </c>
      <c r="AG26" s="38">
        <f>IFERROR(INDEX('Item Price Summary'!$O:$O,MATCH($D26,'Item Price Summary'!$G:$G,0))*AD26*(1+AE26),0)</f>
        <v>1.2249265138154026</v>
      </c>
      <c r="AH26" s="329"/>
      <c r="AI26" s="329"/>
      <c r="AJ26" s="331"/>
      <c r="AK26" s="329"/>
      <c r="AL26" s="251">
        <v>30</v>
      </c>
      <c r="AM26" s="256">
        <v>0</v>
      </c>
      <c r="AN26" s="4" t="s">
        <v>2</v>
      </c>
      <c r="AO26" s="23">
        <f>IFERROR(INDEX('Item Price Summary'!$O:$O,MATCH($D26,'Item Price Summary'!$G:$G,0))*AL26*(1+AM26),0)</f>
        <v>1.2249265138154026</v>
      </c>
      <c r="AP26" s="335"/>
      <c r="AQ26" s="335"/>
      <c r="AR26" s="335"/>
      <c r="AS26" s="335"/>
    </row>
    <row r="27" spans="1:45" x14ac:dyDescent="0.25">
      <c r="A27">
        <f t="shared" si="14"/>
        <v>4</v>
      </c>
      <c r="B27" s="325"/>
      <c r="C27" s="325"/>
      <c r="D27" s="21" t="s">
        <v>107</v>
      </c>
      <c r="E27" s="21" t="s">
        <v>112</v>
      </c>
      <c r="F27" s="251">
        <v>20</v>
      </c>
      <c r="G27" s="256">
        <v>0</v>
      </c>
      <c r="H27" s="4" t="s">
        <v>2</v>
      </c>
      <c r="I27" s="23">
        <f>IFERROR(INDEX('Item Price Summary'!$O:$O,MATCH($D27,'Item Price Summary'!$G:$G,0))*F27*(1+G27),0)</f>
        <v>0.26283648228576473</v>
      </c>
      <c r="J27" s="335"/>
      <c r="K27" s="335"/>
      <c r="L27" s="335"/>
      <c r="M27" s="335"/>
      <c r="N27" s="257">
        <v>30</v>
      </c>
      <c r="O27" s="256">
        <v>0</v>
      </c>
      <c r="P27" s="4" t="s">
        <v>2</v>
      </c>
      <c r="Q27" s="23">
        <f>IFERROR(INDEX('Item Price Summary'!$O:$O,MATCH($D27,'Item Price Summary'!$G:$G,0))*N27*(1+O27),0)</f>
        <v>0.39425472342864704</v>
      </c>
      <c r="R27" s="335"/>
      <c r="S27" s="335"/>
      <c r="T27" s="335"/>
      <c r="U27" s="335"/>
      <c r="V27" s="251">
        <v>40</v>
      </c>
      <c r="W27" s="256">
        <v>0</v>
      </c>
      <c r="X27" s="4" t="s">
        <v>2</v>
      </c>
      <c r="Y27" s="23">
        <f>IFERROR(INDEX('Item Price Summary'!$O:$O,MATCH($D27,'Item Price Summary'!$G:$G,0))*V27*(1+W27),0)</f>
        <v>0.52567296457152946</v>
      </c>
      <c r="Z27" s="335"/>
      <c r="AA27" s="335"/>
      <c r="AB27" s="335"/>
      <c r="AC27" s="335"/>
      <c r="AD27" s="251">
        <v>60</v>
      </c>
      <c r="AE27" s="252">
        <v>0</v>
      </c>
      <c r="AF27" s="4" t="s">
        <v>2</v>
      </c>
      <c r="AG27" s="38">
        <f>IFERROR(INDEX('Item Price Summary'!$O:$O,MATCH($D27,'Item Price Summary'!$G:$G,0))*AD27*(1+AE27),0)</f>
        <v>0.78850944685729407</v>
      </c>
      <c r="AH27" s="329"/>
      <c r="AI27" s="329"/>
      <c r="AJ27" s="331"/>
      <c r="AK27" s="329"/>
      <c r="AL27" s="251">
        <v>60</v>
      </c>
      <c r="AM27" s="256">
        <v>0</v>
      </c>
      <c r="AN27" s="4" t="s">
        <v>2</v>
      </c>
      <c r="AO27" s="23">
        <f>IFERROR(INDEX('Item Price Summary'!$O:$O,MATCH($D27,'Item Price Summary'!$G:$G,0))*AL27*(1+AM27),0)</f>
        <v>0.78850944685729407</v>
      </c>
      <c r="AP27" s="335"/>
      <c r="AQ27" s="335"/>
      <c r="AR27" s="335"/>
      <c r="AS27" s="335"/>
    </row>
    <row r="28" spans="1:45" x14ac:dyDescent="0.25">
      <c r="A28">
        <f t="shared" si="14"/>
        <v>5</v>
      </c>
      <c r="B28" s="325"/>
      <c r="C28" s="325"/>
      <c r="D28" s="21" t="s">
        <v>435</v>
      </c>
      <c r="E28" s="21"/>
      <c r="F28" s="251"/>
      <c r="G28" s="256">
        <v>0</v>
      </c>
      <c r="H28" s="4" t="s">
        <v>2</v>
      </c>
      <c r="I28" s="23">
        <f>IFERROR(INDEX('Item Price Summary'!$O:$O,MATCH($D28,'Item Price Summary'!$G:$G,0))*F28*(1+G28),0)</f>
        <v>0</v>
      </c>
      <c r="J28" s="335"/>
      <c r="K28" s="335"/>
      <c r="L28" s="335"/>
      <c r="M28" s="335"/>
      <c r="N28" s="257"/>
      <c r="O28" s="256">
        <v>0</v>
      </c>
      <c r="P28" s="4" t="s">
        <v>2</v>
      </c>
      <c r="Q28" s="23">
        <f>IFERROR(INDEX('Item Price Summary'!$O:$O,MATCH($D28,'Item Price Summary'!$G:$G,0))*N28*(1+O28),0)</f>
        <v>0</v>
      </c>
      <c r="R28" s="335"/>
      <c r="S28" s="335"/>
      <c r="T28" s="335"/>
      <c r="U28" s="335"/>
      <c r="V28" s="251"/>
      <c r="W28" s="256">
        <v>0</v>
      </c>
      <c r="X28" s="4" t="s">
        <v>2</v>
      </c>
      <c r="Y28" s="23">
        <f>IFERROR(INDEX('Item Price Summary'!$O:$O,MATCH($D28,'Item Price Summary'!$G:$G,0))*V28*(1+W28),0)</f>
        <v>0</v>
      </c>
      <c r="Z28" s="335"/>
      <c r="AA28" s="335"/>
      <c r="AB28" s="335"/>
      <c r="AC28" s="335"/>
      <c r="AD28" s="251"/>
      <c r="AE28" s="252">
        <v>0</v>
      </c>
      <c r="AF28" s="4" t="s">
        <v>2</v>
      </c>
      <c r="AG28" s="38">
        <f>IFERROR(INDEX('Item Price Summary'!$O:$O,MATCH($D28,'Item Price Summary'!$G:$G,0))*AD28*(1+AE28),0)</f>
        <v>0</v>
      </c>
      <c r="AH28" s="329"/>
      <c r="AI28" s="329"/>
      <c r="AJ28" s="331"/>
      <c r="AK28" s="329"/>
      <c r="AL28" s="251"/>
      <c r="AM28" s="256">
        <v>0</v>
      </c>
      <c r="AN28" s="4" t="s">
        <v>2</v>
      </c>
      <c r="AO28" s="23">
        <f>IFERROR(INDEX('Item Price Summary'!$O:$O,MATCH($D28,'Item Price Summary'!$G:$G,0))*AL28*(1+AM28),0)</f>
        <v>0</v>
      </c>
      <c r="AP28" s="335"/>
      <c r="AQ28" s="335"/>
      <c r="AR28" s="335"/>
      <c r="AS28" s="335"/>
    </row>
    <row r="29" spans="1:45" x14ac:dyDescent="0.25">
      <c r="A29">
        <f t="shared" si="14"/>
        <v>6</v>
      </c>
      <c r="B29" s="325"/>
      <c r="C29" s="325"/>
      <c r="D29" s="21" t="s">
        <v>435</v>
      </c>
      <c r="E29" s="21"/>
      <c r="F29" s="251"/>
      <c r="G29" s="256">
        <v>0</v>
      </c>
      <c r="H29" s="4" t="s">
        <v>2</v>
      </c>
      <c r="I29" s="23">
        <f>IFERROR(INDEX('Item Price Summary'!$O:$O,MATCH($D29,'Item Price Summary'!$G:$G,0))*F29*(1+G29),0)</f>
        <v>0</v>
      </c>
      <c r="J29" s="335"/>
      <c r="K29" s="335"/>
      <c r="L29" s="335"/>
      <c r="M29" s="335"/>
      <c r="N29" s="257"/>
      <c r="O29" s="256">
        <v>0</v>
      </c>
      <c r="P29" s="4" t="s">
        <v>2</v>
      </c>
      <c r="Q29" s="23">
        <f>IFERROR(INDEX('Item Price Summary'!$O:$O,MATCH($D29,'Item Price Summary'!$G:$G,0))*N29*(1+O29),0)</f>
        <v>0</v>
      </c>
      <c r="R29" s="335"/>
      <c r="S29" s="335"/>
      <c r="T29" s="335"/>
      <c r="U29" s="335"/>
      <c r="V29" s="251"/>
      <c r="W29" s="256">
        <v>0</v>
      </c>
      <c r="X29" s="4" t="s">
        <v>2</v>
      </c>
      <c r="Y29" s="23">
        <f>IFERROR(INDEX('Item Price Summary'!$O:$O,MATCH($D29,'Item Price Summary'!$G:$G,0))*V29*(1+W29),0)</f>
        <v>0</v>
      </c>
      <c r="Z29" s="335"/>
      <c r="AA29" s="335"/>
      <c r="AB29" s="335"/>
      <c r="AC29" s="335"/>
      <c r="AD29" s="251"/>
      <c r="AE29" s="252">
        <v>0</v>
      </c>
      <c r="AF29" s="4" t="s">
        <v>2</v>
      </c>
      <c r="AG29" s="38">
        <f>IFERROR(INDEX('Item Price Summary'!$O:$O,MATCH($D29,'Item Price Summary'!$G:$G,0))*AD29*(1+AE29),0)</f>
        <v>0</v>
      </c>
      <c r="AH29" s="329"/>
      <c r="AI29" s="329"/>
      <c r="AJ29" s="331"/>
      <c r="AK29" s="329"/>
      <c r="AL29" s="251"/>
      <c r="AM29" s="256">
        <v>0</v>
      </c>
      <c r="AN29" s="4" t="s">
        <v>2</v>
      </c>
      <c r="AO29" s="23">
        <f>IFERROR(INDEX('Item Price Summary'!$O:$O,MATCH($D29,'Item Price Summary'!$G:$G,0))*AL29*(1+AM29),0)</f>
        <v>0</v>
      </c>
      <c r="AP29" s="335"/>
      <c r="AQ29" s="335"/>
      <c r="AR29" s="335"/>
      <c r="AS29" s="335"/>
    </row>
    <row r="30" spans="1:45" x14ac:dyDescent="0.25">
      <c r="A30">
        <f t="shared" si="14"/>
        <v>7</v>
      </c>
      <c r="B30" s="325"/>
      <c r="C30" s="325"/>
      <c r="D30" s="21" t="s">
        <v>435</v>
      </c>
      <c r="E30" s="21"/>
      <c r="F30" s="251"/>
      <c r="G30" s="256">
        <v>0</v>
      </c>
      <c r="H30" s="4" t="s">
        <v>2</v>
      </c>
      <c r="I30" s="23">
        <f>IFERROR(INDEX('Item Price Summary'!$O:$O,MATCH($D30,'Item Price Summary'!$G:$G,0))*F30*(1+G30),0)</f>
        <v>0</v>
      </c>
      <c r="J30" s="335"/>
      <c r="K30" s="335"/>
      <c r="L30" s="335"/>
      <c r="M30" s="335"/>
      <c r="N30" s="257"/>
      <c r="O30" s="256">
        <v>0</v>
      </c>
      <c r="P30" s="4" t="s">
        <v>2</v>
      </c>
      <c r="Q30" s="23">
        <f>IFERROR(INDEX('Item Price Summary'!$O:$O,MATCH($D30,'Item Price Summary'!$G:$G,0))*N30*(1+O30),0)</f>
        <v>0</v>
      </c>
      <c r="R30" s="335"/>
      <c r="S30" s="335"/>
      <c r="T30" s="335"/>
      <c r="U30" s="335"/>
      <c r="V30" s="251"/>
      <c r="W30" s="256">
        <v>0</v>
      </c>
      <c r="X30" s="4" t="s">
        <v>2</v>
      </c>
      <c r="Y30" s="23">
        <f>IFERROR(INDEX('Item Price Summary'!$O:$O,MATCH($D30,'Item Price Summary'!$G:$G,0))*V30*(1+W30),0)</f>
        <v>0</v>
      </c>
      <c r="Z30" s="335"/>
      <c r="AA30" s="335"/>
      <c r="AB30" s="335"/>
      <c r="AC30" s="335"/>
      <c r="AD30" s="251"/>
      <c r="AE30" s="252">
        <v>0</v>
      </c>
      <c r="AF30" s="4" t="s">
        <v>2</v>
      </c>
      <c r="AG30" s="38">
        <f>IFERROR(INDEX('Item Price Summary'!$O:$O,MATCH($D30,'Item Price Summary'!$G:$G,0))*AD30*(1+AE30),0)</f>
        <v>0</v>
      </c>
      <c r="AH30" s="329"/>
      <c r="AI30" s="329"/>
      <c r="AJ30" s="331"/>
      <c r="AK30" s="329"/>
      <c r="AL30" s="251"/>
      <c r="AM30" s="256">
        <v>0</v>
      </c>
      <c r="AN30" s="4" t="s">
        <v>2</v>
      </c>
      <c r="AO30" s="23">
        <f>IFERROR(INDEX('Item Price Summary'!$O:$O,MATCH($D30,'Item Price Summary'!$G:$G,0))*AL30*(1+AM30),0)</f>
        <v>0</v>
      </c>
      <c r="AP30" s="335"/>
      <c r="AQ30" s="335"/>
      <c r="AR30" s="335"/>
      <c r="AS30" s="335"/>
    </row>
    <row r="31" spans="1:45" x14ac:dyDescent="0.25">
      <c r="A31">
        <f t="shared" si="14"/>
        <v>8</v>
      </c>
      <c r="B31" s="325"/>
      <c r="C31" s="325"/>
      <c r="D31" s="21" t="s">
        <v>435</v>
      </c>
      <c r="E31" s="21"/>
      <c r="F31" s="251"/>
      <c r="G31" s="256">
        <v>0</v>
      </c>
      <c r="H31" s="4" t="s">
        <v>2</v>
      </c>
      <c r="I31" s="23">
        <f>IFERROR(INDEX('Item Price Summary'!$O:$O,MATCH($D31,'Item Price Summary'!$G:$G,0))*F31*(1+G31),0)</f>
        <v>0</v>
      </c>
      <c r="J31" s="335"/>
      <c r="K31" s="335"/>
      <c r="L31" s="335"/>
      <c r="M31" s="335"/>
      <c r="N31" s="257"/>
      <c r="O31" s="256">
        <v>0</v>
      </c>
      <c r="P31" s="4" t="s">
        <v>2</v>
      </c>
      <c r="Q31" s="23">
        <f>IFERROR(INDEX('Item Price Summary'!$O:$O,MATCH($D31,'Item Price Summary'!$G:$G,0))*N31*(1+O31),0)</f>
        <v>0</v>
      </c>
      <c r="R31" s="335"/>
      <c r="S31" s="335"/>
      <c r="T31" s="335"/>
      <c r="U31" s="335"/>
      <c r="V31" s="251"/>
      <c r="W31" s="256">
        <v>0</v>
      </c>
      <c r="X31" s="4" t="s">
        <v>2</v>
      </c>
      <c r="Y31" s="23">
        <f>IFERROR(INDEX('Item Price Summary'!$O:$O,MATCH($D31,'Item Price Summary'!$G:$G,0))*V31*(1+W31),0)</f>
        <v>0</v>
      </c>
      <c r="Z31" s="335"/>
      <c r="AA31" s="335"/>
      <c r="AB31" s="335"/>
      <c r="AC31" s="335"/>
      <c r="AD31" s="251"/>
      <c r="AE31" s="252">
        <v>0</v>
      </c>
      <c r="AF31" s="4" t="s">
        <v>2</v>
      </c>
      <c r="AG31" s="38">
        <f>IFERROR(INDEX('Item Price Summary'!$O:$O,MATCH($D31,'Item Price Summary'!$G:$G,0))*AD31*(1+AE31),0)</f>
        <v>0</v>
      </c>
      <c r="AH31" s="329"/>
      <c r="AI31" s="329"/>
      <c r="AJ31" s="331"/>
      <c r="AK31" s="329"/>
      <c r="AL31" s="251"/>
      <c r="AM31" s="256">
        <v>0</v>
      </c>
      <c r="AN31" s="4" t="s">
        <v>2</v>
      </c>
      <c r="AO31" s="23">
        <f>IFERROR(INDEX('Item Price Summary'!$O:$O,MATCH($D31,'Item Price Summary'!$G:$G,0))*AL31*(1+AM31),0)</f>
        <v>0</v>
      </c>
      <c r="AP31" s="335"/>
      <c r="AQ31" s="335"/>
      <c r="AR31" s="335"/>
      <c r="AS31" s="335"/>
    </row>
    <row r="32" spans="1:45" x14ac:dyDescent="0.25">
      <c r="A32">
        <f t="shared" si="14"/>
        <v>9</v>
      </c>
      <c r="B32" s="325"/>
      <c r="C32" s="325"/>
      <c r="D32" s="21" t="s">
        <v>435</v>
      </c>
      <c r="E32" s="21"/>
      <c r="F32" s="251"/>
      <c r="G32" s="256">
        <v>0</v>
      </c>
      <c r="H32" s="4" t="s">
        <v>2</v>
      </c>
      <c r="I32" s="23">
        <f>IFERROR(INDEX('Item Price Summary'!$O:$O,MATCH($D32,'Item Price Summary'!$G:$G,0))*F32*(1+G32),0)</f>
        <v>0</v>
      </c>
      <c r="J32" s="335"/>
      <c r="K32" s="335"/>
      <c r="L32" s="335"/>
      <c r="M32" s="335"/>
      <c r="N32" s="257"/>
      <c r="O32" s="256">
        <v>0</v>
      </c>
      <c r="P32" s="4" t="s">
        <v>2</v>
      </c>
      <c r="Q32" s="23">
        <f>IFERROR(INDEX('Item Price Summary'!$O:$O,MATCH($D32,'Item Price Summary'!$G:$G,0))*N32*(1+O32),0)</f>
        <v>0</v>
      </c>
      <c r="R32" s="335"/>
      <c r="S32" s="335"/>
      <c r="T32" s="335"/>
      <c r="U32" s="335"/>
      <c r="V32" s="251"/>
      <c r="W32" s="256">
        <v>0</v>
      </c>
      <c r="X32" s="4" t="s">
        <v>2</v>
      </c>
      <c r="Y32" s="23">
        <f>IFERROR(INDEX('Item Price Summary'!$O:$O,MATCH($D32,'Item Price Summary'!$G:$G,0))*V32*(1+W32),0)</f>
        <v>0</v>
      </c>
      <c r="Z32" s="335"/>
      <c r="AA32" s="335"/>
      <c r="AB32" s="335"/>
      <c r="AC32" s="335"/>
      <c r="AD32" s="251"/>
      <c r="AE32" s="252">
        <v>0</v>
      </c>
      <c r="AF32" s="4" t="s">
        <v>2</v>
      </c>
      <c r="AG32" s="38">
        <f>IFERROR(INDEX('Item Price Summary'!$O:$O,MATCH($D32,'Item Price Summary'!$G:$G,0))*AD32*(1+AE32),0)</f>
        <v>0</v>
      </c>
      <c r="AH32" s="329"/>
      <c r="AI32" s="329"/>
      <c r="AJ32" s="331"/>
      <c r="AK32" s="329"/>
      <c r="AL32" s="251"/>
      <c r="AM32" s="256">
        <v>0</v>
      </c>
      <c r="AN32" s="4" t="s">
        <v>2</v>
      </c>
      <c r="AO32" s="23">
        <f>IFERROR(INDEX('Item Price Summary'!$O:$O,MATCH($D32,'Item Price Summary'!$G:$G,0))*AL32*(1+AM32),0)</f>
        <v>0</v>
      </c>
      <c r="AP32" s="335"/>
      <c r="AQ32" s="335"/>
      <c r="AR32" s="335"/>
      <c r="AS32" s="335"/>
    </row>
    <row r="33" spans="1:45" x14ac:dyDescent="0.25">
      <c r="A33">
        <f t="shared" si="14"/>
        <v>10</v>
      </c>
      <c r="B33" s="325"/>
      <c r="C33" s="325"/>
      <c r="D33" s="21" t="s">
        <v>435</v>
      </c>
      <c r="E33" s="21"/>
      <c r="F33" s="251"/>
      <c r="G33" s="256">
        <v>0</v>
      </c>
      <c r="H33" s="4" t="s">
        <v>2</v>
      </c>
      <c r="I33" s="23">
        <f>IFERROR(INDEX('Item Price Summary'!$O:$O,MATCH($D33,'Item Price Summary'!$G:$G,0))*F33*(1+G33),0)</f>
        <v>0</v>
      </c>
      <c r="J33" s="335"/>
      <c r="K33" s="335"/>
      <c r="L33" s="335"/>
      <c r="M33" s="335"/>
      <c r="N33" s="257"/>
      <c r="O33" s="256">
        <v>0</v>
      </c>
      <c r="P33" s="4" t="s">
        <v>2</v>
      </c>
      <c r="Q33" s="23">
        <f>IFERROR(INDEX('Item Price Summary'!$O:$O,MATCH($D33,'Item Price Summary'!$G:$G,0))*N33*(1+O33),0)</f>
        <v>0</v>
      </c>
      <c r="R33" s="335"/>
      <c r="S33" s="335"/>
      <c r="T33" s="335"/>
      <c r="U33" s="335"/>
      <c r="V33" s="251"/>
      <c r="W33" s="256">
        <v>0</v>
      </c>
      <c r="X33" s="4" t="s">
        <v>2</v>
      </c>
      <c r="Y33" s="23">
        <f>IFERROR(INDEX('Item Price Summary'!$O:$O,MATCH($D33,'Item Price Summary'!$G:$G,0))*V33*(1+W33),0)</f>
        <v>0</v>
      </c>
      <c r="Z33" s="335"/>
      <c r="AA33" s="335"/>
      <c r="AB33" s="335"/>
      <c r="AC33" s="335"/>
      <c r="AD33" s="251"/>
      <c r="AE33" s="252">
        <v>0</v>
      </c>
      <c r="AF33" s="4" t="s">
        <v>2</v>
      </c>
      <c r="AG33" s="38">
        <f>IFERROR(INDEX('Item Price Summary'!$O:$O,MATCH($D33,'Item Price Summary'!$G:$G,0))*AD33*(1+AE33),0)</f>
        <v>0</v>
      </c>
      <c r="AH33" s="329"/>
      <c r="AI33" s="329"/>
      <c r="AJ33" s="331"/>
      <c r="AK33" s="329"/>
      <c r="AL33" s="251"/>
      <c r="AM33" s="256">
        <v>0</v>
      </c>
      <c r="AN33" s="4" t="s">
        <v>2</v>
      </c>
      <c r="AO33" s="23">
        <f>IFERROR(INDEX('Item Price Summary'!$O:$O,MATCH($D33,'Item Price Summary'!$G:$G,0))*AL33*(1+AM33),0)</f>
        <v>0</v>
      </c>
      <c r="AP33" s="335"/>
      <c r="AQ33" s="335"/>
      <c r="AR33" s="335"/>
      <c r="AS33" s="335"/>
    </row>
    <row r="34" spans="1:45" x14ac:dyDescent="0.25">
      <c r="A34">
        <v>1</v>
      </c>
      <c r="B34" s="325"/>
      <c r="C34" s="325" t="s">
        <v>938</v>
      </c>
      <c r="D34" s="21" t="s">
        <v>49</v>
      </c>
      <c r="E34" s="21"/>
      <c r="F34" s="251">
        <v>100</v>
      </c>
      <c r="G34" s="256">
        <v>0.02</v>
      </c>
      <c r="H34" s="4" t="s">
        <v>2</v>
      </c>
      <c r="I34" s="23">
        <f>IFERROR(INDEX('Item Price Summary'!$O:$O,MATCH($D34,'Item Price Summary'!$G:$G,0))*F34*(1+G34),0)</f>
        <v>0.75820662768031188</v>
      </c>
      <c r="J34" s="330">
        <f>SUM(I34:I43)</f>
        <v>1.0593026276803119</v>
      </c>
      <c r="K34" s="335">
        <f t="shared" ref="K34" si="15">J34/$G$4</f>
        <v>0.15929362822260329</v>
      </c>
      <c r="L34" s="330">
        <f>SUM(I34:I43)+$H$4</f>
        <v>1.3129542943469785</v>
      </c>
      <c r="M34" s="335">
        <f>L34/$G$4</f>
        <v>0.19743673599202682</v>
      </c>
      <c r="N34" s="257">
        <v>150</v>
      </c>
      <c r="O34" s="256">
        <v>0.02</v>
      </c>
      <c r="P34" s="4" t="s">
        <v>2</v>
      </c>
      <c r="Q34" s="23">
        <f>IFERROR(INDEX('Item Price Summary'!$O:$O,MATCH($D34,'Item Price Summary'!$G:$G,0))*N34*(1+O34),0)</f>
        <v>1.1373099415204677</v>
      </c>
      <c r="R34" s="330">
        <f>SUM(Q34:Q43)</f>
        <v>1.5889539415204679</v>
      </c>
      <c r="S34" s="335">
        <f t="shared" ref="S34" si="16">R34/$G$5</f>
        <v>0.20770639758437487</v>
      </c>
      <c r="T34" s="330">
        <f t="shared" ref="T34" si="17">SUM(Q34:Q43)+$H$5</f>
        <v>1.8477756081871346</v>
      </c>
      <c r="U34" s="335">
        <f t="shared" ref="U34" si="18">T34/$G$5</f>
        <v>0.24153929518786071</v>
      </c>
      <c r="V34" s="251">
        <v>200</v>
      </c>
      <c r="W34" s="256">
        <v>0.02</v>
      </c>
      <c r="X34" s="4" t="s">
        <v>2</v>
      </c>
      <c r="Y34" s="23">
        <f>IFERROR(INDEX('Item Price Summary'!$O:$O,MATCH($D34,'Item Price Summary'!$G:$G,0))*V34*(1+W34),0)</f>
        <v>1.5164132553606238</v>
      </c>
      <c r="Z34" s="330">
        <f>SUM(Y34:Y43)</f>
        <v>2.1186052553606238</v>
      </c>
      <c r="AA34" s="335">
        <f t="shared" ref="AA34" si="19">Z34/$G$6</f>
        <v>0.24492546304747095</v>
      </c>
      <c r="AB34" s="330">
        <f t="shared" ref="AB34" si="20">SUM(Y34:Y43)+$H$6</f>
        <v>2.4108169220272906</v>
      </c>
      <c r="AC34" s="335">
        <f t="shared" ref="AC34" si="21">AB34/$G$6</f>
        <v>0.27870715861587175</v>
      </c>
      <c r="AD34" s="251">
        <v>300</v>
      </c>
      <c r="AE34" s="252">
        <v>0.02</v>
      </c>
      <c r="AF34" s="4" t="s">
        <v>2</v>
      </c>
      <c r="AG34" s="12">
        <f>IFERROR(INDEX('Item Price Summary'!$O:$O,MATCH($D34,'Item Price Summary'!$G:$G,0))*AD34*(1+AE34),0)</f>
        <v>2.2746198830409354</v>
      </c>
      <c r="AH34" s="331">
        <f>SUM(AG34:AG43)</f>
        <v>3.1866388430409356</v>
      </c>
      <c r="AI34" s="329" t="e">
        <f t="shared" ref="AI34" si="22">AH34/$G$7</f>
        <v>#VALUE!</v>
      </c>
      <c r="AJ34" s="331" t="e">
        <f t="shared" ref="AJ34" si="23">SUM(AG34:AG43)+$H$7</f>
        <v>#VALUE!</v>
      </c>
      <c r="AK34" s="329" t="e">
        <f t="shared" ref="AK34" si="24">AJ34/$G$7</f>
        <v>#VALUE!</v>
      </c>
      <c r="AL34" s="251">
        <v>300</v>
      </c>
      <c r="AM34" s="256">
        <v>0.02</v>
      </c>
      <c r="AN34" s="4" t="s">
        <v>2</v>
      </c>
      <c r="AO34" s="23">
        <f>IFERROR(INDEX('Item Price Summary'!$O:$O,MATCH($D34,'Item Price Summary'!$G:$G,0))*AL34*(1+AM34),0)</f>
        <v>2.2746198830409354</v>
      </c>
      <c r="AP34" s="330">
        <f>SUM(AO34:AO43)</f>
        <v>2.9586678830409356</v>
      </c>
      <c r="AQ34" s="335">
        <f t="shared" ref="AQ34" si="25">AP34/$G$8</f>
        <v>0.27780919089586248</v>
      </c>
      <c r="AR34" s="330">
        <f t="shared" ref="AR34" si="26">SUM(AO34:AO43)+$H$8</f>
        <v>3.6745212163742691</v>
      </c>
      <c r="AS34" s="335">
        <f t="shared" ref="AS34" si="27">AR34/$G$8</f>
        <v>0.34502546632622244</v>
      </c>
    </row>
    <row r="35" spans="1:45" x14ac:dyDescent="0.25">
      <c r="A35">
        <f>A34+1</f>
        <v>2</v>
      </c>
      <c r="B35" s="325"/>
      <c r="C35" s="325"/>
      <c r="D35" s="21" t="s">
        <v>18</v>
      </c>
      <c r="E35" s="21" t="s">
        <v>110</v>
      </c>
      <c r="F35" s="251">
        <v>28</v>
      </c>
      <c r="G35" s="256">
        <v>0</v>
      </c>
      <c r="H35" s="4" t="s">
        <v>2</v>
      </c>
      <c r="I35" s="23">
        <f>IFERROR(INDEX('Item Price Summary'!$O:$O,MATCH($D35,'Item Price Summary'!$G:$G,0))*F35*(1+G35),0)</f>
        <v>0.14551600000000001</v>
      </c>
      <c r="J35" s="335"/>
      <c r="K35" s="335"/>
      <c r="L35" s="335"/>
      <c r="M35" s="335"/>
      <c r="N35" s="257">
        <v>42</v>
      </c>
      <c r="O35" s="256">
        <v>0</v>
      </c>
      <c r="P35" s="4" t="s">
        <v>2</v>
      </c>
      <c r="Q35" s="23">
        <f>IFERROR(INDEX('Item Price Summary'!$O:$O,MATCH($D35,'Item Price Summary'!$G:$G,0))*N35*(1+O35),0)</f>
        <v>0.21827400000000002</v>
      </c>
      <c r="R35" s="335"/>
      <c r="S35" s="335"/>
      <c r="T35" s="335"/>
      <c r="U35" s="335"/>
      <c r="V35" s="251">
        <v>56</v>
      </c>
      <c r="W35" s="256">
        <v>0</v>
      </c>
      <c r="X35" s="4" t="s">
        <v>2</v>
      </c>
      <c r="Y35" s="23">
        <f>IFERROR(INDEX('Item Price Summary'!$O:$O,MATCH($D35,'Item Price Summary'!$G:$G,0))*V35*(1+W35),0)</f>
        <v>0.29103200000000001</v>
      </c>
      <c r="Z35" s="335"/>
      <c r="AA35" s="335"/>
      <c r="AB35" s="335"/>
      <c r="AC35" s="335"/>
      <c r="AD35" s="251">
        <v>84</v>
      </c>
      <c r="AE35" s="252">
        <v>0.02</v>
      </c>
      <c r="AF35" s="4" t="s">
        <v>2</v>
      </c>
      <c r="AG35" s="38">
        <f>IFERROR(INDEX('Item Price Summary'!$O:$O,MATCH($D35,'Item Price Summary'!$G:$G,0))*AD35*(1+AE35),0)</f>
        <v>0.44527896000000006</v>
      </c>
      <c r="AH35" s="329"/>
      <c r="AI35" s="329"/>
      <c r="AJ35" s="331"/>
      <c r="AK35" s="329"/>
      <c r="AL35" s="251">
        <v>84</v>
      </c>
      <c r="AM35" s="256">
        <v>0</v>
      </c>
      <c r="AN35" s="4" t="s">
        <v>2</v>
      </c>
      <c r="AO35" s="23">
        <f>IFERROR(INDEX('Item Price Summary'!$O:$O,MATCH($D35,'Item Price Summary'!$G:$G,0))*AL35*(1+AM35),0)</f>
        <v>0.43654800000000005</v>
      </c>
      <c r="AP35" s="335"/>
      <c r="AQ35" s="335"/>
      <c r="AR35" s="335"/>
      <c r="AS35" s="335"/>
    </row>
    <row r="36" spans="1:45" x14ac:dyDescent="0.25">
      <c r="A36">
        <f t="shared" ref="A36:A43" si="28">A35+1</f>
        <v>3</v>
      </c>
      <c r="B36" s="325"/>
      <c r="C36" s="325"/>
      <c r="D36" s="21" t="s">
        <v>308</v>
      </c>
      <c r="E36" s="21" t="s">
        <v>110</v>
      </c>
      <c r="F36" s="251">
        <v>9</v>
      </c>
      <c r="G36" s="256">
        <v>0</v>
      </c>
      <c r="H36" s="4" t="s">
        <v>2</v>
      </c>
      <c r="I36" s="23">
        <f>IFERROR(INDEX('Item Price Summary'!$O:$O,MATCH($D36,'Item Price Summary'!$G:$G,0))*F36*(1+G36),0)</f>
        <v>8.2500000000000004E-2</v>
      </c>
      <c r="J36" s="335"/>
      <c r="K36" s="335"/>
      <c r="L36" s="335"/>
      <c r="M36" s="335"/>
      <c r="N36" s="257">
        <v>13.5</v>
      </c>
      <c r="O36" s="256">
        <v>0</v>
      </c>
      <c r="P36" s="4" t="s">
        <v>2</v>
      </c>
      <c r="Q36" s="23">
        <f>IFERROR(INDEX('Item Price Summary'!$O:$O,MATCH($D36,'Item Price Summary'!$G:$G,0))*N36*(1+O36),0)</f>
        <v>0.12375</v>
      </c>
      <c r="R36" s="335"/>
      <c r="S36" s="335"/>
      <c r="T36" s="335"/>
      <c r="U36" s="335"/>
      <c r="V36" s="251">
        <v>18</v>
      </c>
      <c r="W36" s="256">
        <v>0</v>
      </c>
      <c r="X36" s="4" t="s">
        <v>2</v>
      </c>
      <c r="Y36" s="23">
        <f>IFERROR(INDEX('Item Price Summary'!$O:$O,MATCH($D36,'Item Price Summary'!$G:$G,0))*V36*(1+W36),0)</f>
        <v>0.16500000000000001</v>
      </c>
      <c r="Z36" s="335"/>
      <c r="AA36" s="335"/>
      <c r="AB36" s="335"/>
      <c r="AC36" s="335"/>
      <c r="AD36" s="251">
        <v>27</v>
      </c>
      <c r="AE36" s="252">
        <v>0</v>
      </c>
      <c r="AF36" s="4" t="s">
        <v>2</v>
      </c>
      <c r="AG36" s="38">
        <f>IFERROR(INDEX('Item Price Summary'!$O:$O,MATCH($D36,'Item Price Summary'!$G:$G,0))*AD36*(1+AE36),0)</f>
        <v>0.2475</v>
      </c>
      <c r="AH36" s="329"/>
      <c r="AI36" s="329"/>
      <c r="AJ36" s="331"/>
      <c r="AK36" s="329"/>
      <c r="AL36" s="251">
        <v>27</v>
      </c>
      <c r="AM36" s="256">
        <v>0</v>
      </c>
      <c r="AN36" s="4" t="s">
        <v>2</v>
      </c>
      <c r="AO36" s="23">
        <f>IFERROR(INDEX('Item Price Summary'!$O:$O,MATCH($D36,'Item Price Summary'!$G:$G,0))*AL36*(1+AM36),0)</f>
        <v>0.2475</v>
      </c>
      <c r="AP36" s="335"/>
      <c r="AQ36" s="335"/>
      <c r="AR36" s="335"/>
      <c r="AS36" s="335"/>
    </row>
    <row r="37" spans="1:45" x14ac:dyDescent="0.25">
      <c r="A37">
        <f t="shared" si="28"/>
        <v>4</v>
      </c>
      <c r="B37" s="325"/>
      <c r="C37" s="325"/>
      <c r="D37" s="21" t="s">
        <v>19</v>
      </c>
      <c r="E37" s="21" t="s">
        <v>487</v>
      </c>
      <c r="F37" s="251">
        <v>9</v>
      </c>
      <c r="G37" s="256">
        <v>0</v>
      </c>
      <c r="H37" s="4" t="s">
        <v>2</v>
      </c>
      <c r="I37" s="23">
        <f>IFERROR(INDEX('Item Price Summary'!$O:$O,MATCH($D37,'Item Price Summary'!$G:$G,0))*F37*(1+G37),0)</f>
        <v>7.3080000000000006E-2</v>
      </c>
      <c r="J37" s="335"/>
      <c r="K37" s="335"/>
      <c r="L37" s="335"/>
      <c r="M37" s="335"/>
      <c r="N37" s="257">
        <v>13.5</v>
      </c>
      <c r="O37" s="256">
        <v>0</v>
      </c>
      <c r="P37" s="4" t="s">
        <v>2</v>
      </c>
      <c r="Q37" s="23">
        <f>IFERROR(INDEX('Item Price Summary'!$O:$O,MATCH($D37,'Item Price Summary'!$G:$G,0))*N37*(1+O37),0)</f>
        <v>0.10962000000000001</v>
      </c>
      <c r="R37" s="335"/>
      <c r="S37" s="335"/>
      <c r="T37" s="335"/>
      <c r="U37" s="335"/>
      <c r="V37" s="251">
        <v>18</v>
      </c>
      <c r="W37" s="256">
        <v>0</v>
      </c>
      <c r="X37" s="4" t="s">
        <v>2</v>
      </c>
      <c r="Y37" s="23">
        <f>IFERROR(INDEX('Item Price Summary'!$O:$O,MATCH($D37,'Item Price Summary'!$G:$G,0))*V37*(1+W37),0)</f>
        <v>0.14616000000000001</v>
      </c>
      <c r="Z37" s="335"/>
      <c r="AA37" s="335"/>
      <c r="AB37" s="335"/>
      <c r="AC37" s="335"/>
      <c r="AD37" s="251">
        <v>27</v>
      </c>
      <c r="AE37" s="252">
        <v>0</v>
      </c>
      <c r="AF37" s="4" t="s">
        <v>2</v>
      </c>
      <c r="AG37" s="38">
        <f>IFERROR(INDEX('Item Price Summary'!$O:$O,MATCH($D37,'Item Price Summary'!$G:$G,0))*AD37*(1+AE37),0)</f>
        <v>0.21924000000000002</v>
      </c>
      <c r="AH37" s="329"/>
      <c r="AI37" s="329"/>
      <c r="AJ37" s="331"/>
      <c r="AK37" s="329"/>
      <c r="AL37" s="251">
        <v>0</v>
      </c>
      <c r="AM37" s="256">
        <v>0</v>
      </c>
      <c r="AN37" s="4" t="s">
        <v>2</v>
      </c>
      <c r="AO37" s="23">
        <f>IFERROR(INDEX('Item Price Summary'!$O:$O,MATCH($D37,'Item Price Summary'!$G:$G,0))*AL37*(1+AM37),0)</f>
        <v>0</v>
      </c>
      <c r="AP37" s="335"/>
      <c r="AQ37" s="335"/>
      <c r="AR37" s="335"/>
      <c r="AS37" s="335"/>
    </row>
    <row r="38" spans="1:45" x14ac:dyDescent="0.25">
      <c r="A38">
        <f t="shared" si="28"/>
        <v>5</v>
      </c>
      <c r="B38" s="325"/>
      <c r="C38" s="325"/>
      <c r="D38" s="21" t="s">
        <v>435</v>
      </c>
      <c r="E38" s="21"/>
      <c r="F38" s="251"/>
      <c r="G38" s="256">
        <v>0</v>
      </c>
      <c r="H38" s="4" t="s">
        <v>2</v>
      </c>
      <c r="I38" s="23">
        <f>IFERROR(INDEX('Item Price Summary'!$O:$O,MATCH($D38,'Item Price Summary'!$G:$G,0))*F38*(1+G38),0)</f>
        <v>0</v>
      </c>
      <c r="J38" s="335"/>
      <c r="K38" s="335"/>
      <c r="L38" s="335"/>
      <c r="M38" s="335"/>
      <c r="N38" s="257"/>
      <c r="O38" s="256">
        <v>0</v>
      </c>
      <c r="P38" s="4" t="s">
        <v>2</v>
      </c>
      <c r="Q38" s="23">
        <f>IFERROR(INDEX('Item Price Summary'!$O:$O,MATCH($D38,'Item Price Summary'!$G:$G,0))*N38*(1+O38),0)</f>
        <v>0</v>
      </c>
      <c r="R38" s="335"/>
      <c r="S38" s="335"/>
      <c r="T38" s="335"/>
      <c r="U38" s="335"/>
      <c r="V38" s="251"/>
      <c r="W38" s="256">
        <v>0</v>
      </c>
      <c r="X38" s="4" t="s">
        <v>2</v>
      </c>
      <c r="Y38" s="23">
        <f>IFERROR(INDEX('Item Price Summary'!$O:$O,MATCH($D38,'Item Price Summary'!$G:$G,0))*V38*(1+W38),0)</f>
        <v>0</v>
      </c>
      <c r="Z38" s="335"/>
      <c r="AA38" s="335"/>
      <c r="AB38" s="335"/>
      <c r="AC38" s="335"/>
      <c r="AD38" s="251"/>
      <c r="AE38" s="252">
        <v>0</v>
      </c>
      <c r="AF38" s="4" t="s">
        <v>2</v>
      </c>
      <c r="AG38" s="38">
        <f>IFERROR(INDEX('Item Price Summary'!$O:$O,MATCH($D38,'Item Price Summary'!$G:$G,0))*AD38*(1+AE38),0)</f>
        <v>0</v>
      </c>
      <c r="AH38" s="329"/>
      <c r="AI38" s="329"/>
      <c r="AJ38" s="331"/>
      <c r="AK38" s="329"/>
      <c r="AL38" s="251"/>
      <c r="AM38" s="256">
        <v>0</v>
      </c>
      <c r="AN38" s="4" t="s">
        <v>2</v>
      </c>
      <c r="AO38" s="23">
        <f>IFERROR(INDEX('Item Price Summary'!$O:$O,MATCH($D38,'Item Price Summary'!$G:$G,0))*AL38*(1+AM38),0)</f>
        <v>0</v>
      </c>
      <c r="AP38" s="335"/>
      <c r="AQ38" s="335"/>
      <c r="AR38" s="335"/>
      <c r="AS38" s="335"/>
    </row>
    <row r="39" spans="1:45" x14ac:dyDescent="0.25">
      <c r="A39">
        <f t="shared" si="28"/>
        <v>6</v>
      </c>
      <c r="B39" s="325"/>
      <c r="C39" s="325"/>
      <c r="D39" s="21" t="s">
        <v>435</v>
      </c>
      <c r="E39" s="21"/>
      <c r="F39" s="251"/>
      <c r="G39" s="256">
        <v>0</v>
      </c>
      <c r="H39" s="4" t="s">
        <v>2</v>
      </c>
      <c r="I39" s="23">
        <f>IFERROR(INDEX('Item Price Summary'!$O:$O,MATCH($D39,'Item Price Summary'!$G:$G,0))*F39*(1+G39),0)</f>
        <v>0</v>
      </c>
      <c r="J39" s="335"/>
      <c r="K39" s="335"/>
      <c r="L39" s="335"/>
      <c r="M39" s="335"/>
      <c r="N39" s="257"/>
      <c r="O39" s="256">
        <v>0</v>
      </c>
      <c r="P39" s="4" t="s">
        <v>2</v>
      </c>
      <c r="Q39" s="23">
        <f>IFERROR(INDEX('Item Price Summary'!$O:$O,MATCH($D39,'Item Price Summary'!$G:$G,0))*N39*(1+O39),0)</f>
        <v>0</v>
      </c>
      <c r="R39" s="335"/>
      <c r="S39" s="335"/>
      <c r="T39" s="335"/>
      <c r="U39" s="335"/>
      <c r="V39" s="251"/>
      <c r="W39" s="256">
        <v>0</v>
      </c>
      <c r="X39" s="4" t="s">
        <v>2</v>
      </c>
      <c r="Y39" s="23">
        <f>IFERROR(INDEX('Item Price Summary'!$O:$O,MATCH($D39,'Item Price Summary'!$G:$G,0))*V39*(1+W39),0)</f>
        <v>0</v>
      </c>
      <c r="Z39" s="335"/>
      <c r="AA39" s="335"/>
      <c r="AB39" s="335"/>
      <c r="AC39" s="335"/>
      <c r="AD39" s="251"/>
      <c r="AE39" s="252">
        <v>0</v>
      </c>
      <c r="AF39" s="4" t="s">
        <v>2</v>
      </c>
      <c r="AG39" s="38">
        <f>IFERROR(INDEX('Item Price Summary'!$O:$O,MATCH($D39,'Item Price Summary'!$G:$G,0))*AD39*(1+AE39),0)</f>
        <v>0</v>
      </c>
      <c r="AH39" s="329"/>
      <c r="AI39" s="329"/>
      <c r="AJ39" s="331"/>
      <c r="AK39" s="329"/>
      <c r="AL39" s="251"/>
      <c r="AM39" s="256">
        <v>0</v>
      </c>
      <c r="AN39" s="4" t="s">
        <v>2</v>
      </c>
      <c r="AO39" s="23">
        <f>IFERROR(INDEX('Item Price Summary'!$O:$O,MATCH($D39,'Item Price Summary'!$G:$G,0))*AL39*(1+AM39),0)</f>
        <v>0</v>
      </c>
      <c r="AP39" s="335"/>
      <c r="AQ39" s="335"/>
      <c r="AR39" s="335"/>
      <c r="AS39" s="335"/>
    </row>
    <row r="40" spans="1:45" x14ac:dyDescent="0.25">
      <c r="A40">
        <f t="shared" si="28"/>
        <v>7</v>
      </c>
      <c r="B40" s="325"/>
      <c r="C40" s="325"/>
      <c r="D40" s="21" t="s">
        <v>435</v>
      </c>
      <c r="E40" s="21"/>
      <c r="F40" s="251"/>
      <c r="G40" s="256">
        <v>0</v>
      </c>
      <c r="H40" s="4" t="s">
        <v>2</v>
      </c>
      <c r="I40" s="23">
        <f>IFERROR(INDEX('Item Price Summary'!$O:$O,MATCH($D40,'Item Price Summary'!$G:$G,0))*F40*(1+G40),0)</f>
        <v>0</v>
      </c>
      <c r="J40" s="335"/>
      <c r="K40" s="335"/>
      <c r="L40" s="335"/>
      <c r="M40" s="335"/>
      <c r="N40" s="257"/>
      <c r="O40" s="256">
        <v>0</v>
      </c>
      <c r="P40" s="4" t="s">
        <v>2</v>
      </c>
      <c r="Q40" s="23">
        <f>IFERROR(INDEX('Item Price Summary'!$O:$O,MATCH($D40,'Item Price Summary'!$G:$G,0))*N40*(1+O40),0)</f>
        <v>0</v>
      </c>
      <c r="R40" s="335"/>
      <c r="S40" s="335"/>
      <c r="T40" s="335"/>
      <c r="U40" s="335"/>
      <c r="V40" s="251"/>
      <c r="W40" s="256">
        <v>0</v>
      </c>
      <c r="X40" s="4" t="s">
        <v>2</v>
      </c>
      <c r="Y40" s="23">
        <f>IFERROR(INDEX('Item Price Summary'!$O:$O,MATCH($D40,'Item Price Summary'!$G:$G,0))*V40*(1+W40),0)</f>
        <v>0</v>
      </c>
      <c r="Z40" s="335"/>
      <c r="AA40" s="335"/>
      <c r="AB40" s="335"/>
      <c r="AC40" s="335"/>
      <c r="AD40" s="251"/>
      <c r="AE40" s="252">
        <v>0</v>
      </c>
      <c r="AF40" s="4" t="s">
        <v>2</v>
      </c>
      <c r="AG40" s="38">
        <f>IFERROR(INDEX('Item Price Summary'!$O:$O,MATCH($D40,'Item Price Summary'!$G:$G,0))*AD40*(1+AE40),0)</f>
        <v>0</v>
      </c>
      <c r="AH40" s="329"/>
      <c r="AI40" s="329"/>
      <c r="AJ40" s="331"/>
      <c r="AK40" s="329"/>
      <c r="AL40" s="251"/>
      <c r="AM40" s="256">
        <v>0</v>
      </c>
      <c r="AN40" s="4" t="s">
        <v>2</v>
      </c>
      <c r="AO40" s="23">
        <f>IFERROR(INDEX('Item Price Summary'!$O:$O,MATCH($D40,'Item Price Summary'!$G:$G,0))*AL40*(1+AM40),0)</f>
        <v>0</v>
      </c>
      <c r="AP40" s="335"/>
      <c r="AQ40" s="335"/>
      <c r="AR40" s="335"/>
      <c r="AS40" s="335"/>
    </row>
    <row r="41" spans="1:45" x14ac:dyDescent="0.25">
      <c r="A41">
        <f t="shared" si="28"/>
        <v>8</v>
      </c>
      <c r="B41" s="325"/>
      <c r="C41" s="325"/>
      <c r="D41" s="21" t="s">
        <v>435</v>
      </c>
      <c r="E41" s="21"/>
      <c r="F41" s="251"/>
      <c r="G41" s="256">
        <v>0</v>
      </c>
      <c r="H41" s="4" t="s">
        <v>2</v>
      </c>
      <c r="I41" s="23">
        <f>IFERROR(INDEX('Item Price Summary'!$O:$O,MATCH($D41,'Item Price Summary'!$G:$G,0))*F41*(1+G41),0)</f>
        <v>0</v>
      </c>
      <c r="J41" s="335"/>
      <c r="K41" s="335"/>
      <c r="L41" s="335"/>
      <c r="M41" s="335"/>
      <c r="N41" s="257"/>
      <c r="O41" s="256">
        <v>0</v>
      </c>
      <c r="P41" s="4" t="s">
        <v>2</v>
      </c>
      <c r="Q41" s="23">
        <f>IFERROR(INDEX('Item Price Summary'!$O:$O,MATCH($D41,'Item Price Summary'!$G:$G,0))*N41*(1+O41),0)</f>
        <v>0</v>
      </c>
      <c r="R41" s="335"/>
      <c r="S41" s="335"/>
      <c r="T41" s="335"/>
      <c r="U41" s="335"/>
      <c r="V41" s="251"/>
      <c r="W41" s="256">
        <v>0</v>
      </c>
      <c r="X41" s="4" t="s">
        <v>2</v>
      </c>
      <c r="Y41" s="23">
        <f>IFERROR(INDEX('Item Price Summary'!$O:$O,MATCH($D41,'Item Price Summary'!$G:$G,0))*V41*(1+W41),0)</f>
        <v>0</v>
      </c>
      <c r="Z41" s="335"/>
      <c r="AA41" s="335"/>
      <c r="AB41" s="335"/>
      <c r="AC41" s="335"/>
      <c r="AD41" s="251"/>
      <c r="AE41" s="252">
        <v>0</v>
      </c>
      <c r="AF41" s="4" t="s">
        <v>2</v>
      </c>
      <c r="AG41" s="38">
        <f>IFERROR(INDEX('Item Price Summary'!$O:$O,MATCH($D41,'Item Price Summary'!$G:$G,0))*AD41*(1+AE41),0)</f>
        <v>0</v>
      </c>
      <c r="AH41" s="329"/>
      <c r="AI41" s="329"/>
      <c r="AJ41" s="331"/>
      <c r="AK41" s="329"/>
      <c r="AL41" s="251"/>
      <c r="AM41" s="256">
        <v>0</v>
      </c>
      <c r="AN41" s="4" t="s">
        <v>2</v>
      </c>
      <c r="AO41" s="23">
        <f>IFERROR(INDEX('Item Price Summary'!$O:$O,MATCH($D41,'Item Price Summary'!$G:$G,0))*AL41*(1+AM41),0)</f>
        <v>0</v>
      </c>
      <c r="AP41" s="335"/>
      <c r="AQ41" s="335"/>
      <c r="AR41" s="335"/>
      <c r="AS41" s="335"/>
    </row>
    <row r="42" spans="1:45" x14ac:dyDescent="0.25">
      <c r="A42">
        <f t="shared" si="28"/>
        <v>9</v>
      </c>
      <c r="B42" s="325"/>
      <c r="C42" s="325"/>
      <c r="D42" s="21" t="s">
        <v>435</v>
      </c>
      <c r="E42" s="21"/>
      <c r="F42" s="251"/>
      <c r="G42" s="256">
        <v>0</v>
      </c>
      <c r="H42" s="4" t="s">
        <v>2</v>
      </c>
      <c r="I42" s="23">
        <f>IFERROR(INDEX('Item Price Summary'!$O:$O,MATCH($D42,'Item Price Summary'!$G:$G,0))*F42*(1+G42),0)</f>
        <v>0</v>
      </c>
      <c r="J42" s="335"/>
      <c r="K42" s="335"/>
      <c r="L42" s="335"/>
      <c r="M42" s="335"/>
      <c r="N42" s="257"/>
      <c r="O42" s="256">
        <v>0</v>
      </c>
      <c r="P42" s="4" t="s">
        <v>2</v>
      </c>
      <c r="Q42" s="23">
        <f>IFERROR(INDEX('Item Price Summary'!$O:$O,MATCH($D42,'Item Price Summary'!$G:$G,0))*N42*(1+O42),0)</f>
        <v>0</v>
      </c>
      <c r="R42" s="335"/>
      <c r="S42" s="335"/>
      <c r="T42" s="335"/>
      <c r="U42" s="335"/>
      <c r="V42" s="251"/>
      <c r="W42" s="256">
        <v>0</v>
      </c>
      <c r="X42" s="4" t="s">
        <v>2</v>
      </c>
      <c r="Y42" s="23">
        <f>IFERROR(INDEX('Item Price Summary'!$O:$O,MATCH($D42,'Item Price Summary'!$G:$G,0))*V42*(1+W42),0)</f>
        <v>0</v>
      </c>
      <c r="Z42" s="335"/>
      <c r="AA42" s="335"/>
      <c r="AB42" s="335"/>
      <c r="AC42" s="335"/>
      <c r="AD42" s="251"/>
      <c r="AE42" s="252">
        <v>0</v>
      </c>
      <c r="AF42" s="4" t="s">
        <v>2</v>
      </c>
      <c r="AG42" s="38">
        <f>IFERROR(INDEX('Item Price Summary'!$O:$O,MATCH($D42,'Item Price Summary'!$G:$G,0))*AD42*(1+AE42),0)</f>
        <v>0</v>
      </c>
      <c r="AH42" s="329"/>
      <c r="AI42" s="329"/>
      <c r="AJ42" s="331"/>
      <c r="AK42" s="329"/>
      <c r="AL42" s="251"/>
      <c r="AM42" s="256">
        <v>0</v>
      </c>
      <c r="AN42" s="4" t="s">
        <v>2</v>
      </c>
      <c r="AO42" s="23">
        <f>IFERROR(INDEX('Item Price Summary'!$O:$O,MATCH($D42,'Item Price Summary'!$G:$G,0))*AL42*(1+AM42),0)</f>
        <v>0</v>
      </c>
      <c r="AP42" s="335"/>
      <c r="AQ42" s="335"/>
      <c r="AR42" s="335"/>
      <c r="AS42" s="335"/>
    </row>
    <row r="43" spans="1:45" x14ac:dyDescent="0.25">
      <c r="A43">
        <f t="shared" si="28"/>
        <v>10</v>
      </c>
      <c r="B43" s="325"/>
      <c r="C43" s="325"/>
      <c r="D43" s="21" t="s">
        <v>435</v>
      </c>
      <c r="E43" s="21"/>
      <c r="F43" s="251"/>
      <c r="G43" s="256">
        <v>0</v>
      </c>
      <c r="H43" s="4" t="s">
        <v>2</v>
      </c>
      <c r="I43" s="23">
        <f>IFERROR(INDEX('Item Price Summary'!$O:$O,MATCH($D43,'Item Price Summary'!$G:$G,0))*F43*(1+G43),0)</f>
        <v>0</v>
      </c>
      <c r="J43" s="335"/>
      <c r="K43" s="335"/>
      <c r="L43" s="335"/>
      <c r="M43" s="335"/>
      <c r="N43" s="257"/>
      <c r="O43" s="256">
        <v>0</v>
      </c>
      <c r="P43" s="4" t="s">
        <v>2</v>
      </c>
      <c r="Q43" s="23">
        <f>IFERROR(INDEX('Item Price Summary'!$O:$O,MATCH($D43,'Item Price Summary'!$G:$G,0))*N43*(1+O43),0)</f>
        <v>0</v>
      </c>
      <c r="R43" s="335"/>
      <c r="S43" s="335"/>
      <c r="T43" s="335"/>
      <c r="U43" s="335"/>
      <c r="V43" s="251"/>
      <c r="W43" s="256">
        <v>0</v>
      </c>
      <c r="X43" s="4" t="s">
        <v>2</v>
      </c>
      <c r="Y43" s="23">
        <f>IFERROR(INDEX('Item Price Summary'!$O:$O,MATCH($D43,'Item Price Summary'!$G:$G,0))*V43*(1+W43),0)</f>
        <v>0</v>
      </c>
      <c r="Z43" s="335"/>
      <c r="AA43" s="335"/>
      <c r="AB43" s="335"/>
      <c r="AC43" s="335"/>
      <c r="AD43" s="251"/>
      <c r="AE43" s="252">
        <v>0</v>
      </c>
      <c r="AF43" s="4" t="s">
        <v>2</v>
      </c>
      <c r="AG43" s="38">
        <f>IFERROR(INDEX('Item Price Summary'!$O:$O,MATCH($D43,'Item Price Summary'!$G:$G,0))*AD43*(1+AE43),0)</f>
        <v>0</v>
      </c>
      <c r="AH43" s="329"/>
      <c r="AI43" s="329"/>
      <c r="AJ43" s="331"/>
      <c r="AK43" s="329"/>
      <c r="AL43" s="251"/>
      <c r="AM43" s="256">
        <v>0</v>
      </c>
      <c r="AN43" s="4" t="s">
        <v>2</v>
      </c>
      <c r="AO43" s="23">
        <f>IFERROR(INDEX('Item Price Summary'!$O:$O,MATCH($D43,'Item Price Summary'!$G:$G,0))*AL43*(1+AM43),0)</f>
        <v>0</v>
      </c>
      <c r="AP43" s="335"/>
      <c r="AQ43" s="335"/>
      <c r="AR43" s="335"/>
      <c r="AS43" s="335"/>
    </row>
    <row r="44" spans="1:45" x14ac:dyDescent="0.25">
      <c r="A44">
        <v>1</v>
      </c>
      <c r="B44" s="325"/>
      <c r="C44" s="325" t="s">
        <v>939</v>
      </c>
      <c r="D44" s="21" t="s">
        <v>49</v>
      </c>
      <c r="E44" s="21"/>
      <c r="F44" s="251">
        <v>150</v>
      </c>
      <c r="G44" s="256">
        <v>0.02</v>
      </c>
      <c r="H44" s="4" t="s">
        <v>2</v>
      </c>
      <c r="I44" s="23">
        <f>IFERROR(INDEX('Item Price Summary'!$O:$O,MATCH($D44,'Item Price Summary'!$G:$G,0))*F44*(1+G44),0)</f>
        <v>1.1373099415204677</v>
      </c>
      <c r="J44" s="330">
        <f>SUM(I44:I53)</f>
        <v>1.4767641081871343</v>
      </c>
      <c r="K44" s="335">
        <f t="shared" ref="K44" si="29">J44/$G$4</f>
        <v>0.22206979070483221</v>
      </c>
      <c r="L44" s="330">
        <f>SUM(I44:I53)+$H$4</f>
        <v>1.7304157748538009</v>
      </c>
      <c r="M44" s="335">
        <f>L44/$G$4</f>
        <v>0.26021289847425577</v>
      </c>
      <c r="N44" s="257">
        <v>200</v>
      </c>
      <c r="O44" s="256">
        <v>0.02</v>
      </c>
      <c r="P44" s="4" t="s">
        <v>2</v>
      </c>
      <c r="Q44" s="23">
        <f>IFERROR(INDEX('Item Price Summary'!$O:$O,MATCH($D44,'Item Price Summary'!$G:$G,0))*N44*(1+O44),0)</f>
        <v>1.5164132553606238</v>
      </c>
      <c r="R44" s="330">
        <f>SUM(Q44:Q53)</f>
        <v>2.0354729775828462</v>
      </c>
      <c r="S44" s="335">
        <f t="shared" ref="S44" si="30">R44/$G$5</f>
        <v>0.26607489903043741</v>
      </c>
      <c r="T44" s="330">
        <f t="shared" ref="T44" si="31">SUM(Q44:Q53)+$H$5</f>
        <v>2.2942946442495127</v>
      </c>
      <c r="U44" s="335">
        <f t="shared" ref="U44" si="32">T44/$G$5</f>
        <v>0.2999077966339232</v>
      </c>
      <c r="V44" s="251">
        <v>250</v>
      </c>
      <c r="W44" s="256">
        <v>0.02</v>
      </c>
      <c r="X44" s="4" t="s">
        <v>2</v>
      </c>
      <c r="Y44" s="23">
        <f>IFERROR(INDEX('Item Price Summary'!$O:$O,MATCH($D44,'Item Price Summary'!$G:$G,0))*V44*(1+W44),0)</f>
        <v>1.8955165692007796</v>
      </c>
      <c r="Z44" s="330">
        <f>SUM(Y44:Y53)</f>
        <v>2.5744249025341128</v>
      </c>
      <c r="AA44" s="335">
        <f t="shared" ref="AA44" si="33">Z44/$G$6</f>
        <v>0.29762137601550437</v>
      </c>
      <c r="AB44" s="330">
        <f t="shared" ref="AB44" si="34">SUM(Y44:Y53)+$H$6</f>
        <v>2.8666365692007796</v>
      </c>
      <c r="AC44" s="335">
        <f t="shared" ref="AC44" si="35">AB44/$G$6</f>
        <v>0.33140307158390514</v>
      </c>
      <c r="AD44" s="251">
        <v>350</v>
      </c>
      <c r="AE44" s="252">
        <v>0.02</v>
      </c>
      <c r="AF44" s="4" t="s">
        <v>2</v>
      </c>
      <c r="AG44" s="38">
        <f>IFERROR(INDEX('Item Price Summary'!$O:$O,MATCH($D44,'Item Price Summary'!$G:$G,0))*AD44*(1+AE44),0)</f>
        <v>2.6537231968810917</v>
      </c>
      <c r="AH44" s="331">
        <f>SUM(AG44:AG53)</f>
        <v>3.672085696881092</v>
      </c>
      <c r="AI44" s="329" t="e">
        <f t="shared" ref="AI44" si="36">AH44/$G$7</f>
        <v>#VALUE!</v>
      </c>
      <c r="AJ44" s="331" t="e">
        <f t="shared" ref="AJ44" si="37">SUM(AG44:AG53)+$H$7</f>
        <v>#VALUE!</v>
      </c>
      <c r="AK44" s="329" t="e">
        <f t="shared" ref="AK44" si="38">AJ44/$G$7</f>
        <v>#VALUE!</v>
      </c>
      <c r="AL44" s="258"/>
      <c r="AM44" s="259">
        <v>0.02</v>
      </c>
      <c r="AN44" s="30" t="s">
        <v>2</v>
      </c>
      <c r="AO44" s="33">
        <f>IFERROR(INDEX('Item Price Summary'!$O:$O,MATCH($D44,'Item Price Summary'!$G:$G,0))*AL44*(1+AM44),0)</f>
        <v>0</v>
      </c>
      <c r="AP44" s="341">
        <f>SUM(AO44:AO53)</f>
        <v>0</v>
      </c>
      <c r="AQ44" s="340">
        <f t="shared" ref="AQ44" si="39">AP44/$G$8</f>
        <v>0</v>
      </c>
      <c r="AR44" s="341">
        <f t="shared" ref="AR44" si="40">SUM(AO44:AO53)+$H$8</f>
        <v>0.71585333333333334</v>
      </c>
      <c r="AS44" s="340">
        <f t="shared" ref="AS44" si="41">AR44/$G$8</f>
        <v>6.7216275430359934E-2</v>
      </c>
    </row>
    <row r="45" spans="1:45" x14ac:dyDescent="0.25">
      <c r="A45">
        <f>A44+1</f>
        <v>2</v>
      </c>
      <c r="B45" s="325"/>
      <c r="C45" s="325"/>
      <c r="D45" s="21" t="s">
        <v>108</v>
      </c>
      <c r="E45" s="21" t="s">
        <v>110</v>
      </c>
      <c r="F45" s="251">
        <v>0.8</v>
      </c>
      <c r="G45" s="256">
        <v>0</v>
      </c>
      <c r="H45" s="4" t="s">
        <v>2</v>
      </c>
      <c r="I45" s="23">
        <f>IFERROR(INDEX('Item Price Summary'!$O:$O,MATCH($D45,'Item Price Summary'!$G:$G,0))*F45*(1+G45),0)</f>
        <v>4.3099999999999999E-2</v>
      </c>
      <c r="J45" s="335"/>
      <c r="K45" s="335"/>
      <c r="L45" s="335"/>
      <c r="M45" s="335"/>
      <c r="N45" s="257">
        <v>1.2</v>
      </c>
      <c r="O45" s="256">
        <v>0</v>
      </c>
      <c r="P45" s="4" t="s">
        <v>2</v>
      </c>
      <c r="Q45" s="23">
        <f>IFERROR(INDEX('Item Price Summary'!$O:$O,MATCH($D45,'Item Price Summary'!$G:$G,0))*N45*(1+O45),0)</f>
        <v>6.4649999999999999E-2</v>
      </c>
      <c r="R45" s="335"/>
      <c r="S45" s="335"/>
      <c r="T45" s="335"/>
      <c r="U45" s="335"/>
      <c r="V45" s="251">
        <v>1.6</v>
      </c>
      <c r="W45" s="256">
        <v>0</v>
      </c>
      <c r="X45" s="4" t="s">
        <v>2</v>
      </c>
      <c r="Y45" s="23">
        <f>IFERROR(INDEX('Item Price Summary'!$O:$O,MATCH($D45,'Item Price Summary'!$G:$G,0))*V45*(1+W45),0)</f>
        <v>8.6199999999999999E-2</v>
      </c>
      <c r="Z45" s="335"/>
      <c r="AA45" s="335"/>
      <c r="AB45" s="335"/>
      <c r="AC45" s="335"/>
      <c r="AD45" s="251">
        <v>2.4</v>
      </c>
      <c r="AE45" s="252">
        <v>0</v>
      </c>
      <c r="AF45" s="4" t="s">
        <v>2</v>
      </c>
      <c r="AG45" s="38">
        <f>IFERROR(INDEX('Item Price Summary'!$O:$O,MATCH($D45,'Item Price Summary'!$G:$G,0))*AD45*(1+AE45),0)</f>
        <v>0.1293</v>
      </c>
      <c r="AH45" s="329"/>
      <c r="AI45" s="329"/>
      <c r="AJ45" s="331"/>
      <c r="AK45" s="329"/>
      <c r="AL45" s="258"/>
      <c r="AM45" s="259">
        <v>0</v>
      </c>
      <c r="AN45" s="30" t="s">
        <v>2</v>
      </c>
      <c r="AO45" s="33">
        <f>IFERROR(INDEX('Item Price Summary'!$O:$O,MATCH($D45,'Item Price Summary'!$G:$G,0))*AL45*(1+AM45),0)</f>
        <v>0</v>
      </c>
      <c r="AP45" s="340"/>
      <c r="AQ45" s="340"/>
      <c r="AR45" s="340"/>
      <c r="AS45" s="340"/>
    </row>
    <row r="46" spans="1:45" x14ac:dyDescent="0.25">
      <c r="A46">
        <f t="shared" ref="A46:A53" si="42">A45+1</f>
        <v>3</v>
      </c>
      <c r="B46" s="325"/>
      <c r="C46" s="325"/>
      <c r="D46" s="21" t="s">
        <v>398</v>
      </c>
      <c r="E46" s="21" t="s">
        <v>112</v>
      </c>
      <c r="F46" s="251">
        <v>15</v>
      </c>
      <c r="G46" s="256">
        <v>0</v>
      </c>
      <c r="H46" s="4" t="s">
        <v>2</v>
      </c>
      <c r="I46" s="23">
        <f>IFERROR(INDEX('Item Price Summary'!$O:$O,MATCH($D46,'Item Price Summary'!$G:$G,0))*F46*(1+G46),0)</f>
        <v>0.2963541666666667</v>
      </c>
      <c r="J46" s="335"/>
      <c r="K46" s="335"/>
      <c r="L46" s="335"/>
      <c r="M46" s="335"/>
      <c r="N46" s="257">
        <v>23</v>
      </c>
      <c r="O46" s="256">
        <v>0</v>
      </c>
      <c r="P46" s="4" t="s">
        <v>2</v>
      </c>
      <c r="Q46" s="23">
        <f>IFERROR(INDEX('Item Price Summary'!$O:$O,MATCH($D46,'Item Price Summary'!$G:$G,0))*N46*(1+O46),0)</f>
        <v>0.45440972222222226</v>
      </c>
      <c r="R46" s="335"/>
      <c r="S46" s="335"/>
      <c r="T46" s="335"/>
      <c r="U46" s="335"/>
      <c r="V46" s="251">
        <v>30</v>
      </c>
      <c r="W46" s="256">
        <v>0</v>
      </c>
      <c r="X46" s="4" t="s">
        <v>2</v>
      </c>
      <c r="Y46" s="23">
        <f>IFERROR(INDEX('Item Price Summary'!$O:$O,MATCH($D46,'Item Price Summary'!$G:$G,0))*V46*(1+W46),0)</f>
        <v>0.59270833333333339</v>
      </c>
      <c r="Z46" s="335"/>
      <c r="AA46" s="335"/>
      <c r="AB46" s="335"/>
      <c r="AC46" s="335"/>
      <c r="AD46" s="251">
        <v>45</v>
      </c>
      <c r="AE46" s="252">
        <v>0</v>
      </c>
      <c r="AF46" s="4" t="s">
        <v>2</v>
      </c>
      <c r="AG46" s="38">
        <f>IFERROR(INDEX('Item Price Summary'!$O:$O,MATCH($D46,'Item Price Summary'!$G:$G,0))*AD46*(1+AE46),0)</f>
        <v>0.88906249999999998</v>
      </c>
      <c r="AH46" s="329"/>
      <c r="AI46" s="329"/>
      <c r="AJ46" s="331"/>
      <c r="AK46" s="329"/>
      <c r="AL46" s="258"/>
      <c r="AM46" s="259">
        <v>0</v>
      </c>
      <c r="AN46" s="30" t="s">
        <v>2</v>
      </c>
      <c r="AO46" s="33">
        <f>IFERROR(INDEX('Item Price Summary'!$O:$O,MATCH($D46,'Item Price Summary'!$G:$G,0))*AL46*(1+AM46),0)</f>
        <v>0</v>
      </c>
      <c r="AP46" s="340"/>
      <c r="AQ46" s="340"/>
      <c r="AR46" s="340"/>
      <c r="AS46" s="340"/>
    </row>
    <row r="47" spans="1:45" x14ac:dyDescent="0.25">
      <c r="A47">
        <f t="shared" si="42"/>
        <v>4</v>
      </c>
      <c r="B47" s="325"/>
      <c r="C47" s="325"/>
      <c r="D47" s="21" t="s">
        <v>435</v>
      </c>
      <c r="E47" s="21"/>
      <c r="F47" s="251"/>
      <c r="G47" s="256">
        <v>0</v>
      </c>
      <c r="H47" s="4" t="s">
        <v>2</v>
      </c>
      <c r="I47" s="23">
        <f>IFERROR(INDEX('Item Price Summary'!$O:$O,MATCH($D47,'Item Price Summary'!$G:$G,0))*F47*(1+G47),0)</f>
        <v>0</v>
      </c>
      <c r="J47" s="335"/>
      <c r="K47" s="335"/>
      <c r="L47" s="335"/>
      <c r="M47" s="335"/>
      <c r="N47" s="257"/>
      <c r="O47" s="256">
        <v>0</v>
      </c>
      <c r="P47" s="4" t="s">
        <v>2</v>
      </c>
      <c r="Q47" s="23">
        <f>IFERROR(INDEX('Item Price Summary'!$O:$O,MATCH($D47,'Item Price Summary'!$G:$G,0))*N47*(1+O47),0)</f>
        <v>0</v>
      </c>
      <c r="R47" s="335"/>
      <c r="S47" s="335"/>
      <c r="T47" s="335"/>
      <c r="U47" s="335"/>
      <c r="V47" s="251"/>
      <c r="W47" s="256">
        <v>0</v>
      </c>
      <c r="X47" s="4" t="s">
        <v>2</v>
      </c>
      <c r="Y47" s="23">
        <f>IFERROR(INDEX('Item Price Summary'!$O:$O,MATCH($D47,'Item Price Summary'!$G:$G,0))*V47*(1+W47),0)</f>
        <v>0</v>
      </c>
      <c r="Z47" s="335"/>
      <c r="AA47" s="335"/>
      <c r="AB47" s="335"/>
      <c r="AC47" s="335"/>
      <c r="AD47" s="251"/>
      <c r="AE47" s="252">
        <v>0</v>
      </c>
      <c r="AF47" s="4" t="s">
        <v>2</v>
      </c>
      <c r="AG47" s="38">
        <f>IFERROR(INDEX('Item Price Summary'!$O:$O,MATCH($D47,'Item Price Summary'!$G:$G,0))*AD47*(1+AE47),0)</f>
        <v>0</v>
      </c>
      <c r="AH47" s="329"/>
      <c r="AI47" s="329"/>
      <c r="AJ47" s="331"/>
      <c r="AK47" s="329"/>
      <c r="AL47" s="258"/>
      <c r="AM47" s="259">
        <v>0</v>
      </c>
      <c r="AN47" s="30" t="s">
        <v>2</v>
      </c>
      <c r="AO47" s="33">
        <f>IFERROR(INDEX('Item Price Summary'!$O:$O,MATCH($D47,'Item Price Summary'!$G:$G,0))*AL47*(1+AM47),0)</f>
        <v>0</v>
      </c>
      <c r="AP47" s="340"/>
      <c r="AQ47" s="340"/>
      <c r="AR47" s="340"/>
      <c r="AS47" s="340"/>
    </row>
    <row r="48" spans="1:45" x14ac:dyDescent="0.25">
      <c r="A48">
        <f t="shared" si="42"/>
        <v>5</v>
      </c>
      <c r="B48" s="325"/>
      <c r="C48" s="325"/>
      <c r="D48" s="21" t="s">
        <v>435</v>
      </c>
      <c r="E48" s="21"/>
      <c r="F48" s="251"/>
      <c r="G48" s="256">
        <v>0</v>
      </c>
      <c r="H48" s="4" t="s">
        <v>2</v>
      </c>
      <c r="I48" s="23">
        <f>IFERROR(INDEX('Item Price Summary'!$O:$O,MATCH($D48,'Item Price Summary'!$G:$G,0))*F48*(1+G48),0)</f>
        <v>0</v>
      </c>
      <c r="J48" s="335"/>
      <c r="K48" s="335"/>
      <c r="L48" s="335"/>
      <c r="M48" s="335"/>
      <c r="N48" s="257"/>
      <c r="O48" s="256">
        <v>0</v>
      </c>
      <c r="P48" s="4" t="s">
        <v>2</v>
      </c>
      <c r="Q48" s="23">
        <f>IFERROR(INDEX('Item Price Summary'!$O:$O,MATCH($D48,'Item Price Summary'!$G:$G,0))*N48*(1+O48),0)</f>
        <v>0</v>
      </c>
      <c r="R48" s="335"/>
      <c r="S48" s="335"/>
      <c r="T48" s="335"/>
      <c r="U48" s="335"/>
      <c r="V48" s="251"/>
      <c r="W48" s="256">
        <v>0</v>
      </c>
      <c r="X48" s="4" t="s">
        <v>2</v>
      </c>
      <c r="Y48" s="23">
        <f>IFERROR(INDEX('Item Price Summary'!$O:$O,MATCH($D48,'Item Price Summary'!$G:$G,0))*V48*(1+W48),0)</f>
        <v>0</v>
      </c>
      <c r="Z48" s="335"/>
      <c r="AA48" s="335"/>
      <c r="AB48" s="335"/>
      <c r="AC48" s="335"/>
      <c r="AD48" s="251"/>
      <c r="AE48" s="252">
        <v>0</v>
      </c>
      <c r="AF48" s="4" t="s">
        <v>2</v>
      </c>
      <c r="AG48" s="38">
        <f>IFERROR(INDEX('Item Price Summary'!$O:$O,MATCH($D48,'Item Price Summary'!$G:$G,0))*AD48*(1+AE48),0)</f>
        <v>0</v>
      </c>
      <c r="AH48" s="329"/>
      <c r="AI48" s="329"/>
      <c r="AJ48" s="331"/>
      <c r="AK48" s="329"/>
      <c r="AL48" s="258"/>
      <c r="AM48" s="259">
        <v>0</v>
      </c>
      <c r="AN48" s="30" t="s">
        <v>2</v>
      </c>
      <c r="AO48" s="33">
        <f>IFERROR(INDEX('Item Price Summary'!$O:$O,MATCH($D48,'Item Price Summary'!$G:$G,0))*AL48*(1+AM48),0)</f>
        <v>0</v>
      </c>
      <c r="AP48" s="340"/>
      <c r="AQ48" s="340"/>
      <c r="AR48" s="340"/>
      <c r="AS48" s="340"/>
    </row>
    <row r="49" spans="1:45" x14ac:dyDescent="0.25">
      <c r="A49">
        <f t="shared" si="42"/>
        <v>6</v>
      </c>
      <c r="B49" s="325"/>
      <c r="C49" s="325"/>
      <c r="D49" s="21" t="s">
        <v>435</v>
      </c>
      <c r="E49" s="21"/>
      <c r="F49" s="251"/>
      <c r="G49" s="256">
        <v>0</v>
      </c>
      <c r="H49" s="4" t="s">
        <v>2</v>
      </c>
      <c r="I49" s="23">
        <f>IFERROR(INDEX('Item Price Summary'!$O:$O,MATCH($D49,'Item Price Summary'!$G:$G,0))*F49*(1+G49),0)</f>
        <v>0</v>
      </c>
      <c r="J49" s="335"/>
      <c r="K49" s="335"/>
      <c r="L49" s="335"/>
      <c r="M49" s="335"/>
      <c r="N49" s="257"/>
      <c r="O49" s="256">
        <v>0</v>
      </c>
      <c r="P49" s="4" t="s">
        <v>2</v>
      </c>
      <c r="Q49" s="23">
        <f>IFERROR(INDEX('Item Price Summary'!$O:$O,MATCH($D49,'Item Price Summary'!$G:$G,0))*N49*(1+O49),0)</f>
        <v>0</v>
      </c>
      <c r="R49" s="335"/>
      <c r="S49" s="335"/>
      <c r="T49" s="335"/>
      <c r="U49" s="335"/>
      <c r="V49" s="251"/>
      <c r="W49" s="256">
        <v>0</v>
      </c>
      <c r="X49" s="4" t="s">
        <v>2</v>
      </c>
      <c r="Y49" s="23">
        <f>IFERROR(INDEX('Item Price Summary'!$O:$O,MATCH($D49,'Item Price Summary'!$G:$G,0))*V49*(1+W49),0)</f>
        <v>0</v>
      </c>
      <c r="Z49" s="335"/>
      <c r="AA49" s="335"/>
      <c r="AB49" s="335"/>
      <c r="AC49" s="335"/>
      <c r="AD49" s="251"/>
      <c r="AE49" s="252">
        <v>0</v>
      </c>
      <c r="AF49" s="4" t="s">
        <v>2</v>
      </c>
      <c r="AG49" s="38">
        <f>IFERROR(INDEX('Item Price Summary'!$O:$O,MATCH($D49,'Item Price Summary'!$G:$G,0))*AD49*(1+AE49),0)</f>
        <v>0</v>
      </c>
      <c r="AH49" s="329"/>
      <c r="AI49" s="329"/>
      <c r="AJ49" s="331"/>
      <c r="AK49" s="329"/>
      <c r="AL49" s="258"/>
      <c r="AM49" s="259">
        <v>0</v>
      </c>
      <c r="AN49" s="30" t="s">
        <v>2</v>
      </c>
      <c r="AO49" s="33">
        <f>IFERROR(INDEX('Item Price Summary'!$O:$O,MATCH($D49,'Item Price Summary'!$G:$G,0))*AL49*(1+AM49),0)</f>
        <v>0</v>
      </c>
      <c r="AP49" s="340"/>
      <c r="AQ49" s="340"/>
      <c r="AR49" s="340"/>
      <c r="AS49" s="340"/>
    </row>
    <row r="50" spans="1:45" x14ac:dyDescent="0.25">
      <c r="A50">
        <f t="shared" si="42"/>
        <v>7</v>
      </c>
      <c r="B50" s="325"/>
      <c r="C50" s="325"/>
      <c r="D50" s="21" t="s">
        <v>435</v>
      </c>
      <c r="E50" s="21"/>
      <c r="F50" s="251"/>
      <c r="G50" s="256">
        <v>0</v>
      </c>
      <c r="H50" s="4" t="s">
        <v>2</v>
      </c>
      <c r="I50" s="23">
        <f>IFERROR(INDEX('Item Price Summary'!$O:$O,MATCH($D50,'Item Price Summary'!$G:$G,0))*F50*(1+G50),0)</f>
        <v>0</v>
      </c>
      <c r="J50" s="335"/>
      <c r="K50" s="335"/>
      <c r="L50" s="335"/>
      <c r="M50" s="335"/>
      <c r="N50" s="257"/>
      <c r="O50" s="256">
        <v>0</v>
      </c>
      <c r="P50" s="4" t="s">
        <v>2</v>
      </c>
      <c r="Q50" s="23">
        <f>IFERROR(INDEX('Item Price Summary'!$O:$O,MATCH($D50,'Item Price Summary'!$G:$G,0))*N50*(1+O50),0)</f>
        <v>0</v>
      </c>
      <c r="R50" s="335"/>
      <c r="S50" s="335"/>
      <c r="T50" s="335"/>
      <c r="U50" s="335"/>
      <c r="V50" s="251"/>
      <c r="W50" s="256">
        <v>0</v>
      </c>
      <c r="X50" s="4" t="s">
        <v>2</v>
      </c>
      <c r="Y50" s="23">
        <f>IFERROR(INDEX('Item Price Summary'!$O:$O,MATCH($D50,'Item Price Summary'!$G:$G,0))*V50*(1+W50),0)</f>
        <v>0</v>
      </c>
      <c r="Z50" s="335"/>
      <c r="AA50" s="335"/>
      <c r="AB50" s="335"/>
      <c r="AC50" s="335"/>
      <c r="AD50" s="251"/>
      <c r="AE50" s="252">
        <v>0</v>
      </c>
      <c r="AF50" s="4" t="s">
        <v>2</v>
      </c>
      <c r="AG50" s="38">
        <f>IFERROR(INDEX('Item Price Summary'!$O:$O,MATCH($D50,'Item Price Summary'!$G:$G,0))*AD50*(1+AE50),0)</f>
        <v>0</v>
      </c>
      <c r="AH50" s="329"/>
      <c r="AI50" s="329"/>
      <c r="AJ50" s="331"/>
      <c r="AK50" s="329"/>
      <c r="AL50" s="258"/>
      <c r="AM50" s="259">
        <v>0</v>
      </c>
      <c r="AN50" s="30" t="s">
        <v>2</v>
      </c>
      <c r="AO50" s="33">
        <f>IFERROR(INDEX('Item Price Summary'!$O:$O,MATCH($D50,'Item Price Summary'!$G:$G,0))*AL50*(1+AM50),0)</f>
        <v>0</v>
      </c>
      <c r="AP50" s="340"/>
      <c r="AQ50" s="340"/>
      <c r="AR50" s="340"/>
      <c r="AS50" s="340"/>
    </row>
    <row r="51" spans="1:45" x14ac:dyDescent="0.25">
      <c r="A51">
        <f t="shared" si="42"/>
        <v>8</v>
      </c>
      <c r="B51" s="325"/>
      <c r="C51" s="325"/>
      <c r="D51" s="21" t="s">
        <v>435</v>
      </c>
      <c r="E51" s="21"/>
      <c r="F51" s="251"/>
      <c r="G51" s="256">
        <v>0</v>
      </c>
      <c r="H51" s="4" t="s">
        <v>2</v>
      </c>
      <c r="I51" s="23">
        <f>IFERROR(INDEX('Item Price Summary'!$O:$O,MATCH($D51,'Item Price Summary'!$G:$G,0))*F51*(1+G51),0)</f>
        <v>0</v>
      </c>
      <c r="J51" s="335"/>
      <c r="K51" s="335"/>
      <c r="L51" s="335"/>
      <c r="M51" s="335"/>
      <c r="N51" s="257"/>
      <c r="O51" s="256">
        <v>0</v>
      </c>
      <c r="P51" s="4" t="s">
        <v>2</v>
      </c>
      <c r="Q51" s="23">
        <f>IFERROR(INDEX('Item Price Summary'!$O:$O,MATCH($D51,'Item Price Summary'!$G:$G,0))*N51*(1+O51),0)</f>
        <v>0</v>
      </c>
      <c r="R51" s="335"/>
      <c r="S51" s="335"/>
      <c r="T51" s="335"/>
      <c r="U51" s="335"/>
      <c r="V51" s="251"/>
      <c r="W51" s="256">
        <v>0</v>
      </c>
      <c r="X51" s="4" t="s">
        <v>2</v>
      </c>
      <c r="Y51" s="23">
        <f>IFERROR(INDEX('Item Price Summary'!$O:$O,MATCH($D51,'Item Price Summary'!$G:$G,0))*V51*(1+W51),0)</f>
        <v>0</v>
      </c>
      <c r="Z51" s="335"/>
      <c r="AA51" s="335"/>
      <c r="AB51" s="335"/>
      <c r="AC51" s="335"/>
      <c r="AD51" s="251"/>
      <c r="AE51" s="252">
        <v>0</v>
      </c>
      <c r="AF51" s="4" t="s">
        <v>2</v>
      </c>
      <c r="AG51" s="38">
        <f>IFERROR(INDEX('Item Price Summary'!$O:$O,MATCH($D51,'Item Price Summary'!$G:$G,0))*AD51*(1+AE51),0)</f>
        <v>0</v>
      </c>
      <c r="AH51" s="329"/>
      <c r="AI51" s="329"/>
      <c r="AJ51" s="331"/>
      <c r="AK51" s="329"/>
      <c r="AL51" s="258"/>
      <c r="AM51" s="259">
        <v>0</v>
      </c>
      <c r="AN51" s="30" t="s">
        <v>2</v>
      </c>
      <c r="AO51" s="33">
        <f>IFERROR(INDEX('Item Price Summary'!$O:$O,MATCH($D51,'Item Price Summary'!$G:$G,0))*AL51*(1+AM51),0)</f>
        <v>0</v>
      </c>
      <c r="AP51" s="340"/>
      <c r="AQ51" s="340"/>
      <c r="AR51" s="340"/>
      <c r="AS51" s="340"/>
    </row>
    <row r="52" spans="1:45" x14ac:dyDescent="0.25">
      <c r="A52">
        <f t="shared" si="42"/>
        <v>9</v>
      </c>
      <c r="B52" s="325"/>
      <c r="C52" s="325"/>
      <c r="D52" s="21" t="s">
        <v>435</v>
      </c>
      <c r="E52" s="21"/>
      <c r="F52" s="251"/>
      <c r="G52" s="256">
        <v>0</v>
      </c>
      <c r="H52" s="4" t="s">
        <v>2</v>
      </c>
      <c r="I52" s="23">
        <f>IFERROR(INDEX('Item Price Summary'!$O:$O,MATCH($D52,'Item Price Summary'!$G:$G,0))*F52*(1+G52),0)</f>
        <v>0</v>
      </c>
      <c r="J52" s="335"/>
      <c r="K52" s="335"/>
      <c r="L52" s="335"/>
      <c r="M52" s="335"/>
      <c r="N52" s="257"/>
      <c r="O52" s="256">
        <v>0</v>
      </c>
      <c r="P52" s="4" t="s">
        <v>2</v>
      </c>
      <c r="Q52" s="23">
        <f>IFERROR(INDEX('Item Price Summary'!$O:$O,MATCH($D52,'Item Price Summary'!$G:$G,0))*N52*(1+O52),0)</f>
        <v>0</v>
      </c>
      <c r="R52" s="335"/>
      <c r="S52" s="335"/>
      <c r="T52" s="335"/>
      <c r="U52" s="335"/>
      <c r="V52" s="251"/>
      <c r="W52" s="256">
        <v>0</v>
      </c>
      <c r="X52" s="4" t="s">
        <v>2</v>
      </c>
      <c r="Y52" s="23">
        <f>IFERROR(INDEX('Item Price Summary'!$O:$O,MATCH($D52,'Item Price Summary'!$G:$G,0))*V52*(1+W52),0)</f>
        <v>0</v>
      </c>
      <c r="Z52" s="335"/>
      <c r="AA52" s="335"/>
      <c r="AB52" s="335"/>
      <c r="AC52" s="335"/>
      <c r="AD52" s="251"/>
      <c r="AE52" s="252">
        <v>0</v>
      </c>
      <c r="AF52" s="4" t="s">
        <v>2</v>
      </c>
      <c r="AG52" s="38">
        <f>IFERROR(INDEX('Item Price Summary'!$O:$O,MATCH($D52,'Item Price Summary'!$G:$G,0))*AD52*(1+AE52),0)</f>
        <v>0</v>
      </c>
      <c r="AH52" s="329"/>
      <c r="AI52" s="329"/>
      <c r="AJ52" s="331"/>
      <c r="AK52" s="329"/>
      <c r="AL52" s="258"/>
      <c r="AM52" s="259">
        <v>0</v>
      </c>
      <c r="AN52" s="30" t="s">
        <v>2</v>
      </c>
      <c r="AO52" s="33">
        <f>IFERROR(INDEX('Item Price Summary'!$O:$O,MATCH($D52,'Item Price Summary'!$G:$G,0))*AL52*(1+AM52),0)</f>
        <v>0</v>
      </c>
      <c r="AP52" s="340"/>
      <c r="AQ52" s="340"/>
      <c r="AR52" s="340"/>
      <c r="AS52" s="340"/>
    </row>
    <row r="53" spans="1:45" x14ac:dyDescent="0.25">
      <c r="A53">
        <f t="shared" si="42"/>
        <v>10</v>
      </c>
      <c r="B53" s="325"/>
      <c r="C53" s="325"/>
      <c r="D53" s="21" t="s">
        <v>435</v>
      </c>
      <c r="E53" s="21"/>
      <c r="F53" s="251"/>
      <c r="G53" s="256">
        <v>0</v>
      </c>
      <c r="H53" s="4" t="s">
        <v>2</v>
      </c>
      <c r="I53" s="23">
        <f>IFERROR(INDEX('Item Price Summary'!$O:$O,MATCH($D53,'Item Price Summary'!$G:$G,0))*F53*(1+G53),0)</f>
        <v>0</v>
      </c>
      <c r="J53" s="335"/>
      <c r="K53" s="335"/>
      <c r="L53" s="335"/>
      <c r="M53" s="335"/>
      <c r="N53" s="257"/>
      <c r="O53" s="256">
        <v>0</v>
      </c>
      <c r="P53" s="4" t="s">
        <v>2</v>
      </c>
      <c r="Q53" s="23">
        <f>IFERROR(INDEX('Item Price Summary'!$O:$O,MATCH($D53,'Item Price Summary'!$G:$G,0))*N53*(1+O53),0)</f>
        <v>0</v>
      </c>
      <c r="R53" s="335"/>
      <c r="S53" s="335"/>
      <c r="T53" s="335"/>
      <c r="U53" s="335"/>
      <c r="V53" s="251"/>
      <c r="W53" s="256">
        <v>0</v>
      </c>
      <c r="X53" s="4" t="s">
        <v>2</v>
      </c>
      <c r="Y53" s="23">
        <f>IFERROR(INDEX('Item Price Summary'!$O:$O,MATCH($D53,'Item Price Summary'!$G:$G,0))*V53*(1+W53),0)</f>
        <v>0</v>
      </c>
      <c r="Z53" s="335"/>
      <c r="AA53" s="335"/>
      <c r="AB53" s="335"/>
      <c r="AC53" s="335"/>
      <c r="AD53" s="251"/>
      <c r="AE53" s="252">
        <v>0</v>
      </c>
      <c r="AF53" s="4" t="s">
        <v>2</v>
      </c>
      <c r="AG53" s="38">
        <f>IFERROR(INDEX('Item Price Summary'!$O:$O,MATCH($D53,'Item Price Summary'!$G:$G,0))*AD53*(1+AE53),0)</f>
        <v>0</v>
      </c>
      <c r="AH53" s="329"/>
      <c r="AI53" s="329"/>
      <c r="AJ53" s="331"/>
      <c r="AK53" s="329"/>
      <c r="AL53" s="258"/>
      <c r="AM53" s="259">
        <v>0</v>
      </c>
      <c r="AN53" s="30" t="s">
        <v>2</v>
      </c>
      <c r="AO53" s="33">
        <f>IFERROR(INDEX('Item Price Summary'!$O:$O,MATCH($D53,'Item Price Summary'!$G:$G,0))*AL53*(1+AM53),0)</f>
        <v>0</v>
      </c>
      <c r="AP53" s="340"/>
      <c r="AQ53" s="340"/>
      <c r="AR53" s="340"/>
      <c r="AS53" s="340"/>
    </row>
    <row r="54" spans="1:45" x14ac:dyDescent="0.25">
      <c r="A54">
        <v>1</v>
      </c>
      <c r="B54" s="325"/>
      <c r="C54" s="325" t="s">
        <v>940</v>
      </c>
      <c r="D54" s="21" t="s">
        <v>49</v>
      </c>
      <c r="E54" s="21"/>
      <c r="F54" s="251">
        <v>150</v>
      </c>
      <c r="G54" s="256">
        <v>0.02</v>
      </c>
      <c r="H54" s="4" t="s">
        <v>2</v>
      </c>
      <c r="I54" s="23">
        <f>IFERROR(INDEX('Item Price Summary'!$O:$O,MATCH($D54,'Item Price Summary'!$G:$G,0))*F54*(1+G54),0)</f>
        <v>1.1373099415204677</v>
      </c>
      <c r="J54" s="330">
        <f>SUM(I54:I63)</f>
        <v>1.5424761549280936</v>
      </c>
      <c r="K54" s="335">
        <f t="shared" ref="K54" si="43">J54/$G$4</f>
        <v>0.2319513014929464</v>
      </c>
      <c r="L54" s="330">
        <f>SUM(I54:I63)+$H$4</f>
        <v>1.7961278215947603</v>
      </c>
      <c r="M54" s="335">
        <f>L54/$G$4</f>
        <v>0.27009440926236994</v>
      </c>
      <c r="N54" s="257">
        <v>200</v>
      </c>
      <c r="O54" s="256">
        <v>0.02</v>
      </c>
      <c r="P54" s="4" t="s">
        <v>2</v>
      </c>
      <c r="Q54" s="23">
        <f>IFERROR(INDEX('Item Price Summary'!$O:$O,MATCH($D54,'Item Price Summary'!$G:$G,0))*N54*(1+O54),0)</f>
        <v>1.5164132553606238</v>
      </c>
      <c r="R54" s="330">
        <f>SUM(Q54:Q63)</f>
        <v>2.0211091571868267</v>
      </c>
      <c r="S54" s="335">
        <f t="shared" ref="S54" si="44">R54/$G$5</f>
        <v>0.26419727544925836</v>
      </c>
      <c r="T54" s="330">
        <f t="shared" ref="T54" si="45">SUM(Q54:Q63)+$H$5</f>
        <v>2.2799308238534932</v>
      </c>
      <c r="U54" s="335">
        <f t="shared" ref="U54" si="46">T54/$G$5</f>
        <v>0.29803017305274421</v>
      </c>
      <c r="V54" s="251">
        <v>250</v>
      </c>
      <c r="W54" s="256">
        <v>0.02</v>
      </c>
      <c r="X54" s="4" t="s">
        <v>2</v>
      </c>
      <c r="Y54" s="23">
        <f>IFERROR(INDEX('Item Price Summary'!$O:$O,MATCH($D54,'Item Price Summary'!$G:$G,0))*V54*(1+W54),0)</f>
        <v>1.8955165692007796</v>
      </c>
      <c r="Z54" s="330">
        <f>SUM(Y54:Y63)</f>
        <v>2.7058489960160315</v>
      </c>
      <c r="AA54" s="335">
        <f t="shared" ref="AA54" si="47">Z54/$G$6</f>
        <v>0.3128149128342233</v>
      </c>
      <c r="AB54" s="330">
        <f t="shared" ref="AB54" si="48">SUM(Y54:Y63)+$H$6</f>
        <v>2.9980606626826982</v>
      </c>
      <c r="AC54" s="335">
        <f t="shared" ref="AC54" si="49">AB54/$G$6</f>
        <v>0.34659660840262407</v>
      </c>
      <c r="AD54" s="251">
        <v>350</v>
      </c>
      <c r="AE54" s="252">
        <v>0.02</v>
      </c>
      <c r="AF54" s="4" t="s">
        <v>2</v>
      </c>
      <c r="AG54" s="38">
        <f>IFERROR(INDEX('Item Price Summary'!$O:$O,MATCH($D54,'Item Price Summary'!$G:$G,0))*AD54*(1+AE54),0)</f>
        <v>2.6537231968810917</v>
      </c>
      <c r="AH54" s="331">
        <f>SUM(AG54:AG63)</f>
        <v>3.8692218371039688</v>
      </c>
      <c r="AI54" s="329" t="e">
        <f t="shared" ref="AI54" si="50">AH54/$G$7</f>
        <v>#VALUE!</v>
      </c>
      <c r="AJ54" s="331" t="e">
        <f t="shared" ref="AJ54" si="51">SUM(AG54:AG63)+$H$7</f>
        <v>#VALUE!</v>
      </c>
      <c r="AK54" s="329" t="e">
        <f t="shared" ref="AK54" si="52">AJ54/$G$7</f>
        <v>#VALUE!</v>
      </c>
      <c r="AL54" s="251">
        <v>350</v>
      </c>
      <c r="AM54" s="256">
        <v>0.02</v>
      </c>
      <c r="AN54" s="4" t="s">
        <v>2</v>
      </c>
      <c r="AO54" s="23">
        <f>IFERROR(INDEX('Item Price Summary'!$O:$O,MATCH($D54,'Item Price Summary'!$G:$G,0))*AL54*(1+AM54),0)</f>
        <v>2.6537231968810917</v>
      </c>
      <c r="AP54" s="330">
        <f>SUM(AO54:AO63)</f>
        <v>3.5600615822482622</v>
      </c>
      <c r="AQ54" s="335">
        <f t="shared" ref="AQ54" si="53">AP54/$G$8</f>
        <v>0.33427808284021238</v>
      </c>
      <c r="AR54" s="330">
        <f t="shared" ref="AR54" si="54">SUM(AO54:AO63)+$H$8</f>
        <v>4.2759149155815956</v>
      </c>
      <c r="AS54" s="335">
        <f t="shared" ref="AS54" si="55">AR54/$G$8</f>
        <v>0.40149435827057234</v>
      </c>
    </row>
    <row r="55" spans="1:45" x14ac:dyDescent="0.25">
      <c r="A55">
        <f>A54+1</f>
        <v>2</v>
      </c>
      <c r="B55" s="325"/>
      <c r="C55" s="325"/>
      <c r="D55" s="21" t="s">
        <v>377</v>
      </c>
      <c r="E55" s="21" t="s">
        <v>110</v>
      </c>
      <c r="F55" s="251">
        <v>10</v>
      </c>
      <c r="G55" s="256">
        <v>0</v>
      </c>
      <c r="H55" s="4" t="s">
        <v>2</v>
      </c>
      <c r="I55" s="23">
        <f>IFERROR(INDEX('Item Price Summary'!$O:$O,MATCH($D55,'Item Price Summary'!$G:$G,0))*F55*(1+G55),0)</f>
        <v>0.19905937683715461</v>
      </c>
      <c r="J55" s="335"/>
      <c r="K55" s="335"/>
      <c r="L55" s="335"/>
      <c r="M55" s="335"/>
      <c r="N55" s="257">
        <v>15</v>
      </c>
      <c r="O55" s="256">
        <v>0</v>
      </c>
      <c r="P55" s="4" t="s">
        <v>2</v>
      </c>
      <c r="Q55" s="23">
        <f>IFERROR(INDEX('Item Price Summary'!$O:$O,MATCH($D55,'Item Price Summary'!$G:$G,0))*N55*(1+O55),0)</f>
        <v>0.29858906525573192</v>
      </c>
      <c r="R55" s="335"/>
      <c r="S55" s="335"/>
      <c r="T55" s="335"/>
      <c r="U55" s="335"/>
      <c r="V55" s="251">
        <v>20</v>
      </c>
      <c r="W55" s="256">
        <v>0</v>
      </c>
      <c r="X55" s="4" t="s">
        <v>2</v>
      </c>
      <c r="Y55" s="23">
        <f>IFERROR(INDEX('Item Price Summary'!$O:$O,MATCH($D55,'Item Price Summary'!$G:$G,0))*V55*(1+W55),0)</f>
        <v>0.39811875367430921</v>
      </c>
      <c r="Z55" s="335"/>
      <c r="AA55" s="335"/>
      <c r="AB55" s="335"/>
      <c r="AC55" s="335"/>
      <c r="AD55" s="251">
        <v>30</v>
      </c>
      <c r="AE55" s="252">
        <v>0</v>
      </c>
      <c r="AF55" s="4" t="s">
        <v>2</v>
      </c>
      <c r="AG55" s="38">
        <f>IFERROR(INDEX('Item Price Summary'!$O:$O,MATCH($D55,'Item Price Summary'!$G:$G,0))*AD55*(1+AE55),0)</f>
        <v>0.59717813051146384</v>
      </c>
      <c r="AH55" s="329"/>
      <c r="AI55" s="329"/>
      <c r="AJ55" s="331"/>
      <c r="AK55" s="329"/>
      <c r="AL55" s="251">
        <v>30</v>
      </c>
      <c r="AM55" s="256">
        <v>0</v>
      </c>
      <c r="AN55" s="4" t="s">
        <v>2</v>
      </c>
      <c r="AO55" s="23">
        <f>IFERROR(INDEX('Item Price Summary'!$O:$O,MATCH($D55,'Item Price Summary'!$G:$G,0))*AL55*(1+AM55),0)</f>
        <v>0.59717813051146384</v>
      </c>
      <c r="AP55" s="335"/>
      <c r="AQ55" s="335"/>
      <c r="AR55" s="335"/>
      <c r="AS55" s="335"/>
    </row>
    <row r="56" spans="1:45" x14ac:dyDescent="0.25">
      <c r="A56">
        <f t="shared" ref="A56:A63" si="56">A55+1</f>
        <v>3</v>
      </c>
      <c r="B56" s="325"/>
      <c r="C56" s="325"/>
      <c r="D56" s="21" t="s">
        <v>397</v>
      </c>
      <c r="E56" s="21" t="s">
        <v>111</v>
      </c>
      <c r="F56" s="251">
        <v>8</v>
      </c>
      <c r="G56" s="256">
        <v>0</v>
      </c>
      <c r="H56" s="4" t="s">
        <v>2</v>
      </c>
      <c r="I56" s="23">
        <f>IFERROR(INDEX('Item Price Summary'!$O:$O,MATCH($D56,'Item Price Summary'!$G:$G,0))*F56*(1+G56),0)</f>
        <v>0.10305341828523558</v>
      </c>
      <c r="J56" s="335"/>
      <c r="K56" s="335"/>
      <c r="L56" s="335"/>
      <c r="M56" s="335"/>
      <c r="N56" s="257">
        <v>8</v>
      </c>
      <c r="O56" s="256">
        <v>0</v>
      </c>
      <c r="P56" s="4" t="s">
        <v>2</v>
      </c>
      <c r="Q56" s="23">
        <f>IFERROR(INDEX('Item Price Summary'!$O:$O,MATCH($D56,'Item Price Summary'!$G:$G,0))*N56*(1+O56),0)</f>
        <v>0.10305341828523558</v>
      </c>
      <c r="R56" s="335"/>
      <c r="S56" s="335"/>
      <c r="T56" s="335"/>
      <c r="U56" s="335"/>
      <c r="V56" s="251">
        <v>16</v>
      </c>
      <c r="W56" s="256">
        <v>0</v>
      </c>
      <c r="X56" s="4" t="s">
        <v>2</v>
      </c>
      <c r="Y56" s="23">
        <f>IFERROR(INDEX('Item Price Summary'!$O:$O,MATCH($D56,'Item Price Summary'!$G:$G,0))*V56*(1+W56),0)</f>
        <v>0.20610683657047116</v>
      </c>
      <c r="Z56" s="335"/>
      <c r="AA56" s="335"/>
      <c r="AB56" s="335"/>
      <c r="AC56" s="335"/>
      <c r="AD56" s="251">
        <v>24</v>
      </c>
      <c r="AE56" s="252">
        <v>0</v>
      </c>
      <c r="AF56" s="4" t="s">
        <v>2</v>
      </c>
      <c r="AG56" s="38">
        <f>IFERROR(INDEX('Item Price Summary'!$O:$O,MATCH($D56,'Item Price Summary'!$G:$G,0))*AD56*(1+AE56),0)</f>
        <v>0.30916025485570675</v>
      </c>
      <c r="AH56" s="329"/>
      <c r="AI56" s="329"/>
      <c r="AJ56" s="331"/>
      <c r="AK56" s="329"/>
      <c r="AL56" s="251">
        <v>24</v>
      </c>
      <c r="AM56" s="256">
        <v>0</v>
      </c>
      <c r="AN56" s="4" t="s">
        <v>2</v>
      </c>
      <c r="AO56" s="23">
        <f>IFERROR(INDEX('Item Price Summary'!$O:$O,MATCH($D56,'Item Price Summary'!$G:$G,0))*AL56*(1+AM56),0)</f>
        <v>0.30916025485570675</v>
      </c>
      <c r="AP56" s="335"/>
      <c r="AQ56" s="335"/>
      <c r="AR56" s="335"/>
      <c r="AS56" s="335"/>
    </row>
    <row r="57" spans="1:45" x14ac:dyDescent="0.25">
      <c r="A57">
        <f t="shared" si="56"/>
        <v>4</v>
      </c>
      <c r="B57" s="325"/>
      <c r="C57" s="325"/>
      <c r="D57" s="21" t="s">
        <v>397</v>
      </c>
      <c r="E57" s="21" t="s">
        <v>487</v>
      </c>
      <c r="F57" s="251">
        <v>8</v>
      </c>
      <c r="G57" s="256">
        <v>0</v>
      </c>
      <c r="H57" s="4" t="s">
        <v>2</v>
      </c>
      <c r="I57" s="23">
        <f>IFERROR(INDEX('Item Price Summary'!$O:$O,MATCH($D57,'Item Price Summary'!$G:$G,0))*F57*(1+G57),0)</f>
        <v>0.10305341828523558</v>
      </c>
      <c r="J57" s="335"/>
      <c r="K57" s="335"/>
      <c r="L57" s="335"/>
      <c r="M57" s="335"/>
      <c r="N57" s="257">
        <v>8</v>
      </c>
      <c r="O57" s="256">
        <v>0</v>
      </c>
      <c r="P57" s="4" t="s">
        <v>2</v>
      </c>
      <c r="Q57" s="23">
        <f>IFERROR(INDEX('Item Price Summary'!$O:$O,MATCH($D57,'Item Price Summary'!$G:$G,0))*N57*(1+O57),0)</f>
        <v>0.10305341828523558</v>
      </c>
      <c r="R57" s="335"/>
      <c r="S57" s="335"/>
      <c r="T57" s="335"/>
      <c r="U57" s="335"/>
      <c r="V57" s="251">
        <v>16</v>
      </c>
      <c r="W57" s="256">
        <v>0</v>
      </c>
      <c r="X57" s="4" t="s">
        <v>2</v>
      </c>
      <c r="Y57" s="23">
        <f>IFERROR(INDEX('Item Price Summary'!$O:$O,MATCH($D57,'Item Price Summary'!$G:$G,0))*V57*(1+W57),0)</f>
        <v>0.20610683657047116</v>
      </c>
      <c r="Z57" s="335"/>
      <c r="AA57" s="335"/>
      <c r="AB57" s="335"/>
      <c r="AC57" s="335"/>
      <c r="AD57" s="251">
        <v>24</v>
      </c>
      <c r="AE57" s="252">
        <v>0</v>
      </c>
      <c r="AF57" s="4" t="s">
        <v>2</v>
      </c>
      <c r="AG57" s="38">
        <f>IFERROR(INDEX('Item Price Summary'!$O:$O,MATCH($D57,'Item Price Summary'!$G:$G,0))*AD57*(1+AE57),0)</f>
        <v>0.30916025485570675</v>
      </c>
      <c r="AH57" s="329"/>
      <c r="AI57" s="329"/>
      <c r="AJ57" s="331"/>
      <c r="AK57" s="329"/>
      <c r="AL57" s="251">
        <v>0</v>
      </c>
      <c r="AM57" s="256">
        <v>0</v>
      </c>
      <c r="AN57" s="4" t="s">
        <v>2</v>
      </c>
      <c r="AO57" s="23">
        <f>IFERROR(INDEX('Item Price Summary'!$O:$O,MATCH($D57,'Item Price Summary'!$G:$G,0))*AL57*(1+AM57),0)</f>
        <v>0</v>
      </c>
      <c r="AP57" s="335"/>
      <c r="AQ57" s="335"/>
      <c r="AR57" s="335"/>
      <c r="AS57" s="335"/>
    </row>
    <row r="58" spans="1:45" x14ac:dyDescent="0.25">
      <c r="A58">
        <f t="shared" si="56"/>
        <v>5</v>
      </c>
      <c r="B58" s="325"/>
      <c r="C58" s="325"/>
      <c r="D58" s="21" t="s">
        <v>435</v>
      </c>
      <c r="E58" s="21"/>
      <c r="F58" s="251"/>
      <c r="G58" s="256">
        <v>0</v>
      </c>
      <c r="H58" s="4" t="s">
        <v>2</v>
      </c>
      <c r="I58" s="23">
        <f>IFERROR(INDEX('Item Price Summary'!$O:$O,MATCH($D58,'Item Price Summary'!$G:$G,0))*F58*(1+G58),0)</f>
        <v>0</v>
      </c>
      <c r="J58" s="335"/>
      <c r="K58" s="335"/>
      <c r="L58" s="335"/>
      <c r="M58" s="335"/>
      <c r="N58" s="257"/>
      <c r="O58" s="256">
        <v>0</v>
      </c>
      <c r="P58" s="4" t="s">
        <v>2</v>
      </c>
      <c r="Q58" s="23">
        <f>IFERROR(INDEX('Item Price Summary'!$O:$O,MATCH($D58,'Item Price Summary'!$G:$G,0))*N58*(1+O58),0)</f>
        <v>0</v>
      </c>
      <c r="R58" s="335"/>
      <c r="S58" s="335"/>
      <c r="T58" s="335"/>
      <c r="U58" s="335"/>
      <c r="V58" s="251"/>
      <c r="W58" s="256">
        <v>0</v>
      </c>
      <c r="X58" s="4" t="s">
        <v>2</v>
      </c>
      <c r="Y58" s="23">
        <f>IFERROR(INDEX('Item Price Summary'!$O:$O,MATCH($D58,'Item Price Summary'!$G:$G,0))*V58*(1+W58),0)</f>
        <v>0</v>
      </c>
      <c r="Z58" s="335"/>
      <c r="AA58" s="335"/>
      <c r="AB58" s="335"/>
      <c r="AC58" s="335"/>
      <c r="AD58" s="251"/>
      <c r="AE58" s="252">
        <v>0</v>
      </c>
      <c r="AF58" s="4" t="s">
        <v>2</v>
      </c>
      <c r="AG58" s="38">
        <f>IFERROR(INDEX('Item Price Summary'!$O:$O,MATCH($D58,'Item Price Summary'!$G:$G,0))*AD58*(1+AE58),0)</f>
        <v>0</v>
      </c>
      <c r="AH58" s="329"/>
      <c r="AI58" s="329"/>
      <c r="AJ58" s="331"/>
      <c r="AK58" s="329"/>
      <c r="AL58" s="251"/>
      <c r="AM58" s="256">
        <v>0</v>
      </c>
      <c r="AN58" s="4" t="s">
        <v>2</v>
      </c>
      <c r="AO58" s="23">
        <f>IFERROR(INDEX('Item Price Summary'!$O:$O,MATCH($D58,'Item Price Summary'!$G:$G,0))*AL58*(1+AM58),0)</f>
        <v>0</v>
      </c>
      <c r="AP58" s="335"/>
      <c r="AQ58" s="335"/>
      <c r="AR58" s="335"/>
      <c r="AS58" s="335"/>
    </row>
    <row r="59" spans="1:45" x14ac:dyDescent="0.25">
      <c r="A59">
        <f t="shared" si="56"/>
        <v>6</v>
      </c>
      <c r="B59" s="325"/>
      <c r="C59" s="325"/>
      <c r="D59" s="21" t="s">
        <v>435</v>
      </c>
      <c r="E59" s="21"/>
      <c r="F59" s="251"/>
      <c r="G59" s="256">
        <v>0</v>
      </c>
      <c r="H59" s="4" t="s">
        <v>2</v>
      </c>
      <c r="I59" s="23">
        <f>IFERROR(INDEX('Item Price Summary'!$O:$O,MATCH($D59,'Item Price Summary'!$G:$G,0))*F59*(1+G59),0)</f>
        <v>0</v>
      </c>
      <c r="J59" s="335"/>
      <c r="K59" s="335"/>
      <c r="L59" s="335"/>
      <c r="M59" s="335"/>
      <c r="N59" s="257"/>
      <c r="O59" s="256">
        <v>0</v>
      </c>
      <c r="P59" s="4" t="s">
        <v>2</v>
      </c>
      <c r="Q59" s="23">
        <f>IFERROR(INDEX('Item Price Summary'!$O:$O,MATCH($D59,'Item Price Summary'!$G:$G,0))*N59*(1+O59),0)</f>
        <v>0</v>
      </c>
      <c r="R59" s="335"/>
      <c r="S59" s="335"/>
      <c r="T59" s="335"/>
      <c r="U59" s="335"/>
      <c r="V59" s="251"/>
      <c r="W59" s="256">
        <v>0</v>
      </c>
      <c r="X59" s="4" t="s">
        <v>2</v>
      </c>
      <c r="Y59" s="23">
        <f>IFERROR(INDEX('Item Price Summary'!$O:$O,MATCH($D59,'Item Price Summary'!$G:$G,0))*V59*(1+W59),0)</f>
        <v>0</v>
      </c>
      <c r="Z59" s="335"/>
      <c r="AA59" s="335"/>
      <c r="AB59" s="335"/>
      <c r="AC59" s="335"/>
      <c r="AD59" s="251"/>
      <c r="AE59" s="252">
        <v>0</v>
      </c>
      <c r="AF59" s="4" t="s">
        <v>2</v>
      </c>
      <c r="AG59" s="38">
        <f>IFERROR(INDEX('Item Price Summary'!$O:$O,MATCH($D59,'Item Price Summary'!$G:$G,0))*AD59*(1+AE59),0)</f>
        <v>0</v>
      </c>
      <c r="AH59" s="329"/>
      <c r="AI59" s="329"/>
      <c r="AJ59" s="331"/>
      <c r="AK59" s="329"/>
      <c r="AL59" s="251"/>
      <c r="AM59" s="256">
        <v>0</v>
      </c>
      <c r="AN59" s="4" t="s">
        <v>2</v>
      </c>
      <c r="AO59" s="23">
        <f>IFERROR(INDEX('Item Price Summary'!$O:$O,MATCH($D59,'Item Price Summary'!$G:$G,0))*AL59*(1+AM59),0)</f>
        <v>0</v>
      </c>
      <c r="AP59" s="335"/>
      <c r="AQ59" s="335"/>
      <c r="AR59" s="335"/>
      <c r="AS59" s="335"/>
    </row>
    <row r="60" spans="1:45" x14ac:dyDescent="0.25">
      <c r="A60">
        <f t="shared" si="56"/>
        <v>7</v>
      </c>
      <c r="B60" s="325"/>
      <c r="C60" s="325"/>
      <c r="D60" s="21" t="s">
        <v>435</v>
      </c>
      <c r="E60" s="21"/>
      <c r="F60" s="251"/>
      <c r="G60" s="256">
        <v>0</v>
      </c>
      <c r="H60" s="4" t="s">
        <v>2</v>
      </c>
      <c r="I60" s="23">
        <f>IFERROR(INDEX('Item Price Summary'!$O:$O,MATCH($D60,'Item Price Summary'!$G:$G,0))*F60*(1+G60),0)</f>
        <v>0</v>
      </c>
      <c r="J60" s="335"/>
      <c r="K60" s="335"/>
      <c r="L60" s="335"/>
      <c r="M60" s="335"/>
      <c r="N60" s="257"/>
      <c r="O60" s="256">
        <v>0</v>
      </c>
      <c r="P60" s="4" t="s">
        <v>2</v>
      </c>
      <c r="Q60" s="23">
        <f>IFERROR(INDEX('Item Price Summary'!$O:$O,MATCH($D60,'Item Price Summary'!$G:$G,0))*N60*(1+O60),0)</f>
        <v>0</v>
      </c>
      <c r="R60" s="335"/>
      <c r="S60" s="335"/>
      <c r="T60" s="335"/>
      <c r="U60" s="335"/>
      <c r="V60" s="251"/>
      <c r="W60" s="256">
        <v>0</v>
      </c>
      <c r="X60" s="4" t="s">
        <v>2</v>
      </c>
      <c r="Y60" s="23">
        <f>IFERROR(INDEX('Item Price Summary'!$O:$O,MATCH($D60,'Item Price Summary'!$G:$G,0))*V60*(1+W60),0)</f>
        <v>0</v>
      </c>
      <c r="Z60" s="335"/>
      <c r="AA60" s="335"/>
      <c r="AB60" s="335"/>
      <c r="AC60" s="335"/>
      <c r="AD60" s="251"/>
      <c r="AE60" s="252">
        <v>0</v>
      </c>
      <c r="AF60" s="4" t="s">
        <v>2</v>
      </c>
      <c r="AG60" s="38">
        <f>IFERROR(INDEX('Item Price Summary'!$O:$O,MATCH($D60,'Item Price Summary'!$G:$G,0))*AD60*(1+AE60),0)</f>
        <v>0</v>
      </c>
      <c r="AH60" s="329"/>
      <c r="AI60" s="329"/>
      <c r="AJ60" s="331"/>
      <c r="AK60" s="329"/>
      <c r="AL60" s="251"/>
      <c r="AM60" s="256">
        <v>0</v>
      </c>
      <c r="AN60" s="4" t="s">
        <v>2</v>
      </c>
      <c r="AO60" s="23">
        <f>IFERROR(INDEX('Item Price Summary'!$O:$O,MATCH($D60,'Item Price Summary'!$G:$G,0))*AL60*(1+AM60),0)</f>
        <v>0</v>
      </c>
      <c r="AP60" s="335"/>
      <c r="AQ60" s="335"/>
      <c r="AR60" s="335"/>
      <c r="AS60" s="335"/>
    </row>
    <row r="61" spans="1:45" x14ac:dyDescent="0.25">
      <c r="A61">
        <f t="shared" si="56"/>
        <v>8</v>
      </c>
      <c r="B61" s="325"/>
      <c r="C61" s="325"/>
      <c r="D61" s="21" t="s">
        <v>435</v>
      </c>
      <c r="E61" s="21"/>
      <c r="F61" s="251"/>
      <c r="G61" s="256">
        <v>0</v>
      </c>
      <c r="H61" s="4" t="s">
        <v>2</v>
      </c>
      <c r="I61" s="23">
        <f>IFERROR(INDEX('Item Price Summary'!$O:$O,MATCH($D61,'Item Price Summary'!$G:$G,0))*F61*(1+G61),0)</f>
        <v>0</v>
      </c>
      <c r="J61" s="335"/>
      <c r="K61" s="335"/>
      <c r="L61" s="335"/>
      <c r="M61" s="335"/>
      <c r="N61" s="257"/>
      <c r="O61" s="256">
        <v>0</v>
      </c>
      <c r="P61" s="4" t="s">
        <v>2</v>
      </c>
      <c r="Q61" s="23">
        <f>IFERROR(INDEX('Item Price Summary'!$O:$O,MATCH($D61,'Item Price Summary'!$G:$G,0))*N61*(1+O61),0)</f>
        <v>0</v>
      </c>
      <c r="R61" s="335"/>
      <c r="S61" s="335"/>
      <c r="T61" s="335"/>
      <c r="U61" s="335"/>
      <c r="V61" s="251"/>
      <c r="W61" s="256">
        <v>0</v>
      </c>
      <c r="X61" s="4" t="s">
        <v>2</v>
      </c>
      <c r="Y61" s="23">
        <f>IFERROR(INDEX('Item Price Summary'!$O:$O,MATCH($D61,'Item Price Summary'!$G:$G,0))*V61*(1+W61),0)</f>
        <v>0</v>
      </c>
      <c r="Z61" s="335"/>
      <c r="AA61" s="335"/>
      <c r="AB61" s="335"/>
      <c r="AC61" s="335"/>
      <c r="AD61" s="251"/>
      <c r="AE61" s="252">
        <v>0</v>
      </c>
      <c r="AF61" s="4" t="s">
        <v>2</v>
      </c>
      <c r="AG61" s="38">
        <f>IFERROR(INDEX('Item Price Summary'!$O:$O,MATCH($D61,'Item Price Summary'!$G:$G,0))*AD61*(1+AE61),0)</f>
        <v>0</v>
      </c>
      <c r="AH61" s="329"/>
      <c r="AI61" s="329"/>
      <c r="AJ61" s="331"/>
      <c r="AK61" s="329"/>
      <c r="AL61" s="251"/>
      <c r="AM61" s="256">
        <v>0</v>
      </c>
      <c r="AN61" s="4" t="s">
        <v>2</v>
      </c>
      <c r="AO61" s="23">
        <f>IFERROR(INDEX('Item Price Summary'!$O:$O,MATCH($D61,'Item Price Summary'!$G:$G,0))*AL61*(1+AM61),0)</f>
        <v>0</v>
      </c>
      <c r="AP61" s="335"/>
      <c r="AQ61" s="335"/>
      <c r="AR61" s="335"/>
      <c r="AS61" s="335"/>
    </row>
    <row r="62" spans="1:45" x14ac:dyDescent="0.25">
      <c r="A62">
        <f t="shared" si="56"/>
        <v>9</v>
      </c>
      <c r="B62" s="325"/>
      <c r="C62" s="325"/>
      <c r="D62" s="21" t="s">
        <v>435</v>
      </c>
      <c r="E62" s="21"/>
      <c r="F62" s="251"/>
      <c r="G62" s="256">
        <v>0</v>
      </c>
      <c r="H62" s="4" t="s">
        <v>2</v>
      </c>
      <c r="I62" s="23">
        <f>IFERROR(INDEX('Item Price Summary'!$O:$O,MATCH($D62,'Item Price Summary'!$G:$G,0))*F62*(1+G62),0)</f>
        <v>0</v>
      </c>
      <c r="J62" s="335"/>
      <c r="K62" s="335"/>
      <c r="L62" s="335"/>
      <c r="M62" s="335"/>
      <c r="N62" s="257"/>
      <c r="O62" s="256">
        <v>0</v>
      </c>
      <c r="P62" s="4" t="s">
        <v>2</v>
      </c>
      <c r="Q62" s="23">
        <f>IFERROR(INDEX('Item Price Summary'!$O:$O,MATCH($D62,'Item Price Summary'!$G:$G,0))*N62*(1+O62),0)</f>
        <v>0</v>
      </c>
      <c r="R62" s="335"/>
      <c r="S62" s="335"/>
      <c r="T62" s="335"/>
      <c r="U62" s="335"/>
      <c r="V62" s="251"/>
      <c r="W62" s="256">
        <v>0</v>
      </c>
      <c r="X62" s="4" t="s">
        <v>2</v>
      </c>
      <c r="Y62" s="23">
        <f>IFERROR(INDEX('Item Price Summary'!$O:$O,MATCH($D62,'Item Price Summary'!$G:$G,0))*V62*(1+W62),0)</f>
        <v>0</v>
      </c>
      <c r="Z62" s="335"/>
      <c r="AA62" s="335"/>
      <c r="AB62" s="335"/>
      <c r="AC62" s="335"/>
      <c r="AD62" s="251"/>
      <c r="AE62" s="252">
        <v>0</v>
      </c>
      <c r="AF62" s="4" t="s">
        <v>2</v>
      </c>
      <c r="AG62" s="38">
        <f>IFERROR(INDEX('Item Price Summary'!$O:$O,MATCH($D62,'Item Price Summary'!$G:$G,0))*AD62*(1+AE62),0)</f>
        <v>0</v>
      </c>
      <c r="AH62" s="329"/>
      <c r="AI62" s="329"/>
      <c r="AJ62" s="331"/>
      <c r="AK62" s="329"/>
      <c r="AL62" s="251"/>
      <c r="AM62" s="256">
        <v>0</v>
      </c>
      <c r="AN62" s="4" t="s">
        <v>2</v>
      </c>
      <c r="AO62" s="23">
        <f>IFERROR(INDEX('Item Price Summary'!$O:$O,MATCH($D62,'Item Price Summary'!$G:$G,0))*AL62*(1+AM62),0)</f>
        <v>0</v>
      </c>
      <c r="AP62" s="335"/>
      <c r="AQ62" s="335"/>
      <c r="AR62" s="335"/>
      <c r="AS62" s="335"/>
    </row>
    <row r="63" spans="1:45" x14ac:dyDescent="0.25">
      <c r="A63">
        <f t="shared" si="56"/>
        <v>10</v>
      </c>
      <c r="B63" s="325"/>
      <c r="C63" s="325"/>
      <c r="D63" s="21" t="s">
        <v>435</v>
      </c>
      <c r="E63" s="21"/>
      <c r="F63" s="251"/>
      <c r="G63" s="256">
        <v>0</v>
      </c>
      <c r="H63" s="4" t="s">
        <v>2</v>
      </c>
      <c r="I63" s="23">
        <f>IFERROR(INDEX('Item Price Summary'!$O:$O,MATCH($D63,'Item Price Summary'!$G:$G,0))*F63*(1+G63),0)</f>
        <v>0</v>
      </c>
      <c r="J63" s="335"/>
      <c r="K63" s="335"/>
      <c r="L63" s="335"/>
      <c r="M63" s="335"/>
      <c r="N63" s="257"/>
      <c r="O63" s="256">
        <v>0</v>
      </c>
      <c r="P63" s="4" t="s">
        <v>2</v>
      </c>
      <c r="Q63" s="23">
        <f>IFERROR(INDEX('Item Price Summary'!$O:$O,MATCH($D63,'Item Price Summary'!$G:$G,0))*N63*(1+O63),0)</f>
        <v>0</v>
      </c>
      <c r="R63" s="335"/>
      <c r="S63" s="335"/>
      <c r="T63" s="335"/>
      <c r="U63" s="335"/>
      <c r="V63" s="251"/>
      <c r="W63" s="256">
        <v>0</v>
      </c>
      <c r="X63" s="4" t="s">
        <v>2</v>
      </c>
      <c r="Y63" s="23">
        <f>IFERROR(INDEX('Item Price Summary'!$O:$O,MATCH($D63,'Item Price Summary'!$G:$G,0))*V63*(1+W63),0)</f>
        <v>0</v>
      </c>
      <c r="Z63" s="335"/>
      <c r="AA63" s="335"/>
      <c r="AB63" s="335"/>
      <c r="AC63" s="335"/>
      <c r="AD63" s="251"/>
      <c r="AE63" s="252">
        <v>0</v>
      </c>
      <c r="AF63" s="4" t="s">
        <v>2</v>
      </c>
      <c r="AG63" s="38">
        <f>IFERROR(INDEX('Item Price Summary'!$O:$O,MATCH($D63,'Item Price Summary'!$G:$G,0))*AD63*(1+AE63),0)</f>
        <v>0</v>
      </c>
      <c r="AH63" s="329"/>
      <c r="AI63" s="329"/>
      <c r="AJ63" s="331"/>
      <c r="AK63" s="329"/>
      <c r="AL63" s="251"/>
      <c r="AM63" s="256">
        <v>0</v>
      </c>
      <c r="AN63" s="4" t="s">
        <v>2</v>
      </c>
      <c r="AO63" s="23">
        <f>IFERROR(INDEX('Item Price Summary'!$O:$O,MATCH($D63,'Item Price Summary'!$G:$G,0))*AL63*(1+AM63),0)</f>
        <v>0</v>
      </c>
      <c r="AP63" s="335"/>
      <c r="AQ63" s="335"/>
      <c r="AR63" s="335"/>
      <c r="AS63" s="335"/>
    </row>
    <row r="64" spans="1:45" x14ac:dyDescent="0.25">
      <c r="A64">
        <v>1</v>
      </c>
      <c r="B64" s="325"/>
      <c r="C64" s="325" t="s">
        <v>941</v>
      </c>
      <c r="D64" s="21" t="s">
        <v>49</v>
      </c>
      <c r="E64" s="21"/>
      <c r="F64" s="251">
        <v>150</v>
      </c>
      <c r="G64" s="256">
        <v>0.02</v>
      </c>
      <c r="H64" s="4" t="s">
        <v>2</v>
      </c>
      <c r="I64" s="23">
        <f>IFERROR(INDEX('Item Price Summary'!$O:$O,MATCH($D64,'Item Price Summary'!$G:$G,0))*F64*(1+G64),0)</f>
        <v>1.1373099415204677</v>
      </c>
      <c r="J64" s="330">
        <f>SUM(I64:I73)</f>
        <v>1.6055478269830228</v>
      </c>
      <c r="K64" s="335">
        <f t="shared" ref="K64" si="57">J64/$G$4</f>
        <v>0.24143576345609363</v>
      </c>
      <c r="L64" s="330">
        <f>SUM(I64:I73)+$H$4</f>
        <v>1.8591994936496894</v>
      </c>
      <c r="M64" s="335">
        <f>L64/$G$4</f>
        <v>0.27957887122551717</v>
      </c>
      <c r="N64" s="257">
        <v>200</v>
      </c>
      <c r="O64" s="256">
        <v>0.02</v>
      </c>
      <c r="P64" s="4" t="s">
        <v>2</v>
      </c>
      <c r="Q64" s="23">
        <f>IFERROR(INDEX('Item Price Summary'!$O:$O,MATCH($D64,'Item Price Summary'!$G:$G,0))*N64*(1+O64),0)</f>
        <v>1.5164132553606238</v>
      </c>
      <c r="R64" s="330">
        <f>SUM(Q64:Q73)</f>
        <v>2.2187700835544564</v>
      </c>
      <c r="S64" s="335">
        <f t="shared" ref="S64" si="58">R64/$G$5</f>
        <v>0.29003530503979819</v>
      </c>
      <c r="T64" s="330">
        <f t="shared" ref="T64" si="59">SUM(Q64:Q73)+$H$5</f>
        <v>2.4775917502211229</v>
      </c>
      <c r="U64" s="335">
        <f t="shared" ref="U64" si="60">T64/$G$5</f>
        <v>0.32386820264328403</v>
      </c>
      <c r="V64" s="251">
        <v>250</v>
      </c>
      <c r="W64" s="256">
        <v>0.02</v>
      </c>
      <c r="X64" s="4" t="s">
        <v>2</v>
      </c>
      <c r="Y64" s="23">
        <f>IFERROR(INDEX('Item Price Summary'!$O:$O,MATCH($D64,'Item Price Summary'!$G:$G,0))*V64*(1+W64),0)</f>
        <v>1.8955165692007796</v>
      </c>
      <c r="Z64" s="330">
        <f>SUM(Y64:Y73)</f>
        <v>2.8319923401258893</v>
      </c>
      <c r="AA64" s="335">
        <f t="shared" ref="AA64" si="61">Z64/$G$6</f>
        <v>0.32739795839605657</v>
      </c>
      <c r="AB64" s="330">
        <f t="shared" ref="AB64" si="62">SUM(Y64:Y73)+$H$6</f>
        <v>3.1242040067925561</v>
      </c>
      <c r="AC64" s="335">
        <f t="shared" ref="AC64" si="63">AB64/$G$6</f>
        <v>0.36117965396445734</v>
      </c>
      <c r="AD64" s="251">
        <v>350</v>
      </c>
      <c r="AE64" s="252">
        <v>0.02</v>
      </c>
      <c r="AF64" s="4" t="s">
        <v>2</v>
      </c>
      <c r="AG64" s="38">
        <f>IFERROR(INDEX('Item Price Summary'!$O:$O,MATCH($D64,'Item Price Summary'!$G:$G,0))*AD64*(1+AE64),0)</f>
        <v>2.6537231968810917</v>
      </c>
      <c r="AH64" s="331">
        <f>SUM(AG64:AG73)</f>
        <v>3.746278262960387</v>
      </c>
      <c r="AI64" s="329" t="e">
        <f t="shared" ref="AI64" si="64">AH64/$G$7</f>
        <v>#VALUE!</v>
      </c>
      <c r="AJ64" s="331" t="e">
        <f t="shared" ref="AJ64" si="65">SUM(AG64:AG73)+$H$7</f>
        <v>#VALUE!</v>
      </c>
      <c r="AK64" s="329" t="e">
        <f t="shared" ref="AK64" si="66">AJ64/$G$7</f>
        <v>#VALUE!</v>
      </c>
      <c r="AL64" s="251">
        <v>350</v>
      </c>
      <c r="AM64" s="256">
        <v>0.02</v>
      </c>
      <c r="AN64" s="4" t="s">
        <v>2</v>
      </c>
      <c r="AO64" s="23">
        <f>IFERROR(INDEX('Item Price Summary'!$O:$O,MATCH($D64,'Item Price Summary'!$G:$G,0))*AL64*(1+AM64),0)</f>
        <v>2.6537231968810917</v>
      </c>
      <c r="AP64" s="330">
        <f>SUM(AO64:AO73)</f>
        <v>3.2780403774978319</v>
      </c>
      <c r="AQ64" s="335">
        <f t="shared" ref="AQ64" si="67">AP64/$G$8</f>
        <v>0.30779721854439734</v>
      </c>
      <c r="AR64" s="330">
        <f t="shared" ref="AR64" si="68">SUM(AO64:AO73)+$H$8</f>
        <v>3.9938937108311654</v>
      </c>
      <c r="AS64" s="335">
        <f t="shared" ref="AS64" si="69">AR64/$G$8</f>
        <v>0.37501349397475731</v>
      </c>
    </row>
    <row r="65" spans="1:45" x14ac:dyDescent="0.25">
      <c r="A65">
        <f>A64+1</f>
        <v>2</v>
      </c>
      <c r="B65" s="325"/>
      <c r="C65" s="325"/>
      <c r="D65" s="21" t="s">
        <v>824</v>
      </c>
      <c r="E65" s="21" t="s">
        <v>110</v>
      </c>
      <c r="F65" s="251">
        <v>24</v>
      </c>
      <c r="G65" s="256">
        <v>0</v>
      </c>
      <c r="H65" s="4" t="s">
        <v>2</v>
      </c>
      <c r="I65" s="23">
        <f>IFERROR(INDEX('Item Price Summary'!$O:$O,MATCH($D65,'Item Price Summary'!$G:$G,0))*F65*(1+G65),0)</f>
        <v>0.31215859030837001</v>
      </c>
      <c r="J65" s="335"/>
      <c r="K65" s="335"/>
      <c r="L65" s="335"/>
      <c r="M65" s="335"/>
      <c r="N65" s="257">
        <v>36</v>
      </c>
      <c r="O65" s="256">
        <v>0</v>
      </c>
      <c r="P65" s="4" t="s">
        <v>2</v>
      </c>
      <c r="Q65" s="23">
        <f>IFERROR(INDEX('Item Price Summary'!$O:$O,MATCH($D65,'Item Price Summary'!$G:$G,0))*N65*(1+O65),0)</f>
        <v>0.46823788546255501</v>
      </c>
      <c r="R65" s="335"/>
      <c r="S65" s="335"/>
      <c r="T65" s="335"/>
      <c r="U65" s="335"/>
      <c r="V65" s="251">
        <v>48</v>
      </c>
      <c r="W65" s="256">
        <v>0</v>
      </c>
      <c r="X65" s="4" t="s">
        <v>2</v>
      </c>
      <c r="Y65" s="23">
        <f>IFERROR(INDEX('Item Price Summary'!$O:$O,MATCH($D65,'Item Price Summary'!$G:$G,0))*V65*(1+W65),0)</f>
        <v>0.62431718061674002</v>
      </c>
      <c r="Z65" s="335"/>
      <c r="AA65" s="335"/>
      <c r="AB65" s="335"/>
      <c r="AC65" s="335"/>
      <c r="AD65" s="251">
        <v>48</v>
      </c>
      <c r="AE65" s="252">
        <v>0</v>
      </c>
      <c r="AF65" s="4" t="s">
        <v>2</v>
      </c>
      <c r="AG65" s="38">
        <f>IFERROR(INDEX('Item Price Summary'!$O:$O,MATCH($D65,'Item Price Summary'!$G:$G,0))*AD65*(1+AE65),0)</f>
        <v>0.62431718061674002</v>
      </c>
      <c r="AH65" s="329"/>
      <c r="AI65" s="329"/>
      <c r="AJ65" s="331"/>
      <c r="AK65" s="329"/>
      <c r="AL65" s="251">
        <v>48</v>
      </c>
      <c r="AM65" s="256">
        <v>0</v>
      </c>
      <c r="AN65" s="4" t="s">
        <v>2</v>
      </c>
      <c r="AO65" s="23">
        <f>IFERROR(INDEX('Item Price Summary'!$O:$O,MATCH($D65,'Item Price Summary'!$G:$G,0))*AL65*(1+AM65),0)</f>
        <v>0.62431718061674002</v>
      </c>
      <c r="AP65" s="335"/>
      <c r="AQ65" s="335"/>
      <c r="AR65" s="335"/>
      <c r="AS65" s="335"/>
    </row>
    <row r="66" spans="1:45" x14ac:dyDescent="0.25">
      <c r="A66">
        <f t="shared" ref="A66:A73" si="70">A65+1</f>
        <v>3</v>
      </c>
      <c r="B66" s="325"/>
      <c r="C66" s="325"/>
      <c r="D66" s="21" t="s">
        <v>824</v>
      </c>
      <c r="E66" s="21" t="s">
        <v>112</v>
      </c>
      <c r="F66" s="251">
        <v>12</v>
      </c>
      <c r="G66" s="256">
        <v>0</v>
      </c>
      <c r="H66" s="4" t="s">
        <v>2</v>
      </c>
      <c r="I66" s="23">
        <f>IFERROR(INDEX('Item Price Summary'!$O:$O,MATCH($D66,'Item Price Summary'!$G:$G,0))*F66*(1+G66),0)</f>
        <v>0.156079295154185</v>
      </c>
      <c r="J66" s="335"/>
      <c r="K66" s="335"/>
      <c r="L66" s="335"/>
      <c r="M66" s="335"/>
      <c r="N66" s="257">
        <v>18</v>
      </c>
      <c r="O66" s="256">
        <v>0</v>
      </c>
      <c r="P66" s="4" t="s">
        <v>2</v>
      </c>
      <c r="Q66" s="23">
        <f>IFERROR(INDEX('Item Price Summary'!$O:$O,MATCH($D66,'Item Price Summary'!$G:$G,0))*N66*(1+O66),0)</f>
        <v>0.23411894273127751</v>
      </c>
      <c r="R66" s="335"/>
      <c r="S66" s="335"/>
      <c r="T66" s="335"/>
      <c r="U66" s="335"/>
      <c r="V66" s="251">
        <v>24</v>
      </c>
      <c r="W66" s="256">
        <v>0</v>
      </c>
      <c r="X66" s="4" t="s">
        <v>2</v>
      </c>
      <c r="Y66" s="23">
        <f>IFERROR(INDEX('Item Price Summary'!$O:$O,MATCH($D66,'Item Price Summary'!$G:$G,0))*V66*(1+W66),0)</f>
        <v>0.31215859030837001</v>
      </c>
      <c r="Z66" s="335"/>
      <c r="AA66" s="335"/>
      <c r="AB66" s="335"/>
      <c r="AC66" s="335"/>
      <c r="AD66" s="251">
        <v>36</v>
      </c>
      <c r="AE66" s="252">
        <v>0</v>
      </c>
      <c r="AF66" s="4" t="s">
        <v>2</v>
      </c>
      <c r="AG66" s="38">
        <f>IFERROR(INDEX('Item Price Summary'!$O:$O,MATCH($D66,'Item Price Summary'!$G:$G,0))*AD66*(1+AE66),0)</f>
        <v>0.46823788546255501</v>
      </c>
      <c r="AH66" s="329"/>
      <c r="AI66" s="329"/>
      <c r="AJ66" s="331"/>
      <c r="AK66" s="329"/>
      <c r="AL66" s="251">
        <v>0</v>
      </c>
      <c r="AM66" s="256">
        <v>0</v>
      </c>
      <c r="AN66" s="4" t="s">
        <v>2</v>
      </c>
      <c r="AO66" s="23">
        <f>IFERROR(INDEX('Item Price Summary'!$O:$O,MATCH($D66,'Item Price Summary'!$G:$G,0))*AL66*(1+AM66),0)</f>
        <v>0</v>
      </c>
      <c r="AP66" s="335"/>
      <c r="AQ66" s="335"/>
      <c r="AR66" s="335"/>
      <c r="AS66" s="335"/>
    </row>
    <row r="67" spans="1:45" x14ac:dyDescent="0.25">
      <c r="A67">
        <f t="shared" si="70"/>
        <v>4</v>
      </c>
      <c r="B67" s="325"/>
      <c r="C67" s="325"/>
      <c r="D67" s="21" t="s">
        <v>435</v>
      </c>
      <c r="E67" s="21"/>
      <c r="F67" s="251"/>
      <c r="G67" s="256">
        <v>0</v>
      </c>
      <c r="H67" s="4" t="s">
        <v>2</v>
      </c>
      <c r="I67" s="23">
        <f>IFERROR(INDEX('Item Price Summary'!$O:$O,MATCH($D67,'Item Price Summary'!$G:$G,0))*F67*(1+G67),0)</f>
        <v>0</v>
      </c>
      <c r="J67" s="335"/>
      <c r="K67" s="335"/>
      <c r="L67" s="335"/>
      <c r="M67" s="335"/>
      <c r="N67" s="257"/>
      <c r="O67" s="256">
        <v>0</v>
      </c>
      <c r="P67" s="4" t="s">
        <v>2</v>
      </c>
      <c r="Q67" s="23">
        <f>IFERROR(INDEX('Item Price Summary'!$O:$O,MATCH($D67,'Item Price Summary'!$G:$G,0))*N67*(1+O67),0)</f>
        <v>0</v>
      </c>
      <c r="R67" s="335"/>
      <c r="S67" s="335"/>
      <c r="T67" s="335"/>
      <c r="U67" s="335"/>
      <c r="V67" s="251"/>
      <c r="W67" s="256">
        <v>0</v>
      </c>
      <c r="X67" s="4" t="s">
        <v>2</v>
      </c>
      <c r="Y67" s="23">
        <f>IFERROR(INDEX('Item Price Summary'!$O:$O,MATCH($D67,'Item Price Summary'!$G:$G,0))*V67*(1+W67),0)</f>
        <v>0</v>
      </c>
      <c r="Z67" s="335"/>
      <c r="AA67" s="335"/>
      <c r="AB67" s="335"/>
      <c r="AC67" s="335"/>
      <c r="AD67" s="251"/>
      <c r="AE67" s="252">
        <v>0</v>
      </c>
      <c r="AF67" s="4" t="s">
        <v>2</v>
      </c>
      <c r="AG67" s="38">
        <f>IFERROR(INDEX('Item Price Summary'!$O:$O,MATCH($D67,'Item Price Summary'!$G:$G,0))*AD67*(1+AE67),0)</f>
        <v>0</v>
      </c>
      <c r="AH67" s="329"/>
      <c r="AI67" s="329"/>
      <c r="AJ67" s="331"/>
      <c r="AK67" s="329"/>
      <c r="AL67" s="251"/>
      <c r="AM67" s="256">
        <v>0</v>
      </c>
      <c r="AN67" s="4" t="s">
        <v>2</v>
      </c>
      <c r="AO67" s="23">
        <f>IFERROR(INDEX('Item Price Summary'!$O:$O,MATCH($D67,'Item Price Summary'!$G:$G,0))*AL67*(1+AM67),0)</f>
        <v>0</v>
      </c>
      <c r="AP67" s="335"/>
      <c r="AQ67" s="335"/>
      <c r="AR67" s="335"/>
      <c r="AS67" s="335"/>
    </row>
    <row r="68" spans="1:45" x14ac:dyDescent="0.25">
      <c r="A68">
        <f t="shared" si="70"/>
        <v>5</v>
      </c>
      <c r="B68" s="325"/>
      <c r="C68" s="325"/>
      <c r="D68" s="21" t="s">
        <v>435</v>
      </c>
      <c r="E68" s="21"/>
      <c r="F68" s="251"/>
      <c r="G68" s="256">
        <v>0</v>
      </c>
      <c r="H68" s="4" t="s">
        <v>2</v>
      </c>
      <c r="I68" s="23">
        <f>IFERROR(INDEX('Item Price Summary'!$O:$O,MATCH($D68,'Item Price Summary'!$G:$G,0))*F68*(1+G68),0)</f>
        <v>0</v>
      </c>
      <c r="J68" s="335"/>
      <c r="K68" s="335"/>
      <c r="L68" s="335"/>
      <c r="M68" s="335"/>
      <c r="N68" s="257"/>
      <c r="O68" s="256">
        <v>0</v>
      </c>
      <c r="P68" s="4" t="s">
        <v>2</v>
      </c>
      <c r="Q68" s="23">
        <f>IFERROR(INDEX('Item Price Summary'!$O:$O,MATCH($D68,'Item Price Summary'!$G:$G,0))*N68*(1+O68),0)</f>
        <v>0</v>
      </c>
      <c r="R68" s="335"/>
      <c r="S68" s="335"/>
      <c r="T68" s="335"/>
      <c r="U68" s="335"/>
      <c r="V68" s="251"/>
      <c r="W68" s="256">
        <v>0</v>
      </c>
      <c r="X68" s="4" t="s">
        <v>2</v>
      </c>
      <c r="Y68" s="23">
        <f>IFERROR(INDEX('Item Price Summary'!$O:$O,MATCH($D68,'Item Price Summary'!$G:$G,0))*V68*(1+W68),0)</f>
        <v>0</v>
      </c>
      <c r="Z68" s="335"/>
      <c r="AA68" s="335"/>
      <c r="AB68" s="335"/>
      <c r="AC68" s="335"/>
      <c r="AD68" s="251"/>
      <c r="AE68" s="252">
        <v>0</v>
      </c>
      <c r="AF68" s="4" t="s">
        <v>2</v>
      </c>
      <c r="AG68" s="38">
        <f>IFERROR(INDEX('Item Price Summary'!$O:$O,MATCH($D68,'Item Price Summary'!$G:$G,0))*AD68*(1+AE68),0)</f>
        <v>0</v>
      </c>
      <c r="AH68" s="329"/>
      <c r="AI68" s="329"/>
      <c r="AJ68" s="331"/>
      <c r="AK68" s="329"/>
      <c r="AL68" s="251"/>
      <c r="AM68" s="256">
        <v>0</v>
      </c>
      <c r="AN68" s="4" t="s">
        <v>2</v>
      </c>
      <c r="AO68" s="23">
        <f>IFERROR(INDEX('Item Price Summary'!$O:$O,MATCH($D68,'Item Price Summary'!$G:$G,0))*AL68*(1+AM68),0)</f>
        <v>0</v>
      </c>
      <c r="AP68" s="335"/>
      <c r="AQ68" s="335"/>
      <c r="AR68" s="335"/>
      <c r="AS68" s="335"/>
    </row>
    <row r="69" spans="1:45" x14ac:dyDescent="0.25">
      <c r="A69">
        <f t="shared" si="70"/>
        <v>6</v>
      </c>
      <c r="B69" s="325"/>
      <c r="C69" s="325"/>
      <c r="D69" s="21" t="s">
        <v>435</v>
      </c>
      <c r="E69" s="21"/>
      <c r="F69" s="251"/>
      <c r="G69" s="256">
        <v>0</v>
      </c>
      <c r="H69" s="4" t="s">
        <v>2</v>
      </c>
      <c r="I69" s="23">
        <f>IFERROR(INDEX('Item Price Summary'!$O:$O,MATCH($D69,'Item Price Summary'!$G:$G,0))*F69*(1+G69),0)</f>
        <v>0</v>
      </c>
      <c r="J69" s="335"/>
      <c r="K69" s="335"/>
      <c r="L69" s="335"/>
      <c r="M69" s="335"/>
      <c r="N69" s="257"/>
      <c r="O69" s="256">
        <v>0</v>
      </c>
      <c r="P69" s="4" t="s">
        <v>2</v>
      </c>
      <c r="Q69" s="23">
        <f>IFERROR(INDEX('Item Price Summary'!$O:$O,MATCH($D69,'Item Price Summary'!$G:$G,0))*N69*(1+O69),0)</f>
        <v>0</v>
      </c>
      <c r="R69" s="335"/>
      <c r="S69" s="335"/>
      <c r="T69" s="335"/>
      <c r="U69" s="335"/>
      <c r="V69" s="251"/>
      <c r="W69" s="256">
        <v>0</v>
      </c>
      <c r="X69" s="4" t="s">
        <v>2</v>
      </c>
      <c r="Y69" s="23">
        <f>IFERROR(INDEX('Item Price Summary'!$O:$O,MATCH($D69,'Item Price Summary'!$G:$G,0))*V69*(1+W69),0)</f>
        <v>0</v>
      </c>
      <c r="Z69" s="335"/>
      <c r="AA69" s="335"/>
      <c r="AB69" s="335"/>
      <c r="AC69" s="335"/>
      <c r="AD69" s="251"/>
      <c r="AE69" s="252">
        <v>0</v>
      </c>
      <c r="AF69" s="4" t="s">
        <v>2</v>
      </c>
      <c r="AG69" s="38">
        <f>IFERROR(INDEX('Item Price Summary'!$O:$O,MATCH($D69,'Item Price Summary'!$G:$G,0))*AD69*(1+AE69),0)</f>
        <v>0</v>
      </c>
      <c r="AH69" s="329"/>
      <c r="AI69" s="329"/>
      <c r="AJ69" s="331"/>
      <c r="AK69" s="329"/>
      <c r="AL69" s="251"/>
      <c r="AM69" s="256">
        <v>0</v>
      </c>
      <c r="AN69" s="4" t="s">
        <v>2</v>
      </c>
      <c r="AO69" s="23">
        <f>IFERROR(INDEX('Item Price Summary'!$O:$O,MATCH($D69,'Item Price Summary'!$G:$G,0))*AL69*(1+AM69),0)</f>
        <v>0</v>
      </c>
      <c r="AP69" s="335"/>
      <c r="AQ69" s="335"/>
      <c r="AR69" s="335"/>
      <c r="AS69" s="335"/>
    </row>
    <row r="70" spans="1:45" x14ac:dyDescent="0.25">
      <c r="A70">
        <f t="shared" si="70"/>
        <v>7</v>
      </c>
      <c r="B70" s="325"/>
      <c r="C70" s="325"/>
      <c r="D70" s="21" t="s">
        <v>435</v>
      </c>
      <c r="E70" s="21"/>
      <c r="F70" s="251"/>
      <c r="G70" s="256">
        <v>0</v>
      </c>
      <c r="H70" s="4" t="s">
        <v>2</v>
      </c>
      <c r="I70" s="23">
        <f>IFERROR(INDEX('Item Price Summary'!$O:$O,MATCH($D70,'Item Price Summary'!$G:$G,0))*F70*(1+G70),0)</f>
        <v>0</v>
      </c>
      <c r="J70" s="335"/>
      <c r="K70" s="335"/>
      <c r="L70" s="335"/>
      <c r="M70" s="335"/>
      <c r="N70" s="257"/>
      <c r="O70" s="256">
        <v>0</v>
      </c>
      <c r="P70" s="4" t="s">
        <v>2</v>
      </c>
      <c r="Q70" s="23">
        <f>IFERROR(INDEX('Item Price Summary'!$O:$O,MATCH($D70,'Item Price Summary'!$G:$G,0))*N70*(1+O70),0)</f>
        <v>0</v>
      </c>
      <c r="R70" s="335"/>
      <c r="S70" s="335"/>
      <c r="T70" s="335"/>
      <c r="U70" s="335"/>
      <c r="V70" s="251"/>
      <c r="W70" s="256">
        <v>0</v>
      </c>
      <c r="X70" s="4" t="s">
        <v>2</v>
      </c>
      <c r="Y70" s="23">
        <f>IFERROR(INDEX('Item Price Summary'!$O:$O,MATCH($D70,'Item Price Summary'!$G:$G,0))*V70*(1+W70),0)</f>
        <v>0</v>
      </c>
      <c r="Z70" s="335"/>
      <c r="AA70" s="335"/>
      <c r="AB70" s="335"/>
      <c r="AC70" s="335"/>
      <c r="AD70" s="251"/>
      <c r="AE70" s="252">
        <v>0</v>
      </c>
      <c r="AF70" s="4" t="s">
        <v>2</v>
      </c>
      <c r="AG70" s="38">
        <f>IFERROR(INDEX('Item Price Summary'!$O:$O,MATCH($D70,'Item Price Summary'!$G:$G,0))*AD70*(1+AE70),0)</f>
        <v>0</v>
      </c>
      <c r="AH70" s="329"/>
      <c r="AI70" s="329"/>
      <c r="AJ70" s="331"/>
      <c r="AK70" s="329"/>
      <c r="AL70" s="251"/>
      <c r="AM70" s="256">
        <v>0</v>
      </c>
      <c r="AN70" s="4" t="s">
        <v>2</v>
      </c>
      <c r="AO70" s="23">
        <f>IFERROR(INDEX('Item Price Summary'!$O:$O,MATCH($D70,'Item Price Summary'!$G:$G,0))*AL70*(1+AM70),0)</f>
        <v>0</v>
      </c>
      <c r="AP70" s="335"/>
      <c r="AQ70" s="335"/>
      <c r="AR70" s="335"/>
      <c r="AS70" s="335"/>
    </row>
    <row r="71" spans="1:45" x14ac:dyDescent="0.25">
      <c r="A71">
        <f t="shared" si="70"/>
        <v>8</v>
      </c>
      <c r="B71" s="325"/>
      <c r="C71" s="325"/>
      <c r="D71" s="21" t="s">
        <v>435</v>
      </c>
      <c r="E71" s="21"/>
      <c r="F71" s="251"/>
      <c r="G71" s="256">
        <v>0</v>
      </c>
      <c r="H71" s="4" t="s">
        <v>2</v>
      </c>
      <c r="I71" s="23">
        <f>IFERROR(INDEX('Item Price Summary'!$O:$O,MATCH($D71,'Item Price Summary'!$G:$G,0))*F71*(1+G71),0)</f>
        <v>0</v>
      </c>
      <c r="J71" s="335"/>
      <c r="K71" s="335"/>
      <c r="L71" s="335"/>
      <c r="M71" s="335"/>
      <c r="N71" s="257"/>
      <c r="O71" s="256">
        <v>0</v>
      </c>
      <c r="P71" s="4" t="s">
        <v>2</v>
      </c>
      <c r="Q71" s="23">
        <f>IFERROR(INDEX('Item Price Summary'!$O:$O,MATCH($D71,'Item Price Summary'!$G:$G,0))*N71*(1+O71),0)</f>
        <v>0</v>
      </c>
      <c r="R71" s="335"/>
      <c r="S71" s="335"/>
      <c r="T71" s="335"/>
      <c r="U71" s="335"/>
      <c r="V71" s="251"/>
      <c r="W71" s="256">
        <v>0</v>
      </c>
      <c r="X71" s="4" t="s">
        <v>2</v>
      </c>
      <c r="Y71" s="23">
        <f>IFERROR(INDEX('Item Price Summary'!$O:$O,MATCH($D71,'Item Price Summary'!$G:$G,0))*V71*(1+W71),0)</f>
        <v>0</v>
      </c>
      <c r="Z71" s="335"/>
      <c r="AA71" s="335"/>
      <c r="AB71" s="335"/>
      <c r="AC71" s="335"/>
      <c r="AD71" s="251"/>
      <c r="AE71" s="252">
        <v>0</v>
      </c>
      <c r="AF71" s="4" t="s">
        <v>2</v>
      </c>
      <c r="AG71" s="38">
        <f>IFERROR(INDEX('Item Price Summary'!$O:$O,MATCH($D71,'Item Price Summary'!$G:$G,0))*AD71*(1+AE71),0)</f>
        <v>0</v>
      </c>
      <c r="AH71" s="329"/>
      <c r="AI71" s="329"/>
      <c r="AJ71" s="331"/>
      <c r="AK71" s="329"/>
      <c r="AL71" s="251"/>
      <c r="AM71" s="256">
        <v>0</v>
      </c>
      <c r="AN71" s="4" t="s">
        <v>2</v>
      </c>
      <c r="AO71" s="23">
        <f>IFERROR(INDEX('Item Price Summary'!$O:$O,MATCH($D71,'Item Price Summary'!$G:$G,0))*AL71*(1+AM71),0)</f>
        <v>0</v>
      </c>
      <c r="AP71" s="335"/>
      <c r="AQ71" s="335"/>
      <c r="AR71" s="335"/>
      <c r="AS71" s="335"/>
    </row>
    <row r="72" spans="1:45" x14ac:dyDescent="0.25">
      <c r="A72">
        <f t="shared" si="70"/>
        <v>9</v>
      </c>
      <c r="B72" s="325"/>
      <c r="C72" s="325"/>
      <c r="D72" s="21" t="s">
        <v>435</v>
      </c>
      <c r="E72" s="21"/>
      <c r="F72" s="251"/>
      <c r="G72" s="256">
        <v>0</v>
      </c>
      <c r="H72" s="4" t="s">
        <v>2</v>
      </c>
      <c r="I72" s="23">
        <f>IFERROR(INDEX('Item Price Summary'!$O:$O,MATCH($D72,'Item Price Summary'!$G:$G,0))*F72*(1+G72),0)</f>
        <v>0</v>
      </c>
      <c r="J72" s="335"/>
      <c r="K72" s="335"/>
      <c r="L72" s="335"/>
      <c r="M72" s="335"/>
      <c r="N72" s="257"/>
      <c r="O72" s="256">
        <v>0</v>
      </c>
      <c r="P72" s="4" t="s">
        <v>2</v>
      </c>
      <c r="Q72" s="23">
        <f>IFERROR(INDEX('Item Price Summary'!$O:$O,MATCH($D72,'Item Price Summary'!$G:$G,0))*N72*(1+O72),0)</f>
        <v>0</v>
      </c>
      <c r="R72" s="335"/>
      <c r="S72" s="335"/>
      <c r="T72" s="335"/>
      <c r="U72" s="335"/>
      <c r="V72" s="251"/>
      <c r="W72" s="256">
        <v>0</v>
      </c>
      <c r="X72" s="4" t="s">
        <v>2</v>
      </c>
      <c r="Y72" s="23">
        <f>IFERROR(INDEX('Item Price Summary'!$O:$O,MATCH($D72,'Item Price Summary'!$G:$G,0))*V72*(1+W72),0)</f>
        <v>0</v>
      </c>
      <c r="Z72" s="335"/>
      <c r="AA72" s="335"/>
      <c r="AB72" s="335"/>
      <c r="AC72" s="335"/>
      <c r="AD72" s="251"/>
      <c r="AE72" s="252">
        <v>0</v>
      </c>
      <c r="AF72" s="4" t="s">
        <v>2</v>
      </c>
      <c r="AG72" s="38">
        <f>IFERROR(INDEX('Item Price Summary'!$O:$O,MATCH($D72,'Item Price Summary'!$G:$G,0))*AD72*(1+AE72),0)</f>
        <v>0</v>
      </c>
      <c r="AH72" s="329"/>
      <c r="AI72" s="329"/>
      <c r="AJ72" s="331"/>
      <c r="AK72" s="329"/>
      <c r="AL72" s="251"/>
      <c r="AM72" s="256">
        <v>0</v>
      </c>
      <c r="AN72" s="4" t="s">
        <v>2</v>
      </c>
      <c r="AO72" s="23">
        <f>IFERROR(INDEX('Item Price Summary'!$O:$O,MATCH($D72,'Item Price Summary'!$G:$G,0))*AL72*(1+AM72),0)</f>
        <v>0</v>
      </c>
      <c r="AP72" s="335"/>
      <c r="AQ72" s="335"/>
      <c r="AR72" s="335"/>
      <c r="AS72" s="335"/>
    </row>
    <row r="73" spans="1:45" x14ac:dyDescent="0.25">
      <c r="A73">
        <f t="shared" si="70"/>
        <v>10</v>
      </c>
      <c r="B73" s="325"/>
      <c r="C73" s="325"/>
      <c r="D73" s="21" t="s">
        <v>435</v>
      </c>
      <c r="E73" s="21"/>
      <c r="F73" s="251"/>
      <c r="G73" s="256">
        <v>0</v>
      </c>
      <c r="H73" s="4" t="s">
        <v>2</v>
      </c>
      <c r="I73" s="23">
        <f>IFERROR(INDEX('Item Price Summary'!$O:$O,MATCH($D73,'Item Price Summary'!$G:$G,0))*F73*(1+G73),0)</f>
        <v>0</v>
      </c>
      <c r="J73" s="335"/>
      <c r="K73" s="335"/>
      <c r="L73" s="335"/>
      <c r="M73" s="335"/>
      <c r="N73" s="257"/>
      <c r="O73" s="256">
        <v>0</v>
      </c>
      <c r="P73" s="4" t="s">
        <v>2</v>
      </c>
      <c r="Q73" s="23">
        <f>IFERROR(INDEX('Item Price Summary'!$O:$O,MATCH($D73,'Item Price Summary'!$G:$G,0))*N73*(1+O73),0)</f>
        <v>0</v>
      </c>
      <c r="R73" s="335"/>
      <c r="S73" s="335"/>
      <c r="T73" s="335"/>
      <c r="U73" s="335"/>
      <c r="V73" s="251"/>
      <c r="W73" s="256">
        <v>0</v>
      </c>
      <c r="X73" s="4" t="s">
        <v>2</v>
      </c>
      <c r="Y73" s="23">
        <f>IFERROR(INDEX('Item Price Summary'!$O:$O,MATCH($D73,'Item Price Summary'!$G:$G,0))*V73*(1+W73),0)</f>
        <v>0</v>
      </c>
      <c r="Z73" s="335"/>
      <c r="AA73" s="335"/>
      <c r="AB73" s="335"/>
      <c r="AC73" s="335"/>
      <c r="AD73" s="251"/>
      <c r="AE73" s="252">
        <v>0</v>
      </c>
      <c r="AF73" s="4" t="s">
        <v>2</v>
      </c>
      <c r="AG73" s="38">
        <f>IFERROR(INDEX('Item Price Summary'!$O:$O,MATCH($D73,'Item Price Summary'!$G:$G,0))*AD73*(1+AE73),0)</f>
        <v>0</v>
      </c>
      <c r="AH73" s="329"/>
      <c r="AI73" s="329"/>
      <c r="AJ73" s="331"/>
      <c r="AK73" s="329"/>
      <c r="AL73" s="251"/>
      <c r="AM73" s="256">
        <v>0</v>
      </c>
      <c r="AN73" s="4" t="s">
        <v>2</v>
      </c>
      <c r="AO73" s="23">
        <f>IFERROR(INDEX('Item Price Summary'!$O:$O,MATCH($D73,'Item Price Summary'!$G:$G,0))*AL73*(1+AM73),0)</f>
        <v>0</v>
      </c>
      <c r="AP73" s="335"/>
      <c r="AQ73" s="335"/>
      <c r="AR73" s="335"/>
      <c r="AS73" s="335"/>
    </row>
    <row r="74" spans="1:45" x14ac:dyDescent="0.25">
      <c r="A74">
        <v>1</v>
      </c>
      <c r="B74" s="325"/>
      <c r="C74" s="325" t="s">
        <v>942</v>
      </c>
      <c r="D74" s="21" t="s">
        <v>49</v>
      </c>
      <c r="E74" s="21"/>
      <c r="F74" s="251">
        <v>150</v>
      </c>
      <c r="G74" s="256">
        <v>0.02</v>
      </c>
      <c r="H74" s="4" t="s">
        <v>2</v>
      </c>
      <c r="I74" s="23">
        <f>IFERROR(INDEX('Item Price Summary'!$O:$O,MATCH($D74,'Item Price Summary'!$G:$G,0))*F74*(1+G74),0)</f>
        <v>1.1373099415204677</v>
      </c>
      <c r="J74" s="330">
        <f>SUM(I74:I83)</f>
        <v>1.4378999415204679</v>
      </c>
      <c r="K74" s="335">
        <f t="shared" ref="K74" si="71">J74/$G$4</f>
        <v>0.21622555511585981</v>
      </c>
      <c r="L74" s="330">
        <f>SUM(I74:I83)+$H$4</f>
        <v>1.6915516081871345</v>
      </c>
      <c r="M74" s="335">
        <f>L74/$G$4</f>
        <v>0.25436866288528337</v>
      </c>
      <c r="N74" s="257">
        <v>200</v>
      </c>
      <c r="O74" s="256">
        <v>0.02</v>
      </c>
      <c r="P74" s="4" t="s">
        <v>2</v>
      </c>
      <c r="Q74" s="23">
        <f>IFERROR(INDEX('Item Price Summary'!$O:$O,MATCH($D74,'Item Price Summary'!$G:$G,0))*N74*(1+O74),0)</f>
        <v>1.5164132553606238</v>
      </c>
      <c r="R74" s="330">
        <f>SUM(Q74:Q83)</f>
        <v>1.9672982553606237</v>
      </c>
      <c r="S74" s="335">
        <f t="shared" ref="S74" si="72">R74/$G$5</f>
        <v>0.25716317063537564</v>
      </c>
      <c r="T74" s="330">
        <f t="shared" ref="T74" si="73">SUM(Q74:Q83)+$H$5</f>
        <v>2.2261199220272903</v>
      </c>
      <c r="U74" s="335">
        <f t="shared" ref="U74" si="74">T74/$G$5</f>
        <v>0.29099606823886148</v>
      </c>
      <c r="V74" s="251">
        <v>250</v>
      </c>
      <c r="W74" s="256">
        <v>0.02</v>
      </c>
      <c r="X74" s="4" t="s">
        <v>2</v>
      </c>
      <c r="Y74" s="23">
        <f>IFERROR(INDEX('Item Price Summary'!$O:$O,MATCH($D74,'Item Price Summary'!$G:$G,0))*V74*(1+W74),0)</f>
        <v>1.8955165692007796</v>
      </c>
      <c r="Z74" s="330">
        <f>SUM(Y74:Y83)</f>
        <v>2.4966965692007799</v>
      </c>
      <c r="AA74" s="335">
        <f t="shared" ref="AA74" si="75">Z74/$G$6</f>
        <v>0.28863544152610171</v>
      </c>
      <c r="AB74" s="330">
        <f t="shared" ref="AB74" si="76">SUM(Y74:Y83)+$H$6</f>
        <v>2.7889082358674466</v>
      </c>
      <c r="AC74" s="335">
        <f t="shared" ref="AC74" si="77">AB74/$G$6</f>
        <v>0.32241713709450248</v>
      </c>
      <c r="AD74" s="251">
        <v>350</v>
      </c>
      <c r="AE74" s="252">
        <v>0.02</v>
      </c>
      <c r="AF74" s="4" t="s">
        <v>2</v>
      </c>
      <c r="AG74" s="38">
        <f>IFERROR(INDEX('Item Price Summary'!$O:$O,MATCH($D74,'Item Price Summary'!$G:$G,0))*AD74*(1+AE74),0)</f>
        <v>2.6537231968810917</v>
      </c>
      <c r="AH74" s="331">
        <f>SUM(AG74:AG83)</f>
        <v>3.5554931968810917</v>
      </c>
      <c r="AI74" s="329" t="e">
        <f t="shared" ref="AI74" si="78">AH74/$G$7</f>
        <v>#VALUE!</v>
      </c>
      <c r="AJ74" s="331" t="e">
        <f t="shared" ref="AJ74" si="79">SUM(AG74:AG83)+$H$7</f>
        <v>#VALUE!</v>
      </c>
      <c r="AK74" s="329" t="e">
        <f t="shared" ref="AK74" si="80">AJ74/$G$7</f>
        <v>#VALUE!</v>
      </c>
      <c r="AL74" s="251">
        <v>350</v>
      </c>
      <c r="AM74" s="256">
        <v>0.02</v>
      </c>
      <c r="AN74" s="4" t="s">
        <v>2</v>
      </c>
      <c r="AO74" s="23">
        <f>IFERROR(INDEX('Item Price Summary'!$O:$O,MATCH($D74,'Item Price Summary'!$G:$G,0))*AL74*(1+AM74),0)</f>
        <v>2.6537231968810917</v>
      </c>
      <c r="AP74" s="330">
        <f>SUM(AO74:AO83)</f>
        <v>3.3131331968810915</v>
      </c>
      <c r="AQ74" s="335">
        <f t="shared" ref="AQ74" si="81">AP74/$G$8</f>
        <v>0.311092318955971</v>
      </c>
      <c r="AR74" s="330">
        <f t="shared" ref="AR74" si="82">SUM(AO74:AO83)+$H$8</f>
        <v>4.028986530214425</v>
      </c>
      <c r="AS74" s="335">
        <f t="shared" ref="AS74" si="83">AR74/$G$8</f>
        <v>0.37830859438633097</v>
      </c>
    </row>
    <row r="75" spans="1:45" x14ac:dyDescent="0.25">
      <c r="A75">
        <f>A74+1</f>
        <v>2</v>
      </c>
      <c r="B75" s="325"/>
      <c r="C75" s="325"/>
      <c r="D75" s="21" t="s">
        <v>22</v>
      </c>
      <c r="E75" s="21" t="s">
        <v>110</v>
      </c>
      <c r="F75" s="251">
        <v>8</v>
      </c>
      <c r="G75" s="256">
        <v>0</v>
      </c>
      <c r="H75" s="4" t="s">
        <v>2</v>
      </c>
      <c r="I75" s="23">
        <f>IFERROR(INDEX('Item Price Summary'!$O:$O,MATCH($D75,'Item Price Summary'!$G:$G,0))*F75*(1+G75),0)</f>
        <v>0.12118000000000001</v>
      </c>
      <c r="J75" s="335"/>
      <c r="K75" s="335"/>
      <c r="L75" s="335"/>
      <c r="M75" s="335"/>
      <c r="N75" s="257">
        <v>12</v>
      </c>
      <c r="O75" s="256">
        <v>0</v>
      </c>
      <c r="P75" s="4" t="s">
        <v>2</v>
      </c>
      <c r="Q75" s="23">
        <f>IFERROR(INDEX('Item Price Summary'!$O:$O,MATCH($D75,'Item Price Summary'!$G:$G,0))*N75*(1+O75),0)</f>
        <v>0.18177000000000001</v>
      </c>
      <c r="R75" s="335"/>
      <c r="S75" s="335"/>
      <c r="T75" s="335"/>
      <c r="U75" s="335"/>
      <c r="V75" s="251">
        <v>16</v>
      </c>
      <c r="W75" s="256">
        <v>0</v>
      </c>
      <c r="X75" s="4" t="s">
        <v>2</v>
      </c>
      <c r="Y75" s="23">
        <f>IFERROR(INDEX('Item Price Summary'!$O:$O,MATCH($D75,'Item Price Summary'!$G:$G,0))*V75*(1+W75),0)</f>
        <v>0.24236000000000002</v>
      </c>
      <c r="Z75" s="335"/>
      <c r="AA75" s="335"/>
      <c r="AB75" s="335"/>
      <c r="AC75" s="335"/>
      <c r="AD75" s="251">
        <v>24</v>
      </c>
      <c r="AE75" s="252">
        <v>0</v>
      </c>
      <c r="AF75" s="4" t="s">
        <v>2</v>
      </c>
      <c r="AG75" s="38">
        <f>IFERROR(INDEX('Item Price Summary'!$O:$O,MATCH($D75,'Item Price Summary'!$G:$G,0))*AD75*(1+AE75),0)</f>
        <v>0.36354000000000003</v>
      </c>
      <c r="AH75" s="329"/>
      <c r="AI75" s="329"/>
      <c r="AJ75" s="331"/>
      <c r="AK75" s="329"/>
      <c r="AL75" s="251">
        <v>32</v>
      </c>
      <c r="AM75" s="256">
        <v>0</v>
      </c>
      <c r="AN75" s="4" t="s">
        <v>2</v>
      </c>
      <c r="AO75" s="23">
        <f>IFERROR(INDEX('Item Price Summary'!$O:$O,MATCH($D75,'Item Price Summary'!$G:$G,0))*AL75*(1+AM75),0)</f>
        <v>0.48472000000000004</v>
      </c>
      <c r="AP75" s="335"/>
      <c r="AQ75" s="335"/>
      <c r="AR75" s="335"/>
      <c r="AS75" s="335"/>
    </row>
    <row r="76" spans="1:45" x14ac:dyDescent="0.25">
      <c r="A76">
        <f t="shared" ref="A76:A83" si="84">A75+1</f>
        <v>3</v>
      </c>
      <c r="B76" s="325"/>
      <c r="C76" s="325"/>
      <c r="D76" s="21" t="s">
        <v>22</v>
      </c>
      <c r="E76" s="21" t="s">
        <v>487</v>
      </c>
      <c r="F76" s="251">
        <v>8</v>
      </c>
      <c r="G76" s="256">
        <v>0</v>
      </c>
      <c r="H76" s="4" t="s">
        <v>2</v>
      </c>
      <c r="I76" s="23">
        <f>IFERROR(INDEX('Item Price Summary'!$O:$O,MATCH($D76,'Item Price Summary'!$G:$G,0))*F76*(1+G76),0)</f>
        <v>0.12118000000000001</v>
      </c>
      <c r="J76" s="335"/>
      <c r="K76" s="335"/>
      <c r="L76" s="335"/>
      <c r="M76" s="335"/>
      <c r="N76" s="257">
        <v>12</v>
      </c>
      <c r="O76" s="256">
        <v>0</v>
      </c>
      <c r="P76" s="4" t="s">
        <v>2</v>
      </c>
      <c r="Q76" s="23">
        <f>IFERROR(INDEX('Item Price Summary'!$O:$O,MATCH($D76,'Item Price Summary'!$G:$G,0))*N76*(1+O76),0)</f>
        <v>0.18177000000000001</v>
      </c>
      <c r="R76" s="335"/>
      <c r="S76" s="335"/>
      <c r="T76" s="335"/>
      <c r="U76" s="335"/>
      <c r="V76" s="251">
        <v>16</v>
      </c>
      <c r="W76" s="256">
        <v>0</v>
      </c>
      <c r="X76" s="4" t="s">
        <v>2</v>
      </c>
      <c r="Y76" s="23">
        <f>IFERROR(INDEX('Item Price Summary'!$O:$O,MATCH($D76,'Item Price Summary'!$G:$G,0))*V76*(1+W76),0)</f>
        <v>0.24236000000000002</v>
      </c>
      <c r="Z76" s="335"/>
      <c r="AA76" s="335"/>
      <c r="AB76" s="335"/>
      <c r="AC76" s="335"/>
      <c r="AD76" s="251">
        <v>24</v>
      </c>
      <c r="AE76" s="252">
        <v>0</v>
      </c>
      <c r="AF76" s="4" t="s">
        <v>2</v>
      </c>
      <c r="AG76" s="38">
        <f>IFERROR(INDEX('Item Price Summary'!$O:$O,MATCH($D76,'Item Price Summary'!$G:$G,0))*AD76*(1+AE76),0)</f>
        <v>0.36354000000000003</v>
      </c>
      <c r="AH76" s="329"/>
      <c r="AI76" s="329"/>
      <c r="AJ76" s="331"/>
      <c r="AK76" s="329"/>
      <c r="AL76" s="251">
        <v>0</v>
      </c>
      <c r="AM76" s="256">
        <v>0</v>
      </c>
      <c r="AN76" s="4" t="s">
        <v>2</v>
      </c>
      <c r="AO76" s="23">
        <f>IFERROR(INDEX('Item Price Summary'!$O:$O,MATCH($D76,'Item Price Summary'!$G:$G,0))*AL76*(1+AM76),0)</f>
        <v>0</v>
      </c>
      <c r="AP76" s="335"/>
      <c r="AQ76" s="335"/>
      <c r="AR76" s="335"/>
      <c r="AS76" s="335"/>
    </row>
    <row r="77" spans="1:45" x14ac:dyDescent="0.25">
      <c r="A77">
        <f t="shared" si="84"/>
        <v>4</v>
      </c>
      <c r="B77" s="325"/>
      <c r="C77" s="325"/>
      <c r="D77" s="21" t="s">
        <v>109</v>
      </c>
      <c r="E77" s="21" t="s">
        <v>110</v>
      </c>
      <c r="F77" s="251">
        <v>0.9</v>
      </c>
      <c r="G77" s="256">
        <v>0</v>
      </c>
      <c r="H77" s="4" t="s">
        <v>2</v>
      </c>
      <c r="I77" s="23">
        <f>IFERROR(INDEX('Item Price Summary'!$O:$O,MATCH($D77,'Item Price Summary'!$G:$G,0))*F77*(1+G77),0)</f>
        <v>5.8229999999999997E-2</v>
      </c>
      <c r="J77" s="335"/>
      <c r="K77" s="335"/>
      <c r="L77" s="335"/>
      <c r="M77" s="335"/>
      <c r="N77" s="257">
        <v>1.35</v>
      </c>
      <c r="O77" s="256">
        <v>0</v>
      </c>
      <c r="P77" s="4" t="s">
        <v>2</v>
      </c>
      <c r="Q77" s="23">
        <f>IFERROR(INDEX('Item Price Summary'!$O:$O,MATCH($D77,'Item Price Summary'!$G:$G,0))*N77*(1+O77),0)</f>
        <v>8.7344999999999992E-2</v>
      </c>
      <c r="R77" s="335"/>
      <c r="S77" s="335"/>
      <c r="T77" s="335"/>
      <c r="U77" s="335"/>
      <c r="V77" s="251">
        <v>1.8</v>
      </c>
      <c r="W77" s="256">
        <v>0</v>
      </c>
      <c r="X77" s="4" t="s">
        <v>2</v>
      </c>
      <c r="Y77" s="23">
        <f>IFERROR(INDEX('Item Price Summary'!$O:$O,MATCH($D77,'Item Price Summary'!$G:$G,0))*V77*(1+W77),0)</f>
        <v>0.11645999999999999</v>
      </c>
      <c r="Z77" s="335"/>
      <c r="AA77" s="335"/>
      <c r="AB77" s="335"/>
      <c r="AC77" s="335"/>
      <c r="AD77" s="251">
        <v>2.7</v>
      </c>
      <c r="AE77" s="252">
        <v>0</v>
      </c>
      <c r="AF77" s="4" t="s">
        <v>2</v>
      </c>
      <c r="AG77" s="38">
        <f>IFERROR(INDEX('Item Price Summary'!$O:$O,MATCH($D77,'Item Price Summary'!$G:$G,0))*AD77*(1+AE77),0)</f>
        <v>0.17468999999999998</v>
      </c>
      <c r="AH77" s="329"/>
      <c r="AI77" s="329"/>
      <c r="AJ77" s="331"/>
      <c r="AK77" s="329"/>
      <c r="AL77" s="251">
        <v>2.7</v>
      </c>
      <c r="AM77" s="256">
        <v>0</v>
      </c>
      <c r="AN77" s="4" t="s">
        <v>2</v>
      </c>
      <c r="AO77" s="23">
        <f>IFERROR(INDEX('Item Price Summary'!$O:$O,MATCH($D77,'Item Price Summary'!$G:$G,0))*AL77*(1+AM77),0)</f>
        <v>0.17468999999999998</v>
      </c>
      <c r="AP77" s="335"/>
      <c r="AQ77" s="335"/>
      <c r="AR77" s="335"/>
      <c r="AS77" s="335"/>
    </row>
    <row r="78" spans="1:45" x14ac:dyDescent="0.25">
      <c r="A78">
        <f t="shared" si="84"/>
        <v>5</v>
      </c>
      <c r="B78" s="325"/>
      <c r="C78" s="325"/>
      <c r="D78" s="21" t="s">
        <v>435</v>
      </c>
      <c r="E78" s="21"/>
      <c r="F78" s="251"/>
      <c r="G78" s="256">
        <v>0</v>
      </c>
      <c r="H78" s="4" t="s">
        <v>2</v>
      </c>
      <c r="I78" s="23">
        <f>IFERROR(INDEX('Item Price Summary'!$O:$O,MATCH($D78,'Item Price Summary'!$G:$G,0))*F78*(1+G78),0)</f>
        <v>0</v>
      </c>
      <c r="J78" s="335"/>
      <c r="K78" s="335"/>
      <c r="L78" s="335"/>
      <c r="M78" s="335"/>
      <c r="N78" s="257"/>
      <c r="O78" s="256">
        <v>0</v>
      </c>
      <c r="P78" s="4" t="s">
        <v>2</v>
      </c>
      <c r="Q78" s="23">
        <f>IFERROR(INDEX('Item Price Summary'!$O:$O,MATCH($D78,'Item Price Summary'!$G:$G,0))*N78*(1+O78),0)</f>
        <v>0</v>
      </c>
      <c r="R78" s="335"/>
      <c r="S78" s="335"/>
      <c r="T78" s="335"/>
      <c r="U78" s="335"/>
      <c r="V78" s="251"/>
      <c r="W78" s="256">
        <v>0</v>
      </c>
      <c r="X78" s="4" t="s">
        <v>2</v>
      </c>
      <c r="Y78" s="23">
        <f>IFERROR(INDEX('Item Price Summary'!$O:$O,MATCH($D78,'Item Price Summary'!$G:$G,0))*V78*(1+W78),0)</f>
        <v>0</v>
      </c>
      <c r="Z78" s="335"/>
      <c r="AA78" s="335"/>
      <c r="AB78" s="335"/>
      <c r="AC78" s="335"/>
      <c r="AD78" s="251"/>
      <c r="AE78" s="252">
        <v>0</v>
      </c>
      <c r="AF78" s="4" t="s">
        <v>2</v>
      </c>
      <c r="AG78" s="38">
        <f>IFERROR(INDEX('Item Price Summary'!$O:$O,MATCH($D78,'Item Price Summary'!$G:$G,0))*AD78*(1+AE78),0)</f>
        <v>0</v>
      </c>
      <c r="AH78" s="329"/>
      <c r="AI78" s="329"/>
      <c r="AJ78" s="331"/>
      <c r="AK78" s="329"/>
      <c r="AL78" s="251"/>
      <c r="AM78" s="256">
        <v>0</v>
      </c>
      <c r="AN78" s="4" t="s">
        <v>2</v>
      </c>
      <c r="AO78" s="23">
        <f>IFERROR(INDEX('Item Price Summary'!$O:$O,MATCH($D78,'Item Price Summary'!$G:$G,0))*AL78*(1+AM78),0)</f>
        <v>0</v>
      </c>
      <c r="AP78" s="335"/>
      <c r="AQ78" s="335"/>
      <c r="AR78" s="335"/>
      <c r="AS78" s="335"/>
    </row>
    <row r="79" spans="1:45" x14ac:dyDescent="0.25">
      <c r="A79">
        <f t="shared" si="84"/>
        <v>6</v>
      </c>
      <c r="B79" s="325"/>
      <c r="C79" s="325"/>
      <c r="D79" s="21" t="s">
        <v>435</v>
      </c>
      <c r="E79" s="21"/>
      <c r="F79" s="251"/>
      <c r="G79" s="256">
        <v>0</v>
      </c>
      <c r="H79" s="4" t="s">
        <v>2</v>
      </c>
      <c r="I79" s="23">
        <f>IFERROR(INDEX('Item Price Summary'!$O:$O,MATCH($D79,'Item Price Summary'!$G:$G,0))*F79*(1+G79),0)</f>
        <v>0</v>
      </c>
      <c r="J79" s="335"/>
      <c r="K79" s="335"/>
      <c r="L79" s="335"/>
      <c r="M79" s="335"/>
      <c r="N79" s="257"/>
      <c r="O79" s="256">
        <v>0</v>
      </c>
      <c r="P79" s="4" t="s">
        <v>2</v>
      </c>
      <c r="Q79" s="23">
        <f>IFERROR(INDEX('Item Price Summary'!$O:$O,MATCH($D79,'Item Price Summary'!$G:$G,0))*N79*(1+O79),0)</f>
        <v>0</v>
      </c>
      <c r="R79" s="335"/>
      <c r="S79" s="335"/>
      <c r="T79" s="335"/>
      <c r="U79" s="335"/>
      <c r="V79" s="251"/>
      <c r="W79" s="256">
        <v>0</v>
      </c>
      <c r="X79" s="4" t="s">
        <v>2</v>
      </c>
      <c r="Y79" s="23">
        <f>IFERROR(INDEX('Item Price Summary'!$O:$O,MATCH($D79,'Item Price Summary'!$G:$G,0))*V79*(1+W79),0)</f>
        <v>0</v>
      </c>
      <c r="Z79" s="335"/>
      <c r="AA79" s="335"/>
      <c r="AB79" s="335"/>
      <c r="AC79" s="335"/>
      <c r="AD79" s="251"/>
      <c r="AE79" s="252">
        <v>0</v>
      </c>
      <c r="AF79" s="4" t="s">
        <v>2</v>
      </c>
      <c r="AG79" s="38">
        <f>IFERROR(INDEX('Item Price Summary'!$O:$O,MATCH($D79,'Item Price Summary'!$G:$G,0))*AD79*(1+AE79),0)</f>
        <v>0</v>
      </c>
      <c r="AH79" s="329"/>
      <c r="AI79" s="329"/>
      <c r="AJ79" s="331"/>
      <c r="AK79" s="329"/>
      <c r="AL79" s="251"/>
      <c r="AM79" s="256">
        <v>0</v>
      </c>
      <c r="AN79" s="4" t="s">
        <v>2</v>
      </c>
      <c r="AO79" s="23">
        <f>IFERROR(INDEX('Item Price Summary'!$O:$O,MATCH($D79,'Item Price Summary'!$G:$G,0))*AL79*(1+AM79),0)</f>
        <v>0</v>
      </c>
      <c r="AP79" s="335"/>
      <c r="AQ79" s="335"/>
      <c r="AR79" s="335"/>
      <c r="AS79" s="335"/>
    </row>
    <row r="80" spans="1:45" x14ac:dyDescent="0.25">
      <c r="A80">
        <f t="shared" si="84"/>
        <v>7</v>
      </c>
      <c r="B80" s="325"/>
      <c r="C80" s="325"/>
      <c r="D80" s="21" t="s">
        <v>435</v>
      </c>
      <c r="E80" s="21"/>
      <c r="F80" s="251"/>
      <c r="G80" s="256">
        <v>0</v>
      </c>
      <c r="H80" s="4" t="s">
        <v>2</v>
      </c>
      <c r="I80" s="23">
        <f>IFERROR(INDEX('Item Price Summary'!$O:$O,MATCH($D80,'Item Price Summary'!$G:$G,0))*F80*(1+G80),0)</f>
        <v>0</v>
      </c>
      <c r="J80" s="335"/>
      <c r="K80" s="335"/>
      <c r="L80" s="335"/>
      <c r="M80" s="335"/>
      <c r="N80" s="257"/>
      <c r="O80" s="256">
        <v>0</v>
      </c>
      <c r="P80" s="4" t="s">
        <v>2</v>
      </c>
      <c r="Q80" s="23">
        <f>IFERROR(INDEX('Item Price Summary'!$O:$O,MATCH($D80,'Item Price Summary'!$G:$G,0))*N80*(1+O80),0)</f>
        <v>0</v>
      </c>
      <c r="R80" s="335"/>
      <c r="S80" s="335"/>
      <c r="T80" s="335"/>
      <c r="U80" s="335"/>
      <c r="V80" s="251"/>
      <c r="W80" s="256">
        <v>0</v>
      </c>
      <c r="X80" s="4" t="s">
        <v>2</v>
      </c>
      <c r="Y80" s="23">
        <f>IFERROR(INDEX('Item Price Summary'!$O:$O,MATCH($D80,'Item Price Summary'!$G:$G,0))*V80*(1+W80),0)</f>
        <v>0</v>
      </c>
      <c r="Z80" s="335"/>
      <c r="AA80" s="335"/>
      <c r="AB80" s="335"/>
      <c r="AC80" s="335"/>
      <c r="AD80" s="251"/>
      <c r="AE80" s="252">
        <v>0</v>
      </c>
      <c r="AF80" s="4" t="s">
        <v>2</v>
      </c>
      <c r="AG80" s="38">
        <f>IFERROR(INDEX('Item Price Summary'!$O:$O,MATCH($D80,'Item Price Summary'!$G:$G,0))*AD80*(1+AE80),0)</f>
        <v>0</v>
      </c>
      <c r="AH80" s="329"/>
      <c r="AI80" s="329"/>
      <c r="AJ80" s="331"/>
      <c r="AK80" s="329"/>
      <c r="AL80" s="251"/>
      <c r="AM80" s="256">
        <v>0</v>
      </c>
      <c r="AN80" s="4" t="s">
        <v>2</v>
      </c>
      <c r="AO80" s="23">
        <f>IFERROR(INDEX('Item Price Summary'!$O:$O,MATCH($D80,'Item Price Summary'!$G:$G,0))*AL80*(1+AM80),0)</f>
        <v>0</v>
      </c>
      <c r="AP80" s="335"/>
      <c r="AQ80" s="335"/>
      <c r="AR80" s="335"/>
      <c r="AS80" s="335"/>
    </row>
    <row r="81" spans="1:45" x14ac:dyDescent="0.25">
      <c r="A81">
        <f t="shared" si="84"/>
        <v>8</v>
      </c>
      <c r="B81" s="325"/>
      <c r="C81" s="325"/>
      <c r="D81" s="21" t="s">
        <v>435</v>
      </c>
      <c r="E81" s="21"/>
      <c r="F81" s="251"/>
      <c r="G81" s="256">
        <v>0</v>
      </c>
      <c r="H81" s="4" t="s">
        <v>2</v>
      </c>
      <c r="I81" s="23">
        <f>IFERROR(INDEX('Item Price Summary'!$O:$O,MATCH($D81,'Item Price Summary'!$G:$G,0))*F81*(1+G81),0)</f>
        <v>0</v>
      </c>
      <c r="J81" s="335"/>
      <c r="K81" s="335"/>
      <c r="L81" s="335"/>
      <c r="M81" s="335"/>
      <c r="N81" s="257"/>
      <c r="O81" s="256">
        <v>0</v>
      </c>
      <c r="P81" s="4" t="s">
        <v>2</v>
      </c>
      <c r="Q81" s="23">
        <f>IFERROR(INDEX('Item Price Summary'!$O:$O,MATCH($D81,'Item Price Summary'!$G:$G,0))*N81*(1+O81),0)</f>
        <v>0</v>
      </c>
      <c r="R81" s="335"/>
      <c r="S81" s="335"/>
      <c r="T81" s="335"/>
      <c r="U81" s="335"/>
      <c r="V81" s="251"/>
      <c r="W81" s="256">
        <v>0</v>
      </c>
      <c r="X81" s="4" t="s">
        <v>2</v>
      </c>
      <c r="Y81" s="23">
        <f>IFERROR(INDEX('Item Price Summary'!$O:$O,MATCH($D81,'Item Price Summary'!$G:$G,0))*V81*(1+W81),0)</f>
        <v>0</v>
      </c>
      <c r="Z81" s="335"/>
      <c r="AA81" s="335"/>
      <c r="AB81" s="335"/>
      <c r="AC81" s="335"/>
      <c r="AD81" s="251"/>
      <c r="AE81" s="252">
        <v>0</v>
      </c>
      <c r="AF81" s="4" t="s">
        <v>2</v>
      </c>
      <c r="AG81" s="38">
        <f>IFERROR(INDEX('Item Price Summary'!$O:$O,MATCH($D81,'Item Price Summary'!$G:$G,0))*AD81*(1+AE81),0)</f>
        <v>0</v>
      </c>
      <c r="AH81" s="329"/>
      <c r="AI81" s="329"/>
      <c r="AJ81" s="331"/>
      <c r="AK81" s="329"/>
      <c r="AL81" s="251"/>
      <c r="AM81" s="256">
        <v>0</v>
      </c>
      <c r="AN81" s="4" t="s">
        <v>2</v>
      </c>
      <c r="AO81" s="23">
        <f>IFERROR(INDEX('Item Price Summary'!$O:$O,MATCH($D81,'Item Price Summary'!$G:$G,0))*AL81*(1+AM81),0)</f>
        <v>0</v>
      </c>
      <c r="AP81" s="335"/>
      <c r="AQ81" s="335"/>
      <c r="AR81" s="335"/>
      <c r="AS81" s="335"/>
    </row>
    <row r="82" spans="1:45" x14ac:dyDescent="0.25">
      <c r="A82">
        <f t="shared" si="84"/>
        <v>9</v>
      </c>
      <c r="B82" s="325"/>
      <c r="C82" s="325"/>
      <c r="D82" s="21" t="s">
        <v>435</v>
      </c>
      <c r="E82" s="21"/>
      <c r="F82" s="251"/>
      <c r="G82" s="256">
        <v>0</v>
      </c>
      <c r="H82" s="4" t="s">
        <v>2</v>
      </c>
      <c r="I82" s="23">
        <f>IFERROR(INDEX('Item Price Summary'!$O:$O,MATCH($D82,'Item Price Summary'!$G:$G,0))*F82*(1+G82),0)</f>
        <v>0</v>
      </c>
      <c r="J82" s="335"/>
      <c r="K82" s="335"/>
      <c r="L82" s="335"/>
      <c r="M82" s="335"/>
      <c r="N82" s="257"/>
      <c r="O82" s="256">
        <v>0</v>
      </c>
      <c r="P82" s="4" t="s">
        <v>2</v>
      </c>
      <c r="Q82" s="23">
        <f>IFERROR(INDEX('Item Price Summary'!$O:$O,MATCH($D82,'Item Price Summary'!$G:$G,0))*N82*(1+O82),0)</f>
        <v>0</v>
      </c>
      <c r="R82" s="335"/>
      <c r="S82" s="335"/>
      <c r="T82" s="335"/>
      <c r="U82" s="335"/>
      <c r="V82" s="251"/>
      <c r="W82" s="256">
        <v>0</v>
      </c>
      <c r="X82" s="4" t="s">
        <v>2</v>
      </c>
      <c r="Y82" s="23">
        <f>IFERROR(INDEX('Item Price Summary'!$O:$O,MATCH($D82,'Item Price Summary'!$G:$G,0))*V82*(1+W82),0)</f>
        <v>0</v>
      </c>
      <c r="Z82" s="335"/>
      <c r="AA82" s="335"/>
      <c r="AB82" s="335"/>
      <c r="AC82" s="335"/>
      <c r="AD82" s="251"/>
      <c r="AE82" s="252">
        <v>0</v>
      </c>
      <c r="AF82" s="4" t="s">
        <v>2</v>
      </c>
      <c r="AG82" s="38">
        <f>IFERROR(INDEX('Item Price Summary'!$O:$O,MATCH($D82,'Item Price Summary'!$G:$G,0))*AD82*(1+AE82),0)</f>
        <v>0</v>
      </c>
      <c r="AH82" s="329"/>
      <c r="AI82" s="329"/>
      <c r="AJ82" s="331"/>
      <c r="AK82" s="329"/>
      <c r="AL82" s="251"/>
      <c r="AM82" s="256">
        <v>0</v>
      </c>
      <c r="AN82" s="4" t="s">
        <v>2</v>
      </c>
      <c r="AO82" s="23">
        <f>IFERROR(INDEX('Item Price Summary'!$O:$O,MATCH($D82,'Item Price Summary'!$G:$G,0))*AL82*(1+AM82),0)</f>
        <v>0</v>
      </c>
      <c r="AP82" s="335"/>
      <c r="AQ82" s="335"/>
      <c r="AR82" s="335"/>
      <c r="AS82" s="335"/>
    </row>
    <row r="83" spans="1:45" x14ac:dyDescent="0.25">
      <c r="A83">
        <f t="shared" si="84"/>
        <v>10</v>
      </c>
      <c r="B83" s="325"/>
      <c r="C83" s="325"/>
      <c r="D83" s="21" t="s">
        <v>435</v>
      </c>
      <c r="E83" s="21"/>
      <c r="F83" s="251"/>
      <c r="G83" s="256">
        <v>0</v>
      </c>
      <c r="H83" s="4" t="s">
        <v>2</v>
      </c>
      <c r="I83" s="23">
        <f>IFERROR(INDEX('Item Price Summary'!$O:$O,MATCH($D83,'Item Price Summary'!$G:$G,0))*F83*(1+G83),0)</f>
        <v>0</v>
      </c>
      <c r="J83" s="335"/>
      <c r="K83" s="335"/>
      <c r="L83" s="335"/>
      <c r="M83" s="335"/>
      <c r="N83" s="257"/>
      <c r="O83" s="256">
        <v>0</v>
      </c>
      <c r="P83" s="4" t="s">
        <v>2</v>
      </c>
      <c r="Q83" s="23">
        <f>IFERROR(INDEX('Item Price Summary'!$O:$O,MATCH($D83,'Item Price Summary'!$G:$G,0))*N83*(1+O83),0)</f>
        <v>0</v>
      </c>
      <c r="R83" s="335"/>
      <c r="S83" s="335"/>
      <c r="T83" s="335"/>
      <c r="U83" s="335"/>
      <c r="V83" s="251"/>
      <c r="W83" s="256">
        <v>0</v>
      </c>
      <c r="X83" s="4" t="s">
        <v>2</v>
      </c>
      <c r="Y83" s="23">
        <f>IFERROR(INDEX('Item Price Summary'!$O:$O,MATCH($D83,'Item Price Summary'!$G:$G,0))*V83*(1+W83),0)</f>
        <v>0</v>
      </c>
      <c r="Z83" s="335"/>
      <c r="AA83" s="335"/>
      <c r="AB83" s="335"/>
      <c r="AC83" s="335"/>
      <c r="AD83" s="251"/>
      <c r="AE83" s="252">
        <v>0</v>
      </c>
      <c r="AF83" s="4" t="s">
        <v>2</v>
      </c>
      <c r="AG83" s="38">
        <f>IFERROR(INDEX('Item Price Summary'!$O:$O,MATCH($D83,'Item Price Summary'!$G:$G,0))*AD83*(1+AE83),0)</f>
        <v>0</v>
      </c>
      <c r="AH83" s="329"/>
      <c r="AI83" s="329"/>
      <c r="AJ83" s="331"/>
      <c r="AK83" s="329"/>
      <c r="AL83" s="251"/>
      <c r="AM83" s="256">
        <v>0</v>
      </c>
      <c r="AN83" s="4" t="s">
        <v>2</v>
      </c>
      <c r="AO83" s="23">
        <f>IFERROR(INDEX('Item Price Summary'!$O:$O,MATCH($D83,'Item Price Summary'!$G:$G,0))*AL83*(1+AM83),0)</f>
        <v>0</v>
      </c>
      <c r="AP83" s="335"/>
      <c r="AQ83" s="335"/>
      <c r="AR83" s="335"/>
      <c r="AS83" s="335"/>
    </row>
    <row r="84" spans="1:45" x14ac:dyDescent="0.25">
      <c r="A84">
        <v>1</v>
      </c>
      <c r="B84" s="325"/>
      <c r="C84" s="325" t="s">
        <v>943</v>
      </c>
      <c r="D84" s="21" t="s">
        <v>49</v>
      </c>
      <c r="E84" s="21"/>
      <c r="F84" s="251">
        <v>150</v>
      </c>
      <c r="G84" s="252">
        <v>0.02</v>
      </c>
      <c r="H84" s="4" t="s">
        <v>2</v>
      </c>
      <c r="I84" s="38">
        <f>IFERROR(INDEX('Item Price Summary'!$O:$O,MATCH($D84,'Item Price Summary'!$G:$G,0))*F84*(1+G84),0)</f>
        <v>1.1373099415204677</v>
      </c>
      <c r="J84" s="330">
        <f>SUM(I84:I93)</f>
        <v>1.4984628084614828</v>
      </c>
      <c r="K84" s="335">
        <f t="shared" ref="K84" si="85">J84/$G$4</f>
        <v>0.22533275315210266</v>
      </c>
      <c r="L84" s="330">
        <f>SUM(I84:I93)+$H$4</f>
        <v>1.7521144751281494</v>
      </c>
      <c r="M84" s="335">
        <f>L84/$G$4</f>
        <v>0.26347586092152619</v>
      </c>
      <c r="N84" s="260">
        <v>200</v>
      </c>
      <c r="O84" s="252">
        <v>0.02</v>
      </c>
      <c r="P84" s="4" t="s">
        <v>2</v>
      </c>
      <c r="Q84" s="38">
        <f>IFERROR(INDEX('Item Price Summary'!$O:$O,MATCH($D84,'Item Price Summary'!$G:$G,0))*N84*(1+O84),0)</f>
        <v>1.5164132553606238</v>
      </c>
      <c r="R84" s="330">
        <f>SUM(Q84:Q93)</f>
        <v>2.0581425557721462</v>
      </c>
      <c r="S84" s="329">
        <f t="shared" ref="S84" si="86">R84/$G$5</f>
        <v>0.26903824258459424</v>
      </c>
      <c r="T84" s="331">
        <f t="shared" ref="T84" si="87">SUM(Q84:Q93)+$H$5</f>
        <v>2.3169642224388127</v>
      </c>
      <c r="U84" s="329">
        <f t="shared" ref="U84" si="88">T84/$G$5</f>
        <v>0.30287114018808009</v>
      </c>
      <c r="V84" s="251">
        <v>250</v>
      </c>
      <c r="W84" s="252">
        <v>0.02</v>
      </c>
      <c r="X84" s="4" t="s">
        <v>2</v>
      </c>
      <c r="Y84" s="38">
        <f>IFERROR(INDEX('Item Price Summary'!$O:$O,MATCH($D84,'Item Price Summary'!$G:$G,0))*V84*(1+W84),0)</f>
        <v>1.8955165692007796</v>
      </c>
      <c r="Z84" s="330">
        <f>SUM(Y84:Y93)</f>
        <v>2.6178223030828098</v>
      </c>
      <c r="AA84" s="329">
        <f t="shared" ref="AA84" si="89">Z84/$G$6</f>
        <v>0.30263841654136531</v>
      </c>
      <c r="AB84" s="331">
        <f t="shared" ref="AB84" si="90">SUM(Y84:Y93)+$H$6</f>
        <v>2.9100339697494766</v>
      </c>
      <c r="AC84" s="329">
        <f t="shared" ref="AC84" si="91">AB84/$G$6</f>
        <v>0.33642011210976608</v>
      </c>
      <c r="AD84" s="251">
        <v>350</v>
      </c>
      <c r="AE84" s="252">
        <v>0.02</v>
      </c>
      <c r="AF84" s="4" t="s">
        <v>2</v>
      </c>
      <c r="AG84" s="38">
        <f>IFERROR(INDEX('Item Price Summary'!$O:$O,MATCH($D84,'Item Price Summary'!$G:$G,0))*AD84*(1+AE84),0)</f>
        <v>2.6537231968810917</v>
      </c>
      <c r="AH84" s="331">
        <f>SUM(AG84:AG93)</f>
        <v>3.9795417977041372</v>
      </c>
      <c r="AI84" s="329" t="e">
        <f t="shared" ref="AI84" si="92">AH84/$G$7</f>
        <v>#VALUE!</v>
      </c>
      <c r="AJ84" s="331" t="e">
        <f t="shared" ref="AJ84" si="93">SUM(AG84:AG93)+$H$7</f>
        <v>#VALUE!</v>
      </c>
      <c r="AK84" s="329" t="e">
        <f t="shared" ref="AK84" si="94">AJ84/$G$7</f>
        <v>#VALUE!</v>
      </c>
      <c r="AL84" s="251">
        <v>350</v>
      </c>
      <c r="AM84" s="252">
        <v>0.02</v>
      </c>
      <c r="AN84" s="4" t="s">
        <v>2</v>
      </c>
      <c r="AO84" s="38">
        <f>IFERROR(INDEX('Item Price Summary'!$O:$O,MATCH($D84,'Item Price Summary'!$G:$G,0))*AL84*(1+AM84),0)</f>
        <v>2.6537231968810917</v>
      </c>
      <c r="AP84" s="330">
        <f>SUM(AO84:AO93)</f>
        <v>3.4948217977041369</v>
      </c>
      <c r="AQ84" s="329">
        <f t="shared" ref="AQ84" si="95">AP84/$G$8</f>
        <v>0.32815228147456682</v>
      </c>
      <c r="AR84" s="331">
        <f t="shared" ref="AR84" si="96">SUM(AO84:AO93)+$H$8</f>
        <v>4.2106751310374699</v>
      </c>
      <c r="AS84" s="329">
        <f t="shared" ref="AS84" si="97">AR84/$G$8</f>
        <v>0.39536855690492673</v>
      </c>
    </row>
    <row r="85" spans="1:45" x14ac:dyDescent="0.25">
      <c r="A85">
        <f>A84+1</f>
        <v>2</v>
      </c>
      <c r="B85" s="325"/>
      <c r="C85" s="325"/>
      <c r="D85" s="21" t="s">
        <v>22</v>
      </c>
      <c r="E85" s="21" t="s">
        <v>110</v>
      </c>
      <c r="F85" s="251">
        <v>8</v>
      </c>
      <c r="G85" s="252">
        <v>0</v>
      </c>
      <c r="H85" s="4" t="s">
        <v>2</v>
      </c>
      <c r="I85" s="38">
        <f>IFERROR(INDEX('Item Price Summary'!$O:$O,MATCH($D85,'Item Price Summary'!$G:$G,0))*F85*(1+G85),0)</f>
        <v>0.12118000000000001</v>
      </c>
      <c r="J85" s="335"/>
      <c r="K85" s="335"/>
      <c r="L85" s="335"/>
      <c r="M85" s="335"/>
      <c r="N85" s="260">
        <v>12</v>
      </c>
      <c r="O85" s="252">
        <v>0</v>
      </c>
      <c r="P85" s="4" t="s">
        <v>2</v>
      </c>
      <c r="Q85" s="38">
        <f>IFERROR(INDEX('Item Price Summary'!$O:$O,MATCH($D85,'Item Price Summary'!$G:$G,0))*N85*(1+O85),0)</f>
        <v>0.18177000000000001</v>
      </c>
      <c r="R85" s="335"/>
      <c r="S85" s="329"/>
      <c r="T85" s="329"/>
      <c r="U85" s="329"/>
      <c r="V85" s="251">
        <v>16</v>
      </c>
      <c r="W85" s="252">
        <v>0</v>
      </c>
      <c r="X85" s="4" t="s">
        <v>2</v>
      </c>
      <c r="Y85" s="38">
        <f>IFERROR(INDEX('Item Price Summary'!$O:$O,MATCH($D85,'Item Price Summary'!$G:$G,0))*V85*(1+W85),0)</f>
        <v>0.24236000000000002</v>
      </c>
      <c r="Z85" s="335"/>
      <c r="AA85" s="329"/>
      <c r="AB85" s="329"/>
      <c r="AC85" s="329"/>
      <c r="AD85" s="251">
        <v>32</v>
      </c>
      <c r="AE85" s="252">
        <v>0</v>
      </c>
      <c r="AF85" s="4" t="s">
        <v>2</v>
      </c>
      <c r="AG85" s="38">
        <f>IFERROR(INDEX('Item Price Summary'!$O:$O,MATCH($D85,'Item Price Summary'!$G:$G,0))*AD85*(1+AE85),0)</f>
        <v>0.48472000000000004</v>
      </c>
      <c r="AH85" s="329"/>
      <c r="AI85" s="329"/>
      <c r="AJ85" s="331"/>
      <c r="AK85" s="329"/>
      <c r="AL85" s="251">
        <v>32</v>
      </c>
      <c r="AM85" s="252">
        <v>0</v>
      </c>
      <c r="AN85" s="4" t="s">
        <v>2</v>
      </c>
      <c r="AO85" s="38">
        <f>IFERROR(INDEX('Item Price Summary'!$O:$O,MATCH($D85,'Item Price Summary'!$G:$G,0))*AL85*(1+AM85),0)</f>
        <v>0.48472000000000004</v>
      </c>
      <c r="AP85" s="335"/>
      <c r="AQ85" s="329"/>
      <c r="AR85" s="329"/>
      <c r="AS85" s="329"/>
    </row>
    <row r="86" spans="1:45" x14ac:dyDescent="0.25">
      <c r="A86">
        <f t="shared" ref="A86:A93" si="98">A85+1</f>
        <v>3</v>
      </c>
      <c r="B86" s="325"/>
      <c r="C86" s="325"/>
      <c r="D86" s="21" t="s">
        <v>22</v>
      </c>
      <c r="E86" s="21" t="s">
        <v>112</v>
      </c>
      <c r="F86" s="251">
        <v>8</v>
      </c>
      <c r="G86" s="252">
        <v>0</v>
      </c>
      <c r="H86" s="4" t="s">
        <v>2</v>
      </c>
      <c r="I86" s="38">
        <f>IFERROR(INDEX('Item Price Summary'!$O:$O,MATCH($D86,'Item Price Summary'!$G:$G,0))*F86*(1+G86),0)</f>
        <v>0.12118000000000001</v>
      </c>
      <c r="J86" s="335"/>
      <c r="K86" s="335"/>
      <c r="L86" s="335"/>
      <c r="M86" s="335"/>
      <c r="N86" s="260">
        <v>12</v>
      </c>
      <c r="O86" s="252">
        <v>0</v>
      </c>
      <c r="P86" s="4" t="s">
        <v>2</v>
      </c>
      <c r="Q86" s="38">
        <f>IFERROR(INDEX('Item Price Summary'!$O:$O,MATCH($D86,'Item Price Summary'!$G:$G,0))*N86*(1+O86),0)</f>
        <v>0.18177000000000001</v>
      </c>
      <c r="R86" s="335"/>
      <c r="S86" s="329"/>
      <c r="T86" s="329"/>
      <c r="U86" s="329"/>
      <c r="V86" s="251">
        <v>16</v>
      </c>
      <c r="W86" s="252">
        <v>0</v>
      </c>
      <c r="X86" s="4" t="s">
        <v>2</v>
      </c>
      <c r="Y86" s="38">
        <f>IFERROR(INDEX('Item Price Summary'!$O:$O,MATCH($D86,'Item Price Summary'!$G:$G,0))*V86*(1+W86),0)</f>
        <v>0.24236000000000002</v>
      </c>
      <c r="Z86" s="335"/>
      <c r="AA86" s="329"/>
      <c r="AB86" s="329"/>
      <c r="AC86" s="329"/>
      <c r="AD86" s="251">
        <v>32</v>
      </c>
      <c r="AE86" s="252">
        <v>0</v>
      </c>
      <c r="AF86" s="4" t="s">
        <v>2</v>
      </c>
      <c r="AG86" s="38">
        <f>IFERROR(INDEX('Item Price Summary'!$O:$O,MATCH($D86,'Item Price Summary'!$G:$G,0))*AD86*(1+AE86),0)</f>
        <v>0.48472000000000004</v>
      </c>
      <c r="AH86" s="329"/>
      <c r="AI86" s="329"/>
      <c r="AJ86" s="331"/>
      <c r="AK86" s="329"/>
      <c r="AL86" s="251">
        <v>0</v>
      </c>
      <c r="AM86" s="252">
        <v>0</v>
      </c>
      <c r="AN86" s="4" t="s">
        <v>2</v>
      </c>
      <c r="AO86" s="38">
        <f>IFERROR(INDEX('Item Price Summary'!$O:$O,MATCH($D86,'Item Price Summary'!$G:$G,0))*AL86*(1+AM86),0)</f>
        <v>0</v>
      </c>
      <c r="AP86" s="335"/>
      <c r="AQ86" s="329"/>
      <c r="AR86" s="329"/>
      <c r="AS86" s="329"/>
    </row>
    <row r="87" spans="1:45" x14ac:dyDescent="0.25">
      <c r="A87">
        <f t="shared" si="98"/>
        <v>4</v>
      </c>
      <c r="B87" s="325"/>
      <c r="C87" s="325"/>
      <c r="D87" s="21" t="s">
        <v>378</v>
      </c>
      <c r="E87" s="21" t="s">
        <v>110</v>
      </c>
      <c r="F87" s="251">
        <v>5</v>
      </c>
      <c r="G87" s="252">
        <v>0</v>
      </c>
      <c r="H87" s="4" t="s">
        <v>2</v>
      </c>
      <c r="I87" s="38">
        <f>IFERROR(INDEX('Item Price Summary'!$O:$O,MATCH($D87,'Item Price Summary'!$G:$G,0))*F87*(1+G87),0)</f>
        <v>0.11879286694101508</v>
      </c>
      <c r="J87" s="335"/>
      <c r="K87" s="335"/>
      <c r="L87" s="335"/>
      <c r="M87" s="335"/>
      <c r="N87" s="260">
        <v>7.5</v>
      </c>
      <c r="O87" s="252">
        <v>0</v>
      </c>
      <c r="P87" s="4" t="s">
        <v>2</v>
      </c>
      <c r="Q87" s="38">
        <f>IFERROR(INDEX('Item Price Summary'!$O:$O,MATCH($D87,'Item Price Summary'!$G:$G,0))*N87*(1+O87),0)</f>
        <v>0.17818930041152262</v>
      </c>
      <c r="R87" s="335"/>
      <c r="S87" s="329"/>
      <c r="T87" s="329"/>
      <c r="U87" s="329"/>
      <c r="V87" s="251">
        <v>10</v>
      </c>
      <c r="W87" s="252">
        <v>0</v>
      </c>
      <c r="X87" s="4" t="s">
        <v>2</v>
      </c>
      <c r="Y87" s="38">
        <f>IFERROR(INDEX('Item Price Summary'!$O:$O,MATCH($D87,'Item Price Summary'!$G:$G,0))*V87*(1+W87),0)</f>
        <v>0.23758573388203016</v>
      </c>
      <c r="Z87" s="335"/>
      <c r="AA87" s="329"/>
      <c r="AB87" s="329"/>
      <c r="AC87" s="329"/>
      <c r="AD87" s="251">
        <v>15</v>
      </c>
      <c r="AE87" s="252">
        <v>0</v>
      </c>
      <c r="AF87" s="4" t="s">
        <v>2</v>
      </c>
      <c r="AG87" s="38">
        <f>IFERROR(INDEX('Item Price Summary'!$O:$O,MATCH($D87,'Item Price Summary'!$G:$G,0))*AD87*(1+AE87),0)</f>
        <v>0.35637860082304523</v>
      </c>
      <c r="AH87" s="329"/>
      <c r="AI87" s="329"/>
      <c r="AJ87" s="331"/>
      <c r="AK87" s="329"/>
      <c r="AL87" s="251">
        <v>15</v>
      </c>
      <c r="AM87" s="252">
        <v>0</v>
      </c>
      <c r="AN87" s="4" t="s">
        <v>2</v>
      </c>
      <c r="AO87" s="38">
        <f>IFERROR(INDEX('Item Price Summary'!$O:$O,MATCH($D87,'Item Price Summary'!$G:$G,0))*AL87*(1+AM87),0)</f>
        <v>0.35637860082304523</v>
      </c>
      <c r="AP87" s="335"/>
      <c r="AQ87" s="329"/>
      <c r="AR87" s="329"/>
      <c r="AS87" s="329"/>
    </row>
    <row r="88" spans="1:45" x14ac:dyDescent="0.25">
      <c r="A88">
        <f t="shared" si="98"/>
        <v>5</v>
      </c>
      <c r="B88" s="325"/>
      <c r="C88" s="325"/>
      <c r="D88" s="21" t="s">
        <v>435</v>
      </c>
      <c r="E88" s="21"/>
      <c r="F88" s="251"/>
      <c r="G88" s="252">
        <v>0</v>
      </c>
      <c r="H88" s="4" t="s">
        <v>2</v>
      </c>
      <c r="I88" s="38">
        <f>IFERROR(INDEX('Item Price Summary'!$O:$O,MATCH($D88,'Item Price Summary'!$G:$G,0))*F88*(1+G88),0)</f>
        <v>0</v>
      </c>
      <c r="J88" s="335"/>
      <c r="K88" s="335"/>
      <c r="L88" s="335"/>
      <c r="M88" s="335"/>
      <c r="N88" s="260"/>
      <c r="O88" s="252">
        <v>0</v>
      </c>
      <c r="P88" s="4" t="s">
        <v>2</v>
      </c>
      <c r="Q88" s="38">
        <f>IFERROR(INDEX('Item Price Summary'!$O:$O,MATCH($D88,'Item Price Summary'!$G:$G,0))*N88*(1+O88),0)</f>
        <v>0</v>
      </c>
      <c r="R88" s="335"/>
      <c r="S88" s="329"/>
      <c r="T88" s="329"/>
      <c r="U88" s="329"/>
      <c r="V88" s="251"/>
      <c r="W88" s="252">
        <v>0</v>
      </c>
      <c r="X88" s="4" t="s">
        <v>2</v>
      </c>
      <c r="Y88" s="38">
        <f>IFERROR(INDEX('Item Price Summary'!$O:$O,MATCH($D88,'Item Price Summary'!$G:$G,0))*V88*(1+W88),0)</f>
        <v>0</v>
      </c>
      <c r="Z88" s="335"/>
      <c r="AA88" s="329"/>
      <c r="AB88" s="329"/>
      <c r="AC88" s="329"/>
      <c r="AD88" s="251"/>
      <c r="AE88" s="252">
        <v>0</v>
      </c>
      <c r="AF88" s="4" t="s">
        <v>2</v>
      </c>
      <c r="AG88" s="38">
        <f>IFERROR(INDEX('Item Price Summary'!$O:$O,MATCH($D88,'Item Price Summary'!$G:$G,0))*AD88*(1+AE88),0)</f>
        <v>0</v>
      </c>
      <c r="AH88" s="329"/>
      <c r="AI88" s="329"/>
      <c r="AJ88" s="331"/>
      <c r="AK88" s="329"/>
      <c r="AL88" s="251"/>
      <c r="AM88" s="252">
        <v>0</v>
      </c>
      <c r="AN88" s="4" t="s">
        <v>2</v>
      </c>
      <c r="AO88" s="38">
        <f>IFERROR(INDEX('Item Price Summary'!$O:$O,MATCH($D88,'Item Price Summary'!$G:$G,0))*AL88*(1+AM88),0)</f>
        <v>0</v>
      </c>
      <c r="AP88" s="335"/>
      <c r="AQ88" s="329"/>
      <c r="AR88" s="329"/>
      <c r="AS88" s="329"/>
    </row>
    <row r="89" spans="1:45" x14ac:dyDescent="0.25">
      <c r="A89">
        <f t="shared" si="98"/>
        <v>6</v>
      </c>
      <c r="B89" s="325"/>
      <c r="C89" s="325"/>
      <c r="D89" s="21" t="s">
        <v>435</v>
      </c>
      <c r="E89" s="21"/>
      <c r="F89" s="251"/>
      <c r="G89" s="252">
        <v>0</v>
      </c>
      <c r="H89" s="4" t="s">
        <v>2</v>
      </c>
      <c r="I89" s="38">
        <f>IFERROR(INDEX('Item Price Summary'!$O:$O,MATCH($D89,'Item Price Summary'!$G:$G,0))*F89*(1+G89),0)</f>
        <v>0</v>
      </c>
      <c r="J89" s="335"/>
      <c r="K89" s="335"/>
      <c r="L89" s="335"/>
      <c r="M89" s="335"/>
      <c r="N89" s="260"/>
      <c r="O89" s="252">
        <v>0</v>
      </c>
      <c r="P89" s="4" t="s">
        <v>2</v>
      </c>
      <c r="Q89" s="38">
        <f>IFERROR(INDEX('Item Price Summary'!$O:$O,MATCH($D89,'Item Price Summary'!$G:$G,0))*N89*(1+O89),0)</f>
        <v>0</v>
      </c>
      <c r="R89" s="335"/>
      <c r="S89" s="329"/>
      <c r="T89" s="329"/>
      <c r="U89" s="329"/>
      <c r="V89" s="251"/>
      <c r="W89" s="252">
        <v>0</v>
      </c>
      <c r="X89" s="4" t="s">
        <v>2</v>
      </c>
      <c r="Y89" s="38">
        <f>IFERROR(INDEX('Item Price Summary'!$O:$O,MATCH($D89,'Item Price Summary'!$G:$G,0))*V89*(1+W89),0)</f>
        <v>0</v>
      </c>
      <c r="Z89" s="335"/>
      <c r="AA89" s="329"/>
      <c r="AB89" s="329"/>
      <c r="AC89" s="329"/>
      <c r="AD89" s="251"/>
      <c r="AE89" s="252">
        <v>0</v>
      </c>
      <c r="AF89" s="4" t="s">
        <v>2</v>
      </c>
      <c r="AG89" s="38">
        <f>IFERROR(INDEX('Item Price Summary'!$O:$O,MATCH($D89,'Item Price Summary'!$G:$G,0))*AD89*(1+AE89),0)</f>
        <v>0</v>
      </c>
      <c r="AH89" s="329"/>
      <c r="AI89" s="329"/>
      <c r="AJ89" s="331"/>
      <c r="AK89" s="329"/>
      <c r="AL89" s="251"/>
      <c r="AM89" s="252">
        <v>0</v>
      </c>
      <c r="AN89" s="4" t="s">
        <v>2</v>
      </c>
      <c r="AO89" s="38">
        <f>IFERROR(INDEX('Item Price Summary'!$O:$O,MATCH($D89,'Item Price Summary'!$G:$G,0))*AL89*(1+AM89),0)</f>
        <v>0</v>
      </c>
      <c r="AP89" s="335"/>
      <c r="AQ89" s="329"/>
      <c r="AR89" s="329"/>
      <c r="AS89" s="329"/>
    </row>
    <row r="90" spans="1:45" x14ac:dyDescent="0.25">
      <c r="A90">
        <f t="shared" si="98"/>
        <v>7</v>
      </c>
      <c r="B90" s="325"/>
      <c r="C90" s="325"/>
      <c r="D90" s="21" t="s">
        <v>435</v>
      </c>
      <c r="E90" s="21"/>
      <c r="F90" s="251"/>
      <c r="G90" s="252">
        <v>0</v>
      </c>
      <c r="H90" s="4" t="s">
        <v>2</v>
      </c>
      <c r="I90" s="38">
        <f>IFERROR(INDEX('Item Price Summary'!$O:$O,MATCH($D90,'Item Price Summary'!$G:$G,0))*F90*(1+G90),0)</f>
        <v>0</v>
      </c>
      <c r="J90" s="335"/>
      <c r="K90" s="335"/>
      <c r="L90" s="335"/>
      <c r="M90" s="335"/>
      <c r="N90" s="260"/>
      <c r="O90" s="252">
        <v>0</v>
      </c>
      <c r="P90" s="4" t="s">
        <v>2</v>
      </c>
      <c r="Q90" s="38">
        <f>IFERROR(INDEX('Item Price Summary'!$O:$O,MATCH($D90,'Item Price Summary'!$G:$G,0))*N90*(1+O90),0)</f>
        <v>0</v>
      </c>
      <c r="R90" s="335"/>
      <c r="S90" s="329"/>
      <c r="T90" s="329"/>
      <c r="U90" s="329"/>
      <c r="V90" s="251"/>
      <c r="W90" s="252">
        <v>0</v>
      </c>
      <c r="X90" s="4" t="s">
        <v>2</v>
      </c>
      <c r="Y90" s="38">
        <f>IFERROR(INDEX('Item Price Summary'!$O:$O,MATCH($D90,'Item Price Summary'!$G:$G,0))*V90*(1+W90),0)</f>
        <v>0</v>
      </c>
      <c r="Z90" s="335"/>
      <c r="AA90" s="329"/>
      <c r="AB90" s="329"/>
      <c r="AC90" s="329"/>
      <c r="AD90" s="251"/>
      <c r="AE90" s="252">
        <v>0</v>
      </c>
      <c r="AF90" s="4" t="s">
        <v>2</v>
      </c>
      <c r="AG90" s="38">
        <f>IFERROR(INDEX('Item Price Summary'!$O:$O,MATCH($D90,'Item Price Summary'!$G:$G,0))*AD90*(1+AE90),0)</f>
        <v>0</v>
      </c>
      <c r="AH90" s="329"/>
      <c r="AI90" s="329"/>
      <c r="AJ90" s="331"/>
      <c r="AK90" s="329"/>
      <c r="AL90" s="251"/>
      <c r="AM90" s="252">
        <v>0</v>
      </c>
      <c r="AN90" s="4" t="s">
        <v>2</v>
      </c>
      <c r="AO90" s="38">
        <f>IFERROR(INDEX('Item Price Summary'!$O:$O,MATCH($D90,'Item Price Summary'!$G:$G,0))*AL90*(1+AM90),0)</f>
        <v>0</v>
      </c>
      <c r="AP90" s="335"/>
      <c r="AQ90" s="329"/>
      <c r="AR90" s="329"/>
      <c r="AS90" s="329"/>
    </row>
    <row r="91" spans="1:45" x14ac:dyDescent="0.25">
      <c r="A91">
        <f t="shared" si="98"/>
        <v>8</v>
      </c>
      <c r="B91" s="325"/>
      <c r="C91" s="325"/>
      <c r="D91" s="21" t="s">
        <v>435</v>
      </c>
      <c r="E91" s="21"/>
      <c r="F91" s="251"/>
      <c r="G91" s="252">
        <v>0</v>
      </c>
      <c r="H91" s="4" t="s">
        <v>2</v>
      </c>
      <c r="I91" s="38">
        <f>IFERROR(INDEX('Item Price Summary'!$O:$O,MATCH($D91,'Item Price Summary'!$G:$G,0))*F91*(1+G91),0)</f>
        <v>0</v>
      </c>
      <c r="J91" s="335"/>
      <c r="K91" s="335"/>
      <c r="L91" s="335"/>
      <c r="M91" s="335"/>
      <c r="N91" s="260"/>
      <c r="O91" s="252">
        <v>0</v>
      </c>
      <c r="P91" s="4" t="s">
        <v>2</v>
      </c>
      <c r="Q91" s="38">
        <f>IFERROR(INDEX('Item Price Summary'!$O:$O,MATCH($D91,'Item Price Summary'!$G:$G,0))*N91*(1+O91),0)</f>
        <v>0</v>
      </c>
      <c r="R91" s="335"/>
      <c r="S91" s="329"/>
      <c r="T91" s="329"/>
      <c r="U91" s="329"/>
      <c r="V91" s="251"/>
      <c r="W91" s="252">
        <v>0</v>
      </c>
      <c r="X91" s="4" t="s">
        <v>2</v>
      </c>
      <c r="Y91" s="38">
        <f>IFERROR(INDEX('Item Price Summary'!$O:$O,MATCH($D91,'Item Price Summary'!$G:$G,0))*V91*(1+W91),0)</f>
        <v>0</v>
      </c>
      <c r="Z91" s="335"/>
      <c r="AA91" s="329"/>
      <c r="AB91" s="329"/>
      <c r="AC91" s="329"/>
      <c r="AD91" s="251"/>
      <c r="AE91" s="252">
        <v>0</v>
      </c>
      <c r="AF91" s="4" t="s">
        <v>2</v>
      </c>
      <c r="AG91" s="38">
        <f>IFERROR(INDEX('Item Price Summary'!$O:$O,MATCH($D91,'Item Price Summary'!$G:$G,0))*AD91*(1+AE91),0)</f>
        <v>0</v>
      </c>
      <c r="AH91" s="329"/>
      <c r="AI91" s="329"/>
      <c r="AJ91" s="331"/>
      <c r="AK91" s="329"/>
      <c r="AL91" s="251"/>
      <c r="AM91" s="252">
        <v>0</v>
      </c>
      <c r="AN91" s="4" t="s">
        <v>2</v>
      </c>
      <c r="AO91" s="38">
        <f>IFERROR(INDEX('Item Price Summary'!$O:$O,MATCH($D91,'Item Price Summary'!$G:$G,0))*AL91*(1+AM91),0)</f>
        <v>0</v>
      </c>
      <c r="AP91" s="335"/>
      <c r="AQ91" s="329"/>
      <c r="AR91" s="329"/>
      <c r="AS91" s="329"/>
    </row>
    <row r="92" spans="1:45" x14ac:dyDescent="0.25">
      <c r="A92">
        <f t="shared" si="98"/>
        <v>9</v>
      </c>
      <c r="B92" s="325"/>
      <c r="C92" s="325"/>
      <c r="D92" s="21" t="s">
        <v>435</v>
      </c>
      <c r="E92" s="21"/>
      <c r="F92" s="251"/>
      <c r="G92" s="252">
        <v>0</v>
      </c>
      <c r="H92" s="4" t="s">
        <v>2</v>
      </c>
      <c r="I92" s="38">
        <f>IFERROR(INDEX('Item Price Summary'!$O:$O,MATCH($D92,'Item Price Summary'!$G:$G,0))*F92*(1+G92),0)</f>
        <v>0</v>
      </c>
      <c r="J92" s="335"/>
      <c r="K92" s="335"/>
      <c r="L92" s="335"/>
      <c r="M92" s="335"/>
      <c r="N92" s="260"/>
      <c r="O92" s="252">
        <v>0</v>
      </c>
      <c r="P92" s="4" t="s">
        <v>2</v>
      </c>
      <c r="Q92" s="38">
        <f>IFERROR(INDEX('Item Price Summary'!$O:$O,MATCH($D92,'Item Price Summary'!$G:$G,0))*N92*(1+O92),0)</f>
        <v>0</v>
      </c>
      <c r="R92" s="335"/>
      <c r="S92" s="329"/>
      <c r="T92" s="329"/>
      <c r="U92" s="329"/>
      <c r="V92" s="251"/>
      <c r="W92" s="252">
        <v>0</v>
      </c>
      <c r="X92" s="4" t="s">
        <v>2</v>
      </c>
      <c r="Y92" s="38">
        <f>IFERROR(INDEX('Item Price Summary'!$O:$O,MATCH($D92,'Item Price Summary'!$G:$G,0))*V92*(1+W92),0)</f>
        <v>0</v>
      </c>
      <c r="Z92" s="335"/>
      <c r="AA92" s="329"/>
      <c r="AB92" s="329"/>
      <c r="AC92" s="329"/>
      <c r="AD92" s="251"/>
      <c r="AE92" s="252">
        <v>0</v>
      </c>
      <c r="AF92" s="4" t="s">
        <v>2</v>
      </c>
      <c r="AG92" s="38">
        <f>IFERROR(INDEX('Item Price Summary'!$O:$O,MATCH($D92,'Item Price Summary'!$G:$G,0))*AD92*(1+AE92),0)</f>
        <v>0</v>
      </c>
      <c r="AH92" s="329"/>
      <c r="AI92" s="329"/>
      <c r="AJ92" s="331"/>
      <c r="AK92" s="329"/>
      <c r="AL92" s="251"/>
      <c r="AM92" s="252">
        <v>0</v>
      </c>
      <c r="AN92" s="4" t="s">
        <v>2</v>
      </c>
      <c r="AO92" s="38">
        <f>IFERROR(INDEX('Item Price Summary'!$O:$O,MATCH($D92,'Item Price Summary'!$G:$G,0))*AL92*(1+AM92),0)</f>
        <v>0</v>
      </c>
      <c r="AP92" s="335"/>
      <c r="AQ92" s="329"/>
      <c r="AR92" s="329"/>
      <c r="AS92" s="329"/>
    </row>
    <row r="93" spans="1:45" x14ac:dyDescent="0.25">
      <c r="A93">
        <f t="shared" si="98"/>
        <v>10</v>
      </c>
      <c r="B93" s="325"/>
      <c r="C93" s="325"/>
      <c r="D93" s="21" t="s">
        <v>435</v>
      </c>
      <c r="E93" s="21"/>
      <c r="F93" s="251"/>
      <c r="G93" s="252">
        <v>0</v>
      </c>
      <c r="H93" s="4" t="s">
        <v>2</v>
      </c>
      <c r="I93" s="38">
        <f>IFERROR(INDEX('Item Price Summary'!$O:$O,MATCH($D93,'Item Price Summary'!$G:$G,0))*F93*(1+G93),0)</f>
        <v>0</v>
      </c>
      <c r="J93" s="335"/>
      <c r="K93" s="335"/>
      <c r="L93" s="335"/>
      <c r="M93" s="335"/>
      <c r="N93" s="260"/>
      <c r="O93" s="252">
        <v>0</v>
      </c>
      <c r="P93" s="4" t="s">
        <v>2</v>
      </c>
      <c r="Q93" s="38">
        <f>IFERROR(INDEX('Item Price Summary'!$O:$O,MATCH($D93,'Item Price Summary'!$G:$G,0))*N93*(1+O93),0)</f>
        <v>0</v>
      </c>
      <c r="R93" s="335"/>
      <c r="S93" s="329"/>
      <c r="T93" s="329"/>
      <c r="U93" s="329"/>
      <c r="V93" s="251"/>
      <c r="W93" s="252">
        <v>0</v>
      </c>
      <c r="X93" s="4" t="s">
        <v>2</v>
      </c>
      <c r="Y93" s="38">
        <f>IFERROR(INDEX('Item Price Summary'!$O:$O,MATCH($D93,'Item Price Summary'!$G:$G,0))*V93*(1+W93),0)</f>
        <v>0</v>
      </c>
      <c r="Z93" s="335"/>
      <c r="AA93" s="329"/>
      <c r="AB93" s="329"/>
      <c r="AC93" s="329"/>
      <c r="AD93" s="251"/>
      <c r="AE93" s="252">
        <v>0</v>
      </c>
      <c r="AF93" s="4" t="s">
        <v>2</v>
      </c>
      <c r="AG93" s="38">
        <f>IFERROR(INDEX('Item Price Summary'!$O:$O,MATCH($D93,'Item Price Summary'!$G:$G,0))*AD93*(1+AE93),0)</f>
        <v>0</v>
      </c>
      <c r="AH93" s="329"/>
      <c r="AI93" s="329"/>
      <c r="AJ93" s="331"/>
      <c r="AK93" s="329"/>
      <c r="AL93" s="251"/>
      <c r="AM93" s="252">
        <v>0</v>
      </c>
      <c r="AN93" s="4" t="s">
        <v>2</v>
      </c>
      <c r="AO93" s="38">
        <f>IFERROR(INDEX('Item Price Summary'!$O:$O,MATCH($D93,'Item Price Summary'!$G:$G,0))*AL93*(1+AM93),0)</f>
        <v>0</v>
      </c>
      <c r="AP93" s="335"/>
      <c r="AQ93" s="329"/>
      <c r="AR93" s="329"/>
      <c r="AS93" s="329"/>
    </row>
    <row r="94" spans="1:45" x14ac:dyDescent="0.25">
      <c r="A94">
        <v>1</v>
      </c>
      <c r="B94" s="325"/>
      <c r="C94" s="325" t="s">
        <v>944</v>
      </c>
      <c r="D94" s="21" t="s">
        <v>49</v>
      </c>
      <c r="E94" s="21"/>
      <c r="F94" s="251">
        <v>150</v>
      </c>
      <c r="G94" s="256">
        <v>0.02</v>
      </c>
      <c r="H94" s="4" t="s">
        <v>2</v>
      </c>
      <c r="I94" s="23">
        <f>IFERROR(INDEX('Item Price Summary'!$O:$O,MATCH($D94,'Item Price Summary'!$G:$G,0))*F94*(1+G94),0)</f>
        <v>1.1373099415204677</v>
      </c>
      <c r="J94" s="330">
        <f>SUM(I94:I103)</f>
        <v>1.5369166081871344</v>
      </c>
      <c r="K94" s="335">
        <f t="shared" ref="K94" si="99">J94/$G$4</f>
        <v>0.23111527942663673</v>
      </c>
      <c r="L94" s="330">
        <f>SUM(I94:I103)+$H$4</f>
        <v>1.790568274853801</v>
      </c>
      <c r="M94" s="335">
        <f>L94/$G$4</f>
        <v>0.26925838719606027</v>
      </c>
      <c r="N94" s="257">
        <v>200</v>
      </c>
      <c r="O94" s="256">
        <v>0.02</v>
      </c>
      <c r="P94" s="4" t="s">
        <v>2</v>
      </c>
      <c r="Q94" s="23">
        <f>IFERROR(INDEX('Item Price Summary'!$O:$O,MATCH($D94,'Item Price Summary'!$G:$G,0))*N94*(1+O94),0)</f>
        <v>1.5164132553606238</v>
      </c>
      <c r="R94" s="330">
        <f>SUM(Q94:Q103)</f>
        <v>2.115823255360624</v>
      </c>
      <c r="S94" s="335">
        <f t="shared" ref="S94" si="100">R94/$G$5</f>
        <v>0.27657820331511423</v>
      </c>
      <c r="T94" s="330">
        <f t="shared" ref="T94" si="101">SUM(Q94:Q103)+$H$5</f>
        <v>2.3746449220272905</v>
      </c>
      <c r="U94" s="335">
        <f t="shared" ref="U94" si="102">T94/$G$5</f>
        <v>0.31041110091860002</v>
      </c>
      <c r="V94" s="251">
        <v>250</v>
      </c>
      <c r="W94" s="256">
        <v>0.02</v>
      </c>
      <c r="X94" s="4" t="s">
        <v>2</v>
      </c>
      <c r="Y94" s="23">
        <f>IFERROR(INDEX('Item Price Summary'!$O:$O,MATCH($D94,'Item Price Summary'!$G:$G,0))*V94*(1+W94),0)</f>
        <v>1.8955165692007796</v>
      </c>
      <c r="Z94" s="330">
        <f>SUM(Y94:Y103)</f>
        <v>2.6947299025341129</v>
      </c>
      <c r="AA94" s="335">
        <f t="shared" ref="AA94" si="103">Z94/$G$6</f>
        <v>0.31152946850105351</v>
      </c>
      <c r="AB94" s="330">
        <f t="shared" ref="AB94" si="104">SUM(Y94:Y103)+$H$6</f>
        <v>2.9869415692007797</v>
      </c>
      <c r="AC94" s="335">
        <f t="shared" ref="AC94" si="105">AB94/$G$6</f>
        <v>0.34531116406945428</v>
      </c>
      <c r="AD94" s="251">
        <v>350</v>
      </c>
      <c r="AE94" s="252">
        <v>0.02</v>
      </c>
      <c r="AF94" s="4" t="s">
        <v>2</v>
      </c>
      <c r="AG94" s="38">
        <f>IFERROR(INDEX('Item Price Summary'!$O:$O,MATCH($D94,'Item Price Summary'!$G:$G,0))*AD94*(1+AE94),0)</f>
        <v>2.6537231968810917</v>
      </c>
      <c r="AH94" s="331">
        <f>SUM(AG94:AG103)</f>
        <v>3.8525431968810917</v>
      </c>
      <c r="AI94" s="329" t="e">
        <f t="shared" ref="AI94" si="106">AH94/$G$7</f>
        <v>#VALUE!</v>
      </c>
      <c r="AJ94" s="331" t="e">
        <f t="shared" ref="AJ94" si="107">SUM(AG94:AG103)+$H$7</f>
        <v>#VALUE!</v>
      </c>
      <c r="AK94" s="329" t="e">
        <f t="shared" ref="AK94" si="108">AJ94/$G$7</f>
        <v>#VALUE!</v>
      </c>
      <c r="AL94" s="258"/>
      <c r="AM94" s="259">
        <v>0.02</v>
      </c>
      <c r="AN94" s="30" t="s">
        <v>2</v>
      </c>
      <c r="AO94" s="33">
        <f>IFERROR(INDEX('Item Price Summary'!$O:$O,MATCH($D94,'Item Price Summary'!$G:$G,0))*AL94*(1+AM94),0)</f>
        <v>0</v>
      </c>
      <c r="AP94" s="341">
        <f>SUM(AO94:AO103)</f>
        <v>0</v>
      </c>
      <c r="AQ94" s="340">
        <f t="shared" ref="AQ94" si="109">AP94/$G$8</f>
        <v>0</v>
      </c>
      <c r="AR94" s="341">
        <f t="shared" ref="AR94" si="110">SUM(AO94:AO103)+$H$8</f>
        <v>0.71585333333333334</v>
      </c>
      <c r="AS94" s="340">
        <f t="shared" ref="AS94" si="111">AR94/$G$8</f>
        <v>6.7216275430359934E-2</v>
      </c>
    </row>
    <row r="95" spans="1:45" x14ac:dyDescent="0.25">
      <c r="A95">
        <f>A94+1</f>
        <v>2</v>
      </c>
      <c r="B95" s="325"/>
      <c r="C95" s="325"/>
      <c r="D95" s="21" t="s">
        <v>403</v>
      </c>
      <c r="E95" s="21" t="s">
        <v>112</v>
      </c>
      <c r="F95" s="251">
        <v>8</v>
      </c>
      <c r="G95" s="256">
        <v>0</v>
      </c>
      <c r="H95" s="4" t="s">
        <v>2</v>
      </c>
      <c r="I95" s="23">
        <f>IFERROR(INDEX('Item Price Summary'!$O:$O,MATCH($D95,'Item Price Summary'!$G:$G,0))*F95*(1+G95),0)</f>
        <v>0.27842666666666666</v>
      </c>
      <c r="J95" s="335"/>
      <c r="K95" s="335"/>
      <c r="L95" s="335"/>
      <c r="M95" s="335"/>
      <c r="N95" s="257">
        <v>12</v>
      </c>
      <c r="O95" s="256">
        <v>0</v>
      </c>
      <c r="P95" s="4" t="s">
        <v>2</v>
      </c>
      <c r="Q95" s="23">
        <f>IFERROR(INDEX('Item Price Summary'!$O:$O,MATCH($D95,'Item Price Summary'!$G:$G,0))*N95*(1+O95),0)</f>
        <v>0.41764000000000001</v>
      </c>
      <c r="R95" s="335"/>
      <c r="S95" s="335"/>
      <c r="T95" s="335"/>
      <c r="U95" s="335"/>
      <c r="V95" s="251">
        <v>16</v>
      </c>
      <c r="W95" s="256">
        <v>0</v>
      </c>
      <c r="X95" s="4" t="s">
        <v>2</v>
      </c>
      <c r="Y95" s="23">
        <f>IFERROR(INDEX('Item Price Summary'!$O:$O,MATCH($D95,'Item Price Summary'!$G:$G,0))*V95*(1+W95),0)</f>
        <v>0.55685333333333331</v>
      </c>
      <c r="Z95" s="335"/>
      <c r="AA95" s="335"/>
      <c r="AB95" s="335"/>
      <c r="AC95" s="335"/>
      <c r="AD95" s="251">
        <v>24</v>
      </c>
      <c r="AE95" s="252">
        <v>0</v>
      </c>
      <c r="AF95" s="4" t="s">
        <v>2</v>
      </c>
      <c r="AG95" s="38">
        <f>IFERROR(INDEX('Item Price Summary'!$O:$O,MATCH($D95,'Item Price Summary'!$G:$G,0))*AD95*(1+AE95),0)</f>
        <v>0.83528000000000002</v>
      </c>
      <c r="AH95" s="329"/>
      <c r="AI95" s="329"/>
      <c r="AJ95" s="331"/>
      <c r="AK95" s="329"/>
      <c r="AL95" s="258"/>
      <c r="AM95" s="259">
        <v>0</v>
      </c>
      <c r="AN95" s="30" t="s">
        <v>2</v>
      </c>
      <c r="AO95" s="33">
        <f>IFERROR(INDEX('Item Price Summary'!$O:$O,MATCH($D95,'Item Price Summary'!$G:$G,0))*AL95*(1+AM95),0)</f>
        <v>0</v>
      </c>
      <c r="AP95" s="340"/>
      <c r="AQ95" s="340"/>
      <c r="AR95" s="340"/>
      <c r="AS95" s="340"/>
    </row>
    <row r="96" spans="1:45" x14ac:dyDescent="0.25">
      <c r="A96">
        <f t="shared" ref="A96:A103" si="112">A95+1</f>
        <v>3</v>
      </c>
      <c r="B96" s="325"/>
      <c r="C96" s="325"/>
      <c r="D96" s="21" t="s">
        <v>22</v>
      </c>
      <c r="E96" s="21" t="s">
        <v>110</v>
      </c>
      <c r="F96" s="251">
        <v>8</v>
      </c>
      <c r="G96" s="256">
        <v>0</v>
      </c>
      <c r="H96" s="4" t="s">
        <v>2</v>
      </c>
      <c r="I96" s="2">
        <f>IFERROR(INDEX('Item Price Summary'!$O:$O,MATCH($D96,'Item Price Summary'!$G:$G,0))*F96*(1+G96),0)</f>
        <v>0.12118000000000001</v>
      </c>
      <c r="J96" s="335"/>
      <c r="K96" s="335"/>
      <c r="L96" s="335"/>
      <c r="M96" s="335"/>
      <c r="N96" s="257">
        <v>12</v>
      </c>
      <c r="O96" s="256">
        <v>0</v>
      </c>
      <c r="P96" s="4" t="s">
        <v>2</v>
      </c>
      <c r="Q96" s="2">
        <f>IFERROR(INDEX('Item Price Summary'!$O:$O,MATCH($D96,'Item Price Summary'!$G:$G,0))*N96*(1+O96),0)</f>
        <v>0.18177000000000001</v>
      </c>
      <c r="R96" s="335"/>
      <c r="S96" s="335"/>
      <c r="T96" s="335"/>
      <c r="U96" s="335"/>
      <c r="V96" s="251">
        <v>16</v>
      </c>
      <c r="W96" s="256">
        <v>0</v>
      </c>
      <c r="X96" s="4" t="s">
        <v>2</v>
      </c>
      <c r="Y96" s="2">
        <f>IFERROR(INDEX('Item Price Summary'!$O:$O,MATCH($D96,'Item Price Summary'!$G:$G,0))*V96*(1+W96),0)</f>
        <v>0.24236000000000002</v>
      </c>
      <c r="Z96" s="335"/>
      <c r="AA96" s="335"/>
      <c r="AB96" s="335"/>
      <c r="AC96" s="335"/>
      <c r="AD96" s="251">
        <v>24</v>
      </c>
      <c r="AE96" s="252">
        <v>0</v>
      </c>
      <c r="AF96" s="4" t="s">
        <v>2</v>
      </c>
      <c r="AG96" s="12">
        <f>IFERROR(INDEX('Item Price Summary'!$O:$O,MATCH($D96,'Item Price Summary'!$G:$G,0))*AD96*(1+AE96),0)</f>
        <v>0.36354000000000003</v>
      </c>
      <c r="AH96" s="329"/>
      <c r="AI96" s="329"/>
      <c r="AJ96" s="331"/>
      <c r="AK96" s="329"/>
      <c r="AL96" s="258"/>
      <c r="AM96" s="259">
        <v>0</v>
      </c>
      <c r="AN96" s="30" t="s">
        <v>2</v>
      </c>
      <c r="AO96" s="31">
        <f>IFERROR(INDEX('Item Price Summary'!$O:$O,MATCH($D96,'Item Price Summary'!$G:$G,0))*AL96*(1+AM96),0)</f>
        <v>0</v>
      </c>
      <c r="AP96" s="340"/>
      <c r="AQ96" s="340"/>
      <c r="AR96" s="340"/>
      <c r="AS96" s="340"/>
    </row>
    <row r="97" spans="1:45" x14ac:dyDescent="0.25">
      <c r="A97">
        <f t="shared" si="112"/>
        <v>4</v>
      </c>
      <c r="B97" s="325"/>
      <c r="C97" s="325"/>
      <c r="D97" s="21" t="s">
        <v>435</v>
      </c>
      <c r="E97" s="21"/>
      <c r="F97" s="251"/>
      <c r="G97" s="256">
        <v>0</v>
      </c>
      <c r="H97" s="4" t="s">
        <v>2</v>
      </c>
      <c r="I97" s="23">
        <f>IFERROR(INDEX('Item Price Summary'!$O:$O,MATCH($D97,'Item Price Summary'!$G:$G,0))*F97*(1+G97),0)</f>
        <v>0</v>
      </c>
      <c r="J97" s="335"/>
      <c r="K97" s="335"/>
      <c r="L97" s="335"/>
      <c r="M97" s="335"/>
      <c r="N97" s="257"/>
      <c r="O97" s="256">
        <v>0</v>
      </c>
      <c r="P97" s="4" t="s">
        <v>2</v>
      </c>
      <c r="Q97" s="23">
        <f>IFERROR(INDEX('Item Price Summary'!$O:$O,MATCH($D97,'Item Price Summary'!$G:$G,0))*N97*(1+O97),0)</f>
        <v>0</v>
      </c>
      <c r="R97" s="335"/>
      <c r="S97" s="335"/>
      <c r="T97" s="335"/>
      <c r="U97" s="335"/>
      <c r="V97" s="251"/>
      <c r="W97" s="256">
        <v>0</v>
      </c>
      <c r="X97" s="4" t="s">
        <v>2</v>
      </c>
      <c r="Y97" s="23">
        <f>IFERROR(INDEX('Item Price Summary'!$O:$O,MATCH($D97,'Item Price Summary'!$G:$G,0))*V97*(1+W97),0)</f>
        <v>0</v>
      </c>
      <c r="Z97" s="335"/>
      <c r="AA97" s="335"/>
      <c r="AB97" s="335"/>
      <c r="AC97" s="335"/>
      <c r="AD97" s="251"/>
      <c r="AE97" s="252">
        <v>0</v>
      </c>
      <c r="AF97" s="4" t="s">
        <v>2</v>
      </c>
      <c r="AG97" s="38">
        <f>IFERROR(INDEX('Item Price Summary'!$O:$O,MATCH($D97,'Item Price Summary'!$G:$G,0))*AD97*(1+AE97),0)</f>
        <v>0</v>
      </c>
      <c r="AH97" s="329"/>
      <c r="AI97" s="329"/>
      <c r="AJ97" s="331"/>
      <c r="AK97" s="329"/>
      <c r="AL97" s="258"/>
      <c r="AM97" s="259">
        <v>0</v>
      </c>
      <c r="AN97" s="30" t="s">
        <v>2</v>
      </c>
      <c r="AO97" s="33">
        <f>IFERROR(INDEX('Item Price Summary'!$O:$O,MATCH($D97,'Item Price Summary'!$G:$G,0))*AL97*(1+AM97),0)</f>
        <v>0</v>
      </c>
      <c r="AP97" s="340"/>
      <c r="AQ97" s="340"/>
      <c r="AR97" s="340"/>
      <c r="AS97" s="340"/>
    </row>
    <row r="98" spans="1:45" x14ac:dyDescent="0.25">
      <c r="A98">
        <f t="shared" si="112"/>
        <v>5</v>
      </c>
      <c r="B98" s="325"/>
      <c r="C98" s="325"/>
      <c r="D98" s="21" t="s">
        <v>435</v>
      </c>
      <c r="E98" s="21"/>
      <c r="F98" s="251"/>
      <c r="G98" s="256">
        <v>0</v>
      </c>
      <c r="H98" s="4" t="s">
        <v>2</v>
      </c>
      <c r="I98" s="23">
        <f>IFERROR(INDEX('Item Price Summary'!$O:$O,MATCH($D98,'Item Price Summary'!$G:$G,0))*F98*(1+G98),0)</f>
        <v>0</v>
      </c>
      <c r="J98" s="335"/>
      <c r="K98" s="335"/>
      <c r="L98" s="335"/>
      <c r="M98" s="335"/>
      <c r="N98" s="257"/>
      <c r="O98" s="256">
        <v>0</v>
      </c>
      <c r="P98" s="4" t="s">
        <v>2</v>
      </c>
      <c r="Q98" s="23">
        <f>IFERROR(INDEX('Item Price Summary'!$O:$O,MATCH($D98,'Item Price Summary'!$G:$G,0))*N98*(1+O98),0)</f>
        <v>0</v>
      </c>
      <c r="R98" s="335"/>
      <c r="S98" s="335"/>
      <c r="T98" s="335"/>
      <c r="U98" s="335"/>
      <c r="V98" s="251"/>
      <c r="W98" s="256">
        <v>0</v>
      </c>
      <c r="X98" s="4" t="s">
        <v>2</v>
      </c>
      <c r="Y98" s="23">
        <f>IFERROR(INDEX('Item Price Summary'!$O:$O,MATCH($D98,'Item Price Summary'!$G:$G,0))*V98*(1+W98),0)</f>
        <v>0</v>
      </c>
      <c r="Z98" s="335"/>
      <c r="AA98" s="335"/>
      <c r="AB98" s="335"/>
      <c r="AC98" s="335"/>
      <c r="AD98" s="251"/>
      <c r="AE98" s="252">
        <v>0</v>
      </c>
      <c r="AF98" s="4" t="s">
        <v>2</v>
      </c>
      <c r="AG98" s="38">
        <f>IFERROR(INDEX('Item Price Summary'!$O:$O,MATCH($D98,'Item Price Summary'!$G:$G,0))*AD98*(1+AE98),0)</f>
        <v>0</v>
      </c>
      <c r="AH98" s="329"/>
      <c r="AI98" s="329"/>
      <c r="AJ98" s="331"/>
      <c r="AK98" s="329"/>
      <c r="AL98" s="258"/>
      <c r="AM98" s="259">
        <v>0</v>
      </c>
      <c r="AN98" s="30" t="s">
        <v>2</v>
      </c>
      <c r="AO98" s="33">
        <f>IFERROR(INDEX('Item Price Summary'!$O:$O,MATCH($D98,'Item Price Summary'!$G:$G,0))*AL98*(1+AM98),0)</f>
        <v>0</v>
      </c>
      <c r="AP98" s="340"/>
      <c r="AQ98" s="340"/>
      <c r="AR98" s="340"/>
      <c r="AS98" s="340"/>
    </row>
    <row r="99" spans="1:45" x14ac:dyDescent="0.25">
      <c r="A99">
        <f t="shared" si="112"/>
        <v>6</v>
      </c>
      <c r="B99" s="325"/>
      <c r="C99" s="325"/>
      <c r="D99" s="21" t="s">
        <v>435</v>
      </c>
      <c r="E99" s="21"/>
      <c r="F99" s="251"/>
      <c r="G99" s="256">
        <v>0</v>
      </c>
      <c r="H99" s="4" t="s">
        <v>2</v>
      </c>
      <c r="I99" s="23">
        <f>IFERROR(INDEX('Item Price Summary'!$O:$O,MATCH($D99,'Item Price Summary'!$G:$G,0))*F99*(1+G99),0)</f>
        <v>0</v>
      </c>
      <c r="J99" s="335"/>
      <c r="K99" s="335"/>
      <c r="L99" s="335"/>
      <c r="M99" s="335"/>
      <c r="N99" s="257"/>
      <c r="O99" s="256">
        <v>0</v>
      </c>
      <c r="P99" s="4" t="s">
        <v>2</v>
      </c>
      <c r="Q99" s="23">
        <f>IFERROR(INDEX('Item Price Summary'!$O:$O,MATCH($D99,'Item Price Summary'!$G:$G,0))*N99*(1+O99),0)</f>
        <v>0</v>
      </c>
      <c r="R99" s="335"/>
      <c r="S99" s="335"/>
      <c r="T99" s="335"/>
      <c r="U99" s="335"/>
      <c r="V99" s="251"/>
      <c r="W99" s="256">
        <v>0</v>
      </c>
      <c r="X99" s="4" t="s">
        <v>2</v>
      </c>
      <c r="Y99" s="23">
        <f>IFERROR(INDEX('Item Price Summary'!$O:$O,MATCH($D99,'Item Price Summary'!$G:$G,0))*V99*(1+W99),0)</f>
        <v>0</v>
      </c>
      <c r="Z99" s="335"/>
      <c r="AA99" s="335"/>
      <c r="AB99" s="335"/>
      <c r="AC99" s="335"/>
      <c r="AD99" s="251"/>
      <c r="AE99" s="252">
        <v>0</v>
      </c>
      <c r="AF99" s="4" t="s">
        <v>2</v>
      </c>
      <c r="AG99" s="38">
        <f>IFERROR(INDEX('Item Price Summary'!$O:$O,MATCH($D99,'Item Price Summary'!$G:$G,0))*AD99*(1+AE99),0)</f>
        <v>0</v>
      </c>
      <c r="AH99" s="329"/>
      <c r="AI99" s="329"/>
      <c r="AJ99" s="331"/>
      <c r="AK99" s="329"/>
      <c r="AL99" s="258"/>
      <c r="AM99" s="259">
        <v>0</v>
      </c>
      <c r="AN99" s="30" t="s">
        <v>2</v>
      </c>
      <c r="AO99" s="33">
        <f>IFERROR(INDEX('Item Price Summary'!$O:$O,MATCH($D99,'Item Price Summary'!$G:$G,0))*AL99*(1+AM99),0)</f>
        <v>0</v>
      </c>
      <c r="AP99" s="340"/>
      <c r="AQ99" s="340"/>
      <c r="AR99" s="340"/>
      <c r="AS99" s="340"/>
    </row>
    <row r="100" spans="1:45" x14ac:dyDescent="0.25">
      <c r="A100">
        <f t="shared" si="112"/>
        <v>7</v>
      </c>
      <c r="B100" s="325"/>
      <c r="C100" s="325"/>
      <c r="D100" s="21" t="s">
        <v>435</v>
      </c>
      <c r="E100" s="21"/>
      <c r="F100" s="251"/>
      <c r="G100" s="256">
        <v>0</v>
      </c>
      <c r="H100" s="4" t="s">
        <v>2</v>
      </c>
      <c r="I100" s="23">
        <f>IFERROR(INDEX('Item Price Summary'!$O:$O,MATCH($D100,'Item Price Summary'!$G:$G,0))*F100*(1+G100),0)</f>
        <v>0</v>
      </c>
      <c r="J100" s="335"/>
      <c r="K100" s="335"/>
      <c r="L100" s="335"/>
      <c r="M100" s="335"/>
      <c r="N100" s="257"/>
      <c r="O100" s="256">
        <v>0</v>
      </c>
      <c r="P100" s="4" t="s">
        <v>2</v>
      </c>
      <c r="Q100" s="23">
        <f>IFERROR(INDEX('Item Price Summary'!$O:$O,MATCH($D100,'Item Price Summary'!$G:$G,0))*N100*(1+O100),0)</f>
        <v>0</v>
      </c>
      <c r="R100" s="335"/>
      <c r="S100" s="335"/>
      <c r="T100" s="335"/>
      <c r="U100" s="335"/>
      <c r="V100" s="251"/>
      <c r="W100" s="256">
        <v>0</v>
      </c>
      <c r="X100" s="4" t="s">
        <v>2</v>
      </c>
      <c r="Y100" s="23">
        <f>IFERROR(INDEX('Item Price Summary'!$O:$O,MATCH($D100,'Item Price Summary'!$G:$G,0))*V100*(1+W100),0)</f>
        <v>0</v>
      </c>
      <c r="Z100" s="335"/>
      <c r="AA100" s="335"/>
      <c r="AB100" s="335"/>
      <c r="AC100" s="335"/>
      <c r="AD100" s="251"/>
      <c r="AE100" s="252">
        <v>0</v>
      </c>
      <c r="AF100" s="4" t="s">
        <v>2</v>
      </c>
      <c r="AG100" s="38">
        <f>IFERROR(INDEX('Item Price Summary'!$O:$O,MATCH($D100,'Item Price Summary'!$G:$G,0))*AD100*(1+AE100),0)</f>
        <v>0</v>
      </c>
      <c r="AH100" s="329"/>
      <c r="AI100" s="329"/>
      <c r="AJ100" s="331"/>
      <c r="AK100" s="329"/>
      <c r="AL100" s="258"/>
      <c r="AM100" s="259">
        <v>0</v>
      </c>
      <c r="AN100" s="30" t="s">
        <v>2</v>
      </c>
      <c r="AO100" s="33">
        <f>IFERROR(INDEX('Item Price Summary'!$O:$O,MATCH($D100,'Item Price Summary'!$G:$G,0))*AL100*(1+AM100),0)</f>
        <v>0</v>
      </c>
      <c r="AP100" s="340"/>
      <c r="AQ100" s="340"/>
      <c r="AR100" s="340"/>
      <c r="AS100" s="340"/>
    </row>
    <row r="101" spans="1:45" x14ac:dyDescent="0.25">
      <c r="A101">
        <f t="shared" si="112"/>
        <v>8</v>
      </c>
      <c r="B101" s="325"/>
      <c r="C101" s="325"/>
      <c r="D101" s="21" t="s">
        <v>435</v>
      </c>
      <c r="E101" s="21"/>
      <c r="F101" s="251"/>
      <c r="G101" s="256">
        <v>0</v>
      </c>
      <c r="H101" s="4" t="s">
        <v>2</v>
      </c>
      <c r="I101" s="23">
        <f>IFERROR(INDEX('Item Price Summary'!$O:$O,MATCH($D101,'Item Price Summary'!$G:$G,0))*F101*(1+G101),0)</f>
        <v>0</v>
      </c>
      <c r="J101" s="335"/>
      <c r="K101" s="335"/>
      <c r="L101" s="335"/>
      <c r="M101" s="335"/>
      <c r="N101" s="257"/>
      <c r="O101" s="256">
        <v>0</v>
      </c>
      <c r="P101" s="4" t="s">
        <v>2</v>
      </c>
      <c r="Q101" s="23">
        <f>IFERROR(INDEX('Item Price Summary'!$O:$O,MATCH($D101,'Item Price Summary'!$G:$G,0))*N101*(1+O101),0)</f>
        <v>0</v>
      </c>
      <c r="R101" s="335"/>
      <c r="S101" s="335"/>
      <c r="T101" s="335"/>
      <c r="U101" s="335"/>
      <c r="V101" s="251"/>
      <c r="W101" s="256">
        <v>0</v>
      </c>
      <c r="X101" s="4" t="s">
        <v>2</v>
      </c>
      <c r="Y101" s="23">
        <f>IFERROR(INDEX('Item Price Summary'!$O:$O,MATCH($D101,'Item Price Summary'!$G:$G,0))*V101*(1+W101),0)</f>
        <v>0</v>
      </c>
      <c r="Z101" s="335"/>
      <c r="AA101" s="335"/>
      <c r="AB101" s="335"/>
      <c r="AC101" s="335"/>
      <c r="AD101" s="251"/>
      <c r="AE101" s="252">
        <v>0</v>
      </c>
      <c r="AF101" s="4" t="s">
        <v>2</v>
      </c>
      <c r="AG101" s="38">
        <f>IFERROR(INDEX('Item Price Summary'!$O:$O,MATCH($D101,'Item Price Summary'!$G:$G,0))*AD101*(1+AE101),0)</f>
        <v>0</v>
      </c>
      <c r="AH101" s="329"/>
      <c r="AI101" s="329"/>
      <c r="AJ101" s="331"/>
      <c r="AK101" s="329"/>
      <c r="AL101" s="258"/>
      <c r="AM101" s="259">
        <v>0</v>
      </c>
      <c r="AN101" s="30" t="s">
        <v>2</v>
      </c>
      <c r="AO101" s="33">
        <f>IFERROR(INDEX('Item Price Summary'!$O:$O,MATCH($D101,'Item Price Summary'!$G:$G,0))*AL101*(1+AM101),0)</f>
        <v>0</v>
      </c>
      <c r="AP101" s="340"/>
      <c r="AQ101" s="340"/>
      <c r="AR101" s="340"/>
      <c r="AS101" s="340"/>
    </row>
    <row r="102" spans="1:45" x14ac:dyDescent="0.25">
      <c r="A102">
        <f t="shared" si="112"/>
        <v>9</v>
      </c>
      <c r="B102" s="325"/>
      <c r="C102" s="325"/>
      <c r="D102" s="21" t="s">
        <v>435</v>
      </c>
      <c r="E102" s="21"/>
      <c r="F102" s="251"/>
      <c r="G102" s="256">
        <v>0</v>
      </c>
      <c r="H102" s="4" t="s">
        <v>2</v>
      </c>
      <c r="I102" s="23">
        <f>IFERROR(INDEX('Item Price Summary'!$O:$O,MATCH($D102,'Item Price Summary'!$G:$G,0))*F102*(1+G102),0)</f>
        <v>0</v>
      </c>
      <c r="J102" s="335"/>
      <c r="K102" s="335"/>
      <c r="L102" s="335"/>
      <c r="M102" s="335"/>
      <c r="N102" s="257"/>
      <c r="O102" s="256">
        <v>0</v>
      </c>
      <c r="P102" s="4" t="s">
        <v>2</v>
      </c>
      <c r="Q102" s="23">
        <f>IFERROR(INDEX('Item Price Summary'!$O:$O,MATCH($D102,'Item Price Summary'!$G:$G,0))*N102*(1+O102),0)</f>
        <v>0</v>
      </c>
      <c r="R102" s="335"/>
      <c r="S102" s="335"/>
      <c r="T102" s="335"/>
      <c r="U102" s="335"/>
      <c r="V102" s="251"/>
      <c r="W102" s="256">
        <v>0</v>
      </c>
      <c r="X102" s="4" t="s">
        <v>2</v>
      </c>
      <c r="Y102" s="23">
        <f>IFERROR(INDEX('Item Price Summary'!$O:$O,MATCH($D102,'Item Price Summary'!$G:$G,0))*V102*(1+W102),0)</f>
        <v>0</v>
      </c>
      <c r="Z102" s="335"/>
      <c r="AA102" s="335"/>
      <c r="AB102" s="335"/>
      <c r="AC102" s="335"/>
      <c r="AD102" s="251"/>
      <c r="AE102" s="252">
        <v>0</v>
      </c>
      <c r="AF102" s="4" t="s">
        <v>2</v>
      </c>
      <c r="AG102" s="38">
        <f>IFERROR(INDEX('Item Price Summary'!$O:$O,MATCH($D102,'Item Price Summary'!$G:$G,0))*AD102*(1+AE102),0)</f>
        <v>0</v>
      </c>
      <c r="AH102" s="329"/>
      <c r="AI102" s="329"/>
      <c r="AJ102" s="331"/>
      <c r="AK102" s="329"/>
      <c r="AL102" s="258"/>
      <c r="AM102" s="259">
        <v>0</v>
      </c>
      <c r="AN102" s="30" t="s">
        <v>2</v>
      </c>
      <c r="AO102" s="33">
        <f>IFERROR(INDEX('Item Price Summary'!$O:$O,MATCH($D102,'Item Price Summary'!$G:$G,0))*AL102*(1+AM102),0)</f>
        <v>0</v>
      </c>
      <c r="AP102" s="340"/>
      <c r="AQ102" s="340"/>
      <c r="AR102" s="340"/>
      <c r="AS102" s="340"/>
    </row>
    <row r="103" spans="1:45" x14ac:dyDescent="0.25">
      <c r="A103">
        <f t="shared" si="112"/>
        <v>10</v>
      </c>
      <c r="B103" s="325"/>
      <c r="C103" s="325"/>
      <c r="D103" s="21" t="s">
        <v>435</v>
      </c>
      <c r="E103" s="21"/>
      <c r="F103" s="251"/>
      <c r="G103" s="256">
        <v>0</v>
      </c>
      <c r="H103" s="4" t="s">
        <v>2</v>
      </c>
      <c r="I103" s="23">
        <f>IFERROR(INDEX('Item Price Summary'!$O:$O,MATCH($D103,'Item Price Summary'!$G:$G,0))*F103*(1+G103),0)</f>
        <v>0</v>
      </c>
      <c r="J103" s="335"/>
      <c r="K103" s="335"/>
      <c r="L103" s="335"/>
      <c r="M103" s="335"/>
      <c r="N103" s="257"/>
      <c r="O103" s="256">
        <v>0</v>
      </c>
      <c r="P103" s="4" t="s">
        <v>2</v>
      </c>
      <c r="Q103" s="23">
        <f>IFERROR(INDEX('Item Price Summary'!$O:$O,MATCH($D103,'Item Price Summary'!$G:$G,0))*N103*(1+O103),0)</f>
        <v>0</v>
      </c>
      <c r="R103" s="335"/>
      <c r="S103" s="335"/>
      <c r="T103" s="335"/>
      <c r="U103" s="335"/>
      <c r="V103" s="251"/>
      <c r="W103" s="256">
        <v>0</v>
      </c>
      <c r="X103" s="4" t="s">
        <v>2</v>
      </c>
      <c r="Y103" s="23">
        <f>IFERROR(INDEX('Item Price Summary'!$O:$O,MATCH($D103,'Item Price Summary'!$G:$G,0))*V103*(1+W103),0)</f>
        <v>0</v>
      </c>
      <c r="Z103" s="335"/>
      <c r="AA103" s="335"/>
      <c r="AB103" s="335"/>
      <c r="AC103" s="335"/>
      <c r="AD103" s="251"/>
      <c r="AE103" s="252">
        <v>0</v>
      </c>
      <c r="AF103" s="4" t="s">
        <v>2</v>
      </c>
      <c r="AG103" s="38">
        <f>IFERROR(INDEX('Item Price Summary'!$O:$O,MATCH($D103,'Item Price Summary'!$G:$G,0))*AD103*(1+AE103),0)</f>
        <v>0</v>
      </c>
      <c r="AH103" s="329"/>
      <c r="AI103" s="329"/>
      <c r="AJ103" s="331"/>
      <c r="AK103" s="329"/>
      <c r="AL103" s="258"/>
      <c r="AM103" s="259">
        <v>0</v>
      </c>
      <c r="AN103" s="30" t="s">
        <v>2</v>
      </c>
      <c r="AO103" s="33">
        <f>IFERROR(INDEX('Item Price Summary'!$O:$O,MATCH($D103,'Item Price Summary'!$G:$G,0))*AL103*(1+AM103),0)</f>
        <v>0</v>
      </c>
      <c r="AP103" s="340"/>
      <c r="AQ103" s="340"/>
      <c r="AR103" s="340"/>
      <c r="AS103" s="340"/>
    </row>
    <row r="104" spans="1:45" ht="15" customHeight="1" x14ac:dyDescent="0.25">
      <c r="A104">
        <v>1</v>
      </c>
      <c r="B104" s="325"/>
      <c r="C104" s="325" t="s">
        <v>950</v>
      </c>
      <c r="D104" s="21" t="s">
        <v>49</v>
      </c>
      <c r="E104" s="21"/>
      <c r="F104" s="251">
        <v>150</v>
      </c>
      <c r="G104" s="252">
        <v>0.02</v>
      </c>
      <c r="H104" s="4" t="s">
        <v>2</v>
      </c>
      <c r="I104" s="38">
        <f>IFERROR(INDEX('Item Price Summary'!$O:$O,MATCH($D104,'Item Price Summary'!$G:$G,0))*F104*(1+G104),0)</f>
        <v>1.1373099415204677</v>
      </c>
      <c r="J104" s="330">
        <f>SUM(I104:I113)</f>
        <v>1.4584438304093565</v>
      </c>
      <c r="K104" s="335">
        <f t="shared" ref="K104" si="113">J104/$G$4</f>
        <v>0.2193148617156927</v>
      </c>
      <c r="L104" s="330">
        <f>SUM(I104:I113)+$H$4</f>
        <v>1.7120954970760232</v>
      </c>
      <c r="M104" s="335">
        <f>L104/$G$4</f>
        <v>0.25745796948511623</v>
      </c>
      <c r="N104" s="260">
        <v>200</v>
      </c>
      <c r="O104" s="252">
        <v>0.02</v>
      </c>
      <c r="P104" s="4" t="s">
        <v>2</v>
      </c>
      <c r="Q104" s="38">
        <f>IFERROR(INDEX('Item Price Summary'!$O:$O,MATCH($D104,'Item Price Summary'!$G:$G,0))*N104*(1+O104),0)</f>
        <v>1.5164132553606238</v>
      </c>
      <c r="R104" s="330">
        <f>SUM(Q104:Q113)</f>
        <v>1.917381866471735</v>
      </c>
      <c r="S104" s="329">
        <f t="shared" ref="S104" si="114">R104/$G$5</f>
        <v>0.25063815247996535</v>
      </c>
      <c r="T104" s="331">
        <f>SUM(Q104:Q113)+$H$5</f>
        <v>2.1762035331384015</v>
      </c>
      <c r="U104" s="329">
        <f t="shared" ref="U104" si="115">T104/$G$5</f>
        <v>0.28447105008345119</v>
      </c>
      <c r="V104" s="251">
        <v>250</v>
      </c>
      <c r="W104" s="252">
        <v>0.02</v>
      </c>
      <c r="X104" s="4" t="s">
        <v>2</v>
      </c>
      <c r="Y104" s="38">
        <f>IFERROR(INDEX('Item Price Summary'!$O:$O,MATCH($D104,'Item Price Summary'!$G:$G,0))*V104*(1+W104),0)</f>
        <v>1.8955165692007796</v>
      </c>
      <c r="Z104" s="330">
        <f>SUM(Y104:Y113)</f>
        <v>2.3772174025341131</v>
      </c>
      <c r="AA104" s="329">
        <f t="shared" ref="AA104" si="116">Z104/$G$6</f>
        <v>0.27482282110220957</v>
      </c>
      <c r="AB104" s="331">
        <f>SUM(Y104:Y113)+$H$6</f>
        <v>2.6694290692007798</v>
      </c>
      <c r="AC104" s="329">
        <f t="shared" ref="AC104" si="117">AB104/$G$6</f>
        <v>0.3086045166706104</v>
      </c>
      <c r="AD104" s="258"/>
      <c r="AE104" s="259">
        <v>0.02</v>
      </c>
      <c r="AF104" s="30" t="s">
        <v>2</v>
      </c>
      <c r="AG104" s="33">
        <f>IFERROR(INDEX('Item Price Summary'!$O:$O,MATCH($D104,'Item Price Summary'!$G:$G,0))*AD104*(1+AE104),0)</f>
        <v>0</v>
      </c>
      <c r="AH104" s="341">
        <f>SUM(AG104:AG113)</f>
        <v>0</v>
      </c>
      <c r="AI104" s="340" t="e">
        <f t="shared" ref="AI104" si="118">AH104/$G$7</f>
        <v>#VALUE!</v>
      </c>
      <c r="AJ104" s="341" t="e">
        <f>SUM(AG104:AG113)+$H$7</f>
        <v>#VALUE!</v>
      </c>
      <c r="AK104" s="340" t="e">
        <f t="shared" ref="AK104" si="119">AJ104/$G$7</f>
        <v>#VALUE!</v>
      </c>
      <c r="AL104" s="251">
        <v>350</v>
      </c>
      <c r="AM104" s="252">
        <v>0.02</v>
      </c>
      <c r="AN104" s="4" t="s">
        <v>2</v>
      </c>
      <c r="AO104" s="38">
        <f>IFERROR(INDEX('Item Price Summary'!$O:$O,MATCH($D104,'Item Price Summary'!$G:$G,0))*AL104*(1+AM104),0)</f>
        <v>2.6537231968810917</v>
      </c>
      <c r="AP104" s="330">
        <f>SUM(AO104:AO113)</f>
        <v>2.9409231968810916</v>
      </c>
      <c r="AQ104" s="329">
        <f t="shared" ref="AQ104" si="120">AP104/$G$8</f>
        <v>0.27614302318132317</v>
      </c>
      <c r="AR104" s="331">
        <f>SUM(AO104:AO113)+$H$8</f>
        <v>3.6567765302144251</v>
      </c>
      <c r="AS104" s="329">
        <f t="shared" ref="AS104" si="121">AR104/$G$8</f>
        <v>0.34335929861168307</v>
      </c>
    </row>
    <row r="105" spans="1:45" x14ac:dyDescent="0.25">
      <c r="A105">
        <f>A104+1</f>
        <v>2</v>
      </c>
      <c r="B105" s="325"/>
      <c r="C105" s="325"/>
      <c r="D105" s="21" t="s">
        <v>289</v>
      </c>
      <c r="E105" s="21" t="s">
        <v>110</v>
      </c>
      <c r="F105" s="251">
        <v>2.2000000000000002</v>
      </c>
      <c r="G105" s="252">
        <v>0</v>
      </c>
      <c r="H105" s="4" t="s">
        <v>2</v>
      </c>
      <c r="I105" s="38">
        <f>IFERROR(INDEX('Item Price Summary'!$O:$O,MATCH($D105,'Item Price Summary'!$G:$G,0))*F105*(1+G105),0)</f>
        <v>1.9745000000000002E-2</v>
      </c>
      <c r="J105" s="335"/>
      <c r="K105" s="335"/>
      <c r="L105" s="335"/>
      <c r="M105" s="335"/>
      <c r="N105" s="260">
        <v>2.7</v>
      </c>
      <c r="O105" s="252">
        <v>0</v>
      </c>
      <c r="P105" s="4" t="s">
        <v>2</v>
      </c>
      <c r="Q105" s="38">
        <f>IFERROR(INDEX('Item Price Summary'!$O:$O,MATCH($D105,'Item Price Summary'!$G:$G,0))*N105*(1+O105),0)</f>
        <v>2.4232500000000004E-2</v>
      </c>
      <c r="R105" s="335"/>
      <c r="S105" s="329"/>
      <c r="T105" s="329"/>
      <c r="U105" s="329"/>
      <c r="V105" s="251">
        <v>3.3</v>
      </c>
      <c r="W105" s="252">
        <v>0</v>
      </c>
      <c r="X105" s="4" t="s">
        <v>2</v>
      </c>
      <c r="Y105" s="38">
        <f>IFERROR(INDEX('Item Price Summary'!$O:$O,MATCH($D105,'Item Price Summary'!$G:$G,0))*V105*(1+W105),0)</f>
        <v>2.9617499999999998E-2</v>
      </c>
      <c r="Z105" s="335"/>
      <c r="AA105" s="329"/>
      <c r="AB105" s="329"/>
      <c r="AC105" s="329"/>
      <c r="AD105" s="258"/>
      <c r="AE105" s="259">
        <v>0</v>
      </c>
      <c r="AF105" s="30" t="s">
        <v>2</v>
      </c>
      <c r="AG105" s="33">
        <f>IFERROR(INDEX('Item Price Summary'!$O:$O,MATCH($D105,'Item Price Summary'!$G:$G,0))*AD105*(1+AE105),0)</f>
        <v>0</v>
      </c>
      <c r="AH105" s="340"/>
      <c r="AI105" s="340"/>
      <c r="AJ105" s="341"/>
      <c r="AK105" s="340"/>
      <c r="AL105" s="251">
        <v>32</v>
      </c>
      <c r="AM105" s="252">
        <v>0</v>
      </c>
      <c r="AN105" s="4" t="s">
        <v>2</v>
      </c>
      <c r="AO105" s="38">
        <f>IFERROR(INDEX('Item Price Summary'!$O:$O,MATCH($D105,'Item Price Summary'!$G:$G,0))*AL105*(1+AM105),0)</f>
        <v>0.28720000000000001</v>
      </c>
      <c r="AP105" s="335"/>
      <c r="AQ105" s="329"/>
      <c r="AR105" s="329"/>
      <c r="AS105" s="329"/>
    </row>
    <row r="106" spans="1:45" x14ac:dyDescent="0.25">
      <c r="A106">
        <f t="shared" ref="A106:A113" si="122">A105+1</f>
        <v>3</v>
      </c>
      <c r="B106" s="325"/>
      <c r="C106" s="325"/>
      <c r="D106" s="21" t="s">
        <v>291</v>
      </c>
      <c r="E106" s="21" t="s">
        <v>487</v>
      </c>
      <c r="F106" s="251">
        <v>50</v>
      </c>
      <c r="G106" s="252">
        <v>0</v>
      </c>
      <c r="H106" s="4" t="s">
        <v>2</v>
      </c>
      <c r="I106" s="38">
        <f>IFERROR(INDEX('Item Price Summary'!$O:$O,MATCH($D106,'Item Price Summary'!$G:$G,0))*F106*(1+G106),0)</f>
        <v>0.30138888888888887</v>
      </c>
      <c r="J106" s="335"/>
      <c r="K106" s="335"/>
      <c r="L106" s="335"/>
      <c r="M106" s="335"/>
      <c r="N106" s="260">
        <v>62.5</v>
      </c>
      <c r="O106" s="252">
        <v>0</v>
      </c>
      <c r="P106" s="4" t="s">
        <v>2</v>
      </c>
      <c r="Q106" s="38">
        <f>IFERROR(INDEX('Item Price Summary'!$O:$O,MATCH($D106,'Item Price Summary'!$G:$G,0))*N106*(1+O106),0)</f>
        <v>0.3767361111111111</v>
      </c>
      <c r="R106" s="335"/>
      <c r="S106" s="329"/>
      <c r="T106" s="329"/>
      <c r="U106" s="329"/>
      <c r="V106" s="251">
        <v>75</v>
      </c>
      <c r="W106" s="252">
        <v>0</v>
      </c>
      <c r="X106" s="4" t="s">
        <v>2</v>
      </c>
      <c r="Y106" s="38">
        <f>IFERROR(INDEX('Item Price Summary'!$O:$O,MATCH($D106,'Item Price Summary'!$G:$G,0))*V106*(1+W106),0)</f>
        <v>0.45208333333333334</v>
      </c>
      <c r="Z106" s="335"/>
      <c r="AA106" s="329"/>
      <c r="AB106" s="329"/>
      <c r="AC106" s="329"/>
      <c r="AD106" s="258"/>
      <c r="AE106" s="259">
        <v>0</v>
      </c>
      <c r="AF106" s="30" t="s">
        <v>2</v>
      </c>
      <c r="AG106" s="33">
        <f>IFERROR(INDEX('Item Price Summary'!$O:$O,MATCH($D106,'Item Price Summary'!$G:$G,0))*AD106*(1+AE106),0)</f>
        <v>0</v>
      </c>
      <c r="AH106" s="340"/>
      <c r="AI106" s="340"/>
      <c r="AJ106" s="341"/>
      <c r="AK106" s="340"/>
      <c r="AL106" s="251">
        <v>0</v>
      </c>
      <c r="AM106" s="252">
        <v>0</v>
      </c>
      <c r="AN106" s="4" t="s">
        <v>2</v>
      </c>
      <c r="AO106" s="38">
        <f>IFERROR(INDEX('Item Price Summary'!$O:$O,MATCH($D106,'Item Price Summary'!$G:$G,0))*AL106*(1+AM106),0)</f>
        <v>0</v>
      </c>
      <c r="AP106" s="335"/>
      <c r="AQ106" s="329"/>
      <c r="AR106" s="329"/>
      <c r="AS106" s="329"/>
    </row>
    <row r="107" spans="1:45" x14ac:dyDescent="0.25">
      <c r="A107">
        <f t="shared" si="122"/>
        <v>4</v>
      </c>
      <c r="B107" s="325"/>
      <c r="C107" s="325"/>
      <c r="D107" s="21" t="s">
        <v>435</v>
      </c>
      <c r="E107" s="21"/>
      <c r="F107" s="251"/>
      <c r="G107" s="252">
        <v>0</v>
      </c>
      <c r="H107" s="4" t="s">
        <v>2</v>
      </c>
      <c r="I107" s="38">
        <f>IFERROR(INDEX('Item Price Summary'!$O:$O,MATCH($D107,'Item Price Summary'!$G:$G,0))*F107*(1+G107),0)</f>
        <v>0</v>
      </c>
      <c r="J107" s="335"/>
      <c r="K107" s="335"/>
      <c r="L107" s="335"/>
      <c r="M107" s="335"/>
      <c r="N107" s="260"/>
      <c r="O107" s="252">
        <v>0</v>
      </c>
      <c r="P107" s="4" t="s">
        <v>2</v>
      </c>
      <c r="Q107" s="38">
        <f>IFERROR(INDEX('Item Price Summary'!$O:$O,MATCH($D107,'Item Price Summary'!$G:$G,0))*N107*(1+O107),0)</f>
        <v>0</v>
      </c>
      <c r="R107" s="335"/>
      <c r="S107" s="329"/>
      <c r="T107" s="329"/>
      <c r="U107" s="329"/>
      <c r="V107" s="251"/>
      <c r="W107" s="252">
        <v>0</v>
      </c>
      <c r="X107" s="4" t="s">
        <v>2</v>
      </c>
      <c r="Y107" s="38">
        <f>IFERROR(INDEX('Item Price Summary'!$O:$O,MATCH($D107,'Item Price Summary'!$G:$G,0))*V107*(1+W107),0)</f>
        <v>0</v>
      </c>
      <c r="Z107" s="335"/>
      <c r="AA107" s="329"/>
      <c r="AB107" s="329"/>
      <c r="AC107" s="329"/>
      <c r="AD107" s="258"/>
      <c r="AE107" s="259">
        <v>0</v>
      </c>
      <c r="AF107" s="30" t="s">
        <v>2</v>
      </c>
      <c r="AG107" s="33">
        <f>IFERROR(INDEX('Item Price Summary'!$O:$O,MATCH($D107,'Item Price Summary'!$G:$G,0))*AD107*(1+AE107),0)</f>
        <v>0</v>
      </c>
      <c r="AH107" s="340"/>
      <c r="AI107" s="340"/>
      <c r="AJ107" s="341"/>
      <c r="AK107" s="340"/>
      <c r="AL107" s="251"/>
      <c r="AM107" s="252">
        <v>0</v>
      </c>
      <c r="AN107" s="4" t="s">
        <v>2</v>
      </c>
      <c r="AO107" s="38">
        <f>IFERROR(INDEX('Item Price Summary'!$O:$O,MATCH($D107,'Item Price Summary'!$G:$G,0))*AL107*(1+AM107),0)</f>
        <v>0</v>
      </c>
      <c r="AP107" s="335"/>
      <c r="AQ107" s="329"/>
      <c r="AR107" s="329"/>
      <c r="AS107" s="329"/>
    </row>
    <row r="108" spans="1:45" x14ac:dyDescent="0.25">
      <c r="A108">
        <f t="shared" si="122"/>
        <v>5</v>
      </c>
      <c r="B108" s="325"/>
      <c r="C108" s="325"/>
      <c r="D108" s="21" t="s">
        <v>435</v>
      </c>
      <c r="E108" s="21"/>
      <c r="F108" s="251"/>
      <c r="G108" s="252">
        <v>0</v>
      </c>
      <c r="H108" s="4" t="s">
        <v>2</v>
      </c>
      <c r="I108" s="38">
        <f>IFERROR(INDEX('Item Price Summary'!$O:$O,MATCH($D108,'Item Price Summary'!$G:$G,0))*F108*(1+G108),0)</f>
        <v>0</v>
      </c>
      <c r="J108" s="335"/>
      <c r="K108" s="335"/>
      <c r="L108" s="335"/>
      <c r="M108" s="335"/>
      <c r="N108" s="260"/>
      <c r="O108" s="252">
        <v>0</v>
      </c>
      <c r="P108" s="4" t="s">
        <v>2</v>
      </c>
      <c r="Q108" s="38">
        <f>IFERROR(INDEX('Item Price Summary'!$O:$O,MATCH($D108,'Item Price Summary'!$G:$G,0))*N108*(1+O108),0)</f>
        <v>0</v>
      </c>
      <c r="R108" s="335"/>
      <c r="S108" s="329"/>
      <c r="T108" s="329"/>
      <c r="U108" s="329"/>
      <c r="V108" s="251"/>
      <c r="W108" s="252">
        <v>0</v>
      </c>
      <c r="X108" s="4" t="s">
        <v>2</v>
      </c>
      <c r="Y108" s="38">
        <f>IFERROR(INDEX('Item Price Summary'!$O:$O,MATCH($D108,'Item Price Summary'!$G:$G,0))*V108*(1+W108),0)</f>
        <v>0</v>
      </c>
      <c r="Z108" s="335"/>
      <c r="AA108" s="329"/>
      <c r="AB108" s="329"/>
      <c r="AC108" s="329"/>
      <c r="AD108" s="258"/>
      <c r="AE108" s="259">
        <v>0</v>
      </c>
      <c r="AF108" s="30" t="s">
        <v>2</v>
      </c>
      <c r="AG108" s="33">
        <f>IFERROR(INDEX('Item Price Summary'!$O:$O,MATCH($D108,'Item Price Summary'!$G:$G,0))*AD108*(1+AE108),0)</f>
        <v>0</v>
      </c>
      <c r="AH108" s="340"/>
      <c r="AI108" s="340"/>
      <c r="AJ108" s="341"/>
      <c r="AK108" s="340"/>
      <c r="AL108" s="251"/>
      <c r="AM108" s="252">
        <v>0</v>
      </c>
      <c r="AN108" s="4" t="s">
        <v>2</v>
      </c>
      <c r="AO108" s="38">
        <f>IFERROR(INDEX('Item Price Summary'!$O:$O,MATCH($D108,'Item Price Summary'!$G:$G,0))*AL108*(1+AM108),0)</f>
        <v>0</v>
      </c>
      <c r="AP108" s="335"/>
      <c r="AQ108" s="329"/>
      <c r="AR108" s="329"/>
      <c r="AS108" s="329"/>
    </row>
    <row r="109" spans="1:45" x14ac:dyDescent="0.25">
      <c r="A109">
        <f t="shared" si="122"/>
        <v>6</v>
      </c>
      <c r="B109" s="325"/>
      <c r="C109" s="325"/>
      <c r="D109" s="21" t="s">
        <v>435</v>
      </c>
      <c r="E109" s="21"/>
      <c r="F109" s="251"/>
      <c r="G109" s="252">
        <v>0</v>
      </c>
      <c r="H109" s="4" t="s">
        <v>2</v>
      </c>
      <c r="I109" s="38">
        <f>IFERROR(INDEX('Item Price Summary'!$O:$O,MATCH($D109,'Item Price Summary'!$G:$G,0))*F109*(1+G109),0)</f>
        <v>0</v>
      </c>
      <c r="J109" s="335"/>
      <c r="K109" s="335"/>
      <c r="L109" s="335"/>
      <c r="M109" s="335"/>
      <c r="N109" s="260"/>
      <c r="O109" s="252">
        <v>0</v>
      </c>
      <c r="P109" s="4" t="s">
        <v>2</v>
      </c>
      <c r="Q109" s="38">
        <f>IFERROR(INDEX('Item Price Summary'!$O:$O,MATCH($D109,'Item Price Summary'!$G:$G,0))*N109*(1+O109),0)</f>
        <v>0</v>
      </c>
      <c r="R109" s="335"/>
      <c r="S109" s="329"/>
      <c r="T109" s="329"/>
      <c r="U109" s="329"/>
      <c r="V109" s="251"/>
      <c r="W109" s="252">
        <v>0</v>
      </c>
      <c r="X109" s="4" t="s">
        <v>2</v>
      </c>
      <c r="Y109" s="38">
        <f>IFERROR(INDEX('Item Price Summary'!$O:$O,MATCH($D109,'Item Price Summary'!$G:$G,0))*V109*(1+W109),0)</f>
        <v>0</v>
      </c>
      <c r="Z109" s="335"/>
      <c r="AA109" s="329"/>
      <c r="AB109" s="329"/>
      <c r="AC109" s="329"/>
      <c r="AD109" s="258"/>
      <c r="AE109" s="259">
        <v>0</v>
      </c>
      <c r="AF109" s="30" t="s">
        <v>2</v>
      </c>
      <c r="AG109" s="33">
        <f>IFERROR(INDEX('Item Price Summary'!$O:$O,MATCH($D109,'Item Price Summary'!$G:$G,0))*AD109*(1+AE109),0)</f>
        <v>0</v>
      </c>
      <c r="AH109" s="340"/>
      <c r="AI109" s="340"/>
      <c r="AJ109" s="341"/>
      <c r="AK109" s="340"/>
      <c r="AL109" s="251"/>
      <c r="AM109" s="252">
        <v>0</v>
      </c>
      <c r="AN109" s="4" t="s">
        <v>2</v>
      </c>
      <c r="AO109" s="38">
        <f>IFERROR(INDEX('Item Price Summary'!$O:$O,MATCH($D109,'Item Price Summary'!$G:$G,0))*AL109*(1+AM109),0)</f>
        <v>0</v>
      </c>
      <c r="AP109" s="335"/>
      <c r="AQ109" s="329"/>
      <c r="AR109" s="329"/>
      <c r="AS109" s="329"/>
    </row>
    <row r="110" spans="1:45" x14ac:dyDescent="0.25">
      <c r="A110">
        <f t="shared" si="122"/>
        <v>7</v>
      </c>
      <c r="B110" s="325"/>
      <c r="C110" s="325"/>
      <c r="D110" s="21" t="s">
        <v>435</v>
      </c>
      <c r="E110" s="21"/>
      <c r="F110" s="251"/>
      <c r="G110" s="252">
        <v>0</v>
      </c>
      <c r="H110" s="4" t="s">
        <v>2</v>
      </c>
      <c r="I110" s="38">
        <f>IFERROR(INDEX('Item Price Summary'!$O:$O,MATCH($D110,'Item Price Summary'!$G:$G,0))*F110*(1+G110),0)</f>
        <v>0</v>
      </c>
      <c r="J110" s="335"/>
      <c r="K110" s="335"/>
      <c r="L110" s="335"/>
      <c r="M110" s="335"/>
      <c r="N110" s="260"/>
      <c r="O110" s="252">
        <v>0</v>
      </c>
      <c r="P110" s="4" t="s">
        <v>2</v>
      </c>
      <c r="Q110" s="38">
        <f>IFERROR(INDEX('Item Price Summary'!$O:$O,MATCH($D110,'Item Price Summary'!$G:$G,0))*N110*(1+O110),0)</f>
        <v>0</v>
      </c>
      <c r="R110" s="335"/>
      <c r="S110" s="329"/>
      <c r="T110" s="329"/>
      <c r="U110" s="329"/>
      <c r="V110" s="251"/>
      <c r="W110" s="252">
        <v>0</v>
      </c>
      <c r="X110" s="4" t="s">
        <v>2</v>
      </c>
      <c r="Y110" s="38">
        <f>IFERROR(INDEX('Item Price Summary'!$O:$O,MATCH($D110,'Item Price Summary'!$G:$G,0))*V110*(1+W110),0)</f>
        <v>0</v>
      </c>
      <c r="Z110" s="335"/>
      <c r="AA110" s="329"/>
      <c r="AB110" s="329"/>
      <c r="AC110" s="329"/>
      <c r="AD110" s="258"/>
      <c r="AE110" s="259">
        <v>0</v>
      </c>
      <c r="AF110" s="30" t="s">
        <v>2</v>
      </c>
      <c r="AG110" s="33">
        <f>IFERROR(INDEX('Item Price Summary'!$O:$O,MATCH($D110,'Item Price Summary'!$G:$G,0))*AD110*(1+AE110),0)</f>
        <v>0</v>
      </c>
      <c r="AH110" s="340"/>
      <c r="AI110" s="340"/>
      <c r="AJ110" s="341"/>
      <c r="AK110" s="340"/>
      <c r="AL110" s="251"/>
      <c r="AM110" s="252">
        <v>0</v>
      </c>
      <c r="AN110" s="4" t="s">
        <v>2</v>
      </c>
      <c r="AO110" s="38">
        <f>IFERROR(INDEX('Item Price Summary'!$O:$O,MATCH($D110,'Item Price Summary'!$G:$G,0))*AL110*(1+AM110),0)</f>
        <v>0</v>
      </c>
      <c r="AP110" s="335"/>
      <c r="AQ110" s="329"/>
      <c r="AR110" s="329"/>
      <c r="AS110" s="329"/>
    </row>
    <row r="111" spans="1:45" x14ac:dyDescent="0.25">
      <c r="A111">
        <f t="shared" si="122"/>
        <v>8</v>
      </c>
      <c r="B111" s="325"/>
      <c r="C111" s="325"/>
      <c r="D111" s="21" t="s">
        <v>435</v>
      </c>
      <c r="E111" s="21"/>
      <c r="F111" s="251"/>
      <c r="G111" s="252">
        <v>0</v>
      </c>
      <c r="H111" s="4" t="s">
        <v>2</v>
      </c>
      <c r="I111" s="38">
        <f>IFERROR(INDEX('Item Price Summary'!$O:$O,MATCH($D111,'Item Price Summary'!$G:$G,0))*F111*(1+G111),0)</f>
        <v>0</v>
      </c>
      <c r="J111" s="335"/>
      <c r="K111" s="335"/>
      <c r="L111" s="335"/>
      <c r="M111" s="335"/>
      <c r="N111" s="260"/>
      <c r="O111" s="252">
        <v>0</v>
      </c>
      <c r="P111" s="4" t="s">
        <v>2</v>
      </c>
      <c r="Q111" s="38">
        <f>IFERROR(INDEX('Item Price Summary'!$O:$O,MATCH($D111,'Item Price Summary'!$G:$G,0))*N111*(1+O111),0)</f>
        <v>0</v>
      </c>
      <c r="R111" s="335"/>
      <c r="S111" s="329"/>
      <c r="T111" s="329"/>
      <c r="U111" s="329"/>
      <c r="V111" s="251"/>
      <c r="W111" s="252">
        <v>0</v>
      </c>
      <c r="X111" s="4" t="s">
        <v>2</v>
      </c>
      <c r="Y111" s="38">
        <f>IFERROR(INDEX('Item Price Summary'!$O:$O,MATCH($D111,'Item Price Summary'!$G:$G,0))*V111*(1+W111),0)</f>
        <v>0</v>
      </c>
      <c r="Z111" s="335"/>
      <c r="AA111" s="329"/>
      <c r="AB111" s="329"/>
      <c r="AC111" s="329"/>
      <c r="AD111" s="258"/>
      <c r="AE111" s="259">
        <v>0</v>
      </c>
      <c r="AF111" s="30" t="s">
        <v>2</v>
      </c>
      <c r="AG111" s="33">
        <f>IFERROR(INDEX('Item Price Summary'!$O:$O,MATCH($D111,'Item Price Summary'!$G:$G,0))*AD111*(1+AE111),0)</f>
        <v>0</v>
      </c>
      <c r="AH111" s="340"/>
      <c r="AI111" s="340"/>
      <c r="AJ111" s="341"/>
      <c r="AK111" s="340"/>
      <c r="AL111" s="251"/>
      <c r="AM111" s="252">
        <v>0</v>
      </c>
      <c r="AN111" s="4" t="s">
        <v>2</v>
      </c>
      <c r="AO111" s="38">
        <f>IFERROR(INDEX('Item Price Summary'!$O:$O,MATCH($D111,'Item Price Summary'!$G:$G,0))*AL111*(1+AM111),0)</f>
        <v>0</v>
      </c>
      <c r="AP111" s="335"/>
      <c r="AQ111" s="329"/>
      <c r="AR111" s="329"/>
      <c r="AS111" s="329"/>
    </row>
    <row r="112" spans="1:45" x14ac:dyDescent="0.25">
      <c r="A112">
        <f t="shared" si="122"/>
        <v>9</v>
      </c>
      <c r="B112" s="325"/>
      <c r="C112" s="325"/>
      <c r="D112" s="21" t="s">
        <v>435</v>
      </c>
      <c r="E112" s="21"/>
      <c r="F112" s="251"/>
      <c r="G112" s="252">
        <v>0</v>
      </c>
      <c r="H112" s="4" t="s">
        <v>2</v>
      </c>
      <c r="I112" s="38">
        <f>IFERROR(INDEX('Item Price Summary'!$O:$O,MATCH($D112,'Item Price Summary'!$G:$G,0))*F112*(1+G112),0)</f>
        <v>0</v>
      </c>
      <c r="J112" s="335"/>
      <c r="K112" s="335"/>
      <c r="L112" s="335"/>
      <c r="M112" s="335"/>
      <c r="N112" s="260"/>
      <c r="O112" s="252">
        <v>0</v>
      </c>
      <c r="P112" s="4" t="s">
        <v>2</v>
      </c>
      <c r="Q112" s="38">
        <f>IFERROR(INDEX('Item Price Summary'!$O:$O,MATCH($D112,'Item Price Summary'!$G:$G,0))*N112*(1+O112),0)</f>
        <v>0</v>
      </c>
      <c r="R112" s="335"/>
      <c r="S112" s="329"/>
      <c r="T112" s="329"/>
      <c r="U112" s="329"/>
      <c r="V112" s="251"/>
      <c r="W112" s="252">
        <v>0</v>
      </c>
      <c r="X112" s="4" t="s">
        <v>2</v>
      </c>
      <c r="Y112" s="38">
        <f>IFERROR(INDEX('Item Price Summary'!$O:$O,MATCH($D112,'Item Price Summary'!$G:$G,0))*V112*(1+W112),0)</f>
        <v>0</v>
      </c>
      <c r="Z112" s="335"/>
      <c r="AA112" s="329"/>
      <c r="AB112" s="329"/>
      <c r="AC112" s="329"/>
      <c r="AD112" s="258"/>
      <c r="AE112" s="259">
        <v>0</v>
      </c>
      <c r="AF112" s="30" t="s">
        <v>2</v>
      </c>
      <c r="AG112" s="33">
        <f>IFERROR(INDEX('Item Price Summary'!$O:$O,MATCH($D112,'Item Price Summary'!$G:$G,0))*AD112*(1+AE112),0)</f>
        <v>0</v>
      </c>
      <c r="AH112" s="340"/>
      <c r="AI112" s="340"/>
      <c r="AJ112" s="341"/>
      <c r="AK112" s="340"/>
      <c r="AL112" s="251"/>
      <c r="AM112" s="252">
        <v>0</v>
      </c>
      <c r="AN112" s="4" t="s">
        <v>2</v>
      </c>
      <c r="AO112" s="38">
        <f>IFERROR(INDEX('Item Price Summary'!$O:$O,MATCH($D112,'Item Price Summary'!$G:$G,0))*AL112*(1+AM112),0)</f>
        <v>0</v>
      </c>
      <c r="AP112" s="335"/>
      <c r="AQ112" s="329"/>
      <c r="AR112" s="329"/>
      <c r="AS112" s="329"/>
    </row>
    <row r="113" spans="1:45" x14ac:dyDescent="0.25">
      <c r="A113">
        <f t="shared" si="122"/>
        <v>10</v>
      </c>
      <c r="B113" s="325"/>
      <c r="C113" s="325"/>
      <c r="D113" s="21" t="s">
        <v>435</v>
      </c>
      <c r="E113" s="21"/>
      <c r="F113" s="251"/>
      <c r="G113" s="252">
        <v>0</v>
      </c>
      <c r="H113" s="4" t="s">
        <v>2</v>
      </c>
      <c r="I113" s="38">
        <f>IFERROR(INDEX('Item Price Summary'!$O:$O,MATCH($D113,'Item Price Summary'!$G:$G,0))*F113*(1+G113),0)</f>
        <v>0</v>
      </c>
      <c r="J113" s="335"/>
      <c r="K113" s="335"/>
      <c r="L113" s="335"/>
      <c r="M113" s="335"/>
      <c r="N113" s="260"/>
      <c r="O113" s="252">
        <v>0</v>
      </c>
      <c r="P113" s="4" t="s">
        <v>2</v>
      </c>
      <c r="Q113" s="38">
        <f>IFERROR(INDEX('Item Price Summary'!$O:$O,MATCH($D113,'Item Price Summary'!$G:$G,0))*N113*(1+O113),0)</f>
        <v>0</v>
      </c>
      <c r="R113" s="335"/>
      <c r="S113" s="329"/>
      <c r="T113" s="329"/>
      <c r="U113" s="329"/>
      <c r="V113" s="251"/>
      <c r="W113" s="252">
        <v>0</v>
      </c>
      <c r="X113" s="4" t="s">
        <v>2</v>
      </c>
      <c r="Y113" s="38">
        <f>IFERROR(INDEX('Item Price Summary'!$O:$O,MATCH($D113,'Item Price Summary'!$G:$G,0))*V113*(1+W113),0)</f>
        <v>0</v>
      </c>
      <c r="Z113" s="335"/>
      <c r="AA113" s="329"/>
      <c r="AB113" s="329"/>
      <c r="AC113" s="329"/>
      <c r="AD113" s="258"/>
      <c r="AE113" s="259">
        <v>0</v>
      </c>
      <c r="AF113" s="30" t="s">
        <v>2</v>
      </c>
      <c r="AG113" s="33">
        <f>IFERROR(INDEX('Item Price Summary'!$O:$O,MATCH($D113,'Item Price Summary'!$G:$G,0))*AD113*(1+AE113),0)</f>
        <v>0</v>
      </c>
      <c r="AH113" s="340"/>
      <c r="AI113" s="340"/>
      <c r="AJ113" s="341"/>
      <c r="AK113" s="340"/>
      <c r="AL113" s="251"/>
      <c r="AM113" s="252">
        <v>0</v>
      </c>
      <c r="AN113" s="4" t="s">
        <v>2</v>
      </c>
      <c r="AO113" s="38">
        <f>IFERROR(INDEX('Item Price Summary'!$O:$O,MATCH($D113,'Item Price Summary'!$G:$G,0))*AL113*(1+AM113),0)</f>
        <v>0</v>
      </c>
      <c r="AP113" s="335"/>
      <c r="AQ113" s="329"/>
      <c r="AR113" s="329"/>
      <c r="AS113" s="329"/>
    </row>
    <row r="114" spans="1:45" x14ac:dyDescent="0.25">
      <c r="A114">
        <v>1</v>
      </c>
      <c r="B114" s="325"/>
      <c r="C114" s="326" t="s">
        <v>506</v>
      </c>
      <c r="D114" s="21" t="s">
        <v>52</v>
      </c>
      <c r="E114" s="21"/>
      <c r="F114" s="251">
        <v>100</v>
      </c>
      <c r="G114" s="252">
        <v>0.02</v>
      </c>
      <c r="H114" s="4" t="s">
        <v>2</v>
      </c>
      <c r="I114" s="12">
        <f>IFERROR(INDEX('Item Price Summary'!$O:$O,MATCH($D114,'Item Price Summary'!$G:$G,0))*F114*(1+G114),0)</f>
        <v>0.64802144249512672</v>
      </c>
      <c r="J114" s="331">
        <f>SUM(I114:I123)</f>
        <v>1.1530949041707059</v>
      </c>
      <c r="K114" s="329">
        <f>J114/$G$4</f>
        <v>0.17339772995048208</v>
      </c>
      <c r="L114" s="331">
        <f>SUM(I114:I123)+$H$4</f>
        <v>1.4067465708373725</v>
      </c>
      <c r="M114" s="329">
        <f>L114/$G$4</f>
        <v>0.21154083771990564</v>
      </c>
      <c r="N114" s="260">
        <v>150</v>
      </c>
      <c r="O114" s="252">
        <v>0.02</v>
      </c>
      <c r="P114" s="4" t="s">
        <v>2</v>
      </c>
      <c r="Q114" s="12">
        <f>IFERROR(INDEX('Item Price Summary'!$O:$O,MATCH($D114,'Item Price Summary'!$G:$G,0))*N114*(1+O114),0)</f>
        <v>0.97203216374269008</v>
      </c>
      <c r="R114" s="331">
        <f>SUM(Q114:Q123)</f>
        <v>1.7313575229227256</v>
      </c>
      <c r="S114" s="329">
        <f>R114/$G$5</f>
        <v>0.22632124482650007</v>
      </c>
      <c r="T114" s="331">
        <f>SUM(Q114:Q123)+$H$5</f>
        <v>1.9901791895893923</v>
      </c>
      <c r="U114" s="329">
        <f>T114/$G$5</f>
        <v>0.26015414242998591</v>
      </c>
      <c r="V114" s="251">
        <v>200</v>
      </c>
      <c r="W114" s="252">
        <v>0.02</v>
      </c>
      <c r="X114" s="4" t="s">
        <v>2</v>
      </c>
      <c r="Y114" s="12">
        <f>IFERROR(INDEX('Item Price Summary'!$O:$O,MATCH($D114,'Item Price Summary'!$G:$G,0))*V114*(1+W114),0)</f>
        <v>1.2960428849902534</v>
      </c>
      <c r="Z114" s="331">
        <f>SUM(Y114:Y123)</f>
        <v>2.3099319901595936</v>
      </c>
      <c r="AA114" s="329">
        <f>Z114/$G$6</f>
        <v>0.26704416071209175</v>
      </c>
      <c r="AB114" s="331">
        <f>SUM(Y114:Y123)+$H$6</f>
        <v>2.6021436568262604</v>
      </c>
      <c r="AC114" s="329">
        <f>AB114/$G$6</f>
        <v>0.30082585628049252</v>
      </c>
      <c r="AD114" s="251">
        <v>300</v>
      </c>
      <c r="AE114" s="252">
        <v>0.02</v>
      </c>
      <c r="AF114" s="4" t="s">
        <v>2</v>
      </c>
      <c r="AG114" s="12">
        <f>IFERROR(INDEX('Item Price Summary'!$O:$O,MATCH($D114,'Item Price Summary'!$G:$G,0))*AD114*(1+AE114),0)</f>
        <v>1.9440643274853802</v>
      </c>
      <c r="AH114" s="331">
        <f>SUM(AG114:AG123)</f>
        <v>3.3426882223160397</v>
      </c>
      <c r="AI114" s="329" t="e">
        <f>AH114/$G$7</f>
        <v>#VALUE!</v>
      </c>
      <c r="AJ114" s="331" t="e">
        <f>SUM(AG114:AG123)+$H$7</f>
        <v>#VALUE!</v>
      </c>
      <c r="AK114" s="329" t="e">
        <f>AJ114/$G$7</f>
        <v>#VALUE!</v>
      </c>
      <c r="AL114" s="258">
        <v>300</v>
      </c>
      <c r="AM114" s="259">
        <v>0.02</v>
      </c>
      <c r="AN114" s="30" t="s">
        <v>2</v>
      </c>
      <c r="AO114" s="33">
        <f>IFERROR(INDEX('Item Price Summary'!$O:$O,MATCH($D114,'Item Price Summary'!$G:$G,0))*AL114*(1+AM114),0)</f>
        <v>1.9440643274853802</v>
      </c>
      <c r="AP114" s="341">
        <f>SUM(AO114:AO123)</f>
        <v>2.5074082223160397</v>
      </c>
      <c r="AQ114" s="340">
        <f t="shared" ref="AQ114" si="123">AP114/$G$8</f>
        <v>0.23543739176676429</v>
      </c>
      <c r="AR114" s="341">
        <f t="shared" ref="AR114" si="124">SUM(AO114:AO123)+$H$8</f>
        <v>3.2232615556493731</v>
      </c>
      <c r="AS114" s="340">
        <f t="shared" ref="AS114" si="125">AR114/$G$8</f>
        <v>0.30265366719712422</v>
      </c>
    </row>
    <row r="115" spans="1:45" x14ac:dyDescent="0.25">
      <c r="A115">
        <f>A114+1</f>
        <v>2</v>
      </c>
      <c r="B115" s="325"/>
      <c r="C115" s="326"/>
      <c r="D115" s="21" t="s">
        <v>55</v>
      </c>
      <c r="E115" s="21" t="s">
        <v>110</v>
      </c>
      <c r="F115" s="251">
        <v>17</v>
      </c>
      <c r="G115" s="252">
        <v>0</v>
      </c>
      <c r="H115" s="4" t="s">
        <v>2</v>
      </c>
      <c r="I115" s="12">
        <f>IFERROR(INDEX('Item Price Summary'!$O:$O,MATCH($D115,'Item Price Summary'!$G:$G,0))*F115*(1+G115),0)</f>
        <v>6.7880999999999997E-2</v>
      </c>
      <c r="J115" s="329"/>
      <c r="K115" s="329"/>
      <c r="L115" s="329"/>
      <c r="M115" s="329"/>
      <c r="N115" s="260">
        <v>25.5</v>
      </c>
      <c r="O115" s="252">
        <v>0</v>
      </c>
      <c r="P115" s="4" t="s">
        <v>2</v>
      </c>
      <c r="Q115" s="12">
        <f>IFERROR(INDEX('Item Price Summary'!$O:$O,MATCH($D115,'Item Price Summary'!$G:$G,0))*N115*(1+O115),0)</f>
        <v>0.1018215</v>
      </c>
      <c r="R115" s="329"/>
      <c r="S115" s="329"/>
      <c r="T115" s="329"/>
      <c r="U115" s="329"/>
      <c r="V115" s="251">
        <v>34</v>
      </c>
      <c r="W115" s="252">
        <v>0</v>
      </c>
      <c r="X115" s="4" t="s">
        <v>2</v>
      </c>
      <c r="Y115" s="12">
        <f>IFERROR(INDEX('Item Price Summary'!$O:$O,MATCH($D115,'Item Price Summary'!$G:$G,0))*V115*(1+W115),0)</f>
        <v>0.13576199999999999</v>
      </c>
      <c r="Z115" s="329"/>
      <c r="AA115" s="329"/>
      <c r="AB115" s="329"/>
      <c r="AC115" s="329"/>
      <c r="AD115" s="251">
        <v>50</v>
      </c>
      <c r="AE115" s="252">
        <v>0</v>
      </c>
      <c r="AF115" s="4" t="s">
        <v>2</v>
      </c>
      <c r="AG115" s="12">
        <f>IFERROR(INDEX('Item Price Summary'!$O:$O,MATCH($D115,'Item Price Summary'!$G:$G,0))*AD115*(1+AE115),0)</f>
        <v>0.19964999999999999</v>
      </c>
      <c r="AH115" s="329"/>
      <c r="AI115" s="329"/>
      <c r="AJ115" s="331"/>
      <c r="AK115" s="329"/>
      <c r="AL115" s="258">
        <v>50</v>
      </c>
      <c r="AM115" s="259">
        <v>0</v>
      </c>
      <c r="AN115" s="30" t="s">
        <v>2</v>
      </c>
      <c r="AO115" s="33">
        <f>IFERROR(INDEX('Item Price Summary'!$O:$O,MATCH($D115,'Item Price Summary'!$G:$G,0))*AL115*(1+AM115),0)</f>
        <v>0.19964999999999999</v>
      </c>
      <c r="AP115" s="340"/>
      <c r="AQ115" s="340"/>
      <c r="AR115" s="340"/>
      <c r="AS115" s="340"/>
    </row>
    <row r="116" spans="1:45" x14ac:dyDescent="0.25">
      <c r="A116">
        <f t="shared" ref="A116:A123" si="126">A115+1</f>
        <v>3</v>
      </c>
      <c r="B116" s="325"/>
      <c r="C116" s="326"/>
      <c r="D116" s="21" t="s">
        <v>922</v>
      </c>
      <c r="E116" s="21" t="s">
        <v>110</v>
      </c>
      <c r="F116" s="251">
        <v>8</v>
      </c>
      <c r="G116" s="252">
        <v>0</v>
      </c>
      <c r="H116" s="4" t="s">
        <v>2</v>
      </c>
      <c r="I116" s="12">
        <f>IFERROR(INDEX('Item Price Summary'!$O:$O,MATCH($D116,'Item Price Summary'!$G:$G,0))*F116*(1+G116),0)</f>
        <v>0.15471176470588235</v>
      </c>
      <c r="J116" s="329"/>
      <c r="K116" s="329"/>
      <c r="L116" s="329"/>
      <c r="M116" s="329"/>
      <c r="N116" s="260">
        <v>12</v>
      </c>
      <c r="O116" s="252">
        <v>0</v>
      </c>
      <c r="P116" s="4" t="s">
        <v>2</v>
      </c>
      <c r="Q116" s="12">
        <f>IFERROR(INDEX('Item Price Summary'!$O:$O,MATCH($D116,'Item Price Summary'!$G:$G,0))*N116*(1+O116),0)</f>
        <v>0.23206764705882355</v>
      </c>
      <c r="R116" s="329"/>
      <c r="S116" s="329"/>
      <c r="T116" s="329"/>
      <c r="U116" s="329"/>
      <c r="V116" s="251">
        <v>16</v>
      </c>
      <c r="W116" s="252">
        <v>0</v>
      </c>
      <c r="X116" s="4" t="s">
        <v>2</v>
      </c>
      <c r="Y116" s="12">
        <f>IFERROR(INDEX('Item Price Summary'!$O:$O,MATCH($D116,'Item Price Summary'!$G:$G,0))*V116*(1+W116),0)</f>
        <v>0.30942352941176471</v>
      </c>
      <c r="Z116" s="329"/>
      <c r="AA116" s="329"/>
      <c r="AB116" s="329"/>
      <c r="AC116" s="329"/>
      <c r="AD116" s="251">
        <v>18</v>
      </c>
      <c r="AE116" s="252">
        <v>0</v>
      </c>
      <c r="AF116" s="4" t="s">
        <v>2</v>
      </c>
      <c r="AG116" s="12">
        <f>IFERROR(INDEX('Item Price Summary'!$O:$O,MATCH($D116,'Item Price Summary'!$G:$G,0))*AD116*(1+AE116),0)</f>
        <v>0.34810147058823532</v>
      </c>
      <c r="AH116" s="329"/>
      <c r="AI116" s="329"/>
      <c r="AJ116" s="331"/>
      <c r="AK116" s="329"/>
      <c r="AL116" s="258">
        <v>18</v>
      </c>
      <c r="AM116" s="259">
        <v>0</v>
      </c>
      <c r="AN116" s="30" t="s">
        <v>2</v>
      </c>
      <c r="AO116" s="33">
        <f>IFERROR(INDEX('Item Price Summary'!$O:$O,MATCH($D116,'Item Price Summary'!$G:$G,0))*AL116*(1+AM116),0)</f>
        <v>0.34810147058823532</v>
      </c>
      <c r="AP116" s="340"/>
      <c r="AQ116" s="340"/>
      <c r="AR116" s="340"/>
      <c r="AS116" s="340"/>
    </row>
    <row r="117" spans="1:45" x14ac:dyDescent="0.25">
      <c r="A117">
        <f t="shared" si="126"/>
        <v>4</v>
      </c>
      <c r="B117" s="325"/>
      <c r="C117" s="326"/>
      <c r="D117" s="21" t="s">
        <v>137</v>
      </c>
      <c r="E117" s="21" t="s">
        <v>110</v>
      </c>
      <c r="F117" s="251">
        <v>0.13</v>
      </c>
      <c r="G117" s="252">
        <v>0</v>
      </c>
      <c r="H117" s="4" t="s">
        <v>2</v>
      </c>
      <c r="I117" s="12">
        <f>IFERROR(INDEX('Item Price Summary'!$O:$O,MATCH($D117,'Item Price Summary'!$G:$G,0))*F117*(1+G117),0)</f>
        <v>4.0540303030303032E-3</v>
      </c>
      <c r="J117" s="329"/>
      <c r="K117" s="329"/>
      <c r="L117" s="329"/>
      <c r="M117" s="329"/>
      <c r="N117" s="260">
        <v>0.25</v>
      </c>
      <c r="O117" s="252">
        <v>0</v>
      </c>
      <c r="P117" s="4" t="s">
        <v>2</v>
      </c>
      <c r="Q117" s="12">
        <f>IFERROR(INDEX('Item Price Summary'!$O:$O,MATCH($D117,'Item Price Summary'!$G:$G,0))*N117*(1+O117),0)</f>
        <v>7.7962121212121214E-3</v>
      </c>
      <c r="R117" s="329"/>
      <c r="S117" s="329"/>
      <c r="T117" s="329"/>
      <c r="U117" s="329"/>
      <c r="V117" s="251">
        <v>0.38</v>
      </c>
      <c r="W117" s="252">
        <v>0</v>
      </c>
      <c r="X117" s="4" t="s">
        <v>2</v>
      </c>
      <c r="Y117" s="12">
        <f>IFERROR(INDEX('Item Price Summary'!$O:$O,MATCH($D117,'Item Price Summary'!$G:$G,0))*V117*(1+W117),0)</f>
        <v>1.1850242424242425E-2</v>
      </c>
      <c r="Z117" s="329"/>
      <c r="AA117" s="329"/>
      <c r="AB117" s="329"/>
      <c r="AC117" s="329"/>
      <c r="AD117" s="251">
        <v>0.5</v>
      </c>
      <c r="AE117" s="252">
        <v>0</v>
      </c>
      <c r="AF117" s="4" t="s">
        <v>2</v>
      </c>
      <c r="AG117" s="12">
        <f>IFERROR(INDEX('Item Price Summary'!$O:$O,MATCH($D117,'Item Price Summary'!$G:$G,0))*AD117*(1+AE117),0)</f>
        <v>1.5592424242424243E-2</v>
      </c>
      <c r="AH117" s="329"/>
      <c r="AI117" s="329"/>
      <c r="AJ117" s="331"/>
      <c r="AK117" s="329"/>
      <c r="AL117" s="258">
        <v>0.5</v>
      </c>
      <c r="AM117" s="259">
        <v>0</v>
      </c>
      <c r="AN117" s="30" t="s">
        <v>2</v>
      </c>
      <c r="AO117" s="33">
        <f>IFERROR(INDEX('Item Price Summary'!$O:$O,MATCH($D117,'Item Price Summary'!$G:$G,0))*AL117*(1+AM117),0)</f>
        <v>1.5592424242424243E-2</v>
      </c>
      <c r="AP117" s="340"/>
      <c r="AQ117" s="340"/>
      <c r="AR117" s="340"/>
      <c r="AS117" s="340"/>
    </row>
    <row r="118" spans="1:45" x14ac:dyDescent="0.25">
      <c r="A118">
        <f t="shared" si="126"/>
        <v>5</v>
      </c>
      <c r="B118" s="325"/>
      <c r="C118" s="326"/>
      <c r="D118" s="21" t="s">
        <v>403</v>
      </c>
      <c r="E118" s="21" t="s">
        <v>487</v>
      </c>
      <c r="F118" s="251">
        <v>8</v>
      </c>
      <c r="G118" s="252">
        <v>0</v>
      </c>
      <c r="H118" s="4" t="s">
        <v>2</v>
      </c>
      <c r="I118" s="12">
        <f>IFERROR(INDEX('Item Price Summary'!$O:$O,MATCH($D118,'Item Price Summary'!$G:$G,0))*F118*(1+G118),0)</f>
        <v>0.27842666666666666</v>
      </c>
      <c r="J118" s="329"/>
      <c r="K118" s="329"/>
      <c r="L118" s="329"/>
      <c r="M118" s="329"/>
      <c r="N118" s="260">
        <v>12</v>
      </c>
      <c r="O118" s="252">
        <v>0</v>
      </c>
      <c r="P118" s="4" t="s">
        <v>2</v>
      </c>
      <c r="Q118" s="12">
        <f>IFERROR(INDEX('Item Price Summary'!$O:$O,MATCH($D118,'Item Price Summary'!$G:$G,0))*N118*(1+O118),0)</f>
        <v>0.41764000000000001</v>
      </c>
      <c r="R118" s="329"/>
      <c r="S118" s="329"/>
      <c r="T118" s="329"/>
      <c r="U118" s="329"/>
      <c r="V118" s="251">
        <v>16</v>
      </c>
      <c r="W118" s="252">
        <v>0</v>
      </c>
      <c r="X118" s="4" t="s">
        <v>2</v>
      </c>
      <c r="Y118" s="12">
        <f>IFERROR(INDEX('Item Price Summary'!$O:$O,MATCH($D118,'Item Price Summary'!$G:$G,0))*V118*(1+W118),0)</f>
        <v>0.55685333333333331</v>
      </c>
      <c r="Z118" s="329"/>
      <c r="AA118" s="329"/>
      <c r="AB118" s="329"/>
      <c r="AC118" s="329"/>
      <c r="AD118" s="251">
        <v>24</v>
      </c>
      <c r="AE118" s="252">
        <v>0</v>
      </c>
      <c r="AF118" s="4" t="s">
        <v>2</v>
      </c>
      <c r="AG118" s="12">
        <f>IFERROR(INDEX('Item Price Summary'!$O:$O,MATCH($D118,'Item Price Summary'!$G:$G,0))*AD118*(1+AE118),0)</f>
        <v>0.83528000000000002</v>
      </c>
      <c r="AH118" s="329"/>
      <c r="AI118" s="329"/>
      <c r="AJ118" s="331"/>
      <c r="AK118" s="329"/>
      <c r="AL118" s="258">
        <v>0</v>
      </c>
      <c r="AM118" s="259">
        <v>0</v>
      </c>
      <c r="AN118" s="30" t="s">
        <v>2</v>
      </c>
      <c r="AO118" s="33">
        <f>IFERROR(INDEX('Item Price Summary'!$O:$O,MATCH($D118,'Item Price Summary'!$G:$G,0))*AL118*(1+AM118),0)</f>
        <v>0</v>
      </c>
      <c r="AP118" s="340"/>
      <c r="AQ118" s="340"/>
      <c r="AR118" s="340"/>
      <c r="AS118" s="340"/>
    </row>
    <row r="119" spans="1:45" x14ac:dyDescent="0.25">
      <c r="A119">
        <f t="shared" si="126"/>
        <v>6</v>
      </c>
      <c r="B119" s="325"/>
      <c r="C119" s="326"/>
      <c r="D119" s="21" t="s">
        <v>435</v>
      </c>
      <c r="E119" s="21"/>
      <c r="F119" s="251"/>
      <c r="G119" s="252">
        <v>0</v>
      </c>
      <c r="H119" s="4" t="s">
        <v>2</v>
      </c>
      <c r="I119" s="38">
        <f>IFERROR(INDEX('Item Price Summary'!$O:$O,MATCH($D119,'Item Price Summary'!$G:$G,0))*F119*(1+G119),0)</f>
        <v>0</v>
      </c>
      <c r="J119" s="329"/>
      <c r="K119" s="329"/>
      <c r="L119" s="329"/>
      <c r="M119" s="329"/>
      <c r="N119" s="260"/>
      <c r="O119" s="252">
        <v>0</v>
      </c>
      <c r="P119" s="4" t="s">
        <v>2</v>
      </c>
      <c r="Q119" s="38">
        <f>IFERROR(INDEX('Item Price Summary'!$O:$O,MATCH($D119,'Item Price Summary'!$G:$G,0))*N119*(1+O119),0)</f>
        <v>0</v>
      </c>
      <c r="R119" s="329"/>
      <c r="S119" s="329"/>
      <c r="T119" s="329"/>
      <c r="U119" s="329"/>
      <c r="V119" s="251"/>
      <c r="W119" s="252">
        <v>0</v>
      </c>
      <c r="X119" s="4" t="s">
        <v>2</v>
      </c>
      <c r="Y119" s="38">
        <f>IFERROR(INDEX('Item Price Summary'!$O:$O,MATCH($D119,'Item Price Summary'!$G:$G,0))*V119*(1+W119),0)</f>
        <v>0</v>
      </c>
      <c r="Z119" s="329"/>
      <c r="AA119" s="329"/>
      <c r="AB119" s="329"/>
      <c r="AC119" s="329"/>
      <c r="AD119" s="258"/>
      <c r="AE119" s="259">
        <v>0</v>
      </c>
      <c r="AF119" s="30" t="s">
        <v>2</v>
      </c>
      <c r="AG119" s="33">
        <f>IFERROR(INDEX('Item Price Summary'!$O:$O,MATCH($D119,'Item Price Summary'!$G:$G,0))*AD119*(1+AE119),0)</f>
        <v>0</v>
      </c>
      <c r="AH119" s="329"/>
      <c r="AI119" s="329"/>
      <c r="AJ119" s="331"/>
      <c r="AK119" s="329"/>
      <c r="AL119" s="251"/>
      <c r="AM119" s="252">
        <v>0</v>
      </c>
      <c r="AN119" s="4" t="s">
        <v>2</v>
      </c>
      <c r="AO119" s="38">
        <f>IFERROR(INDEX('Item Price Summary'!$O:$O,MATCH($D119,'Item Price Summary'!$G:$G,0))*AL119*(1+AM119),0)</f>
        <v>0</v>
      </c>
      <c r="AP119" s="340"/>
      <c r="AQ119" s="340"/>
      <c r="AR119" s="340"/>
      <c r="AS119" s="340"/>
    </row>
    <row r="120" spans="1:45" x14ac:dyDescent="0.25">
      <c r="A120">
        <f t="shared" si="126"/>
        <v>7</v>
      </c>
      <c r="B120" s="325"/>
      <c r="C120" s="326"/>
      <c r="D120" s="21" t="s">
        <v>435</v>
      </c>
      <c r="E120" s="21"/>
      <c r="F120" s="251"/>
      <c r="G120" s="252">
        <v>0</v>
      </c>
      <c r="H120" s="4" t="s">
        <v>2</v>
      </c>
      <c r="I120" s="38">
        <f>IFERROR(INDEX('Item Price Summary'!$O:$O,MATCH($D120,'Item Price Summary'!$G:$G,0))*F120*(1+G120),0)</f>
        <v>0</v>
      </c>
      <c r="J120" s="329"/>
      <c r="K120" s="329"/>
      <c r="L120" s="329"/>
      <c r="M120" s="329"/>
      <c r="N120" s="260"/>
      <c r="O120" s="252">
        <v>0</v>
      </c>
      <c r="P120" s="4" t="s">
        <v>2</v>
      </c>
      <c r="Q120" s="38">
        <f>IFERROR(INDEX('Item Price Summary'!$O:$O,MATCH($D120,'Item Price Summary'!$G:$G,0))*N120*(1+O120),0)</f>
        <v>0</v>
      </c>
      <c r="R120" s="329"/>
      <c r="S120" s="329"/>
      <c r="T120" s="329"/>
      <c r="U120" s="329"/>
      <c r="V120" s="251"/>
      <c r="W120" s="252">
        <v>0</v>
      </c>
      <c r="X120" s="4" t="s">
        <v>2</v>
      </c>
      <c r="Y120" s="38">
        <f>IFERROR(INDEX('Item Price Summary'!$O:$O,MATCH($D120,'Item Price Summary'!$G:$G,0))*V120*(1+W120),0)</f>
        <v>0</v>
      </c>
      <c r="Z120" s="329"/>
      <c r="AA120" s="329"/>
      <c r="AB120" s="329"/>
      <c r="AC120" s="329"/>
      <c r="AD120" s="258"/>
      <c r="AE120" s="259">
        <v>0</v>
      </c>
      <c r="AF120" s="30" t="s">
        <v>2</v>
      </c>
      <c r="AG120" s="33">
        <f>IFERROR(INDEX('Item Price Summary'!$O:$O,MATCH($D120,'Item Price Summary'!$G:$G,0))*AD120*(1+AE120),0)</f>
        <v>0</v>
      </c>
      <c r="AH120" s="329"/>
      <c r="AI120" s="329"/>
      <c r="AJ120" s="331"/>
      <c r="AK120" s="329"/>
      <c r="AL120" s="251"/>
      <c r="AM120" s="252">
        <v>0</v>
      </c>
      <c r="AN120" s="4" t="s">
        <v>2</v>
      </c>
      <c r="AO120" s="38">
        <f>IFERROR(INDEX('Item Price Summary'!$O:$O,MATCH($D120,'Item Price Summary'!$G:$G,0))*AL120*(1+AM120),0)</f>
        <v>0</v>
      </c>
      <c r="AP120" s="340"/>
      <c r="AQ120" s="340"/>
      <c r="AR120" s="340"/>
      <c r="AS120" s="340"/>
    </row>
    <row r="121" spans="1:45" x14ac:dyDescent="0.25">
      <c r="A121">
        <f t="shared" si="126"/>
        <v>8</v>
      </c>
      <c r="B121" s="325"/>
      <c r="C121" s="326"/>
      <c r="D121" s="21" t="s">
        <v>435</v>
      </c>
      <c r="E121" s="21"/>
      <c r="F121" s="251"/>
      <c r="G121" s="252">
        <v>0</v>
      </c>
      <c r="H121" s="4" t="s">
        <v>2</v>
      </c>
      <c r="I121" s="38">
        <f>IFERROR(INDEX('Item Price Summary'!$O:$O,MATCH($D121,'Item Price Summary'!$G:$G,0))*F121*(1+G121),0)</f>
        <v>0</v>
      </c>
      <c r="J121" s="329"/>
      <c r="K121" s="329"/>
      <c r="L121" s="329"/>
      <c r="M121" s="329"/>
      <c r="N121" s="260"/>
      <c r="O121" s="252">
        <v>0</v>
      </c>
      <c r="P121" s="4" t="s">
        <v>2</v>
      </c>
      <c r="Q121" s="38">
        <f>IFERROR(INDEX('Item Price Summary'!$O:$O,MATCH($D121,'Item Price Summary'!$G:$G,0))*N121*(1+O121),0)</f>
        <v>0</v>
      </c>
      <c r="R121" s="329"/>
      <c r="S121" s="329"/>
      <c r="T121" s="329"/>
      <c r="U121" s="329"/>
      <c r="V121" s="251"/>
      <c r="W121" s="252">
        <v>0</v>
      </c>
      <c r="X121" s="4" t="s">
        <v>2</v>
      </c>
      <c r="Y121" s="38">
        <f>IFERROR(INDEX('Item Price Summary'!$O:$O,MATCH($D121,'Item Price Summary'!$G:$G,0))*V121*(1+W121),0)</f>
        <v>0</v>
      </c>
      <c r="Z121" s="329"/>
      <c r="AA121" s="329"/>
      <c r="AB121" s="329"/>
      <c r="AC121" s="329"/>
      <c r="AD121" s="258"/>
      <c r="AE121" s="259">
        <v>0</v>
      </c>
      <c r="AF121" s="30" t="s">
        <v>2</v>
      </c>
      <c r="AG121" s="33">
        <f>IFERROR(INDEX('Item Price Summary'!$O:$O,MATCH($D121,'Item Price Summary'!$G:$G,0))*AD121*(1+AE121),0)</f>
        <v>0</v>
      </c>
      <c r="AH121" s="329"/>
      <c r="AI121" s="329"/>
      <c r="AJ121" s="331"/>
      <c r="AK121" s="329"/>
      <c r="AL121" s="251"/>
      <c r="AM121" s="252">
        <v>0</v>
      </c>
      <c r="AN121" s="4" t="s">
        <v>2</v>
      </c>
      <c r="AO121" s="38">
        <f>IFERROR(INDEX('Item Price Summary'!$O:$O,MATCH($D121,'Item Price Summary'!$G:$G,0))*AL121*(1+AM121),0)</f>
        <v>0</v>
      </c>
      <c r="AP121" s="340"/>
      <c r="AQ121" s="340"/>
      <c r="AR121" s="340"/>
      <c r="AS121" s="340"/>
    </row>
    <row r="122" spans="1:45" x14ac:dyDescent="0.25">
      <c r="A122">
        <f t="shared" si="126"/>
        <v>9</v>
      </c>
      <c r="B122" s="325"/>
      <c r="C122" s="326"/>
      <c r="D122" s="21" t="s">
        <v>435</v>
      </c>
      <c r="E122" s="21"/>
      <c r="F122" s="251"/>
      <c r="G122" s="252">
        <v>0</v>
      </c>
      <c r="H122" s="4" t="s">
        <v>2</v>
      </c>
      <c r="I122" s="38">
        <f>IFERROR(INDEX('Item Price Summary'!$O:$O,MATCH($D122,'Item Price Summary'!$G:$G,0))*F122*(1+G122),0)</f>
        <v>0</v>
      </c>
      <c r="J122" s="329"/>
      <c r="K122" s="329"/>
      <c r="L122" s="329"/>
      <c r="M122" s="329"/>
      <c r="N122" s="260"/>
      <c r="O122" s="252">
        <v>0</v>
      </c>
      <c r="P122" s="4" t="s">
        <v>2</v>
      </c>
      <c r="Q122" s="38">
        <f>IFERROR(INDEX('Item Price Summary'!$O:$O,MATCH($D122,'Item Price Summary'!$G:$G,0))*N122*(1+O122),0)</f>
        <v>0</v>
      </c>
      <c r="R122" s="329"/>
      <c r="S122" s="329"/>
      <c r="T122" s="329"/>
      <c r="U122" s="329"/>
      <c r="V122" s="251"/>
      <c r="W122" s="252">
        <v>0</v>
      </c>
      <c r="X122" s="4" t="s">
        <v>2</v>
      </c>
      <c r="Y122" s="38">
        <f>IFERROR(INDEX('Item Price Summary'!$O:$O,MATCH($D122,'Item Price Summary'!$G:$G,0))*V122*(1+W122),0)</f>
        <v>0</v>
      </c>
      <c r="Z122" s="329"/>
      <c r="AA122" s="329"/>
      <c r="AB122" s="329"/>
      <c r="AC122" s="329"/>
      <c r="AD122" s="258"/>
      <c r="AE122" s="259">
        <v>0</v>
      </c>
      <c r="AF122" s="30" t="s">
        <v>2</v>
      </c>
      <c r="AG122" s="33">
        <f>IFERROR(INDEX('Item Price Summary'!$O:$O,MATCH($D122,'Item Price Summary'!$G:$G,0))*AD122*(1+AE122),0)</f>
        <v>0</v>
      </c>
      <c r="AH122" s="329"/>
      <c r="AI122" s="329"/>
      <c r="AJ122" s="331"/>
      <c r="AK122" s="329"/>
      <c r="AL122" s="251"/>
      <c r="AM122" s="252">
        <v>0</v>
      </c>
      <c r="AN122" s="4" t="s">
        <v>2</v>
      </c>
      <c r="AO122" s="38">
        <f>IFERROR(INDEX('Item Price Summary'!$O:$O,MATCH($D122,'Item Price Summary'!$G:$G,0))*AL122*(1+AM122),0)</f>
        <v>0</v>
      </c>
      <c r="AP122" s="340"/>
      <c r="AQ122" s="340"/>
      <c r="AR122" s="340"/>
      <c r="AS122" s="340"/>
    </row>
    <row r="123" spans="1:45" x14ac:dyDescent="0.25">
      <c r="A123">
        <f t="shared" si="126"/>
        <v>10</v>
      </c>
      <c r="B123" s="325"/>
      <c r="C123" s="326"/>
      <c r="D123" s="21" t="s">
        <v>435</v>
      </c>
      <c r="E123" s="21"/>
      <c r="F123" s="251"/>
      <c r="G123" s="252">
        <v>0</v>
      </c>
      <c r="H123" s="4" t="s">
        <v>2</v>
      </c>
      <c r="I123" s="12">
        <f>IFERROR(INDEX('Item Price Summary'!$O:$O,MATCH($D123,'Item Price Summary'!$G:$G,0))*F123*(1+G123),0)</f>
        <v>0</v>
      </c>
      <c r="J123" s="329"/>
      <c r="K123" s="329"/>
      <c r="L123" s="329"/>
      <c r="M123" s="329"/>
      <c r="N123" s="260"/>
      <c r="O123" s="252">
        <v>0</v>
      </c>
      <c r="P123" s="4" t="s">
        <v>2</v>
      </c>
      <c r="Q123" s="12">
        <f>IFERROR(INDEX('Item Price Summary'!$O:$O,MATCH($D123,'Item Price Summary'!$G:$G,0))*N123*(1+O123),0)</f>
        <v>0</v>
      </c>
      <c r="R123" s="329"/>
      <c r="S123" s="329"/>
      <c r="T123" s="329"/>
      <c r="U123" s="329"/>
      <c r="V123" s="251"/>
      <c r="W123" s="252">
        <v>0</v>
      </c>
      <c r="X123" s="4" t="s">
        <v>2</v>
      </c>
      <c r="Y123" s="12">
        <f>IFERROR(INDEX('Item Price Summary'!$O:$O,MATCH($D123,'Item Price Summary'!$G:$G,0))*V123*(1+W123),0)</f>
        <v>0</v>
      </c>
      <c r="Z123" s="329"/>
      <c r="AA123" s="329"/>
      <c r="AB123" s="329"/>
      <c r="AC123" s="329"/>
      <c r="AD123" s="251"/>
      <c r="AE123" s="252">
        <v>0</v>
      </c>
      <c r="AF123" s="4"/>
      <c r="AG123" s="12">
        <f>IFERROR(INDEX('Item Price Summary'!$O:$O,MATCH($D123,'Item Price Summary'!$G:$G,0))*AD123*(1+AE123),0)</f>
        <v>0</v>
      </c>
      <c r="AH123" s="329"/>
      <c r="AI123" s="329"/>
      <c r="AJ123" s="331"/>
      <c r="AK123" s="329"/>
      <c r="AL123" s="258"/>
      <c r="AM123" s="259">
        <v>0</v>
      </c>
      <c r="AN123" s="30" t="s">
        <v>2</v>
      </c>
      <c r="AO123" s="33">
        <f>IFERROR(INDEX('Item Price Summary'!$O:$O,MATCH($D123,'Item Price Summary'!$G:$G,0))*AL123*(1+AM123),0)</f>
        <v>0</v>
      </c>
      <c r="AP123" s="340"/>
      <c r="AQ123" s="340"/>
      <c r="AR123" s="340"/>
      <c r="AS123" s="340"/>
    </row>
    <row r="124" spans="1:45" x14ac:dyDescent="0.25">
      <c r="A124">
        <v>1</v>
      </c>
      <c r="B124" s="325"/>
      <c r="C124" s="326" t="s">
        <v>505</v>
      </c>
      <c r="D124" s="21" t="s">
        <v>49</v>
      </c>
      <c r="E124" s="21"/>
      <c r="F124" s="251">
        <v>100</v>
      </c>
      <c r="G124" s="252">
        <v>0.02</v>
      </c>
      <c r="H124" s="4" t="s">
        <v>2</v>
      </c>
      <c r="I124" s="12">
        <f>IFERROR(INDEX('Item Price Summary'!$O:$O,MATCH($D124,'Item Price Summary'!$G:$G,0))*F124*(1+G124),0)</f>
        <v>0.75820662768031188</v>
      </c>
      <c r="J124" s="331">
        <f>SUM(I124:I133)</f>
        <v>1.6164034178271021</v>
      </c>
      <c r="K124" s="329">
        <f>J124/$G$4</f>
        <v>0.24306818313189504</v>
      </c>
      <c r="L124" s="331">
        <f>SUM(I124:I133)+$H$4</f>
        <v>1.8700550844937687</v>
      </c>
      <c r="M124" s="329">
        <f>L124/$G$4</f>
        <v>0.28121129090131858</v>
      </c>
      <c r="N124" s="260">
        <v>150</v>
      </c>
      <c r="O124" s="252">
        <v>0.02</v>
      </c>
      <c r="P124" s="4" t="s">
        <v>2</v>
      </c>
      <c r="Q124" s="12">
        <f>IFERROR(INDEX('Item Price Summary'!$O:$O,MATCH($D124,'Item Price Summary'!$G:$G,0))*N124*(1+O124),0)</f>
        <v>1.1373099415204677</v>
      </c>
      <c r="R124" s="331">
        <f>SUM(Q124:Q133)</f>
        <v>2.4246051267406532</v>
      </c>
      <c r="S124" s="329">
        <f>R124/$G$5</f>
        <v>0.31694184663276509</v>
      </c>
      <c r="T124" s="331">
        <f>SUM(Q124:Q133)+$H$5</f>
        <v>2.6834267934073197</v>
      </c>
      <c r="U124" s="329">
        <f>T124/$G$5</f>
        <v>0.35077474423625093</v>
      </c>
      <c r="V124" s="251">
        <v>200</v>
      </c>
      <c r="W124" s="252">
        <v>0.02</v>
      </c>
      <c r="X124" s="4" t="s">
        <v>2</v>
      </c>
      <c r="Y124" s="12">
        <f>IFERROR(INDEX('Item Price Summary'!$O:$O,MATCH($D124,'Item Price Summary'!$G:$G,0))*V124*(1+W124),0)</f>
        <v>1.5164132553606238</v>
      </c>
      <c r="Z124" s="331">
        <f>SUM(Y124:Y133)</f>
        <v>3.2328068356542041</v>
      </c>
      <c r="AA124" s="329">
        <f>Z124/$G$6</f>
        <v>0.37373489429528373</v>
      </c>
      <c r="AB124" s="331">
        <f>SUM(Y124:Y133)+$H$6</f>
        <v>3.5250185023208709</v>
      </c>
      <c r="AC124" s="329">
        <f>AB124/$G$6</f>
        <v>0.4075165898636845</v>
      </c>
      <c r="AD124" s="251">
        <v>300</v>
      </c>
      <c r="AE124" s="252">
        <v>0.02</v>
      </c>
      <c r="AF124" s="4" t="s">
        <v>2</v>
      </c>
      <c r="AG124" s="12">
        <f>IFERROR(INDEX('Item Price Summary'!$O:$O,MATCH($D124,'Item Price Summary'!$G:$G,0))*AD124*(1+AE124),0)</f>
        <v>2.2746198830409354</v>
      </c>
      <c r="AH124" s="331">
        <f>SUM(AG124:AG133)</f>
        <v>4.3613580705291231</v>
      </c>
      <c r="AI124" s="329" t="e">
        <f>AH124/$G$7</f>
        <v>#VALUE!</v>
      </c>
      <c r="AJ124" s="331" t="e">
        <f>SUM(AG124:AG133)+$H$7</f>
        <v>#VALUE!</v>
      </c>
      <c r="AK124" s="329" t="e">
        <f>AJ124/$G$7</f>
        <v>#VALUE!</v>
      </c>
      <c r="AL124" s="258"/>
      <c r="AM124" s="259">
        <v>0.02</v>
      </c>
      <c r="AN124" s="30" t="s">
        <v>2</v>
      </c>
      <c r="AO124" s="33">
        <f>IFERROR(INDEX('Item Price Summary'!$O:$O,MATCH($D124,'Item Price Summary'!$G:$G,0))*AL124*(1+AM124),0)</f>
        <v>0</v>
      </c>
      <c r="AP124" s="341">
        <f>SUM(AO124:AO133)</f>
        <v>0</v>
      </c>
      <c r="AQ124" s="340">
        <f t="shared" ref="AQ124" si="127">AP124/$G$8</f>
        <v>0</v>
      </c>
      <c r="AR124" s="341">
        <f>SUM(AO124:AO133)+$H$8</f>
        <v>0.71585333333333334</v>
      </c>
      <c r="AS124" s="340">
        <f t="shared" ref="AS124" si="128">AR124/$G$8</f>
        <v>6.7216275430359934E-2</v>
      </c>
    </row>
    <row r="125" spans="1:45" x14ac:dyDescent="0.25">
      <c r="A125">
        <f>A124+1</f>
        <v>2</v>
      </c>
      <c r="B125" s="325"/>
      <c r="C125" s="326"/>
      <c r="D125" s="21" t="s">
        <v>56</v>
      </c>
      <c r="E125" s="21" t="s">
        <v>110</v>
      </c>
      <c r="F125" s="251">
        <v>25</v>
      </c>
      <c r="G125" s="252">
        <v>0</v>
      </c>
      <c r="H125" s="4" t="s">
        <v>2</v>
      </c>
      <c r="I125" s="12">
        <f>IFERROR(INDEX('Item Price Summary'!$O:$O,MATCH($D125,'Item Price Summary'!$G:$G,0))*F125*(1+G125),0)</f>
        <v>0.13310000000000002</v>
      </c>
      <c r="J125" s="329"/>
      <c r="K125" s="329"/>
      <c r="L125" s="329"/>
      <c r="M125" s="329"/>
      <c r="N125" s="260">
        <v>37.5</v>
      </c>
      <c r="O125" s="252">
        <v>0</v>
      </c>
      <c r="P125" s="4" t="s">
        <v>2</v>
      </c>
      <c r="Q125" s="12">
        <f>IFERROR(INDEX('Item Price Summary'!$O:$O,MATCH($D125,'Item Price Summary'!$G:$G,0))*N125*(1+O125),0)</f>
        <v>0.19965000000000002</v>
      </c>
      <c r="R125" s="329"/>
      <c r="S125" s="329"/>
      <c r="T125" s="329"/>
      <c r="U125" s="329"/>
      <c r="V125" s="251">
        <v>50</v>
      </c>
      <c r="W125" s="252">
        <v>0</v>
      </c>
      <c r="X125" s="4" t="s">
        <v>2</v>
      </c>
      <c r="Y125" s="12">
        <f>IFERROR(INDEX('Item Price Summary'!$O:$O,MATCH($D125,'Item Price Summary'!$G:$G,0))*V125*(1+W125),0)</f>
        <v>0.26620000000000005</v>
      </c>
      <c r="Z125" s="329"/>
      <c r="AA125" s="329"/>
      <c r="AB125" s="329"/>
      <c r="AC125" s="329"/>
      <c r="AD125" s="251">
        <v>50</v>
      </c>
      <c r="AE125" s="252">
        <v>0</v>
      </c>
      <c r="AF125" s="4" t="s">
        <v>2</v>
      </c>
      <c r="AG125" s="12">
        <f>IFERROR(INDEX('Item Price Summary'!$O:$O,MATCH($D125,'Item Price Summary'!$G:$G,0))*AD125*(1+AE125),0)</f>
        <v>0.26620000000000005</v>
      </c>
      <c r="AH125" s="329"/>
      <c r="AI125" s="329"/>
      <c r="AJ125" s="331"/>
      <c r="AK125" s="329"/>
      <c r="AL125" s="258"/>
      <c r="AM125" s="259">
        <v>0</v>
      </c>
      <c r="AN125" s="30" t="s">
        <v>2</v>
      </c>
      <c r="AO125" s="33">
        <f>IFERROR(INDEX('Item Price Summary'!$O:$O,MATCH($D125,'Item Price Summary'!$G:$G,0))*AL125*(1+AM125),0)</f>
        <v>0</v>
      </c>
      <c r="AP125" s="340"/>
      <c r="AQ125" s="340"/>
      <c r="AR125" s="340"/>
      <c r="AS125" s="340"/>
    </row>
    <row r="126" spans="1:45" x14ac:dyDescent="0.25">
      <c r="A126">
        <f t="shared" ref="A126:A133" si="129">A125+1</f>
        <v>3</v>
      </c>
      <c r="B126" s="325"/>
      <c r="C126" s="326"/>
      <c r="D126" s="21" t="s">
        <v>137</v>
      </c>
      <c r="E126" s="21" t="s">
        <v>110</v>
      </c>
      <c r="F126" s="251">
        <v>0.5</v>
      </c>
      <c r="G126" s="252">
        <v>0</v>
      </c>
      <c r="H126" s="4" t="s">
        <v>2</v>
      </c>
      <c r="I126" s="12">
        <f>IFERROR(INDEX('Item Price Summary'!$O:$O,MATCH($D126,'Item Price Summary'!$G:$G,0))*F126*(1+G126),0)</f>
        <v>1.5592424242424243E-2</v>
      </c>
      <c r="J126" s="329"/>
      <c r="K126" s="329"/>
      <c r="L126" s="329"/>
      <c r="M126" s="329"/>
      <c r="N126" s="260">
        <v>0.75</v>
      </c>
      <c r="O126" s="252">
        <v>0</v>
      </c>
      <c r="P126" s="4" t="s">
        <v>2</v>
      </c>
      <c r="Q126" s="12">
        <f>IFERROR(INDEX('Item Price Summary'!$O:$O,MATCH($D126,'Item Price Summary'!$G:$G,0))*N126*(1+O126),0)</f>
        <v>2.3388636363636365E-2</v>
      </c>
      <c r="R126" s="329"/>
      <c r="S126" s="329"/>
      <c r="T126" s="329"/>
      <c r="U126" s="329"/>
      <c r="V126" s="251">
        <v>1</v>
      </c>
      <c r="W126" s="252">
        <v>0</v>
      </c>
      <c r="X126" s="4" t="s">
        <v>2</v>
      </c>
      <c r="Y126" s="12">
        <f>IFERROR(INDEX('Item Price Summary'!$O:$O,MATCH($D126,'Item Price Summary'!$G:$G,0))*V126*(1+W126),0)</f>
        <v>3.1184848484848485E-2</v>
      </c>
      <c r="Z126" s="329"/>
      <c r="AA126" s="329"/>
      <c r="AB126" s="329"/>
      <c r="AC126" s="329"/>
      <c r="AD126" s="251">
        <v>1.5</v>
      </c>
      <c r="AE126" s="252">
        <v>0</v>
      </c>
      <c r="AF126" s="4" t="s">
        <v>2</v>
      </c>
      <c r="AG126" s="12">
        <f>IFERROR(INDEX('Item Price Summary'!$O:$O,MATCH($D126,'Item Price Summary'!$G:$G,0))*AD126*(1+AE126),0)</f>
        <v>4.677727272727273E-2</v>
      </c>
      <c r="AH126" s="329"/>
      <c r="AI126" s="329"/>
      <c r="AJ126" s="331"/>
      <c r="AK126" s="329"/>
      <c r="AL126" s="258"/>
      <c r="AM126" s="259">
        <v>0</v>
      </c>
      <c r="AN126" s="30" t="s">
        <v>2</v>
      </c>
      <c r="AO126" s="33">
        <f>IFERROR(INDEX('Item Price Summary'!$O:$O,MATCH($D126,'Item Price Summary'!$G:$G,0))*AL126*(1+AM126),0)</f>
        <v>0</v>
      </c>
      <c r="AP126" s="340"/>
      <c r="AQ126" s="340"/>
      <c r="AR126" s="340"/>
      <c r="AS126" s="340"/>
    </row>
    <row r="127" spans="1:45" x14ac:dyDescent="0.25">
      <c r="A127">
        <f t="shared" si="129"/>
        <v>4</v>
      </c>
      <c r="B127" s="325"/>
      <c r="C127" s="326"/>
      <c r="D127" s="21" t="s">
        <v>489</v>
      </c>
      <c r="E127" s="21" t="s">
        <v>487</v>
      </c>
      <c r="F127" s="251">
        <v>30</v>
      </c>
      <c r="G127" s="252">
        <v>0</v>
      </c>
      <c r="H127" s="4" t="s">
        <v>2</v>
      </c>
      <c r="I127" s="12">
        <f>IFERROR(INDEX('Item Price Summary'!$O:$O,MATCH($D127,'Item Price Summary'!$G:$G,0))*F127*(1+G127),0)</f>
        <v>0.4659043659043659</v>
      </c>
      <c r="J127" s="329"/>
      <c r="K127" s="329"/>
      <c r="L127" s="329"/>
      <c r="M127" s="329"/>
      <c r="N127" s="260">
        <v>45</v>
      </c>
      <c r="O127" s="252">
        <v>0</v>
      </c>
      <c r="P127" s="4" t="s">
        <v>2</v>
      </c>
      <c r="Q127" s="12">
        <f>IFERROR(INDEX('Item Price Summary'!$O:$O,MATCH($D127,'Item Price Summary'!$G:$G,0))*N127*(1+O127),0)</f>
        <v>0.69885654885654891</v>
      </c>
      <c r="R127" s="329"/>
      <c r="S127" s="329"/>
      <c r="T127" s="329"/>
      <c r="U127" s="329"/>
      <c r="V127" s="251">
        <v>60</v>
      </c>
      <c r="W127" s="252">
        <v>0</v>
      </c>
      <c r="X127" s="4" t="s">
        <v>2</v>
      </c>
      <c r="Y127" s="12">
        <f>IFERROR(INDEX('Item Price Summary'!$O:$O,MATCH($D127,'Item Price Summary'!$G:$G,0))*V127*(1+W127),0)</f>
        <v>0.9318087318087318</v>
      </c>
      <c r="Z127" s="329"/>
      <c r="AA127" s="329"/>
      <c r="AB127" s="329"/>
      <c r="AC127" s="329"/>
      <c r="AD127" s="251">
        <v>75</v>
      </c>
      <c r="AE127" s="252">
        <v>0</v>
      </c>
      <c r="AF127" s="4" t="s">
        <v>2</v>
      </c>
      <c r="AG127" s="12">
        <f>IFERROR(INDEX('Item Price Summary'!$O:$O,MATCH($D127,'Item Price Summary'!$G:$G,0))*AD127*(1+AE127),0)</f>
        <v>1.1647609147609148</v>
      </c>
      <c r="AH127" s="329"/>
      <c r="AI127" s="329"/>
      <c r="AJ127" s="331"/>
      <c r="AK127" s="329"/>
      <c r="AL127" s="258"/>
      <c r="AM127" s="259">
        <v>0</v>
      </c>
      <c r="AN127" s="30" t="s">
        <v>2</v>
      </c>
      <c r="AO127" s="33">
        <f>IFERROR(INDEX('Item Price Summary'!$O:$O,MATCH($D127,'Item Price Summary'!$G:$G,0))*AL127*(1+AM127),0)</f>
        <v>0</v>
      </c>
      <c r="AP127" s="340"/>
      <c r="AQ127" s="340"/>
      <c r="AR127" s="340"/>
      <c r="AS127" s="340"/>
    </row>
    <row r="128" spans="1:45" x14ac:dyDescent="0.25">
      <c r="A128">
        <f t="shared" si="129"/>
        <v>5</v>
      </c>
      <c r="B128" s="325"/>
      <c r="C128" s="326"/>
      <c r="D128" s="21" t="s">
        <v>490</v>
      </c>
      <c r="E128" s="21" t="s">
        <v>491</v>
      </c>
      <c r="F128" s="251">
        <v>14</v>
      </c>
      <c r="G128" s="252">
        <v>0</v>
      </c>
      <c r="H128" s="4" t="s">
        <v>2</v>
      </c>
      <c r="I128" s="12">
        <f>IFERROR(INDEX('Item Price Summary'!$O:$O,MATCH($D128,'Item Price Summary'!$G:$G,0))*F128*(1+G128),0)</f>
        <v>0.24360000000000004</v>
      </c>
      <c r="J128" s="329"/>
      <c r="K128" s="329"/>
      <c r="L128" s="329"/>
      <c r="M128" s="329"/>
      <c r="N128" s="260">
        <v>21</v>
      </c>
      <c r="O128" s="252">
        <v>0</v>
      </c>
      <c r="P128" s="4" t="s">
        <v>2</v>
      </c>
      <c r="Q128" s="12">
        <f>IFERROR(INDEX('Item Price Summary'!$O:$O,MATCH($D128,'Item Price Summary'!$G:$G,0))*N128*(1+O128),0)</f>
        <v>0.36540000000000006</v>
      </c>
      <c r="R128" s="329"/>
      <c r="S128" s="329"/>
      <c r="T128" s="329"/>
      <c r="U128" s="329"/>
      <c r="V128" s="251">
        <v>28</v>
      </c>
      <c r="W128" s="252">
        <v>0</v>
      </c>
      <c r="X128" s="4" t="s">
        <v>2</v>
      </c>
      <c r="Y128" s="12">
        <f>IFERROR(INDEX('Item Price Summary'!$O:$O,MATCH($D128,'Item Price Summary'!$G:$G,0))*V128*(1+W128),0)</f>
        <v>0.48720000000000008</v>
      </c>
      <c r="Z128" s="329"/>
      <c r="AA128" s="329"/>
      <c r="AB128" s="329"/>
      <c r="AC128" s="329"/>
      <c r="AD128" s="251">
        <v>35</v>
      </c>
      <c r="AE128" s="252">
        <v>0</v>
      </c>
      <c r="AF128" s="4" t="s">
        <v>2</v>
      </c>
      <c r="AG128" s="12">
        <f>IFERROR(INDEX('Item Price Summary'!$O:$O,MATCH($D128,'Item Price Summary'!$G:$G,0))*AD128*(1+AE128),0)</f>
        <v>0.6090000000000001</v>
      </c>
      <c r="AH128" s="329"/>
      <c r="AI128" s="329"/>
      <c r="AJ128" s="331"/>
      <c r="AK128" s="329"/>
      <c r="AL128" s="258"/>
      <c r="AM128" s="259">
        <v>0</v>
      </c>
      <c r="AN128" s="30" t="s">
        <v>2</v>
      </c>
      <c r="AO128" s="33">
        <f>IFERROR(INDEX('Item Price Summary'!$O:$O,MATCH($D128,'Item Price Summary'!$G:$G,0))*AL128*(1+AM128),0)</f>
        <v>0</v>
      </c>
      <c r="AP128" s="340"/>
      <c r="AQ128" s="340"/>
      <c r="AR128" s="340"/>
      <c r="AS128" s="340"/>
    </row>
    <row r="129" spans="1:45" x14ac:dyDescent="0.25">
      <c r="A129">
        <f t="shared" si="129"/>
        <v>6</v>
      </c>
      <c r="B129" s="325"/>
      <c r="C129" s="326"/>
      <c r="D129" s="21" t="s">
        <v>435</v>
      </c>
      <c r="E129" s="21"/>
      <c r="F129" s="251"/>
      <c r="G129" s="252">
        <v>0</v>
      </c>
      <c r="H129" s="4" t="s">
        <v>2</v>
      </c>
      <c r="I129" s="38">
        <f>IFERROR(INDEX('Item Price Summary'!$O:$O,MATCH($D129,'Item Price Summary'!$G:$G,0))*F129*(1+G129),0)</f>
        <v>0</v>
      </c>
      <c r="J129" s="329"/>
      <c r="K129" s="329"/>
      <c r="L129" s="329"/>
      <c r="M129" s="329"/>
      <c r="N129" s="260"/>
      <c r="O129" s="252">
        <v>0</v>
      </c>
      <c r="P129" s="4" t="s">
        <v>2</v>
      </c>
      <c r="Q129" s="38">
        <f>IFERROR(INDEX('Item Price Summary'!$O:$O,MATCH($D129,'Item Price Summary'!$G:$G,0))*N129*(1+O129),0)</f>
        <v>0</v>
      </c>
      <c r="R129" s="329"/>
      <c r="S129" s="329"/>
      <c r="T129" s="329"/>
      <c r="U129" s="329"/>
      <c r="V129" s="251"/>
      <c r="W129" s="252">
        <v>0</v>
      </c>
      <c r="X129" s="4" t="s">
        <v>2</v>
      </c>
      <c r="Y129" s="38">
        <f>IFERROR(INDEX('Item Price Summary'!$O:$O,MATCH($D129,'Item Price Summary'!$G:$G,0))*V129*(1+W129),0)</f>
        <v>0</v>
      </c>
      <c r="Z129" s="329"/>
      <c r="AA129" s="329"/>
      <c r="AB129" s="329"/>
      <c r="AC129" s="329"/>
      <c r="AD129" s="258"/>
      <c r="AE129" s="259">
        <v>0</v>
      </c>
      <c r="AF129" s="30" t="s">
        <v>2</v>
      </c>
      <c r="AG129" s="33">
        <f>IFERROR(INDEX('Item Price Summary'!$O:$O,MATCH($D129,'Item Price Summary'!$G:$G,0))*AD129*(1+AE129),0)</f>
        <v>0</v>
      </c>
      <c r="AH129" s="329"/>
      <c r="AI129" s="329"/>
      <c r="AJ129" s="331"/>
      <c r="AK129" s="329"/>
      <c r="AL129" s="251"/>
      <c r="AM129" s="252">
        <v>0</v>
      </c>
      <c r="AN129" s="4" t="s">
        <v>2</v>
      </c>
      <c r="AO129" s="38">
        <f>IFERROR(INDEX('Item Price Summary'!$O:$O,MATCH($D129,'Item Price Summary'!$G:$G,0))*AL129*(1+AM129),0)</f>
        <v>0</v>
      </c>
      <c r="AP129" s="340"/>
      <c r="AQ129" s="340"/>
      <c r="AR129" s="340"/>
      <c r="AS129" s="340"/>
    </row>
    <row r="130" spans="1:45" x14ac:dyDescent="0.25">
      <c r="A130">
        <f t="shared" si="129"/>
        <v>7</v>
      </c>
      <c r="B130" s="325"/>
      <c r="C130" s="326"/>
      <c r="D130" s="21" t="s">
        <v>435</v>
      </c>
      <c r="E130" s="21"/>
      <c r="F130" s="251"/>
      <c r="G130" s="252">
        <v>0</v>
      </c>
      <c r="H130" s="4" t="s">
        <v>2</v>
      </c>
      <c r="I130" s="38">
        <f>IFERROR(INDEX('Item Price Summary'!$O:$O,MATCH($D130,'Item Price Summary'!$G:$G,0))*F130*(1+G130),0)</f>
        <v>0</v>
      </c>
      <c r="J130" s="329"/>
      <c r="K130" s="329"/>
      <c r="L130" s="329"/>
      <c r="M130" s="329"/>
      <c r="N130" s="260"/>
      <c r="O130" s="252">
        <v>0</v>
      </c>
      <c r="P130" s="4" t="s">
        <v>2</v>
      </c>
      <c r="Q130" s="38">
        <f>IFERROR(INDEX('Item Price Summary'!$O:$O,MATCH($D130,'Item Price Summary'!$G:$G,0))*N130*(1+O130),0)</f>
        <v>0</v>
      </c>
      <c r="R130" s="329"/>
      <c r="S130" s="329"/>
      <c r="T130" s="329"/>
      <c r="U130" s="329"/>
      <c r="V130" s="251"/>
      <c r="W130" s="252">
        <v>0</v>
      </c>
      <c r="X130" s="4" t="s">
        <v>2</v>
      </c>
      <c r="Y130" s="38">
        <f>IFERROR(INDEX('Item Price Summary'!$O:$O,MATCH($D130,'Item Price Summary'!$G:$G,0))*V130*(1+W130),0)</f>
        <v>0</v>
      </c>
      <c r="Z130" s="329"/>
      <c r="AA130" s="329"/>
      <c r="AB130" s="329"/>
      <c r="AC130" s="329"/>
      <c r="AD130" s="258"/>
      <c r="AE130" s="259">
        <v>0</v>
      </c>
      <c r="AF130" s="30" t="s">
        <v>2</v>
      </c>
      <c r="AG130" s="33">
        <f>IFERROR(INDEX('Item Price Summary'!$O:$O,MATCH($D130,'Item Price Summary'!$G:$G,0))*AD130*(1+AE130),0)</f>
        <v>0</v>
      </c>
      <c r="AH130" s="329"/>
      <c r="AI130" s="329"/>
      <c r="AJ130" s="331"/>
      <c r="AK130" s="329"/>
      <c r="AL130" s="251"/>
      <c r="AM130" s="252">
        <v>0</v>
      </c>
      <c r="AN130" s="4" t="s">
        <v>2</v>
      </c>
      <c r="AO130" s="38">
        <f>IFERROR(INDEX('Item Price Summary'!$O:$O,MATCH($D130,'Item Price Summary'!$G:$G,0))*AL130*(1+AM130),0)</f>
        <v>0</v>
      </c>
      <c r="AP130" s="340"/>
      <c r="AQ130" s="340"/>
      <c r="AR130" s="340"/>
      <c r="AS130" s="340"/>
    </row>
    <row r="131" spans="1:45" x14ac:dyDescent="0.25">
      <c r="A131">
        <f t="shared" si="129"/>
        <v>8</v>
      </c>
      <c r="B131" s="325"/>
      <c r="C131" s="326"/>
      <c r="D131" s="21" t="s">
        <v>435</v>
      </c>
      <c r="E131" s="21"/>
      <c r="F131" s="251"/>
      <c r="G131" s="252">
        <v>0</v>
      </c>
      <c r="H131" s="4" t="s">
        <v>2</v>
      </c>
      <c r="I131" s="38">
        <f>IFERROR(INDEX('Item Price Summary'!$O:$O,MATCH($D131,'Item Price Summary'!$G:$G,0))*F131*(1+G131),0)</f>
        <v>0</v>
      </c>
      <c r="J131" s="329"/>
      <c r="K131" s="329"/>
      <c r="L131" s="329"/>
      <c r="M131" s="329"/>
      <c r="N131" s="260"/>
      <c r="O131" s="252">
        <v>0</v>
      </c>
      <c r="P131" s="4" t="s">
        <v>2</v>
      </c>
      <c r="Q131" s="38">
        <f>IFERROR(INDEX('Item Price Summary'!$O:$O,MATCH($D131,'Item Price Summary'!$G:$G,0))*N131*(1+O131),0)</f>
        <v>0</v>
      </c>
      <c r="R131" s="329"/>
      <c r="S131" s="329"/>
      <c r="T131" s="329"/>
      <c r="U131" s="329"/>
      <c r="V131" s="251"/>
      <c r="W131" s="252">
        <v>0</v>
      </c>
      <c r="X131" s="4" t="s">
        <v>2</v>
      </c>
      <c r="Y131" s="38">
        <f>IFERROR(INDEX('Item Price Summary'!$O:$O,MATCH($D131,'Item Price Summary'!$G:$G,0))*V131*(1+W131),0)</f>
        <v>0</v>
      </c>
      <c r="Z131" s="329"/>
      <c r="AA131" s="329"/>
      <c r="AB131" s="329"/>
      <c r="AC131" s="329"/>
      <c r="AD131" s="258"/>
      <c r="AE131" s="259">
        <v>0</v>
      </c>
      <c r="AF131" s="30" t="s">
        <v>2</v>
      </c>
      <c r="AG131" s="33">
        <f>IFERROR(INDEX('Item Price Summary'!$O:$O,MATCH($D131,'Item Price Summary'!$G:$G,0))*AD131*(1+AE131),0)</f>
        <v>0</v>
      </c>
      <c r="AH131" s="329"/>
      <c r="AI131" s="329"/>
      <c r="AJ131" s="331"/>
      <c r="AK131" s="329"/>
      <c r="AL131" s="251"/>
      <c r="AM131" s="252">
        <v>0</v>
      </c>
      <c r="AN131" s="4" t="s">
        <v>2</v>
      </c>
      <c r="AO131" s="38">
        <f>IFERROR(INDEX('Item Price Summary'!$O:$O,MATCH($D131,'Item Price Summary'!$G:$G,0))*AL131*(1+AM131),0)</f>
        <v>0</v>
      </c>
      <c r="AP131" s="340"/>
      <c r="AQ131" s="340"/>
      <c r="AR131" s="340"/>
      <c r="AS131" s="340"/>
    </row>
    <row r="132" spans="1:45" x14ac:dyDescent="0.25">
      <c r="A132">
        <f t="shared" si="129"/>
        <v>9</v>
      </c>
      <c r="B132" s="325"/>
      <c r="C132" s="326"/>
      <c r="D132" s="21" t="s">
        <v>435</v>
      </c>
      <c r="E132" s="21"/>
      <c r="F132" s="251"/>
      <c r="G132" s="252">
        <v>0</v>
      </c>
      <c r="H132" s="4" t="s">
        <v>2</v>
      </c>
      <c r="I132" s="38">
        <f>IFERROR(INDEX('Item Price Summary'!$O:$O,MATCH($D132,'Item Price Summary'!$G:$G,0))*F132*(1+G132),0)</f>
        <v>0</v>
      </c>
      <c r="J132" s="329"/>
      <c r="K132" s="329"/>
      <c r="L132" s="329"/>
      <c r="M132" s="329"/>
      <c r="N132" s="260"/>
      <c r="O132" s="252">
        <v>0</v>
      </c>
      <c r="P132" s="4" t="s">
        <v>2</v>
      </c>
      <c r="Q132" s="38">
        <f>IFERROR(INDEX('Item Price Summary'!$O:$O,MATCH($D132,'Item Price Summary'!$G:$G,0))*N132*(1+O132),0)</f>
        <v>0</v>
      </c>
      <c r="R132" s="329"/>
      <c r="S132" s="329"/>
      <c r="T132" s="329"/>
      <c r="U132" s="329"/>
      <c r="V132" s="251"/>
      <c r="W132" s="252">
        <v>0</v>
      </c>
      <c r="X132" s="4" t="s">
        <v>2</v>
      </c>
      <c r="Y132" s="38">
        <f>IFERROR(INDEX('Item Price Summary'!$O:$O,MATCH($D132,'Item Price Summary'!$G:$G,0))*V132*(1+W132),0)</f>
        <v>0</v>
      </c>
      <c r="Z132" s="329"/>
      <c r="AA132" s="329"/>
      <c r="AB132" s="329"/>
      <c r="AC132" s="329"/>
      <c r="AD132" s="258"/>
      <c r="AE132" s="259">
        <v>0</v>
      </c>
      <c r="AF132" s="30" t="s">
        <v>2</v>
      </c>
      <c r="AG132" s="33">
        <f>IFERROR(INDEX('Item Price Summary'!$O:$O,MATCH($D132,'Item Price Summary'!$G:$G,0))*AD132*(1+AE132),0)</f>
        <v>0</v>
      </c>
      <c r="AH132" s="329"/>
      <c r="AI132" s="329"/>
      <c r="AJ132" s="331"/>
      <c r="AK132" s="329"/>
      <c r="AL132" s="251"/>
      <c r="AM132" s="252">
        <v>0</v>
      </c>
      <c r="AN132" s="4" t="s">
        <v>2</v>
      </c>
      <c r="AO132" s="38">
        <f>IFERROR(INDEX('Item Price Summary'!$O:$O,MATCH($D132,'Item Price Summary'!$G:$G,0))*AL132*(1+AM132),0)</f>
        <v>0</v>
      </c>
      <c r="AP132" s="340"/>
      <c r="AQ132" s="340"/>
      <c r="AR132" s="340"/>
      <c r="AS132" s="340"/>
    </row>
    <row r="133" spans="1:45" x14ac:dyDescent="0.25">
      <c r="A133">
        <f t="shared" si="129"/>
        <v>10</v>
      </c>
      <c r="B133" s="325"/>
      <c r="C133" s="326"/>
      <c r="D133" s="21" t="s">
        <v>435</v>
      </c>
      <c r="E133" s="21"/>
      <c r="F133" s="251"/>
      <c r="G133" s="252">
        <v>0</v>
      </c>
      <c r="H133" s="4" t="s">
        <v>2</v>
      </c>
      <c r="I133" s="12">
        <f>IFERROR(INDEX('Item Price Summary'!$O:$O,MATCH($D133,'Item Price Summary'!$G:$G,0))*F133*(1+G133),0)</f>
        <v>0</v>
      </c>
      <c r="J133" s="329"/>
      <c r="K133" s="329"/>
      <c r="L133" s="329"/>
      <c r="M133" s="329"/>
      <c r="N133" s="260"/>
      <c r="O133" s="252">
        <v>0</v>
      </c>
      <c r="P133" s="4" t="s">
        <v>2</v>
      </c>
      <c r="Q133" s="12">
        <f>IFERROR(INDEX('Item Price Summary'!$O:$O,MATCH($D133,'Item Price Summary'!$G:$G,0))*N133*(1+O133),0)</f>
        <v>0</v>
      </c>
      <c r="R133" s="329"/>
      <c r="S133" s="329"/>
      <c r="T133" s="329"/>
      <c r="U133" s="329"/>
      <c r="V133" s="251"/>
      <c r="W133" s="252">
        <v>0</v>
      </c>
      <c r="X133" s="4" t="s">
        <v>2</v>
      </c>
      <c r="Y133" s="12">
        <f>IFERROR(INDEX('Item Price Summary'!$O:$O,MATCH($D133,'Item Price Summary'!$G:$G,0))*V133*(1+W133),0)</f>
        <v>0</v>
      </c>
      <c r="Z133" s="329"/>
      <c r="AA133" s="329"/>
      <c r="AB133" s="329"/>
      <c r="AC133" s="329"/>
      <c r="AD133" s="251"/>
      <c r="AE133" s="252">
        <v>0</v>
      </c>
      <c r="AF133" s="4"/>
      <c r="AG133" s="12">
        <f>IFERROR(INDEX('Item Price Summary'!$O:$O,MATCH($D133,'Item Price Summary'!$G:$G,0))*AD133*(1+AE133),0)</f>
        <v>0</v>
      </c>
      <c r="AH133" s="329"/>
      <c r="AI133" s="329"/>
      <c r="AJ133" s="331"/>
      <c r="AK133" s="329"/>
      <c r="AL133" s="258"/>
      <c r="AM133" s="259">
        <v>0</v>
      </c>
      <c r="AN133" s="30" t="s">
        <v>2</v>
      </c>
      <c r="AO133" s="33">
        <f>IFERROR(INDEX('Item Price Summary'!$O:$O,MATCH($D133,'Item Price Summary'!$G:$G,0))*AL133*(1+AM133),0)</f>
        <v>0</v>
      </c>
      <c r="AP133" s="340"/>
      <c r="AQ133" s="340"/>
      <c r="AR133" s="340"/>
      <c r="AS133" s="340"/>
    </row>
    <row r="134" spans="1:45" x14ac:dyDescent="0.25">
      <c r="A134">
        <v>1</v>
      </c>
      <c r="B134" s="325"/>
      <c r="C134" s="326" t="s">
        <v>504</v>
      </c>
      <c r="D134" s="21" t="s">
        <v>52</v>
      </c>
      <c r="E134" s="21"/>
      <c r="F134" s="251">
        <v>100</v>
      </c>
      <c r="G134" s="252">
        <v>0.02</v>
      </c>
      <c r="H134" s="4" t="s">
        <v>2</v>
      </c>
      <c r="I134" s="12">
        <f>IFERROR(INDEX('Item Price Summary'!$O:$O,MATCH($D134,'Item Price Summary'!$G:$G,0))*F134*(1+G134),0)</f>
        <v>0.64802144249512672</v>
      </c>
      <c r="J134" s="331">
        <f>SUM(I134:I143)</f>
        <v>1.1733615618458968</v>
      </c>
      <c r="K134" s="329">
        <f>J134/$G$4</f>
        <v>0.17644534764599951</v>
      </c>
      <c r="L134" s="331">
        <f>SUM(I134:I143)+$H$4</f>
        <v>1.4270132285125634</v>
      </c>
      <c r="M134" s="329">
        <f>L134/$G$4</f>
        <v>0.21458845541542307</v>
      </c>
      <c r="N134" s="260">
        <v>150</v>
      </c>
      <c r="O134" s="252">
        <v>0.02</v>
      </c>
      <c r="P134" s="4" t="s">
        <v>2</v>
      </c>
      <c r="Q134" s="12">
        <f>IFERROR(INDEX('Item Price Summary'!$O:$O,MATCH($D134,'Item Price Summary'!$G:$G,0))*N134*(1+O134),0)</f>
        <v>0.97203216374269008</v>
      </c>
      <c r="R134" s="331">
        <f>SUM(Q134:Q143)</f>
        <v>1.7600423427688452</v>
      </c>
      <c r="S134" s="329">
        <f>R134/$G$5</f>
        <v>0.23007089447958759</v>
      </c>
      <c r="T134" s="331">
        <f>SUM(Q134:Q143)+$H$5</f>
        <v>2.0188640094355117</v>
      </c>
      <c r="U134" s="329">
        <f>T134/$G$5</f>
        <v>0.26390379208307341</v>
      </c>
      <c r="V134" s="251">
        <v>200</v>
      </c>
      <c r="W134" s="252">
        <v>0.02</v>
      </c>
      <c r="X134" s="4" t="s">
        <v>2</v>
      </c>
      <c r="Y134" s="12">
        <f>IFERROR(INDEX('Item Price Summary'!$O:$O,MATCH($D134,'Item Price Summary'!$G:$G,0))*V134*(1+W134),0)</f>
        <v>1.2960428849902534</v>
      </c>
      <c r="Z134" s="331">
        <f>SUM(Y134:Y143)</f>
        <v>2.3467231236917936</v>
      </c>
      <c r="AA134" s="329">
        <f>Z134/$G$6</f>
        <v>0.27129747094702816</v>
      </c>
      <c r="AB134" s="331">
        <f>SUM(Y134:Y143)+$H$6</f>
        <v>2.6389347903584603</v>
      </c>
      <c r="AC134" s="329">
        <f>AB134/$G$6</f>
        <v>0.30507916651542893</v>
      </c>
      <c r="AD134" s="251">
        <v>300</v>
      </c>
      <c r="AE134" s="252">
        <v>0.02</v>
      </c>
      <c r="AF134" s="4" t="s">
        <v>2</v>
      </c>
      <c r="AG134" s="12">
        <f>IFERROR(INDEX('Item Price Summary'!$O:$O,MATCH($D134,'Item Price Summary'!$G:$G,0))*AD134*(1+AE134),0)</f>
        <v>1.9440643274853802</v>
      </c>
      <c r="AH134" s="331">
        <f>SUM(AG134:AG143)</f>
        <v>3.536801790800848</v>
      </c>
      <c r="AI134" s="329" t="e">
        <f>AH134/$G$7</f>
        <v>#VALUE!</v>
      </c>
      <c r="AJ134" s="331" t="e">
        <f>SUM(AG134:AG143)+$H$7</f>
        <v>#VALUE!</v>
      </c>
      <c r="AK134" s="329" t="e">
        <f>AJ134/$G$7</f>
        <v>#VALUE!</v>
      </c>
      <c r="AL134" s="258">
        <v>300</v>
      </c>
      <c r="AM134" s="259">
        <v>0.02</v>
      </c>
      <c r="AN134" s="30" t="s">
        <v>2</v>
      </c>
      <c r="AO134" s="33">
        <f>IFERROR(INDEX('Item Price Summary'!$O:$O,MATCH($D134,'Item Price Summary'!$G:$G,0))*AL134*(1+AM134),0)</f>
        <v>1.9440643274853802</v>
      </c>
      <c r="AP134" s="341">
        <f>SUM(AO134:AO143)</f>
        <v>2.8645647485380117</v>
      </c>
      <c r="AQ134" s="340">
        <f t="shared" ref="AQ134" si="130">AP134/$G$8</f>
        <v>0.26897321582516542</v>
      </c>
      <c r="AR134" s="341">
        <f t="shared" ref="AR134" si="131">SUM(AO134:AO143)+$H$8</f>
        <v>3.5804180818713451</v>
      </c>
      <c r="AS134" s="340">
        <f t="shared" ref="AS134" si="132">AR134/$G$8</f>
        <v>0.33618949125552533</v>
      </c>
    </row>
    <row r="135" spans="1:45" x14ac:dyDescent="0.25">
      <c r="A135">
        <f>A134+1</f>
        <v>2</v>
      </c>
      <c r="B135" s="325"/>
      <c r="C135" s="326"/>
      <c r="D135" s="21" t="s">
        <v>58</v>
      </c>
      <c r="E135" s="21" t="s">
        <v>110</v>
      </c>
      <c r="F135" s="251">
        <v>18</v>
      </c>
      <c r="G135" s="252">
        <v>0</v>
      </c>
      <c r="H135" s="4" t="s">
        <v>2</v>
      </c>
      <c r="I135" s="12">
        <f>IFERROR(INDEX('Item Price Summary'!$O:$O,MATCH($D135,'Item Price Summary'!$G:$G,0))*F135*(1+G135),0)</f>
        <v>0.217584</v>
      </c>
      <c r="J135" s="329"/>
      <c r="K135" s="329"/>
      <c r="L135" s="329"/>
      <c r="M135" s="329"/>
      <c r="N135" s="260">
        <v>27</v>
      </c>
      <c r="O135" s="252">
        <v>0</v>
      </c>
      <c r="P135" s="4" t="s">
        <v>2</v>
      </c>
      <c r="Q135" s="12">
        <f>IFERROR(INDEX('Item Price Summary'!$O:$O,MATCH($D135,'Item Price Summary'!$G:$G,0))*N135*(1+O135),0)</f>
        <v>0.326376</v>
      </c>
      <c r="R135" s="329"/>
      <c r="S135" s="329"/>
      <c r="T135" s="329"/>
      <c r="U135" s="329"/>
      <c r="V135" s="251">
        <v>36</v>
      </c>
      <c r="W135" s="252">
        <v>0</v>
      </c>
      <c r="X135" s="4" t="s">
        <v>2</v>
      </c>
      <c r="Y135" s="12">
        <f>IFERROR(INDEX('Item Price Summary'!$O:$O,MATCH($D135,'Item Price Summary'!$G:$G,0))*V135*(1+W135),0)</f>
        <v>0.435168</v>
      </c>
      <c r="Z135" s="329"/>
      <c r="AA135" s="329"/>
      <c r="AB135" s="329"/>
      <c r="AC135" s="329"/>
      <c r="AD135" s="251">
        <v>54</v>
      </c>
      <c r="AE135" s="252">
        <v>0</v>
      </c>
      <c r="AF135" s="4" t="s">
        <v>2</v>
      </c>
      <c r="AG135" s="12">
        <f>IFERROR(INDEX('Item Price Summary'!$O:$O,MATCH($D135,'Item Price Summary'!$G:$G,0))*AD135*(1+AE135),0)</f>
        <v>0.652752</v>
      </c>
      <c r="AH135" s="329"/>
      <c r="AI135" s="329"/>
      <c r="AJ135" s="331"/>
      <c r="AK135" s="329"/>
      <c r="AL135" s="258">
        <v>54</v>
      </c>
      <c r="AM135" s="259">
        <v>0</v>
      </c>
      <c r="AN135" s="30" t="s">
        <v>2</v>
      </c>
      <c r="AO135" s="33">
        <f>IFERROR(INDEX('Item Price Summary'!$O:$O,MATCH($D135,'Item Price Summary'!$G:$G,0))*AL135*(1+AM135),0)</f>
        <v>0.652752</v>
      </c>
      <c r="AP135" s="340"/>
      <c r="AQ135" s="340"/>
      <c r="AR135" s="340"/>
      <c r="AS135" s="340"/>
    </row>
    <row r="136" spans="1:45" x14ac:dyDescent="0.25">
      <c r="A136">
        <f t="shared" ref="A136:A143" si="133">A135+1</f>
        <v>3</v>
      </c>
      <c r="B136" s="325"/>
      <c r="C136" s="326"/>
      <c r="D136" s="21" t="s">
        <v>53</v>
      </c>
      <c r="E136" s="21" t="s">
        <v>110</v>
      </c>
      <c r="F136" s="251">
        <v>15</v>
      </c>
      <c r="G136" s="252">
        <v>0</v>
      </c>
      <c r="H136" s="4" t="s">
        <v>2</v>
      </c>
      <c r="I136" s="12">
        <f>IFERROR(INDEX('Item Price Summary'!$O:$O,MATCH($D136,'Item Price Summary'!$G:$G,0))*F136*(1+G136),0)</f>
        <v>6.6960000000000006E-2</v>
      </c>
      <c r="J136" s="329"/>
      <c r="K136" s="329"/>
      <c r="L136" s="329"/>
      <c r="M136" s="329"/>
      <c r="N136" s="260">
        <v>22.5</v>
      </c>
      <c r="O136" s="252">
        <v>0</v>
      </c>
      <c r="P136" s="4" t="s">
        <v>2</v>
      </c>
      <c r="Q136" s="12">
        <f>IFERROR(INDEX('Item Price Summary'!$O:$O,MATCH($D136,'Item Price Summary'!$G:$G,0))*N136*(1+O136),0)</f>
        <v>0.10044</v>
      </c>
      <c r="R136" s="329"/>
      <c r="S136" s="329"/>
      <c r="T136" s="329"/>
      <c r="U136" s="329"/>
      <c r="V136" s="251">
        <v>30</v>
      </c>
      <c r="W136" s="252">
        <v>0</v>
      </c>
      <c r="X136" s="4" t="s">
        <v>2</v>
      </c>
      <c r="Y136" s="12">
        <f>IFERROR(INDEX('Item Price Summary'!$O:$O,MATCH($D136,'Item Price Summary'!$G:$G,0))*V136*(1+W136),0)</f>
        <v>0.13392000000000001</v>
      </c>
      <c r="Z136" s="329"/>
      <c r="AA136" s="329"/>
      <c r="AB136" s="329"/>
      <c r="AC136" s="329"/>
      <c r="AD136" s="251">
        <v>45</v>
      </c>
      <c r="AE136" s="252">
        <v>0</v>
      </c>
      <c r="AF136" s="4" t="s">
        <v>2</v>
      </c>
      <c r="AG136" s="12">
        <f>IFERROR(INDEX('Item Price Summary'!$O:$O,MATCH($D136,'Item Price Summary'!$G:$G,0))*AD136*(1+AE136),0)</f>
        <v>0.20088</v>
      </c>
      <c r="AH136" s="329"/>
      <c r="AI136" s="329"/>
      <c r="AJ136" s="331"/>
      <c r="AK136" s="329"/>
      <c r="AL136" s="258">
        <v>45</v>
      </c>
      <c r="AM136" s="259">
        <v>0</v>
      </c>
      <c r="AN136" s="30" t="s">
        <v>2</v>
      </c>
      <c r="AO136" s="33">
        <f>IFERROR(INDEX('Item Price Summary'!$O:$O,MATCH($D136,'Item Price Summary'!$G:$G,0))*AL136*(1+AM136),0)</f>
        <v>0.20088</v>
      </c>
      <c r="AP136" s="340"/>
      <c r="AQ136" s="340"/>
      <c r="AR136" s="340"/>
      <c r="AS136" s="340"/>
    </row>
    <row r="137" spans="1:45" x14ac:dyDescent="0.25">
      <c r="A137">
        <f t="shared" si="133"/>
        <v>4</v>
      </c>
      <c r="B137" s="325"/>
      <c r="C137" s="326"/>
      <c r="D137" s="21" t="s">
        <v>340</v>
      </c>
      <c r="E137" s="21" t="s">
        <v>110</v>
      </c>
      <c r="F137" s="251">
        <v>5</v>
      </c>
      <c r="G137" s="252">
        <v>0</v>
      </c>
      <c r="H137" s="4" t="s">
        <v>2</v>
      </c>
      <c r="I137" s="12">
        <f>IFERROR(INDEX('Item Price Summary'!$O:$O,MATCH($D137,'Item Price Summary'!$G:$G,0))*F137*(1+G137),0)</f>
        <v>1.6717105263157894E-2</v>
      </c>
      <c r="J137" s="329"/>
      <c r="K137" s="329"/>
      <c r="L137" s="329"/>
      <c r="M137" s="329"/>
      <c r="N137" s="260">
        <v>7.5</v>
      </c>
      <c r="O137" s="252">
        <v>0</v>
      </c>
      <c r="P137" s="4" t="s">
        <v>2</v>
      </c>
      <c r="Q137" s="12">
        <f>IFERROR(INDEX('Item Price Summary'!$O:$O,MATCH($D137,'Item Price Summary'!$G:$G,0))*N137*(1+O137),0)</f>
        <v>2.5075657894736841E-2</v>
      </c>
      <c r="R137" s="329"/>
      <c r="S137" s="329"/>
      <c r="T137" s="329"/>
      <c r="U137" s="329"/>
      <c r="V137" s="251">
        <v>10</v>
      </c>
      <c r="W137" s="252">
        <v>0</v>
      </c>
      <c r="X137" s="4" t="s">
        <v>2</v>
      </c>
      <c r="Y137" s="12">
        <f>IFERROR(INDEX('Item Price Summary'!$O:$O,MATCH($D137,'Item Price Summary'!$G:$G,0))*V137*(1+W137),0)</f>
        <v>3.3434210526315788E-2</v>
      </c>
      <c r="Z137" s="329"/>
      <c r="AA137" s="329"/>
      <c r="AB137" s="329"/>
      <c r="AC137" s="329"/>
      <c r="AD137" s="251">
        <v>20</v>
      </c>
      <c r="AE137" s="252">
        <v>0</v>
      </c>
      <c r="AF137" s="4" t="s">
        <v>2</v>
      </c>
      <c r="AG137" s="12">
        <f>IFERROR(INDEX('Item Price Summary'!$O:$O,MATCH($D137,'Item Price Summary'!$G:$G,0))*AD137*(1+AE137),0)</f>
        <v>6.6868421052631577E-2</v>
      </c>
      <c r="AH137" s="329"/>
      <c r="AI137" s="329"/>
      <c r="AJ137" s="331"/>
      <c r="AK137" s="329"/>
      <c r="AL137" s="258">
        <v>20</v>
      </c>
      <c r="AM137" s="259">
        <v>0</v>
      </c>
      <c r="AN137" s="30" t="s">
        <v>2</v>
      </c>
      <c r="AO137" s="33">
        <f>IFERROR(INDEX('Item Price Summary'!$O:$O,MATCH($D137,'Item Price Summary'!$G:$G,0))*AL137*(1+AM137),0)</f>
        <v>6.6868421052631577E-2</v>
      </c>
      <c r="AP137" s="340"/>
      <c r="AQ137" s="340"/>
      <c r="AR137" s="340"/>
      <c r="AS137" s="340"/>
    </row>
    <row r="138" spans="1:45" x14ac:dyDescent="0.25">
      <c r="A138">
        <f t="shared" si="133"/>
        <v>5</v>
      </c>
      <c r="B138" s="325"/>
      <c r="C138" s="326"/>
      <c r="D138" s="21" t="s">
        <v>21</v>
      </c>
      <c r="E138" s="21" t="s">
        <v>487</v>
      </c>
      <c r="F138" s="251">
        <v>28</v>
      </c>
      <c r="G138" s="252">
        <v>0</v>
      </c>
      <c r="H138" s="4" t="s">
        <v>2</v>
      </c>
      <c r="I138" s="12">
        <f>IFERROR(INDEX('Item Price Summary'!$O:$O,MATCH($D138,'Item Price Summary'!$G:$G,0))*F138*(1+G138),0)</f>
        <v>0.22407901408761216</v>
      </c>
      <c r="J138" s="329"/>
      <c r="K138" s="329"/>
      <c r="L138" s="329"/>
      <c r="M138" s="329"/>
      <c r="N138" s="260">
        <v>42</v>
      </c>
      <c r="O138" s="252">
        <v>0</v>
      </c>
      <c r="P138" s="4" t="s">
        <v>2</v>
      </c>
      <c r="Q138" s="12">
        <f>IFERROR(INDEX('Item Price Summary'!$O:$O,MATCH($D138,'Item Price Summary'!$G:$G,0))*N138*(1+O138),0)</f>
        <v>0.33611852113141821</v>
      </c>
      <c r="R138" s="329"/>
      <c r="S138" s="329"/>
      <c r="T138" s="329"/>
      <c r="U138" s="329"/>
      <c r="V138" s="251">
        <v>56</v>
      </c>
      <c r="W138" s="252">
        <v>0</v>
      </c>
      <c r="X138" s="4" t="s">
        <v>2</v>
      </c>
      <c r="Y138" s="12">
        <f>IFERROR(INDEX('Item Price Summary'!$O:$O,MATCH($D138,'Item Price Summary'!$G:$G,0))*V138*(1+W138),0)</f>
        <v>0.44815802817522432</v>
      </c>
      <c r="Z138" s="329"/>
      <c r="AA138" s="329"/>
      <c r="AB138" s="329"/>
      <c r="AC138" s="329"/>
      <c r="AD138" s="251">
        <v>84</v>
      </c>
      <c r="AE138" s="252">
        <v>0</v>
      </c>
      <c r="AF138" s="4" t="s">
        <v>2</v>
      </c>
      <c r="AG138" s="12">
        <f>IFERROR(INDEX('Item Price Summary'!$O:$O,MATCH($D138,'Item Price Summary'!$G:$G,0))*AD138*(1+AE138),0)</f>
        <v>0.67223704226283643</v>
      </c>
      <c r="AH138" s="329"/>
      <c r="AI138" s="329"/>
      <c r="AJ138" s="331"/>
      <c r="AK138" s="329"/>
      <c r="AL138" s="258"/>
      <c r="AM138" s="259">
        <v>0</v>
      </c>
      <c r="AN138" s="30" t="s">
        <v>2</v>
      </c>
      <c r="AO138" s="33">
        <f>IFERROR(INDEX('Item Price Summary'!$O:$O,MATCH($D138,'Item Price Summary'!$G:$G,0))*AL138*(1+AM138),0)</f>
        <v>0</v>
      </c>
      <c r="AP138" s="340"/>
      <c r="AQ138" s="340"/>
      <c r="AR138" s="340"/>
      <c r="AS138" s="340"/>
    </row>
    <row r="139" spans="1:45" x14ac:dyDescent="0.25">
      <c r="A139">
        <f t="shared" si="133"/>
        <v>6</v>
      </c>
      <c r="B139" s="325"/>
      <c r="C139" s="326"/>
      <c r="D139" s="21" t="s">
        <v>435</v>
      </c>
      <c r="E139" s="21"/>
      <c r="F139" s="251"/>
      <c r="G139" s="252">
        <v>0</v>
      </c>
      <c r="H139" s="4" t="s">
        <v>2</v>
      </c>
      <c r="I139" s="38">
        <f>IFERROR(INDEX('Item Price Summary'!$O:$O,MATCH($D139,'Item Price Summary'!$G:$G,0))*F139*(1+G139),0)</f>
        <v>0</v>
      </c>
      <c r="J139" s="329"/>
      <c r="K139" s="329"/>
      <c r="L139" s="329"/>
      <c r="M139" s="329"/>
      <c r="N139" s="260"/>
      <c r="O139" s="252">
        <v>0</v>
      </c>
      <c r="P139" s="4" t="s">
        <v>2</v>
      </c>
      <c r="Q139" s="38">
        <f>IFERROR(INDEX('Item Price Summary'!$O:$O,MATCH($D139,'Item Price Summary'!$G:$G,0))*N139*(1+O139),0)</f>
        <v>0</v>
      </c>
      <c r="R139" s="329"/>
      <c r="S139" s="329"/>
      <c r="T139" s="329"/>
      <c r="U139" s="329"/>
      <c r="V139" s="251"/>
      <c r="W139" s="252">
        <v>0</v>
      </c>
      <c r="X139" s="4" t="s">
        <v>2</v>
      </c>
      <c r="Y139" s="38">
        <f>IFERROR(INDEX('Item Price Summary'!$O:$O,MATCH($D139,'Item Price Summary'!$G:$G,0))*V139*(1+W139),0)</f>
        <v>0</v>
      </c>
      <c r="Z139" s="329"/>
      <c r="AA139" s="329"/>
      <c r="AB139" s="329"/>
      <c r="AC139" s="329"/>
      <c r="AD139" s="258"/>
      <c r="AE139" s="259">
        <v>0</v>
      </c>
      <c r="AF139" s="30" t="s">
        <v>2</v>
      </c>
      <c r="AG139" s="33">
        <f>IFERROR(INDEX('Item Price Summary'!$O:$O,MATCH($D139,'Item Price Summary'!$G:$G,0))*AD139*(1+AE139),0)</f>
        <v>0</v>
      </c>
      <c r="AH139" s="329"/>
      <c r="AI139" s="329"/>
      <c r="AJ139" s="331"/>
      <c r="AK139" s="329"/>
      <c r="AL139" s="251"/>
      <c r="AM139" s="252">
        <v>0</v>
      </c>
      <c r="AN139" s="4" t="s">
        <v>2</v>
      </c>
      <c r="AO139" s="38">
        <f>IFERROR(INDEX('Item Price Summary'!$O:$O,MATCH($D139,'Item Price Summary'!$G:$G,0))*AL139*(1+AM139),0)</f>
        <v>0</v>
      </c>
      <c r="AP139" s="340"/>
      <c r="AQ139" s="340"/>
      <c r="AR139" s="340"/>
      <c r="AS139" s="340"/>
    </row>
    <row r="140" spans="1:45" x14ac:dyDescent="0.25">
      <c r="A140">
        <f t="shared" si="133"/>
        <v>7</v>
      </c>
      <c r="B140" s="325"/>
      <c r="C140" s="326"/>
      <c r="D140" s="21" t="s">
        <v>435</v>
      </c>
      <c r="E140" s="21"/>
      <c r="F140" s="251"/>
      <c r="G140" s="252">
        <v>0</v>
      </c>
      <c r="H140" s="4" t="s">
        <v>2</v>
      </c>
      <c r="I140" s="38">
        <f>IFERROR(INDEX('Item Price Summary'!$O:$O,MATCH($D140,'Item Price Summary'!$G:$G,0))*F140*(1+G140),0)</f>
        <v>0</v>
      </c>
      <c r="J140" s="329"/>
      <c r="K140" s="329"/>
      <c r="L140" s="329"/>
      <c r="M140" s="329"/>
      <c r="N140" s="260"/>
      <c r="O140" s="252">
        <v>0</v>
      </c>
      <c r="P140" s="4" t="s">
        <v>2</v>
      </c>
      <c r="Q140" s="38">
        <f>IFERROR(INDEX('Item Price Summary'!$O:$O,MATCH($D140,'Item Price Summary'!$G:$G,0))*N140*(1+O140),0)</f>
        <v>0</v>
      </c>
      <c r="R140" s="329"/>
      <c r="S140" s="329"/>
      <c r="T140" s="329"/>
      <c r="U140" s="329"/>
      <c r="V140" s="251"/>
      <c r="W140" s="252">
        <v>0</v>
      </c>
      <c r="X140" s="4" t="s">
        <v>2</v>
      </c>
      <c r="Y140" s="38">
        <f>IFERROR(INDEX('Item Price Summary'!$O:$O,MATCH($D140,'Item Price Summary'!$G:$G,0))*V140*(1+W140),0)</f>
        <v>0</v>
      </c>
      <c r="Z140" s="329"/>
      <c r="AA140" s="329"/>
      <c r="AB140" s="329"/>
      <c r="AC140" s="329"/>
      <c r="AD140" s="258"/>
      <c r="AE140" s="259">
        <v>0</v>
      </c>
      <c r="AF140" s="30" t="s">
        <v>2</v>
      </c>
      <c r="AG140" s="33">
        <f>IFERROR(INDEX('Item Price Summary'!$O:$O,MATCH($D140,'Item Price Summary'!$G:$G,0))*AD140*(1+AE140),0)</f>
        <v>0</v>
      </c>
      <c r="AH140" s="329"/>
      <c r="AI140" s="329"/>
      <c r="AJ140" s="331"/>
      <c r="AK140" s="329"/>
      <c r="AL140" s="251"/>
      <c r="AM140" s="252">
        <v>0</v>
      </c>
      <c r="AN140" s="4" t="s">
        <v>2</v>
      </c>
      <c r="AO140" s="38">
        <f>IFERROR(INDEX('Item Price Summary'!$O:$O,MATCH($D140,'Item Price Summary'!$G:$G,0))*AL140*(1+AM140),0)</f>
        <v>0</v>
      </c>
      <c r="AP140" s="340"/>
      <c r="AQ140" s="340"/>
      <c r="AR140" s="340"/>
      <c r="AS140" s="340"/>
    </row>
    <row r="141" spans="1:45" x14ac:dyDescent="0.25">
      <c r="A141">
        <f t="shared" si="133"/>
        <v>8</v>
      </c>
      <c r="B141" s="325"/>
      <c r="C141" s="326"/>
      <c r="D141" s="21" t="s">
        <v>435</v>
      </c>
      <c r="E141" s="21"/>
      <c r="F141" s="251"/>
      <c r="G141" s="252">
        <v>0</v>
      </c>
      <c r="H141" s="4" t="s">
        <v>2</v>
      </c>
      <c r="I141" s="38">
        <f>IFERROR(INDEX('Item Price Summary'!$O:$O,MATCH($D141,'Item Price Summary'!$G:$G,0))*F141*(1+G141),0)</f>
        <v>0</v>
      </c>
      <c r="J141" s="329"/>
      <c r="K141" s="329"/>
      <c r="L141" s="329"/>
      <c r="M141" s="329"/>
      <c r="N141" s="260"/>
      <c r="O141" s="252">
        <v>0</v>
      </c>
      <c r="P141" s="4" t="s">
        <v>2</v>
      </c>
      <c r="Q141" s="38">
        <f>IFERROR(INDEX('Item Price Summary'!$O:$O,MATCH($D141,'Item Price Summary'!$G:$G,0))*N141*(1+O141),0)</f>
        <v>0</v>
      </c>
      <c r="R141" s="329"/>
      <c r="S141" s="329"/>
      <c r="T141" s="329"/>
      <c r="U141" s="329"/>
      <c r="V141" s="251"/>
      <c r="W141" s="252">
        <v>0</v>
      </c>
      <c r="X141" s="4" t="s">
        <v>2</v>
      </c>
      <c r="Y141" s="38">
        <f>IFERROR(INDEX('Item Price Summary'!$O:$O,MATCH($D141,'Item Price Summary'!$G:$G,0))*V141*(1+W141),0)</f>
        <v>0</v>
      </c>
      <c r="Z141" s="329"/>
      <c r="AA141" s="329"/>
      <c r="AB141" s="329"/>
      <c r="AC141" s="329"/>
      <c r="AD141" s="258"/>
      <c r="AE141" s="259">
        <v>0</v>
      </c>
      <c r="AF141" s="30" t="s">
        <v>2</v>
      </c>
      <c r="AG141" s="33">
        <f>IFERROR(INDEX('Item Price Summary'!$O:$O,MATCH($D141,'Item Price Summary'!$G:$G,0))*AD141*(1+AE141),0)</f>
        <v>0</v>
      </c>
      <c r="AH141" s="329"/>
      <c r="AI141" s="329"/>
      <c r="AJ141" s="331"/>
      <c r="AK141" s="329"/>
      <c r="AL141" s="251"/>
      <c r="AM141" s="252">
        <v>0</v>
      </c>
      <c r="AN141" s="4" t="s">
        <v>2</v>
      </c>
      <c r="AO141" s="38">
        <f>IFERROR(INDEX('Item Price Summary'!$O:$O,MATCH($D141,'Item Price Summary'!$G:$G,0))*AL141*(1+AM141),0)</f>
        <v>0</v>
      </c>
      <c r="AP141" s="340"/>
      <c r="AQ141" s="340"/>
      <c r="AR141" s="340"/>
      <c r="AS141" s="340"/>
    </row>
    <row r="142" spans="1:45" x14ac:dyDescent="0.25">
      <c r="A142">
        <f t="shared" si="133"/>
        <v>9</v>
      </c>
      <c r="B142" s="325"/>
      <c r="C142" s="326"/>
      <c r="D142" s="21" t="s">
        <v>435</v>
      </c>
      <c r="E142" s="21"/>
      <c r="F142" s="251"/>
      <c r="G142" s="252">
        <v>0</v>
      </c>
      <c r="H142" s="4" t="s">
        <v>2</v>
      </c>
      <c r="I142" s="38">
        <f>IFERROR(INDEX('Item Price Summary'!$O:$O,MATCH($D142,'Item Price Summary'!$G:$G,0))*F142*(1+G142),0)</f>
        <v>0</v>
      </c>
      <c r="J142" s="329"/>
      <c r="K142" s="329"/>
      <c r="L142" s="329"/>
      <c r="M142" s="329"/>
      <c r="N142" s="260"/>
      <c r="O142" s="252">
        <v>0</v>
      </c>
      <c r="P142" s="4" t="s">
        <v>2</v>
      </c>
      <c r="Q142" s="38">
        <f>IFERROR(INDEX('Item Price Summary'!$O:$O,MATCH($D142,'Item Price Summary'!$G:$G,0))*N142*(1+O142),0)</f>
        <v>0</v>
      </c>
      <c r="R142" s="329"/>
      <c r="S142" s="329"/>
      <c r="T142" s="329"/>
      <c r="U142" s="329"/>
      <c r="V142" s="251"/>
      <c r="W142" s="252">
        <v>0</v>
      </c>
      <c r="X142" s="4" t="s">
        <v>2</v>
      </c>
      <c r="Y142" s="38">
        <f>IFERROR(INDEX('Item Price Summary'!$O:$O,MATCH($D142,'Item Price Summary'!$G:$G,0))*V142*(1+W142),0)</f>
        <v>0</v>
      </c>
      <c r="Z142" s="329"/>
      <c r="AA142" s="329"/>
      <c r="AB142" s="329"/>
      <c r="AC142" s="329"/>
      <c r="AD142" s="258"/>
      <c r="AE142" s="259">
        <v>0</v>
      </c>
      <c r="AF142" s="30" t="s">
        <v>2</v>
      </c>
      <c r="AG142" s="33">
        <f>IFERROR(INDEX('Item Price Summary'!$O:$O,MATCH($D142,'Item Price Summary'!$G:$G,0))*AD142*(1+AE142),0)</f>
        <v>0</v>
      </c>
      <c r="AH142" s="329"/>
      <c r="AI142" s="329"/>
      <c r="AJ142" s="331"/>
      <c r="AK142" s="329"/>
      <c r="AL142" s="251"/>
      <c r="AM142" s="252">
        <v>0</v>
      </c>
      <c r="AN142" s="4" t="s">
        <v>2</v>
      </c>
      <c r="AO142" s="38">
        <f>IFERROR(INDEX('Item Price Summary'!$O:$O,MATCH($D142,'Item Price Summary'!$G:$G,0))*AL142*(1+AM142),0)</f>
        <v>0</v>
      </c>
      <c r="AP142" s="340"/>
      <c r="AQ142" s="340"/>
      <c r="AR142" s="340"/>
      <c r="AS142" s="340"/>
    </row>
    <row r="143" spans="1:45" x14ac:dyDescent="0.25">
      <c r="A143">
        <f t="shared" si="133"/>
        <v>10</v>
      </c>
      <c r="B143" s="325"/>
      <c r="C143" s="326"/>
      <c r="D143" s="21" t="s">
        <v>435</v>
      </c>
      <c r="E143" s="21"/>
      <c r="F143" s="251"/>
      <c r="G143" s="252">
        <v>0</v>
      </c>
      <c r="H143" s="4" t="s">
        <v>2</v>
      </c>
      <c r="I143" s="12">
        <f>IFERROR(INDEX('Item Price Summary'!$O:$O,MATCH($D143,'Item Price Summary'!$G:$G,0))*F143*(1+G143),0)</f>
        <v>0</v>
      </c>
      <c r="J143" s="329"/>
      <c r="K143" s="329"/>
      <c r="L143" s="329"/>
      <c r="M143" s="329"/>
      <c r="N143" s="260"/>
      <c r="O143" s="252">
        <v>0</v>
      </c>
      <c r="P143" s="4" t="s">
        <v>2</v>
      </c>
      <c r="Q143" s="12">
        <f>IFERROR(INDEX('Item Price Summary'!$O:$O,MATCH($D143,'Item Price Summary'!$G:$G,0))*N143*(1+O143),0)</f>
        <v>0</v>
      </c>
      <c r="R143" s="329"/>
      <c r="S143" s="329"/>
      <c r="T143" s="329"/>
      <c r="U143" s="329"/>
      <c r="V143" s="251"/>
      <c r="W143" s="252">
        <v>0</v>
      </c>
      <c r="X143" s="4" t="s">
        <v>2</v>
      </c>
      <c r="Y143" s="12">
        <f>IFERROR(INDEX('Item Price Summary'!$O:$O,MATCH($D143,'Item Price Summary'!$G:$G,0))*V143*(1+W143),0)</f>
        <v>0</v>
      </c>
      <c r="Z143" s="329"/>
      <c r="AA143" s="329"/>
      <c r="AB143" s="329"/>
      <c r="AC143" s="329"/>
      <c r="AD143" s="251"/>
      <c r="AE143" s="252">
        <v>0</v>
      </c>
      <c r="AF143" s="4"/>
      <c r="AG143" s="12">
        <f>IFERROR(INDEX('Item Price Summary'!$O:$O,MATCH($D143,'Item Price Summary'!$G:$G,0))*AD143*(1+AE143),0)</f>
        <v>0</v>
      </c>
      <c r="AH143" s="329"/>
      <c r="AI143" s="329"/>
      <c r="AJ143" s="331"/>
      <c r="AK143" s="329"/>
      <c r="AL143" s="258"/>
      <c r="AM143" s="259">
        <v>0</v>
      </c>
      <c r="AN143" s="30" t="s">
        <v>2</v>
      </c>
      <c r="AO143" s="33">
        <f>IFERROR(INDEX('Item Price Summary'!$O:$O,MATCH($D143,'Item Price Summary'!$G:$G,0))*AL143*(1+AM143),0)</f>
        <v>0</v>
      </c>
      <c r="AP143" s="340"/>
      <c r="AQ143" s="340"/>
      <c r="AR143" s="340"/>
      <c r="AS143" s="340"/>
    </row>
    <row r="144" spans="1:45" x14ac:dyDescent="0.25">
      <c r="A144">
        <v>1</v>
      </c>
      <c r="B144" s="325"/>
      <c r="C144" s="326" t="s">
        <v>949</v>
      </c>
      <c r="D144" s="21" t="s">
        <v>49</v>
      </c>
      <c r="E144" s="21"/>
      <c r="F144" s="251">
        <v>100</v>
      </c>
      <c r="G144" s="256">
        <v>0.02</v>
      </c>
      <c r="H144" s="4" t="s">
        <v>2</v>
      </c>
      <c r="I144" s="23">
        <f>IFERROR(INDEX('Item Price Summary'!$O:$O,MATCH($D144,'Item Price Summary'!$G:$G,0))*F144*(1+G144),0)</f>
        <v>0.75820662768031188</v>
      </c>
      <c r="J144" s="330">
        <f>SUM(I144:I153)</f>
        <v>1.5588019119193239</v>
      </c>
      <c r="K144" s="335">
        <f t="shared" ref="K144" si="134">J144/$G$4</f>
        <v>0.23440630254425923</v>
      </c>
      <c r="L144" s="330">
        <f>SUM(I144:I153)+$H$4</f>
        <v>1.8124535785859905</v>
      </c>
      <c r="M144" s="335">
        <f>L144/$G$4</f>
        <v>0.27254941031368279</v>
      </c>
      <c r="N144" s="257">
        <v>150</v>
      </c>
      <c r="O144" s="256">
        <v>0.02</v>
      </c>
      <c r="P144" s="4" t="s">
        <v>2</v>
      </c>
      <c r="Q144" s="23">
        <f>IFERROR(INDEX('Item Price Summary'!$O:$O,MATCH($D144,'Item Price Summary'!$G:$G,0))*N144*(1+O144),0)</f>
        <v>1.1373099415204677</v>
      </c>
      <c r="R144" s="330">
        <f>SUM(Q144:Q153)</f>
        <v>2.3382028678789859</v>
      </c>
      <c r="S144" s="335">
        <f t="shared" ref="S144" si="135">R144/$G$5</f>
        <v>0.30564743370967135</v>
      </c>
      <c r="T144" s="330">
        <f t="shared" ref="T144" si="136">SUM(Q144:Q153)+$H$5</f>
        <v>2.5970245345456524</v>
      </c>
      <c r="U144" s="335">
        <f t="shared" ref="U144" si="137">T144/$G$5</f>
        <v>0.33948033131315714</v>
      </c>
      <c r="V144" s="251">
        <v>200</v>
      </c>
      <c r="W144" s="256">
        <v>0.02</v>
      </c>
      <c r="X144" s="4" t="s">
        <v>2</v>
      </c>
      <c r="Y144" s="23">
        <f>IFERROR(INDEX('Item Price Summary'!$O:$O,MATCH($D144,'Item Price Summary'!$G:$G,0))*V144*(1+W144),0)</f>
        <v>1.5164132553606238</v>
      </c>
      <c r="Z144" s="330">
        <f>SUM(Y144:Y153)</f>
        <v>3.1176038238386479</v>
      </c>
      <c r="AA144" s="335">
        <f t="shared" ref="AA144" si="138">Z144/$G$6</f>
        <v>0.36041662703336969</v>
      </c>
      <c r="AB144" s="330">
        <f t="shared" ref="AB144" si="139">SUM(Y144:Y153)+$H$6</f>
        <v>3.4098154905053146</v>
      </c>
      <c r="AC144" s="335">
        <f t="shared" ref="AC144" si="140">AB144/$G$6</f>
        <v>0.39419832260177046</v>
      </c>
      <c r="AD144" s="258"/>
      <c r="AE144" s="259">
        <v>0.02</v>
      </c>
      <c r="AF144" s="30" t="s">
        <v>2</v>
      </c>
      <c r="AG144" s="33">
        <f>IFERROR(INDEX('Item Price Summary'!$O:$O,MATCH($D144,'Item Price Summary'!$G:$G,0))*AD144*(1+AE144),0)</f>
        <v>0</v>
      </c>
      <c r="AH144" s="341">
        <f>SUM(AG144:AG153)</f>
        <v>0</v>
      </c>
      <c r="AI144" s="340" t="e">
        <f t="shared" ref="AI144" si="141">AH144/$G$7</f>
        <v>#VALUE!</v>
      </c>
      <c r="AJ144" s="341" t="e">
        <f t="shared" ref="AJ144" si="142">SUM(AG144:AG153)+$H$7</f>
        <v>#VALUE!</v>
      </c>
      <c r="AK144" s="340" t="e">
        <f t="shared" ref="AK144" si="143">AJ144/$G$7</f>
        <v>#VALUE!</v>
      </c>
      <c r="AL144" s="251">
        <v>300</v>
      </c>
      <c r="AM144" s="256">
        <v>0.02</v>
      </c>
      <c r="AN144" s="4" t="s">
        <v>2</v>
      </c>
      <c r="AO144" s="23">
        <f>IFERROR(INDEX('Item Price Summary'!$O:$O,MATCH($D144,'Item Price Summary'!$G:$G,0))*AL144*(1+AM144),0)</f>
        <v>2.2746198830409354</v>
      </c>
      <c r="AP144" s="330">
        <f>SUM(AO144:AO153)</f>
        <v>3.7197311563647748</v>
      </c>
      <c r="AQ144" s="335">
        <f t="shared" ref="AQ144" si="144">AP144/$G$8</f>
        <v>0.34927053111406337</v>
      </c>
      <c r="AR144" s="330">
        <f t="shared" ref="AR144" si="145">SUM(AO144:AO153)+$H$8</f>
        <v>4.4355844896981083</v>
      </c>
      <c r="AS144" s="335">
        <f t="shared" ref="AS144" si="146">AR144/$G$8</f>
        <v>0.41648680654442327</v>
      </c>
    </row>
    <row r="145" spans="1:45" x14ac:dyDescent="0.25">
      <c r="A145">
        <f>A144+1</f>
        <v>2</v>
      </c>
      <c r="B145" s="325"/>
      <c r="C145" s="326"/>
      <c r="D145" s="21" t="s">
        <v>824</v>
      </c>
      <c r="E145" s="21" t="s">
        <v>110</v>
      </c>
      <c r="F145" s="251">
        <v>12</v>
      </c>
      <c r="G145" s="256">
        <v>0</v>
      </c>
      <c r="H145" s="4" t="s">
        <v>2</v>
      </c>
      <c r="I145" s="23">
        <f>IFERROR(INDEX('Item Price Summary'!$O:$O,MATCH($D145,'Item Price Summary'!$G:$G,0))*F145*(1+G145),0)</f>
        <v>0.156079295154185</v>
      </c>
      <c r="J145" s="335"/>
      <c r="K145" s="335"/>
      <c r="L145" s="335"/>
      <c r="M145" s="335"/>
      <c r="N145" s="257">
        <v>18</v>
      </c>
      <c r="O145" s="256">
        <v>0</v>
      </c>
      <c r="P145" s="4" t="s">
        <v>2</v>
      </c>
      <c r="Q145" s="23">
        <f>IFERROR(INDEX('Item Price Summary'!$O:$O,MATCH($D145,'Item Price Summary'!$G:$G,0))*N145*(1+O145),0)</f>
        <v>0.23411894273127751</v>
      </c>
      <c r="R145" s="335"/>
      <c r="S145" s="335"/>
      <c r="T145" s="335"/>
      <c r="U145" s="335"/>
      <c r="V145" s="251">
        <v>24</v>
      </c>
      <c r="W145" s="256">
        <v>0</v>
      </c>
      <c r="X145" s="4" t="s">
        <v>2</v>
      </c>
      <c r="Y145" s="23">
        <f>IFERROR(INDEX('Item Price Summary'!$O:$O,MATCH($D145,'Item Price Summary'!$G:$G,0))*V145*(1+W145),0)</f>
        <v>0.31215859030837001</v>
      </c>
      <c r="Z145" s="335"/>
      <c r="AA145" s="335"/>
      <c r="AB145" s="335"/>
      <c r="AC145" s="335"/>
      <c r="AD145" s="258"/>
      <c r="AE145" s="259">
        <v>0</v>
      </c>
      <c r="AF145" s="30" t="s">
        <v>2</v>
      </c>
      <c r="AG145" s="33">
        <f>IFERROR(INDEX('Item Price Summary'!$O:$O,MATCH($D145,'Item Price Summary'!$G:$G,0))*AD145*(1+AE145),0)</f>
        <v>0</v>
      </c>
      <c r="AH145" s="340"/>
      <c r="AI145" s="340"/>
      <c r="AJ145" s="341"/>
      <c r="AK145" s="340"/>
      <c r="AL145" s="251">
        <v>36</v>
      </c>
      <c r="AM145" s="256">
        <v>0</v>
      </c>
      <c r="AN145" s="4" t="s">
        <v>2</v>
      </c>
      <c r="AO145" s="23">
        <f>IFERROR(INDEX('Item Price Summary'!$O:$O,MATCH($D145,'Item Price Summary'!$G:$G,0))*AL145*(1+AM145),0)</f>
        <v>0.46823788546255501</v>
      </c>
      <c r="AP145" s="335"/>
      <c r="AQ145" s="335"/>
      <c r="AR145" s="335"/>
      <c r="AS145" s="335"/>
    </row>
    <row r="146" spans="1:45" x14ac:dyDescent="0.25">
      <c r="A146">
        <f t="shared" ref="A146:A153" si="147">A145+1</f>
        <v>3</v>
      </c>
      <c r="B146" s="325"/>
      <c r="C146" s="326"/>
      <c r="D146" s="21" t="s">
        <v>20</v>
      </c>
      <c r="E146" s="21" t="s">
        <v>110</v>
      </c>
      <c r="F146" s="251">
        <v>20</v>
      </c>
      <c r="G146" s="256">
        <v>0</v>
      </c>
      <c r="H146" s="4" t="s">
        <v>2</v>
      </c>
      <c r="I146" s="23">
        <f>IFERROR(INDEX('Item Price Summary'!$O:$O,MATCH($D146,'Item Price Summary'!$G:$G,0))*F146*(1+G146),0)</f>
        <v>0.3256244626204281</v>
      </c>
      <c r="J146" s="335"/>
      <c r="K146" s="335"/>
      <c r="L146" s="335"/>
      <c r="M146" s="335"/>
      <c r="N146" s="257">
        <v>30</v>
      </c>
      <c r="O146" s="256">
        <v>0</v>
      </c>
      <c r="P146" s="4" t="s">
        <v>2</v>
      </c>
      <c r="Q146" s="23">
        <f>IFERROR(INDEX('Item Price Summary'!$O:$O,MATCH($D146,'Item Price Summary'!$G:$G,0))*N146*(1+O146),0)</f>
        <v>0.48843669393064221</v>
      </c>
      <c r="R146" s="335"/>
      <c r="S146" s="335"/>
      <c r="T146" s="335"/>
      <c r="U146" s="335"/>
      <c r="V146" s="251">
        <v>40</v>
      </c>
      <c r="W146" s="256">
        <v>0</v>
      </c>
      <c r="X146" s="4" t="s">
        <v>2</v>
      </c>
      <c r="Y146" s="23">
        <f>IFERROR(INDEX('Item Price Summary'!$O:$O,MATCH($D146,'Item Price Summary'!$G:$G,0))*V146*(1+W146),0)</f>
        <v>0.6512489252408562</v>
      </c>
      <c r="Z146" s="335"/>
      <c r="AA146" s="335"/>
      <c r="AB146" s="335"/>
      <c r="AC146" s="335"/>
      <c r="AD146" s="258"/>
      <c r="AE146" s="259">
        <v>0</v>
      </c>
      <c r="AF146" s="30" t="s">
        <v>2</v>
      </c>
      <c r="AG146" s="33">
        <f>IFERROR(INDEX('Item Price Summary'!$O:$O,MATCH($D146,'Item Price Summary'!$G:$G,0))*AD146*(1+AE146),0)</f>
        <v>0</v>
      </c>
      <c r="AH146" s="340"/>
      <c r="AI146" s="340"/>
      <c r="AJ146" s="341"/>
      <c r="AK146" s="340"/>
      <c r="AL146" s="251">
        <v>60</v>
      </c>
      <c r="AM146" s="256">
        <v>0</v>
      </c>
      <c r="AN146" s="4" t="s">
        <v>2</v>
      </c>
      <c r="AO146" s="23">
        <f>IFERROR(INDEX('Item Price Summary'!$O:$O,MATCH($D146,'Item Price Summary'!$G:$G,0))*AL146*(1+AM146),0)</f>
        <v>0.97687338786128441</v>
      </c>
      <c r="AP146" s="335"/>
      <c r="AQ146" s="335"/>
      <c r="AR146" s="335"/>
      <c r="AS146" s="335"/>
    </row>
    <row r="147" spans="1:45" x14ac:dyDescent="0.25">
      <c r="A147">
        <f t="shared" si="147"/>
        <v>4</v>
      </c>
      <c r="B147" s="325"/>
      <c r="C147" s="326"/>
      <c r="D147" s="21" t="s">
        <v>824</v>
      </c>
      <c r="E147" s="21" t="s">
        <v>487</v>
      </c>
      <c r="F147" s="251">
        <v>12</v>
      </c>
      <c r="G147" s="256">
        <v>0</v>
      </c>
      <c r="H147" s="4" t="s">
        <v>2</v>
      </c>
      <c r="I147" s="23">
        <f>IFERROR(INDEX('Item Price Summary'!$O:$O,MATCH($D147,'Item Price Summary'!$G:$G,0))*F147*(1+G147),0)</f>
        <v>0.156079295154185</v>
      </c>
      <c r="J147" s="335"/>
      <c r="K147" s="335"/>
      <c r="L147" s="335"/>
      <c r="M147" s="335"/>
      <c r="N147" s="257">
        <v>18</v>
      </c>
      <c r="O147" s="256">
        <v>0</v>
      </c>
      <c r="P147" s="4" t="s">
        <v>2</v>
      </c>
      <c r="Q147" s="23">
        <f>IFERROR(INDEX('Item Price Summary'!$O:$O,MATCH($D147,'Item Price Summary'!$G:$G,0))*N147*(1+O147),0)</f>
        <v>0.23411894273127751</v>
      </c>
      <c r="R147" s="335"/>
      <c r="S147" s="335"/>
      <c r="T147" s="335"/>
      <c r="U147" s="335"/>
      <c r="V147" s="251">
        <v>24</v>
      </c>
      <c r="W147" s="256">
        <v>0</v>
      </c>
      <c r="X147" s="4" t="s">
        <v>2</v>
      </c>
      <c r="Y147" s="23">
        <f>IFERROR(INDEX('Item Price Summary'!$O:$O,MATCH($D147,'Item Price Summary'!$G:$G,0))*V147*(1+W147),0)</f>
        <v>0.31215859030837001</v>
      </c>
      <c r="Z147" s="335"/>
      <c r="AA147" s="335"/>
      <c r="AB147" s="335"/>
      <c r="AC147" s="335"/>
      <c r="AD147" s="258"/>
      <c r="AE147" s="259">
        <v>0</v>
      </c>
      <c r="AF147" s="30" t="s">
        <v>2</v>
      </c>
      <c r="AG147" s="33">
        <f>IFERROR(INDEX('Item Price Summary'!$O:$O,MATCH($D147,'Item Price Summary'!$G:$G,0))*AD147*(1+AE147),0)</f>
        <v>0</v>
      </c>
      <c r="AH147" s="340"/>
      <c r="AI147" s="340"/>
      <c r="AJ147" s="341"/>
      <c r="AK147" s="340"/>
      <c r="AL147" s="251">
        <v>0</v>
      </c>
      <c r="AM147" s="256">
        <v>0</v>
      </c>
      <c r="AN147" s="4" t="s">
        <v>2</v>
      </c>
      <c r="AO147" s="23">
        <f>IFERROR(INDEX('Item Price Summary'!$O:$O,MATCH($D147,'Item Price Summary'!$G:$G,0))*AL147*(1+AM147),0)</f>
        <v>0</v>
      </c>
      <c r="AP147" s="335"/>
      <c r="AQ147" s="335"/>
      <c r="AR147" s="335"/>
      <c r="AS147" s="335"/>
    </row>
    <row r="148" spans="1:45" x14ac:dyDescent="0.25">
      <c r="A148">
        <f t="shared" si="147"/>
        <v>5</v>
      </c>
      <c r="B148" s="325"/>
      <c r="C148" s="326"/>
      <c r="D148" s="21" t="s">
        <v>20</v>
      </c>
      <c r="E148" s="21" t="s">
        <v>487</v>
      </c>
      <c r="F148" s="251">
        <v>10</v>
      </c>
      <c r="G148" s="256">
        <v>0</v>
      </c>
      <c r="H148" s="4" t="s">
        <v>2</v>
      </c>
      <c r="I148" s="23">
        <f>IFERROR(INDEX('Item Price Summary'!$O:$O,MATCH($D148,'Item Price Summary'!$G:$G,0))*F148*(1+G148),0)</f>
        <v>0.16281223131021405</v>
      </c>
      <c r="J148" s="335"/>
      <c r="K148" s="335"/>
      <c r="L148" s="335"/>
      <c r="M148" s="335"/>
      <c r="N148" s="257">
        <v>15</v>
      </c>
      <c r="O148" s="256">
        <v>0</v>
      </c>
      <c r="P148" s="4" t="s">
        <v>2</v>
      </c>
      <c r="Q148" s="23">
        <f>IFERROR(INDEX('Item Price Summary'!$O:$O,MATCH($D148,'Item Price Summary'!$G:$G,0))*N148*(1+O148),0)</f>
        <v>0.2442183469653211</v>
      </c>
      <c r="R148" s="335"/>
      <c r="S148" s="335"/>
      <c r="T148" s="335"/>
      <c r="U148" s="335"/>
      <c r="V148" s="251">
        <v>20</v>
      </c>
      <c r="W148" s="256">
        <v>0</v>
      </c>
      <c r="X148" s="4" t="s">
        <v>2</v>
      </c>
      <c r="Y148" s="23">
        <f>IFERROR(INDEX('Item Price Summary'!$O:$O,MATCH($D148,'Item Price Summary'!$G:$G,0))*V148*(1+W148),0)</f>
        <v>0.3256244626204281</v>
      </c>
      <c r="Z148" s="335"/>
      <c r="AA148" s="335"/>
      <c r="AB148" s="335"/>
      <c r="AC148" s="335"/>
      <c r="AD148" s="258"/>
      <c r="AE148" s="259">
        <v>0</v>
      </c>
      <c r="AF148" s="30" t="s">
        <v>2</v>
      </c>
      <c r="AG148" s="33">
        <f>IFERROR(INDEX('Item Price Summary'!$O:$O,MATCH($D148,'Item Price Summary'!$G:$G,0))*AD148*(1+AE148),0)</f>
        <v>0</v>
      </c>
      <c r="AH148" s="340"/>
      <c r="AI148" s="340"/>
      <c r="AJ148" s="341"/>
      <c r="AK148" s="340"/>
      <c r="AL148" s="251">
        <v>0</v>
      </c>
      <c r="AM148" s="256">
        <v>0</v>
      </c>
      <c r="AN148" s="4" t="s">
        <v>2</v>
      </c>
      <c r="AO148" s="23">
        <f>IFERROR(INDEX('Item Price Summary'!$O:$O,MATCH($D148,'Item Price Summary'!$G:$G,0))*AL148*(1+AM148),0)</f>
        <v>0</v>
      </c>
      <c r="AP148" s="335"/>
      <c r="AQ148" s="335"/>
      <c r="AR148" s="335"/>
      <c r="AS148" s="335"/>
    </row>
    <row r="149" spans="1:45" x14ac:dyDescent="0.25">
      <c r="A149">
        <f t="shared" si="147"/>
        <v>6</v>
      </c>
      <c r="B149" s="325"/>
      <c r="C149" s="326"/>
      <c r="D149" s="21" t="s">
        <v>435</v>
      </c>
      <c r="E149" s="21"/>
      <c r="F149" s="251"/>
      <c r="G149" s="252">
        <v>0</v>
      </c>
      <c r="H149" s="4" t="s">
        <v>2</v>
      </c>
      <c r="I149" s="38">
        <f>IFERROR(INDEX('Item Price Summary'!$O:$O,MATCH($D149,'Item Price Summary'!$G:$G,0))*F149*(1+G149),0)</f>
        <v>0</v>
      </c>
      <c r="J149" s="335"/>
      <c r="K149" s="335"/>
      <c r="L149" s="335"/>
      <c r="M149" s="335"/>
      <c r="N149" s="260"/>
      <c r="O149" s="252">
        <v>0</v>
      </c>
      <c r="P149" s="4" t="s">
        <v>2</v>
      </c>
      <c r="Q149" s="38">
        <f>IFERROR(INDEX('Item Price Summary'!$O:$O,MATCH($D149,'Item Price Summary'!$G:$G,0))*N149*(1+O149),0)</f>
        <v>0</v>
      </c>
      <c r="R149" s="335"/>
      <c r="S149" s="335"/>
      <c r="T149" s="335"/>
      <c r="U149" s="335"/>
      <c r="V149" s="251"/>
      <c r="W149" s="252">
        <v>0</v>
      </c>
      <c r="X149" s="4" t="s">
        <v>2</v>
      </c>
      <c r="Y149" s="38">
        <f>IFERROR(INDEX('Item Price Summary'!$O:$O,MATCH($D149,'Item Price Summary'!$G:$G,0))*V149*(1+W149),0)</f>
        <v>0</v>
      </c>
      <c r="Z149" s="335"/>
      <c r="AA149" s="335"/>
      <c r="AB149" s="335"/>
      <c r="AC149" s="335"/>
      <c r="AD149" s="258"/>
      <c r="AE149" s="259">
        <v>0</v>
      </c>
      <c r="AF149" s="30" t="s">
        <v>2</v>
      </c>
      <c r="AG149" s="33">
        <f>IFERROR(INDEX('Item Price Summary'!$O:$O,MATCH($D149,'Item Price Summary'!$G:$G,0))*AD149*(1+AE149),0)</f>
        <v>0</v>
      </c>
      <c r="AH149" s="340"/>
      <c r="AI149" s="340"/>
      <c r="AJ149" s="341"/>
      <c r="AK149" s="340"/>
      <c r="AL149" s="251"/>
      <c r="AM149" s="252">
        <v>0</v>
      </c>
      <c r="AN149" s="4" t="s">
        <v>2</v>
      </c>
      <c r="AO149" s="38">
        <f>IFERROR(INDEX('Item Price Summary'!$O:$O,MATCH($D149,'Item Price Summary'!$G:$G,0))*AL149*(1+AM149),0)</f>
        <v>0</v>
      </c>
      <c r="AP149" s="335"/>
      <c r="AQ149" s="335"/>
      <c r="AR149" s="335"/>
      <c r="AS149" s="335"/>
    </row>
    <row r="150" spans="1:45" x14ac:dyDescent="0.25">
      <c r="A150">
        <f t="shared" si="147"/>
        <v>7</v>
      </c>
      <c r="B150" s="325"/>
      <c r="C150" s="326"/>
      <c r="D150" s="21" t="s">
        <v>435</v>
      </c>
      <c r="E150" s="21"/>
      <c r="F150" s="251"/>
      <c r="G150" s="252">
        <v>0</v>
      </c>
      <c r="H150" s="4" t="s">
        <v>2</v>
      </c>
      <c r="I150" s="38">
        <f>IFERROR(INDEX('Item Price Summary'!$O:$O,MATCH($D150,'Item Price Summary'!$G:$G,0))*F150*(1+G150),0)</f>
        <v>0</v>
      </c>
      <c r="J150" s="335"/>
      <c r="K150" s="335"/>
      <c r="L150" s="335"/>
      <c r="M150" s="335"/>
      <c r="N150" s="260"/>
      <c r="O150" s="252">
        <v>0</v>
      </c>
      <c r="P150" s="4" t="s">
        <v>2</v>
      </c>
      <c r="Q150" s="38">
        <f>IFERROR(INDEX('Item Price Summary'!$O:$O,MATCH($D150,'Item Price Summary'!$G:$G,0))*N150*(1+O150),0)</f>
        <v>0</v>
      </c>
      <c r="R150" s="335"/>
      <c r="S150" s="335"/>
      <c r="T150" s="335"/>
      <c r="U150" s="335"/>
      <c r="V150" s="251"/>
      <c r="W150" s="252">
        <v>0</v>
      </c>
      <c r="X150" s="4" t="s">
        <v>2</v>
      </c>
      <c r="Y150" s="38">
        <f>IFERROR(INDEX('Item Price Summary'!$O:$O,MATCH($D150,'Item Price Summary'!$G:$G,0))*V150*(1+W150),0)</f>
        <v>0</v>
      </c>
      <c r="Z150" s="335"/>
      <c r="AA150" s="335"/>
      <c r="AB150" s="335"/>
      <c r="AC150" s="335"/>
      <c r="AD150" s="258"/>
      <c r="AE150" s="259">
        <v>0</v>
      </c>
      <c r="AF150" s="30" t="s">
        <v>2</v>
      </c>
      <c r="AG150" s="33">
        <f>IFERROR(INDEX('Item Price Summary'!$O:$O,MATCH($D150,'Item Price Summary'!$G:$G,0))*AD150*(1+AE150),0)</f>
        <v>0</v>
      </c>
      <c r="AH150" s="340"/>
      <c r="AI150" s="340"/>
      <c r="AJ150" s="341"/>
      <c r="AK150" s="340"/>
      <c r="AL150" s="251"/>
      <c r="AM150" s="252">
        <v>0</v>
      </c>
      <c r="AN150" s="4" t="s">
        <v>2</v>
      </c>
      <c r="AO150" s="38">
        <f>IFERROR(INDEX('Item Price Summary'!$O:$O,MATCH($D150,'Item Price Summary'!$G:$G,0))*AL150*(1+AM150),0)</f>
        <v>0</v>
      </c>
      <c r="AP150" s="335"/>
      <c r="AQ150" s="335"/>
      <c r="AR150" s="335"/>
      <c r="AS150" s="335"/>
    </row>
    <row r="151" spans="1:45" x14ac:dyDescent="0.25">
      <c r="A151">
        <f t="shared" si="147"/>
        <v>8</v>
      </c>
      <c r="B151" s="325"/>
      <c r="C151" s="326"/>
      <c r="D151" s="21" t="s">
        <v>435</v>
      </c>
      <c r="E151" s="21"/>
      <c r="F151" s="251"/>
      <c r="G151" s="252">
        <v>0</v>
      </c>
      <c r="H151" s="4" t="s">
        <v>2</v>
      </c>
      <c r="I151" s="38">
        <f>IFERROR(INDEX('Item Price Summary'!$O:$O,MATCH($D151,'Item Price Summary'!$G:$G,0))*F151*(1+G151),0)</f>
        <v>0</v>
      </c>
      <c r="J151" s="335"/>
      <c r="K151" s="335"/>
      <c r="L151" s="335"/>
      <c r="M151" s="335"/>
      <c r="N151" s="260"/>
      <c r="O151" s="252">
        <v>0</v>
      </c>
      <c r="P151" s="4" t="s">
        <v>2</v>
      </c>
      <c r="Q151" s="38">
        <f>IFERROR(INDEX('Item Price Summary'!$O:$O,MATCH($D151,'Item Price Summary'!$G:$G,0))*N151*(1+O151),0)</f>
        <v>0</v>
      </c>
      <c r="R151" s="335"/>
      <c r="S151" s="335"/>
      <c r="T151" s="335"/>
      <c r="U151" s="335"/>
      <c r="V151" s="251"/>
      <c r="W151" s="252">
        <v>0</v>
      </c>
      <c r="X151" s="4" t="s">
        <v>2</v>
      </c>
      <c r="Y151" s="38">
        <f>IFERROR(INDEX('Item Price Summary'!$O:$O,MATCH($D151,'Item Price Summary'!$G:$G,0))*V151*(1+W151),0)</f>
        <v>0</v>
      </c>
      <c r="Z151" s="335"/>
      <c r="AA151" s="335"/>
      <c r="AB151" s="335"/>
      <c r="AC151" s="335"/>
      <c r="AD151" s="258"/>
      <c r="AE151" s="259">
        <v>0</v>
      </c>
      <c r="AF151" s="30" t="s">
        <v>2</v>
      </c>
      <c r="AG151" s="33">
        <f>IFERROR(INDEX('Item Price Summary'!$O:$O,MATCH($D151,'Item Price Summary'!$G:$G,0))*AD151*(1+AE151),0)</f>
        <v>0</v>
      </c>
      <c r="AH151" s="340"/>
      <c r="AI151" s="340"/>
      <c r="AJ151" s="341"/>
      <c r="AK151" s="340"/>
      <c r="AL151" s="251"/>
      <c r="AM151" s="252">
        <v>0</v>
      </c>
      <c r="AN151" s="4" t="s">
        <v>2</v>
      </c>
      <c r="AO151" s="38">
        <f>IFERROR(INDEX('Item Price Summary'!$O:$O,MATCH($D151,'Item Price Summary'!$G:$G,0))*AL151*(1+AM151),0)</f>
        <v>0</v>
      </c>
      <c r="AP151" s="335"/>
      <c r="AQ151" s="335"/>
      <c r="AR151" s="335"/>
      <c r="AS151" s="335"/>
    </row>
    <row r="152" spans="1:45" x14ac:dyDescent="0.25">
      <c r="A152">
        <f t="shared" si="147"/>
        <v>9</v>
      </c>
      <c r="B152" s="325"/>
      <c r="C152" s="326"/>
      <c r="D152" s="21" t="s">
        <v>435</v>
      </c>
      <c r="E152" s="21"/>
      <c r="F152" s="251"/>
      <c r="G152" s="252">
        <v>0</v>
      </c>
      <c r="H152" s="4" t="s">
        <v>2</v>
      </c>
      <c r="I152" s="38">
        <f>IFERROR(INDEX('Item Price Summary'!$O:$O,MATCH($D152,'Item Price Summary'!$G:$G,0))*F152*(1+G152),0)</f>
        <v>0</v>
      </c>
      <c r="J152" s="335"/>
      <c r="K152" s="335"/>
      <c r="L152" s="335"/>
      <c r="M152" s="335"/>
      <c r="N152" s="260"/>
      <c r="O152" s="252">
        <v>0</v>
      </c>
      <c r="P152" s="4" t="s">
        <v>2</v>
      </c>
      <c r="Q152" s="38">
        <f>IFERROR(INDEX('Item Price Summary'!$O:$O,MATCH($D152,'Item Price Summary'!$G:$G,0))*N152*(1+O152),0)</f>
        <v>0</v>
      </c>
      <c r="R152" s="335"/>
      <c r="S152" s="335"/>
      <c r="T152" s="335"/>
      <c r="U152" s="335"/>
      <c r="V152" s="251"/>
      <c r="W152" s="252">
        <v>0</v>
      </c>
      <c r="X152" s="4" t="s">
        <v>2</v>
      </c>
      <c r="Y152" s="38">
        <f>IFERROR(INDEX('Item Price Summary'!$O:$O,MATCH($D152,'Item Price Summary'!$G:$G,0))*V152*(1+W152),0)</f>
        <v>0</v>
      </c>
      <c r="Z152" s="335"/>
      <c r="AA152" s="335"/>
      <c r="AB152" s="335"/>
      <c r="AC152" s="335"/>
      <c r="AD152" s="258"/>
      <c r="AE152" s="259">
        <v>0</v>
      </c>
      <c r="AF152" s="30" t="s">
        <v>2</v>
      </c>
      <c r="AG152" s="33">
        <f>IFERROR(INDEX('Item Price Summary'!$O:$O,MATCH($D152,'Item Price Summary'!$G:$G,0))*AD152*(1+AE152),0)</f>
        <v>0</v>
      </c>
      <c r="AH152" s="340"/>
      <c r="AI152" s="340"/>
      <c r="AJ152" s="341"/>
      <c r="AK152" s="340"/>
      <c r="AL152" s="251"/>
      <c r="AM152" s="252">
        <v>0</v>
      </c>
      <c r="AN152" s="4" t="s">
        <v>2</v>
      </c>
      <c r="AO152" s="38">
        <f>IFERROR(INDEX('Item Price Summary'!$O:$O,MATCH($D152,'Item Price Summary'!$G:$G,0))*AL152*(1+AM152),0)</f>
        <v>0</v>
      </c>
      <c r="AP152" s="335"/>
      <c r="AQ152" s="335"/>
      <c r="AR152" s="335"/>
      <c r="AS152" s="335"/>
    </row>
    <row r="153" spans="1:45" x14ac:dyDescent="0.25">
      <c r="A153">
        <f t="shared" si="147"/>
        <v>10</v>
      </c>
      <c r="B153" s="325"/>
      <c r="C153" s="326"/>
      <c r="D153" s="21" t="s">
        <v>435</v>
      </c>
      <c r="E153" s="21"/>
      <c r="F153" s="251"/>
      <c r="G153" s="256">
        <v>0</v>
      </c>
      <c r="H153" s="4" t="s">
        <v>2</v>
      </c>
      <c r="I153" s="23">
        <f>IFERROR(INDEX('Item Price Summary'!$O:$O,MATCH($D153,'Item Price Summary'!$G:$G,0))*F153*(1+G153),0)</f>
        <v>0</v>
      </c>
      <c r="J153" s="335"/>
      <c r="K153" s="335"/>
      <c r="L153" s="335"/>
      <c r="M153" s="335"/>
      <c r="N153" s="257"/>
      <c r="O153" s="256">
        <v>0</v>
      </c>
      <c r="P153" s="4" t="s">
        <v>2</v>
      </c>
      <c r="Q153" s="23">
        <f>IFERROR(INDEX('Item Price Summary'!$O:$O,MATCH($D153,'Item Price Summary'!$G:$G,0))*N153*(1+O153),0)</f>
        <v>0</v>
      </c>
      <c r="R153" s="335"/>
      <c r="S153" s="335"/>
      <c r="T153" s="335"/>
      <c r="U153" s="335"/>
      <c r="V153" s="251"/>
      <c r="W153" s="256">
        <v>0</v>
      </c>
      <c r="X153" s="4" t="s">
        <v>2</v>
      </c>
      <c r="Y153" s="23">
        <f>IFERROR(INDEX('Item Price Summary'!$O:$O,MATCH($D153,'Item Price Summary'!$G:$G,0))*V153*(1+W153),0)</f>
        <v>0</v>
      </c>
      <c r="Z153" s="335"/>
      <c r="AA153" s="335"/>
      <c r="AB153" s="335"/>
      <c r="AC153" s="335"/>
      <c r="AD153" s="258"/>
      <c r="AE153" s="259">
        <v>0</v>
      </c>
      <c r="AF153" s="30" t="s">
        <v>2</v>
      </c>
      <c r="AG153" s="33">
        <f>IFERROR(INDEX('Item Price Summary'!$O:$O,MATCH($D153,'Item Price Summary'!$G:$G,0))*AD153*(1+AE153),0)</f>
        <v>0</v>
      </c>
      <c r="AH153" s="340"/>
      <c r="AI153" s="340"/>
      <c r="AJ153" s="341"/>
      <c r="AK153" s="340"/>
      <c r="AL153" s="251"/>
      <c r="AM153" s="256">
        <v>0</v>
      </c>
      <c r="AN153" s="4" t="s">
        <v>2</v>
      </c>
      <c r="AO153" s="23">
        <f>IFERROR(INDEX('Item Price Summary'!$O:$O,MATCH($D153,'Item Price Summary'!$G:$G,0))*AL153*(1+AM153),0)</f>
        <v>0</v>
      </c>
      <c r="AP153" s="335"/>
      <c r="AQ153" s="335"/>
      <c r="AR153" s="335"/>
      <c r="AS153" s="335"/>
    </row>
    <row r="154" spans="1:45" x14ac:dyDescent="0.25">
      <c r="A154">
        <v>1</v>
      </c>
      <c r="B154" s="325"/>
      <c r="C154" s="326" t="s">
        <v>948</v>
      </c>
      <c r="D154" s="21" t="s">
        <v>50</v>
      </c>
      <c r="E154" s="21"/>
      <c r="F154" s="251">
        <v>100</v>
      </c>
      <c r="G154" s="256">
        <v>0.02</v>
      </c>
      <c r="H154" s="4" t="s">
        <v>2</v>
      </c>
      <c r="I154" s="23">
        <f>IFERROR(INDEX('Item Price Summary'!$O:$O,MATCH($D154,'Item Price Summary'!$G:$G,0))*F154*(1+G154),0)</f>
        <v>0.75323586744639381</v>
      </c>
      <c r="J154" s="330">
        <f>SUM(I154:I163)</f>
        <v>1.553831151685406</v>
      </c>
      <c r="K154" s="335">
        <f t="shared" ref="K154" si="148">J154/$G$4</f>
        <v>0.23365881980231668</v>
      </c>
      <c r="L154" s="330">
        <f>SUM(I154:I163)+$H$4</f>
        <v>1.8074828183520726</v>
      </c>
      <c r="M154" s="335">
        <f>L154/$G$4</f>
        <v>0.27180192757174021</v>
      </c>
      <c r="N154" s="257">
        <v>150</v>
      </c>
      <c r="O154" s="256">
        <v>0.02</v>
      </c>
      <c r="P154" s="4" t="s">
        <v>2</v>
      </c>
      <c r="Q154" s="23">
        <f>IFERROR(INDEX('Item Price Summary'!$O:$O,MATCH($D154,'Item Price Summary'!$G:$G,0))*N154*(1+O154),0)</f>
        <v>1.1298538011695909</v>
      </c>
      <c r="R154" s="330">
        <f>SUM(Q154:Q163)</f>
        <v>2.3307467275281089</v>
      </c>
      <c r="S154" s="335">
        <f t="shared" ref="S154" si="149">R154/$G$5</f>
        <v>0.30467277484027566</v>
      </c>
      <c r="T154" s="330">
        <f t="shared" ref="T154" si="150">SUM(Q154:Q163)+$H$5</f>
        <v>2.5895683941947754</v>
      </c>
      <c r="U154" s="335">
        <f t="shared" ref="U154" si="151">T154/$G$5</f>
        <v>0.33850567244376145</v>
      </c>
      <c r="V154" s="251">
        <v>200</v>
      </c>
      <c r="W154" s="256">
        <v>0.02</v>
      </c>
      <c r="X154" s="4" t="s">
        <v>2</v>
      </c>
      <c r="Y154" s="23">
        <f>IFERROR(INDEX('Item Price Summary'!$O:$O,MATCH($D154,'Item Price Summary'!$G:$G,0))*V154*(1+W154),0)</f>
        <v>1.5064717348927876</v>
      </c>
      <c r="Z154" s="330">
        <f>SUM(Y154:Y163)</f>
        <v>3.107662303370812</v>
      </c>
      <c r="AA154" s="335">
        <f t="shared" ref="AA154" si="152">Z154/$G$6</f>
        <v>0.35926731830876435</v>
      </c>
      <c r="AB154" s="330">
        <f t="shared" ref="AB154" si="153">SUM(Y154:Y163)+$H$6</f>
        <v>3.3998739700374787</v>
      </c>
      <c r="AC154" s="335">
        <f t="shared" ref="AC154" si="154">AB154/$G$6</f>
        <v>0.39304901387716518</v>
      </c>
      <c r="AD154" s="258"/>
      <c r="AE154" s="259">
        <v>0.02</v>
      </c>
      <c r="AF154" s="30" t="s">
        <v>2</v>
      </c>
      <c r="AG154" s="33">
        <f>IFERROR(INDEX('Item Price Summary'!$O:$O,MATCH($D154,'Item Price Summary'!$G:$G,0))*AD154*(1+AE154),0)</f>
        <v>0</v>
      </c>
      <c r="AH154" s="341">
        <f>SUM(AG154:AG163)</f>
        <v>0</v>
      </c>
      <c r="AI154" s="340" t="e">
        <f t="shared" ref="AI154" si="155">AH154/$G$7</f>
        <v>#VALUE!</v>
      </c>
      <c r="AJ154" s="341" t="e">
        <f t="shared" ref="AJ154" si="156">SUM(AG154:AG163)+$H$7</f>
        <v>#VALUE!</v>
      </c>
      <c r="AK154" s="340" t="e">
        <f t="shared" ref="AK154" si="157">AJ154/$G$7</f>
        <v>#VALUE!</v>
      </c>
      <c r="AL154" s="251">
        <v>300</v>
      </c>
      <c r="AM154" s="256">
        <v>0.02</v>
      </c>
      <c r="AN154" s="4" t="s">
        <v>2</v>
      </c>
      <c r="AO154" s="23">
        <f>IFERROR(INDEX('Item Price Summary'!$O:$O,MATCH($D154,'Item Price Summary'!$G:$G,0))*AL154*(1+AM154),0)</f>
        <v>2.2597076023391818</v>
      </c>
      <c r="AP154" s="330">
        <f>SUM(AO154:AO163)</f>
        <v>3.7048188756630211</v>
      </c>
      <c r="AQ154" s="335">
        <f t="shared" ref="AQ154" si="158">AP154/$G$8</f>
        <v>0.34787031696366394</v>
      </c>
      <c r="AR154" s="330">
        <f t="shared" ref="AR154" si="159">SUM(AO154:AO163)+$H$8</f>
        <v>4.4206722089963542</v>
      </c>
      <c r="AS154" s="335">
        <f t="shared" ref="AS154" si="160">AR154/$G$8</f>
        <v>0.41508659239402385</v>
      </c>
    </row>
    <row r="155" spans="1:45" x14ac:dyDescent="0.25">
      <c r="A155">
        <f>A154+1</f>
        <v>2</v>
      </c>
      <c r="B155" s="325"/>
      <c r="C155" s="326"/>
      <c r="D155" s="21" t="s">
        <v>824</v>
      </c>
      <c r="E155" s="21" t="s">
        <v>110</v>
      </c>
      <c r="F155" s="251">
        <v>12</v>
      </c>
      <c r="G155" s="256">
        <v>0</v>
      </c>
      <c r="H155" s="4" t="s">
        <v>2</v>
      </c>
      <c r="I155" s="23">
        <f>IFERROR(INDEX('Item Price Summary'!$O:$O,MATCH($D155,'Item Price Summary'!$G:$G,0))*F155*(1+G155),0)</f>
        <v>0.156079295154185</v>
      </c>
      <c r="J155" s="335"/>
      <c r="K155" s="335"/>
      <c r="L155" s="335"/>
      <c r="M155" s="335"/>
      <c r="N155" s="257">
        <v>18</v>
      </c>
      <c r="O155" s="256">
        <v>0</v>
      </c>
      <c r="P155" s="4" t="s">
        <v>2</v>
      </c>
      <c r="Q155" s="23">
        <f>IFERROR(INDEX('Item Price Summary'!$O:$O,MATCH($D155,'Item Price Summary'!$G:$G,0))*N155*(1+O155),0)</f>
        <v>0.23411894273127751</v>
      </c>
      <c r="R155" s="335"/>
      <c r="S155" s="335"/>
      <c r="T155" s="335"/>
      <c r="U155" s="335"/>
      <c r="V155" s="251">
        <v>24</v>
      </c>
      <c r="W155" s="256">
        <v>0</v>
      </c>
      <c r="X155" s="4" t="s">
        <v>2</v>
      </c>
      <c r="Y155" s="23">
        <f>IFERROR(INDEX('Item Price Summary'!$O:$O,MATCH($D155,'Item Price Summary'!$G:$G,0))*V155*(1+W155),0)</f>
        <v>0.31215859030837001</v>
      </c>
      <c r="Z155" s="335"/>
      <c r="AA155" s="335"/>
      <c r="AB155" s="335"/>
      <c r="AC155" s="335"/>
      <c r="AD155" s="258"/>
      <c r="AE155" s="259">
        <v>0</v>
      </c>
      <c r="AF155" s="30" t="s">
        <v>2</v>
      </c>
      <c r="AG155" s="33">
        <f>IFERROR(INDEX('Item Price Summary'!$O:$O,MATCH($D155,'Item Price Summary'!$G:$G,0))*AD155*(1+AE155),0)</f>
        <v>0</v>
      </c>
      <c r="AH155" s="340"/>
      <c r="AI155" s="340"/>
      <c r="AJ155" s="341"/>
      <c r="AK155" s="340"/>
      <c r="AL155" s="251">
        <v>36</v>
      </c>
      <c r="AM155" s="256">
        <v>0</v>
      </c>
      <c r="AN155" s="4" t="s">
        <v>2</v>
      </c>
      <c r="AO155" s="23">
        <f>IFERROR(INDEX('Item Price Summary'!$O:$O,MATCH($D155,'Item Price Summary'!$G:$G,0))*AL155*(1+AM155),0)</f>
        <v>0.46823788546255501</v>
      </c>
      <c r="AP155" s="335"/>
      <c r="AQ155" s="335"/>
      <c r="AR155" s="335"/>
      <c r="AS155" s="335"/>
    </row>
    <row r="156" spans="1:45" x14ac:dyDescent="0.25">
      <c r="A156">
        <f t="shared" ref="A156:A163" si="161">A155+1</f>
        <v>3</v>
      </c>
      <c r="B156" s="325"/>
      <c r="C156" s="326"/>
      <c r="D156" s="21" t="s">
        <v>20</v>
      </c>
      <c r="E156" s="21" t="s">
        <v>110</v>
      </c>
      <c r="F156" s="251">
        <v>20</v>
      </c>
      <c r="G156" s="256">
        <v>0</v>
      </c>
      <c r="H156" s="4" t="s">
        <v>2</v>
      </c>
      <c r="I156" s="23">
        <f>IFERROR(INDEX('Item Price Summary'!$O:$O,MATCH($D156,'Item Price Summary'!$G:$G,0))*F156*(1+G156),0)</f>
        <v>0.3256244626204281</v>
      </c>
      <c r="J156" s="335"/>
      <c r="K156" s="335"/>
      <c r="L156" s="335"/>
      <c r="M156" s="335"/>
      <c r="N156" s="257">
        <v>30</v>
      </c>
      <c r="O156" s="256">
        <v>0</v>
      </c>
      <c r="P156" s="4" t="s">
        <v>2</v>
      </c>
      <c r="Q156" s="23">
        <f>IFERROR(INDEX('Item Price Summary'!$O:$O,MATCH($D156,'Item Price Summary'!$G:$G,0))*N156*(1+O156),0)</f>
        <v>0.48843669393064221</v>
      </c>
      <c r="R156" s="335"/>
      <c r="S156" s="335"/>
      <c r="T156" s="335"/>
      <c r="U156" s="335"/>
      <c r="V156" s="251">
        <v>40</v>
      </c>
      <c r="W156" s="256">
        <v>0</v>
      </c>
      <c r="X156" s="4" t="s">
        <v>2</v>
      </c>
      <c r="Y156" s="23">
        <f>IFERROR(INDEX('Item Price Summary'!$O:$O,MATCH($D156,'Item Price Summary'!$G:$G,0))*V156*(1+W156),0)</f>
        <v>0.6512489252408562</v>
      </c>
      <c r="Z156" s="335"/>
      <c r="AA156" s="335"/>
      <c r="AB156" s="335"/>
      <c r="AC156" s="335"/>
      <c r="AD156" s="258"/>
      <c r="AE156" s="259">
        <v>0</v>
      </c>
      <c r="AF156" s="30" t="s">
        <v>2</v>
      </c>
      <c r="AG156" s="33">
        <f>IFERROR(INDEX('Item Price Summary'!$O:$O,MATCH($D156,'Item Price Summary'!$G:$G,0))*AD156*(1+AE156),0)</f>
        <v>0</v>
      </c>
      <c r="AH156" s="340"/>
      <c r="AI156" s="340"/>
      <c r="AJ156" s="341"/>
      <c r="AK156" s="340"/>
      <c r="AL156" s="251">
        <v>60</v>
      </c>
      <c r="AM156" s="256">
        <v>0</v>
      </c>
      <c r="AN156" s="4" t="s">
        <v>2</v>
      </c>
      <c r="AO156" s="23">
        <f>IFERROR(INDEX('Item Price Summary'!$O:$O,MATCH($D156,'Item Price Summary'!$G:$G,0))*AL156*(1+AM156),0)</f>
        <v>0.97687338786128441</v>
      </c>
      <c r="AP156" s="335"/>
      <c r="AQ156" s="335"/>
      <c r="AR156" s="335"/>
      <c r="AS156" s="335"/>
    </row>
    <row r="157" spans="1:45" x14ac:dyDescent="0.25">
      <c r="A157">
        <f t="shared" si="161"/>
        <v>4</v>
      </c>
      <c r="B157" s="325"/>
      <c r="C157" s="326"/>
      <c r="D157" s="21" t="s">
        <v>824</v>
      </c>
      <c r="E157" s="21" t="s">
        <v>487</v>
      </c>
      <c r="F157" s="251">
        <v>12</v>
      </c>
      <c r="G157" s="256">
        <v>0</v>
      </c>
      <c r="H157" s="4" t="s">
        <v>2</v>
      </c>
      <c r="I157" s="23">
        <f>IFERROR(INDEX('Item Price Summary'!$O:$O,MATCH($D157,'Item Price Summary'!$G:$G,0))*F157*(1+G157),0)</f>
        <v>0.156079295154185</v>
      </c>
      <c r="J157" s="335"/>
      <c r="K157" s="335"/>
      <c r="L157" s="335"/>
      <c r="M157" s="335"/>
      <c r="N157" s="257">
        <v>18</v>
      </c>
      <c r="O157" s="256">
        <v>0</v>
      </c>
      <c r="P157" s="4" t="s">
        <v>2</v>
      </c>
      <c r="Q157" s="23">
        <f>IFERROR(INDEX('Item Price Summary'!$O:$O,MATCH($D157,'Item Price Summary'!$G:$G,0))*N157*(1+O157),0)</f>
        <v>0.23411894273127751</v>
      </c>
      <c r="R157" s="335"/>
      <c r="S157" s="335"/>
      <c r="T157" s="335"/>
      <c r="U157" s="335"/>
      <c r="V157" s="251">
        <v>24</v>
      </c>
      <c r="W157" s="256">
        <v>0</v>
      </c>
      <c r="X157" s="4" t="s">
        <v>2</v>
      </c>
      <c r="Y157" s="23">
        <f>IFERROR(INDEX('Item Price Summary'!$O:$O,MATCH($D157,'Item Price Summary'!$G:$G,0))*V157*(1+W157),0)</f>
        <v>0.31215859030837001</v>
      </c>
      <c r="Z157" s="335"/>
      <c r="AA157" s="335"/>
      <c r="AB157" s="335"/>
      <c r="AC157" s="335"/>
      <c r="AD157" s="258"/>
      <c r="AE157" s="259">
        <v>0</v>
      </c>
      <c r="AF157" s="30" t="s">
        <v>2</v>
      </c>
      <c r="AG157" s="33">
        <f>IFERROR(INDEX('Item Price Summary'!$O:$O,MATCH($D157,'Item Price Summary'!$G:$G,0))*AD157*(1+AE157),0)</f>
        <v>0</v>
      </c>
      <c r="AH157" s="340"/>
      <c r="AI157" s="340"/>
      <c r="AJ157" s="341"/>
      <c r="AK157" s="340"/>
      <c r="AL157" s="251">
        <v>0</v>
      </c>
      <c r="AM157" s="256">
        <v>0</v>
      </c>
      <c r="AN157" s="4" t="s">
        <v>2</v>
      </c>
      <c r="AO157" s="23">
        <f>IFERROR(INDEX('Item Price Summary'!$O:$O,MATCH($D157,'Item Price Summary'!$G:$G,0))*AL157*(1+AM157),0)</f>
        <v>0</v>
      </c>
      <c r="AP157" s="335"/>
      <c r="AQ157" s="335"/>
      <c r="AR157" s="335"/>
      <c r="AS157" s="335"/>
    </row>
    <row r="158" spans="1:45" x14ac:dyDescent="0.25">
      <c r="A158">
        <f t="shared" si="161"/>
        <v>5</v>
      </c>
      <c r="B158" s="325"/>
      <c r="C158" s="326"/>
      <c r="D158" s="21" t="s">
        <v>20</v>
      </c>
      <c r="E158" s="21" t="s">
        <v>487</v>
      </c>
      <c r="F158" s="251">
        <v>10</v>
      </c>
      <c r="G158" s="256">
        <v>0</v>
      </c>
      <c r="H158" s="4" t="s">
        <v>2</v>
      </c>
      <c r="I158" s="23">
        <f>IFERROR(INDEX('Item Price Summary'!$O:$O,MATCH($D158,'Item Price Summary'!$G:$G,0))*F158*(1+G158),0)</f>
        <v>0.16281223131021405</v>
      </c>
      <c r="J158" s="335"/>
      <c r="K158" s="335"/>
      <c r="L158" s="335"/>
      <c r="M158" s="335"/>
      <c r="N158" s="257">
        <v>15</v>
      </c>
      <c r="O158" s="256">
        <v>0</v>
      </c>
      <c r="P158" s="4" t="s">
        <v>2</v>
      </c>
      <c r="Q158" s="23">
        <f>IFERROR(INDEX('Item Price Summary'!$O:$O,MATCH($D158,'Item Price Summary'!$G:$G,0))*N158*(1+O158),0)</f>
        <v>0.2442183469653211</v>
      </c>
      <c r="R158" s="335"/>
      <c r="S158" s="335"/>
      <c r="T158" s="335"/>
      <c r="U158" s="335"/>
      <c r="V158" s="251">
        <v>20</v>
      </c>
      <c r="W158" s="256">
        <v>0</v>
      </c>
      <c r="X158" s="4" t="s">
        <v>2</v>
      </c>
      <c r="Y158" s="23">
        <f>IFERROR(INDEX('Item Price Summary'!$O:$O,MATCH($D158,'Item Price Summary'!$G:$G,0))*V158*(1+W158),0)</f>
        <v>0.3256244626204281</v>
      </c>
      <c r="Z158" s="335"/>
      <c r="AA158" s="335"/>
      <c r="AB158" s="335"/>
      <c r="AC158" s="335"/>
      <c r="AD158" s="258"/>
      <c r="AE158" s="259">
        <v>0</v>
      </c>
      <c r="AF158" s="30" t="s">
        <v>2</v>
      </c>
      <c r="AG158" s="33">
        <f>IFERROR(INDEX('Item Price Summary'!$O:$O,MATCH($D158,'Item Price Summary'!$G:$G,0))*AD158*(1+AE158),0)</f>
        <v>0</v>
      </c>
      <c r="AH158" s="340"/>
      <c r="AI158" s="340"/>
      <c r="AJ158" s="341"/>
      <c r="AK158" s="340"/>
      <c r="AL158" s="251">
        <v>0</v>
      </c>
      <c r="AM158" s="256">
        <v>0</v>
      </c>
      <c r="AN158" s="4" t="s">
        <v>2</v>
      </c>
      <c r="AO158" s="23">
        <f>IFERROR(INDEX('Item Price Summary'!$O:$O,MATCH($D158,'Item Price Summary'!$G:$G,0))*AL158*(1+AM158),0)</f>
        <v>0</v>
      </c>
      <c r="AP158" s="335"/>
      <c r="AQ158" s="335"/>
      <c r="AR158" s="335"/>
      <c r="AS158" s="335"/>
    </row>
    <row r="159" spans="1:45" x14ac:dyDescent="0.25">
      <c r="A159">
        <f t="shared" si="161"/>
        <v>6</v>
      </c>
      <c r="B159" s="325"/>
      <c r="C159" s="326"/>
      <c r="D159" s="21" t="s">
        <v>435</v>
      </c>
      <c r="E159" s="21"/>
      <c r="F159" s="251"/>
      <c r="G159" s="252">
        <v>0</v>
      </c>
      <c r="H159" s="4" t="s">
        <v>2</v>
      </c>
      <c r="I159" s="38">
        <f>IFERROR(INDEX('Item Price Summary'!$O:$O,MATCH($D159,'Item Price Summary'!$G:$G,0))*F159*(1+G159),0)</f>
        <v>0</v>
      </c>
      <c r="J159" s="335"/>
      <c r="K159" s="335"/>
      <c r="L159" s="335"/>
      <c r="M159" s="335"/>
      <c r="N159" s="260"/>
      <c r="O159" s="252">
        <v>0</v>
      </c>
      <c r="P159" s="4" t="s">
        <v>2</v>
      </c>
      <c r="Q159" s="38">
        <f>IFERROR(INDEX('Item Price Summary'!$O:$O,MATCH($D159,'Item Price Summary'!$G:$G,0))*N159*(1+O159),0)</f>
        <v>0</v>
      </c>
      <c r="R159" s="335"/>
      <c r="S159" s="335"/>
      <c r="T159" s="335"/>
      <c r="U159" s="335"/>
      <c r="V159" s="251"/>
      <c r="W159" s="252">
        <v>0</v>
      </c>
      <c r="X159" s="4" t="s">
        <v>2</v>
      </c>
      <c r="Y159" s="38">
        <f>IFERROR(INDEX('Item Price Summary'!$O:$O,MATCH($D159,'Item Price Summary'!$G:$G,0))*V159*(1+W159),0)</f>
        <v>0</v>
      </c>
      <c r="Z159" s="335"/>
      <c r="AA159" s="335"/>
      <c r="AB159" s="335"/>
      <c r="AC159" s="335"/>
      <c r="AD159" s="258"/>
      <c r="AE159" s="259">
        <v>0</v>
      </c>
      <c r="AF159" s="30" t="s">
        <v>2</v>
      </c>
      <c r="AG159" s="33">
        <f>IFERROR(INDEX('Item Price Summary'!$O:$O,MATCH($D159,'Item Price Summary'!$G:$G,0))*AD159*(1+AE159),0)</f>
        <v>0</v>
      </c>
      <c r="AH159" s="340"/>
      <c r="AI159" s="340"/>
      <c r="AJ159" s="341"/>
      <c r="AK159" s="340"/>
      <c r="AL159" s="251"/>
      <c r="AM159" s="252">
        <v>0</v>
      </c>
      <c r="AN159" s="4" t="s">
        <v>2</v>
      </c>
      <c r="AO159" s="38">
        <f>IFERROR(INDEX('Item Price Summary'!$O:$O,MATCH($D159,'Item Price Summary'!$G:$G,0))*AL159*(1+AM159),0)</f>
        <v>0</v>
      </c>
      <c r="AP159" s="335"/>
      <c r="AQ159" s="335"/>
      <c r="AR159" s="335"/>
      <c r="AS159" s="335"/>
    </row>
    <row r="160" spans="1:45" x14ac:dyDescent="0.25">
      <c r="A160">
        <f t="shared" si="161"/>
        <v>7</v>
      </c>
      <c r="B160" s="325"/>
      <c r="C160" s="326"/>
      <c r="D160" s="21" t="s">
        <v>435</v>
      </c>
      <c r="E160" s="21"/>
      <c r="F160" s="251"/>
      <c r="G160" s="252">
        <v>0</v>
      </c>
      <c r="H160" s="4" t="s">
        <v>2</v>
      </c>
      <c r="I160" s="38">
        <f>IFERROR(INDEX('Item Price Summary'!$O:$O,MATCH($D160,'Item Price Summary'!$G:$G,0))*F160*(1+G160),0)</f>
        <v>0</v>
      </c>
      <c r="J160" s="335"/>
      <c r="K160" s="335"/>
      <c r="L160" s="335"/>
      <c r="M160" s="335"/>
      <c r="N160" s="260"/>
      <c r="O160" s="252">
        <v>0</v>
      </c>
      <c r="P160" s="4" t="s">
        <v>2</v>
      </c>
      <c r="Q160" s="38">
        <f>IFERROR(INDEX('Item Price Summary'!$O:$O,MATCH($D160,'Item Price Summary'!$G:$G,0))*N160*(1+O160),0)</f>
        <v>0</v>
      </c>
      <c r="R160" s="335"/>
      <c r="S160" s="335"/>
      <c r="T160" s="335"/>
      <c r="U160" s="335"/>
      <c r="V160" s="251"/>
      <c r="W160" s="252">
        <v>0</v>
      </c>
      <c r="X160" s="4" t="s">
        <v>2</v>
      </c>
      <c r="Y160" s="38">
        <f>IFERROR(INDEX('Item Price Summary'!$O:$O,MATCH($D160,'Item Price Summary'!$G:$G,0))*V160*(1+W160),0)</f>
        <v>0</v>
      </c>
      <c r="Z160" s="335"/>
      <c r="AA160" s="335"/>
      <c r="AB160" s="335"/>
      <c r="AC160" s="335"/>
      <c r="AD160" s="258"/>
      <c r="AE160" s="259">
        <v>0</v>
      </c>
      <c r="AF160" s="30" t="s">
        <v>2</v>
      </c>
      <c r="AG160" s="33">
        <f>IFERROR(INDEX('Item Price Summary'!$O:$O,MATCH($D160,'Item Price Summary'!$G:$G,0))*AD160*(1+AE160),0)</f>
        <v>0</v>
      </c>
      <c r="AH160" s="340"/>
      <c r="AI160" s="340"/>
      <c r="AJ160" s="341"/>
      <c r="AK160" s="340"/>
      <c r="AL160" s="251"/>
      <c r="AM160" s="252">
        <v>0</v>
      </c>
      <c r="AN160" s="4" t="s">
        <v>2</v>
      </c>
      <c r="AO160" s="38">
        <f>IFERROR(INDEX('Item Price Summary'!$O:$O,MATCH($D160,'Item Price Summary'!$G:$G,0))*AL160*(1+AM160),0)</f>
        <v>0</v>
      </c>
      <c r="AP160" s="335"/>
      <c r="AQ160" s="335"/>
      <c r="AR160" s="335"/>
      <c r="AS160" s="335"/>
    </row>
    <row r="161" spans="1:45" x14ac:dyDescent="0.25">
      <c r="A161">
        <f t="shared" si="161"/>
        <v>8</v>
      </c>
      <c r="B161" s="325"/>
      <c r="C161" s="326"/>
      <c r="D161" s="21" t="s">
        <v>435</v>
      </c>
      <c r="E161" s="21"/>
      <c r="F161" s="251"/>
      <c r="G161" s="252">
        <v>0</v>
      </c>
      <c r="H161" s="4" t="s">
        <v>2</v>
      </c>
      <c r="I161" s="38">
        <f>IFERROR(INDEX('Item Price Summary'!$O:$O,MATCH($D161,'Item Price Summary'!$G:$G,0))*F161*(1+G161),0)</f>
        <v>0</v>
      </c>
      <c r="J161" s="335"/>
      <c r="K161" s="335"/>
      <c r="L161" s="335"/>
      <c r="M161" s="335"/>
      <c r="N161" s="260"/>
      <c r="O161" s="252">
        <v>0</v>
      </c>
      <c r="P161" s="4" t="s">
        <v>2</v>
      </c>
      <c r="Q161" s="38">
        <f>IFERROR(INDEX('Item Price Summary'!$O:$O,MATCH($D161,'Item Price Summary'!$G:$G,0))*N161*(1+O161),0)</f>
        <v>0</v>
      </c>
      <c r="R161" s="335"/>
      <c r="S161" s="335"/>
      <c r="T161" s="335"/>
      <c r="U161" s="335"/>
      <c r="V161" s="251"/>
      <c r="W161" s="252">
        <v>0</v>
      </c>
      <c r="X161" s="4" t="s">
        <v>2</v>
      </c>
      <c r="Y161" s="38">
        <f>IFERROR(INDEX('Item Price Summary'!$O:$O,MATCH($D161,'Item Price Summary'!$G:$G,0))*V161*(1+W161),0)</f>
        <v>0</v>
      </c>
      <c r="Z161" s="335"/>
      <c r="AA161" s="335"/>
      <c r="AB161" s="335"/>
      <c r="AC161" s="335"/>
      <c r="AD161" s="258"/>
      <c r="AE161" s="259">
        <v>0</v>
      </c>
      <c r="AF161" s="30" t="s">
        <v>2</v>
      </c>
      <c r="AG161" s="33">
        <f>IFERROR(INDEX('Item Price Summary'!$O:$O,MATCH($D161,'Item Price Summary'!$G:$G,0))*AD161*(1+AE161),0)</f>
        <v>0</v>
      </c>
      <c r="AH161" s="340"/>
      <c r="AI161" s="340"/>
      <c r="AJ161" s="341"/>
      <c r="AK161" s="340"/>
      <c r="AL161" s="251"/>
      <c r="AM161" s="252">
        <v>0</v>
      </c>
      <c r="AN161" s="4" t="s">
        <v>2</v>
      </c>
      <c r="AO161" s="38">
        <f>IFERROR(INDEX('Item Price Summary'!$O:$O,MATCH($D161,'Item Price Summary'!$G:$G,0))*AL161*(1+AM161),0)</f>
        <v>0</v>
      </c>
      <c r="AP161" s="335"/>
      <c r="AQ161" s="335"/>
      <c r="AR161" s="335"/>
      <c r="AS161" s="335"/>
    </row>
    <row r="162" spans="1:45" x14ac:dyDescent="0.25">
      <c r="A162">
        <f t="shared" si="161"/>
        <v>9</v>
      </c>
      <c r="B162" s="325"/>
      <c r="C162" s="326"/>
      <c r="D162" s="21" t="s">
        <v>435</v>
      </c>
      <c r="E162" s="21"/>
      <c r="F162" s="251"/>
      <c r="G162" s="252">
        <v>0</v>
      </c>
      <c r="H162" s="4" t="s">
        <v>2</v>
      </c>
      <c r="I162" s="38">
        <f>IFERROR(INDEX('Item Price Summary'!$O:$O,MATCH($D162,'Item Price Summary'!$G:$G,0))*F162*(1+G162),0)</f>
        <v>0</v>
      </c>
      <c r="J162" s="335"/>
      <c r="K162" s="335"/>
      <c r="L162" s="335"/>
      <c r="M162" s="335"/>
      <c r="N162" s="260"/>
      <c r="O162" s="252">
        <v>0</v>
      </c>
      <c r="P162" s="4" t="s">
        <v>2</v>
      </c>
      <c r="Q162" s="38">
        <f>IFERROR(INDEX('Item Price Summary'!$O:$O,MATCH($D162,'Item Price Summary'!$G:$G,0))*N162*(1+O162),0)</f>
        <v>0</v>
      </c>
      <c r="R162" s="335"/>
      <c r="S162" s="335"/>
      <c r="T162" s="335"/>
      <c r="U162" s="335"/>
      <c r="V162" s="251"/>
      <c r="W162" s="252">
        <v>0</v>
      </c>
      <c r="X162" s="4" t="s">
        <v>2</v>
      </c>
      <c r="Y162" s="38">
        <f>IFERROR(INDEX('Item Price Summary'!$O:$O,MATCH($D162,'Item Price Summary'!$G:$G,0))*V162*(1+W162),0)</f>
        <v>0</v>
      </c>
      <c r="Z162" s="335"/>
      <c r="AA162" s="335"/>
      <c r="AB162" s="335"/>
      <c r="AC162" s="335"/>
      <c r="AD162" s="258"/>
      <c r="AE162" s="259">
        <v>0</v>
      </c>
      <c r="AF162" s="30" t="s">
        <v>2</v>
      </c>
      <c r="AG162" s="33">
        <f>IFERROR(INDEX('Item Price Summary'!$O:$O,MATCH($D162,'Item Price Summary'!$G:$G,0))*AD162*(1+AE162),0)</f>
        <v>0</v>
      </c>
      <c r="AH162" s="340"/>
      <c r="AI162" s="340"/>
      <c r="AJ162" s="341"/>
      <c r="AK162" s="340"/>
      <c r="AL162" s="251"/>
      <c r="AM162" s="252">
        <v>0</v>
      </c>
      <c r="AN162" s="4" t="s">
        <v>2</v>
      </c>
      <c r="AO162" s="38">
        <f>IFERROR(INDEX('Item Price Summary'!$O:$O,MATCH($D162,'Item Price Summary'!$G:$G,0))*AL162*(1+AM162),0)</f>
        <v>0</v>
      </c>
      <c r="AP162" s="335"/>
      <c r="AQ162" s="335"/>
      <c r="AR162" s="335"/>
      <c r="AS162" s="335"/>
    </row>
    <row r="163" spans="1:45" x14ac:dyDescent="0.25">
      <c r="A163">
        <f t="shared" si="161"/>
        <v>10</v>
      </c>
      <c r="B163" s="325"/>
      <c r="C163" s="326"/>
      <c r="D163" s="21" t="s">
        <v>435</v>
      </c>
      <c r="E163" s="21"/>
      <c r="F163" s="251"/>
      <c r="G163" s="256">
        <v>0</v>
      </c>
      <c r="H163" s="4" t="s">
        <v>2</v>
      </c>
      <c r="I163" s="23">
        <f>IFERROR(INDEX('Item Price Summary'!$O:$O,MATCH($D163,'Item Price Summary'!$G:$G,0))*F163*(1+G163),0)</f>
        <v>0</v>
      </c>
      <c r="J163" s="335"/>
      <c r="K163" s="335"/>
      <c r="L163" s="335"/>
      <c r="M163" s="335"/>
      <c r="N163" s="257"/>
      <c r="O163" s="256">
        <v>0</v>
      </c>
      <c r="P163" s="4" t="s">
        <v>2</v>
      </c>
      <c r="Q163" s="23">
        <f>IFERROR(INDEX('Item Price Summary'!$O:$O,MATCH($D163,'Item Price Summary'!$G:$G,0))*N163*(1+O163),0)</f>
        <v>0</v>
      </c>
      <c r="R163" s="335"/>
      <c r="S163" s="335"/>
      <c r="T163" s="335"/>
      <c r="U163" s="335"/>
      <c r="V163" s="251"/>
      <c r="W163" s="256">
        <v>0</v>
      </c>
      <c r="X163" s="4" t="s">
        <v>2</v>
      </c>
      <c r="Y163" s="23">
        <f>IFERROR(INDEX('Item Price Summary'!$O:$O,MATCH($D163,'Item Price Summary'!$G:$G,0))*V163*(1+W163),0)</f>
        <v>0</v>
      </c>
      <c r="Z163" s="335"/>
      <c r="AA163" s="335"/>
      <c r="AB163" s="335"/>
      <c r="AC163" s="335"/>
      <c r="AD163" s="258"/>
      <c r="AE163" s="259">
        <v>0</v>
      </c>
      <c r="AF163" s="30" t="s">
        <v>2</v>
      </c>
      <c r="AG163" s="33">
        <f>IFERROR(INDEX('Item Price Summary'!$O:$O,MATCH($D163,'Item Price Summary'!$G:$G,0))*AD163*(1+AE163),0)</f>
        <v>0</v>
      </c>
      <c r="AH163" s="340"/>
      <c r="AI163" s="340"/>
      <c r="AJ163" s="341"/>
      <c r="AK163" s="340"/>
      <c r="AL163" s="251"/>
      <c r="AM163" s="256">
        <v>0</v>
      </c>
      <c r="AN163" s="4" t="s">
        <v>2</v>
      </c>
      <c r="AO163" s="23">
        <f>IFERROR(INDEX('Item Price Summary'!$O:$O,MATCH($D163,'Item Price Summary'!$G:$G,0))*AL163*(1+AM163),0)</f>
        <v>0</v>
      </c>
      <c r="AP163" s="335"/>
      <c r="AQ163" s="335"/>
      <c r="AR163" s="335"/>
      <c r="AS163" s="335"/>
    </row>
    <row r="164" spans="1:45" ht="15" customHeight="1" x14ac:dyDescent="0.25">
      <c r="A164">
        <v>1</v>
      </c>
      <c r="B164" s="325"/>
      <c r="C164" s="326" t="s">
        <v>947</v>
      </c>
      <c r="D164" s="21" t="s">
        <v>49</v>
      </c>
      <c r="E164" s="21"/>
      <c r="F164" s="251">
        <v>100</v>
      </c>
      <c r="G164" s="256">
        <v>0.02</v>
      </c>
      <c r="H164" s="4" t="s">
        <v>2</v>
      </c>
      <c r="I164" s="23">
        <f>IFERROR(INDEX('Item Price Summary'!$O:$O,MATCH($D164,'Item Price Summary'!$G:$G,0))*F164*(1+G164),0)</f>
        <v>0.75820662768031188</v>
      </c>
      <c r="J164" s="330">
        <f>SUM(I164:I173)</f>
        <v>1.4328333314436223</v>
      </c>
      <c r="K164" s="335">
        <f t="shared" ref="K164" si="162">J164/$G$4</f>
        <v>0.21546365886370258</v>
      </c>
      <c r="L164" s="330">
        <f>SUM(I164:I173)+$H$4</f>
        <v>1.686484998110289</v>
      </c>
      <c r="M164" s="335">
        <f>L164/$G$4</f>
        <v>0.25360676663312615</v>
      </c>
      <c r="N164" s="257">
        <v>150</v>
      </c>
      <c r="O164" s="256">
        <v>0.02</v>
      </c>
      <c r="P164" s="4" t="s">
        <v>2</v>
      </c>
      <c r="Q164" s="23">
        <f>IFERROR(INDEX('Item Price Summary'!$O:$O,MATCH($D164,'Item Price Summary'!$G:$G,0))*N164*(1+O164),0)</f>
        <v>1.1373099415204677</v>
      </c>
      <c r="R164" s="330">
        <f>SUM(Q164:Q173)</f>
        <v>2.1492499971654335</v>
      </c>
      <c r="S164" s="335">
        <f t="shared" ref="S164" si="163">R164/$G$5</f>
        <v>0.28094771204776908</v>
      </c>
      <c r="T164" s="330">
        <f t="shared" ref="T164" si="164">SUM(Q164:Q173)+$H$5</f>
        <v>2.4080716638321</v>
      </c>
      <c r="U164" s="335">
        <f t="shared" ref="U164" si="165">T164/$G$5</f>
        <v>0.31478060965125487</v>
      </c>
      <c r="V164" s="251">
        <v>200</v>
      </c>
      <c r="W164" s="256">
        <v>0.02</v>
      </c>
      <c r="X164" s="4" t="s">
        <v>2</v>
      </c>
      <c r="Y164" s="23">
        <f>IFERROR(INDEX('Item Price Summary'!$O:$O,MATCH($D164,'Item Price Summary'!$G:$G,0))*V164*(1+W164),0)</f>
        <v>1.5164132553606238</v>
      </c>
      <c r="Z164" s="330">
        <f>SUM(Y164:Y173)</f>
        <v>2.8656666628872447</v>
      </c>
      <c r="AA164" s="335">
        <f t="shared" ref="AA164" si="166">Z164/$G$6</f>
        <v>0.33129094368638667</v>
      </c>
      <c r="AB164" s="330">
        <f t="shared" ref="AB164" si="167">SUM(Y164:Y173)+$H$6</f>
        <v>3.1578783295539115</v>
      </c>
      <c r="AC164" s="335">
        <f t="shared" ref="AC164" si="168">AB164/$G$6</f>
        <v>0.36507263925478745</v>
      </c>
      <c r="AD164" s="251">
        <v>300</v>
      </c>
      <c r="AE164" s="252">
        <v>0.02</v>
      </c>
      <c r="AF164" s="4" t="s">
        <v>2</v>
      </c>
      <c r="AG164" s="38">
        <f>IFERROR(INDEX('Item Price Summary'!$O:$O,MATCH($D164,'Item Price Summary'!$G:$G,0))*AD164*(1+AE164),0)</f>
        <v>2.2746198830409354</v>
      </c>
      <c r="AH164" s="331">
        <f>SUM(AG164:AG173)</f>
        <v>3.9768836375328775</v>
      </c>
      <c r="AI164" s="329" t="e">
        <f t="shared" ref="AI164" si="169">AH164/$G$7</f>
        <v>#VALUE!</v>
      </c>
      <c r="AJ164" s="331" t="e">
        <f t="shared" ref="AJ164" si="170">SUM(AG164:AG173)+$H$7</f>
        <v>#VALUE!</v>
      </c>
      <c r="AK164" s="329" t="e">
        <f t="shared" ref="AK164" si="171">AJ164/$G$7</f>
        <v>#VALUE!</v>
      </c>
      <c r="AL164" s="251">
        <v>300</v>
      </c>
      <c r="AM164" s="256">
        <v>0.02</v>
      </c>
      <c r="AN164" s="4" t="s">
        <v>2</v>
      </c>
      <c r="AO164" s="23">
        <f>IFERROR(INDEX('Item Price Summary'!$O:$O,MATCH($D164,'Item Price Summary'!$G:$G,0))*AL164*(1+AM164),0)</f>
        <v>2.2746198830409354</v>
      </c>
      <c r="AP164" s="330">
        <f>SUM(AO164:AO173)</f>
        <v>3.5698530592573423</v>
      </c>
      <c r="AQ164" s="335">
        <f t="shared" ref="AQ164" si="172">AP164/$G$8</f>
        <v>0.33519747035280206</v>
      </c>
      <c r="AR164" s="330">
        <f t="shared" ref="AR164" si="173">SUM(AO164:AO173)+$H$8</f>
        <v>4.2857063925906758</v>
      </c>
      <c r="AS164" s="335">
        <f t="shared" ref="AS164" si="174">AR164/$G$8</f>
        <v>0.40241374578316202</v>
      </c>
    </row>
    <row r="165" spans="1:45" x14ac:dyDescent="0.25">
      <c r="A165">
        <f>A164+1</f>
        <v>2</v>
      </c>
      <c r="B165" s="325"/>
      <c r="C165" s="326"/>
      <c r="D165" s="21" t="s">
        <v>58</v>
      </c>
      <c r="E165" s="21" t="s">
        <v>110</v>
      </c>
      <c r="F165" s="251">
        <v>18</v>
      </c>
      <c r="G165" s="256">
        <v>0</v>
      </c>
      <c r="H165" s="4" t="s">
        <v>2</v>
      </c>
      <c r="I165" s="23">
        <f>IFERROR(INDEX('Item Price Summary'!$O:$O,MATCH($D165,'Item Price Summary'!$G:$G,0))*F165*(1+G165),0)</f>
        <v>0.217584</v>
      </c>
      <c r="J165" s="335"/>
      <c r="K165" s="335"/>
      <c r="L165" s="335"/>
      <c r="M165" s="335"/>
      <c r="N165" s="257">
        <v>27</v>
      </c>
      <c r="O165" s="256">
        <v>0</v>
      </c>
      <c r="P165" s="4" t="s">
        <v>2</v>
      </c>
      <c r="Q165" s="23">
        <f>IFERROR(INDEX('Item Price Summary'!$O:$O,MATCH($D165,'Item Price Summary'!$G:$G,0))*N165*(1+O165),0)</f>
        <v>0.326376</v>
      </c>
      <c r="R165" s="335"/>
      <c r="S165" s="335"/>
      <c r="T165" s="335"/>
      <c r="U165" s="335"/>
      <c r="V165" s="251">
        <v>36</v>
      </c>
      <c r="W165" s="256">
        <v>0</v>
      </c>
      <c r="X165" s="4" t="s">
        <v>2</v>
      </c>
      <c r="Y165" s="23">
        <f>IFERROR(INDEX('Item Price Summary'!$O:$O,MATCH($D165,'Item Price Summary'!$G:$G,0))*V165*(1+W165),0)</f>
        <v>0.435168</v>
      </c>
      <c r="Z165" s="335"/>
      <c r="AA165" s="335"/>
      <c r="AB165" s="335"/>
      <c r="AC165" s="335"/>
      <c r="AD165" s="251">
        <v>45</v>
      </c>
      <c r="AE165" s="252">
        <v>0</v>
      </c>
      <c r="AF165" s="4" t="s">
        <v>2</v>
      </c>
      <c r="AG165" s="38">
        <f>IFERROR(INDEX('Item Price Summary'!$O:$O,MATCH($D165,'Item Price Summary'!$G:$G,0))*AD165*(1+AE165),0)</f>
        <v>0.54396</v>
      </c>
      <c r="AH165" s="329"/>
      <c r="AI165" s="329"/>
      <c r="AJ165" s="331"/>
      <c r="AK165" s="329"/>
      <c r="AL165" s="251">
        <v>45</v>
      </c>
      <c r="AM165" s="256">
        <v>0</v>
      </c>
      <c r="AN165" s="4" t="s">
        <v>2</v>
      </c>
      <c r="AO165" s="23">
        <f>IFERROR(INDEX('Item Price Summary'!$O:$O,MATCH($D165,'Item Price Summary'!$G:$G,0))*AL165*(1+AM165),0)</f>
        <v>0.54396</v>
      </c>
      <c r="AP165" s="335"/>
      <c r="AQ165" s="335"/>
      <c r="AR165" s="335"/>
      <c r="AS165" s="335"/>
    </row>
    <row r="166" spans="1:45" x14ac:dyDescent="0.25">
      <c r="A166">
        <f t="shared" ref="A166:A173" si="175">A165+1</f>
        <v>3</v>
      </c>
      <c r="B166" s="325"/>
      <c r="C166" s="326"/>
      <c r="D166" s="21" t="s">
        <v>20</v>
      </c>
      <c r="E166" s="21" t="s">
        <v>110</v>
      </c>
      <c r="F166" s="251">
        <v>10</v>
      </c>
      <c r="G166" s="256">
        <v>0</v>
      </c>
      <c r="H166" s="4" t="s">
        <v>2</v>
      </c>
      <c r="I166" s="23">
        <f>IFERROR(INDEX('Item Price Summary'!$O:$O,MATCH($D166,'Item Price Summary'!$G:$G,0))*F166*(1+G166),0)</f>
        <v>0.16281223131021405</v>
      </c>
      <c r="J166" s="335"/>
      <c r="K166" s="335"/>
      <c r="L166" s="335"/>
      <c r="M166" s="335"/>
      <c r="N166" s="257">
        <v>15</v>
      </c>
      <c r="O166" s="256">
        <v>0</v>
      </c>
      <c r="P166" s="4" t="s">
        <v>2</v>
      </c>
      <c r="Q166" s="23">
        <f>IFERROR(INDEX('Item Price Summary'!$O:$O,MATCH($D166,'Item Price Summary'!$G:$G,0))*N166*(1+O166),0)</f>
        <v>0.2442183469653211</v>
      </c>
      <c r="R166" s="335"/>
      <c r="S166" s="335"/>
      <c r="T166" s="335"/>
      <c r="U166" s="335"/>
      <c r="V166" s="251">
        <v>20</v>
      </c>
      <c r="W166" s="256">
        <v>0</v>
      </c>
      <c r="X166" s="4" t="s">
        <v>2</v>
      </c>
      <c r="Y166" s="23">
        <f>IFERROR(INDEX('Item Price Summary'!$O:$O,MATCH($D166,'Item Price Summary'!$G:$G,0))*V166*(1+W166),0)</f>
        <v>0.3256244626204281</v>
      </c>
      <c r="Z166" s="335"/>
      <c r="AA166" s="335"/>
      <c r="AB166" s="335"/>
      <c r="AC166" s="335"/>
      <c r="AD166" s="251">
        <v>25</v>
      </c>
      <c r="AE166" s="252">
        <v>0</v>
      </c>
      <c r="AF166" s="4" t="s">
        <v>2</v>
      </c>
      <c r="AG166" s="38">
        <f>IFERROR(INDEX('Item Price Summary'!$O:$O,MATCH($D166,'Item Price Summary'!$G:$G,0))*AD166*(1+AE166),0)</f>
        <v>0.40703057827553518</v>
      </c>
      <c r="AH166" s="329"/>
      <c r="AI166" s="329"/>
      <c r="AJ166" s="331"/>
      <c r="AK166" s="329"/>
      <c r="AL166" s="251">
        <v>30</v>
      </c>
      <c r="AM166" s="256">
        <v>0</v>
      </c>
      <c r="AN166" s="4" t="s">
        <v>2</v>
      </c>
      <c r="AO166" s="23">
        <f>IFERROR(INDEX('Item Price Summary'!$O:$O,MATCH($D166,'Item Price Summary'!$G:$G,0))*AL166*(1+AM166),0)</f>
        <v>0.48843669393064221</v>
      </c>
      <c r="AP166" s="335"/>
      <c r="AQ166" s="335"/>
      <c r="AR166" s="335"/>
      <c r="AS166" s="335"/>
    </row>
    <row r="167" spans="1:45" x14ac:dyDescent="0.25">
      <c r="A167">
        <f t="shared" si="175"/>
        <v>4</v>
      </c>
      <c r="B167" s="325"/>
      <c r="C167" s="326"/>
      <c r="D167" s="21" t="s">
        <v>107</v>
      </c>
      <c r="E167" s="21" t="s">
        <v>112</v>
      </c>
      <c r="F167" s="251">
        <v>10</v>
      </c>
      <c r="G167" s="256">
        <v>0</v>
      </c>
      <c r="H167" s="4" t="s">
        <v>2</v>
      </c>
      <c r="I167" s="23">
        <f>IFERROR(INDEX('Item Price Summary'!$O:$O,MATCH($D167,'Item Price Summary'!$G:$G,0))*F167*(1+G167),0)</f>
        <v>0.13141824114288236</v>
      </c>
      <c r="J167" s="335"/>
      <c r="K167" s="335"/>
      <c r="L167" s="335"/>
      <c r="M167" s="335"/>
      <c r="N167" s="257">
        <v>15</v>
      </c>
      <c r="O167" s="256">
        <v>0</v>
      </c>
      <c r="P167" s="4" t="s">
        <v>2</v>
      </c>
      <c r="Q167" s="23">
        <f>IFERROR(INDEX('Item Price Summary'!$O:$O,MATCH($D167,'Item Price Summary'!$G:$G,0))*N167*(1+O167),0)</f>
        <v>0.19712736171432352</v>
      </c>
      <c r="R167" s="335"/>
      <c r="S167" s="335"/>
      <c r="T167" s="335"/>
      <c r="U167" s="335"/>
      <c r="V167" s="251">
        <v>20</v>
      </c>
      <c r="W167" s="256">
        <v>0</v>
      </c>
      <c r="X167" s="4" t="s">
        <v>2</v>
      </c>
      <c r="Y167" s="23">
        <f>IFERROR(INDEX('Item Price Summary'!$O:$O,MATCH($D167,'Item Price Summary'!$G:$G,0))*V167*(1+W167),0)</f>
        <v>0.26283648228576473</v>
      </c>
      <c r="Z167" s="335"/>
      <c r="AA167" s="335"/>
      <c r="AB167" s="335"/>
      <c r="AC167" s="335"/>
      <c r="AD167" s="251">
        <v>20</v>
      </c>
      <c r="AE167" s="252">
        <v>0</v>
      </c>
      <c r="AF167" s="4" t="s">
        <v>2</v>
      </c>
      <c r="AG167" s="38">
        <f>IFERROR(INDEX('Item Price Summary'!$O:$O,MATCH($D167,'Item Price Summary'!$G:$G,0))*AD167*(1+AE167),0)</f>
        <v>0.26283648228576473</v>
      </c>
      <c r="AH167" s="329"/>
      <c r="AI167" s="329"/>
      <c r="AJ167" s="331"/>
      <c r="AK167" s="329"/>
      <c r="AL167" s="251">
        <v>20</v>
      </c>
      <c r="AM167" s="256">
        <v>0</v>
      </c>
      <c r="AN167" s="4" t="s">
        <v>2</v>
      </c>
      <c r="AO167" s="23">
        <f>IFERROR(INDEX('Item Price Summary'!$O:$O,MATCH($D167,'Item Price Summary'!$G:$G,0))*AL167*(1+AM167),0)</f>
        <v>0.26283648228576473</v>
      </c>
      <c r="AP167" s="335"/>
      <c r="AQ167" s="335"/>
      <c r="AR167" s="335"/>
      <c r="AS167" s="335"/>
    </row>
    <row r="168" spans="1:45" x14ac:dyDescent="0.25">
      <c r="A168">
        <f t="shared" si="175"/>
        <v>5</v>
      </c>
      <c r="B168" s="325"/>
      <c r="C168" s="326"/>
      <c r="D168" s="21" t="s">
        <v>20</v>
      </c>
      <c r="E168" s="21" t="s">
        <v>487</v>
      </c>
      <c r="F168" s="251">
        <v>10</v>
      </c>
      <c r="G168" s="256">
        <v>0</v>
      </c>
      <c r="H168" s="4" t="s">
        <v>2</v>
      </c>
      <c r="I168" s="23">
        <f>IFERROR(INDEX('Item Price Summary'!$O:$O,MATCH($D168,'Item Price Summary'!$G:$G,0))*F168*(1+G168),0)</f>
        <v>0.16281223131021405</v>
      </c>
      <c r="J168" s="335"/>
      <c r="K168" s="335"/>
      <c r="L168" s="335"/>
      <c r="M168" s="335"/>
      <c r="N168" s="257">
        <v>15</v>
      </c>
      <c r="O168" s="256">
        <v>0</v>
      </c>
      <c r="P168" s="4" t="s">
        <v>2</v>
      </c>
      <c r="Q168" s="23">
        <f>IFERROR(INDEX('Item Price Summary'!$O:$O,MATCH($D168,'Item Price Summary'!$G:$G,0))*N168*(1+O168),0)</f>
        <v>0.2442183469653211</v>
      </c>
      <c r="R168" s="335"/>
      <c r="S168" s="335"/>
      <c r="T168" s="335"/>
      <c r="U168" s="335"/>
      <c r="V168" s="251">
        <v>20</v>
      </c>
      <c r="W168" s="256">
        <v>0</v>
      </c>
      <c r="X168" s="4" t="s">
        <v>2</v>
      </c>
      <c r="Y168" s="23">
        <f>IFERROR(INDEX('Item Price Summary'!$O:$O,MATCH($D168,'Item Price Summary'!$G:$G,0))*V168*(1+W168),0)</f>
        <v>0.3256244626204281</v>
      </c>
      <c r="Z168" s="335"/>
      <c r="AA168" s="335"/>
      <c r="AB168" s="335"/>
      <c r="AC168" s="335"/>
      <c r="AD168" s="251">
        <v>30</v>
      </c>
      <c r="AE168" s="252">
        <v>0</v>
      </c>
      <c r="AF168" s="4" t="s">
        <v>2</v>
      </c>
      <c r="AG168" s="38">
        <f>IFERROR(INDEX('Item Price Summary'!$O:$O,MATCH($D168,'Item Price Summary'!$G:$G,0))*AD168*(1+AE168),0)</f>
        <v>0.48843669393064221</v>
      </c>
      <c r="AH168" s="329"/>
      <c r="AI168" s="329"/>
      <c r="AJ168" s="331"/>
      <c r="AK168" s="329"/>
      <c r="AL168" s="251">
        <v>0</v>
      </c>
      <c r="AM168" s="256">
        <v>0</v>
      </c>
      <c r="AN168" s="4" t="s">
        <v>2</v>
      </c>
      <c r="AO168" s="23">
        <f>IFERROR(INDEX('Item Price Summary'!$O:$O,MATCH($D168,'Item Price Summary'!$G:$G,0))*AL168*(1+AM168),0)</f>
        <v>0</v>
      </c>
      <c r="AP168" s="335"/>
      <c r="AQ168" s="335"/>
      <c r="AR168" s="335"/>
      <c r="AS168" s="335"/>
    </row>
    <row r="169" spans="1:45" x14ac:dyDescent="0.25">
      <c r="A169">
        <f t="shared" si="175"/>
        <v>6</v>
      </c>
      <c r="B169" s="325"/>
      <c r="C169" s="326"/>
      <c r="D169" s="21" t="s">
        <v>435</v>
      </c>
      <c r="E169" s="21"/>
      <c r="F169" s="251"/>
      <c r="G169" s="252">
        <v>0</v>
      </c>
      <c r="H169" s="4" t="s">
        <v>2</v>
      </c>
      <c r="I169" s="38">
        <f>IFERROR(INDEX('Item Price Summary'!$O:$O,MATCH($D169,'Item Price Summary'!$G:$G,0))*F169*(1+G169),0)</f>
        <v>0</v>
      </c>
      <c r="J169" s="335"/>
      <c r="K169" s="335"/>
      <c r="L169" s="335"/>
      <c r="M169" s="335"/>
      <c r="N169" s="260"/>
      <c r="O169" s="252">
        <v>0</v>
      </c>
      <c r="P169" s="4" t="s">
        <v>2</v>
      </c>
      <c r="Q169" s="38">
        <f>IFERROR(INDEX('Item Price Summary'!$O:$O,MATCH($D169,'Item Price Summary'!$G:$G,0))*N169*(1+O169),0)</f>
        <v>0</v>
      </c>
      <c r="R169" s="335"/>
      <c r="S169" s="335"/>
      <c r="T169" s="335"/>
      <c r="U169" s="335"/>
      <c r="V169" s="251"/>
      <c r="W169" s="252">
        <v>0</v>
      </c>
      <c r="X169" s="4" t="s">
        <v>2</v>
      </c>
      <c r="Y169" s="38">
        <f>IFERROR(INDEX('Item Price Summary'!$O:$O,MATCH($D169,'Item Price Summary'!$G:$G,0))*V169*(1+W169),0)</f>
        <v>0</v>
      </c>
      <c r="Z169" s="335"/>
      <c r="AA169" s="335"/>
      <c r="AB169" s="335"/>
      <c r="AC169" s="335"/>
      <c r="AD169" s="258"/>
      <c r="AE169" s="259">
        <v>0</v>
      </c>
      <c r="AF169" s="30" t="s">
        <v>2</v>
      </c>
      <c r="AG169" s="33">
        <f>IFERROR(INDEX('Item Price Summary'!$O:$O,MATCH($D169,'Item Price Summary'!$G:$G,0))*AD169*(1+AE169),0)</f>
        <v>0</v>
      </c>
      <c r="AH169" s="329"/>
      <c r="AI169" s="329"/>
      <c r="AJ169" s="331"/>
      <c r="AK169" s="329"/>
      <c r="AL169" s="251"/>
      <c r="AM169" s="252">
        <v>0</v>
      </c>
      <c r="AN169" s="4" t="s">
        <v>2</v>
      </c>
      <c r="AO169" s="38">
        <f>IFERROR(INDEX('Item Price Summary'!$O:$O,MATCH($D169,'Item Price Summary'!$G:$G,0))*AL169*(1+AM169),0)</f>
        <v>0</v>
      </c>
      <c r="AP169" s="335"/>
      <c r="AQ169" s="335"/>
      <c r="AR169" s="335"/>
      <c r="AS169" s="335"/>
    </row>
    <row r="170" spans="1:45" x14ac:dyDescent="0.25">
      <c r="A170">
        <f t="shared" si="175"/>
        <v>7</v>
      </c>
      <c r="B170" s="325"/>
      <c r="C170" s="326"/>
      <c r="D170" s="21" t="s">
        <v>435</v>
      </c>
      <c r="E170" s="21"/>
      <c r="F170" s="251"/>
      <c r="G170" s="252">
        <v>0</v>
      </c>
      <c r="H170" s="4" t="s">
        <v>2</v>
      </c>
      <c r="I170" s="38">
        <f>IFERROR(INDEX('Item Price Summary'!$O:$O,MATCH($D170,'Item Price Summary'!$G:$G,0))*F170*(1+G170),0)</f>
        <v>0</v>
      </c>
      <c r="J170" s="335"/>
      <c r="K170" s="335"/>
      <c r="L170" s="335"/>
      <c r="M170" s="335"/>
      <c r="N170" s="260"/>
      <c r="O170" s="252">
        <v>0</v>
      </c>
      <c r="P170" s="4" t="s">
        <v>2</v>
      </c>
      <c r="Q170" s="38">
        <f>IFERROR(INDEX('Item Price Summary'!$O:$O,MATCH($D170,'Item Price Summary'!$G:$G,0))*N170*(1+O170),0)</f>
        <v>0</v>
      </c>
      <c r="R170" s="335"/>
      <c r="S170" s="335"/>
      <c r="T170" s="335"/>
      <c r="U170" s="335"/>
      <c r="V170" s="251"/>
      <c r="W170" s="252">
        <v>0</v>
      </c>
      <c r="X170" s="4" t="s">
        <v>2</v>
      </c>
      <c r="Y170" s="38">
        <f>IFERROR(INDEX('Item Price Summary'!$O:$O,MATCH($D170,'Item Price Summary'!$G:$G,0))*V170*(1+W170),0)</f>
        <v>0</v>
      </c>
      <c r="Z170" s="335"/>
      <c r="AA170" s="335"/>
      <c r="AB170" s="335"/>
      <c r="AC170" s="335"/>
      <c r="AD170" s="258"/>
      <c r="AE170" s="259">
        <v>0</v>
      </c>
      <c r="AF170" s="30" t="s">
        <v>2</v>
      </c>
      <c r="AG170" s="33">
        <f>IFERROR(INDEX('Item Price Summary'!$O:$O,MATCH($D170,'Item Price Summary'!$G:$G,0))*AD170*(1+AE170),0)</f>
        <v>0</v>
      </c>
      <c r="AH170" s="329"/>
      <c r="AI170" s="329"/>
      <c r="AJ170" s="331"/>
      <c r="AK170" s="329"/>
      <c r="AL170" s="251"/>
      <c r="AM170" s="252">
        <v>0</v>
      </c>
      <c r="AN170" s="4" t="s">
        <v>2</v>
      </c>
      <c r="AO170" s="38">
        <f>IFERROR(INDEX('Item Price Summary'!$O:$O,MATCH($D170,'Item Price Summary'!$G:$G,0))*AL170*(1+AM170),0)</f>
        <v>0</v>
      </c>
      <c r="AP170" s="335"/>
      <c r="AQ170" s="335"/>
      <c r="AR170" s="335"/>
      <c r="AS170" s="335"/>
    </row>
    <row r="171" spans="1:45" x14ac:dyDescent="0.25">
      <c r="A171">
        <f t="shared" si="175"/>
        <v>8</v>
      </c>
      <c r="B171" s="325"/>
      <c r="C171" s="326"/>
      <c r="D171" s="21" t="s">
        <v>435</v>
      </c>
      <c r="E171" s="21"/>
      <c r="F171" s="251"/>
      <c r="G171" s="252">
        <v>0</v>
      </c>
      <c r="H171" s="4" t="s">
        <v>2</v>
      </c>
      <c r="I171" s="38">
        <f>IFERROR(INDEX('Item Price Summary'!$O:$O,MATCH($D171,'Item Price Summary'!$G:$G,0))*F171*(1+G171),0)</f>
        <v>0</v>
      </c>
      <c r="J171" s="335"/>
      <c r="K171" s="335"/>
      <c r="L171" s="335"/>
      <c r="M171" s="335"/>
      <c r="N171" s="260"/>
      <c r="O171" s="252">
        <v>0</v>
      </c>
      <c r="P171" s="4" t="s">
        <v>2</v>
      </c>
      <c r="Q171" s="38">
        <f>IFERROR(INDEX('Item Price Summary'!$O:$O,MATCH($D171,'Item Price Summary'!$G:$G,0))*N171*(1+O171),0)</f>
        <v>0</v>
      </c>
      <c r="R171" s="335"/>
      <c r="S171" s="335"/>
      <c r="T171" s="335"/>
      <c r="U171" s="335"/>
      <c r="V171" s="251"/>
      <c r="W171" s="252">
        <v>0</v>
      </c>
      <c r="X171" s="4" t="s">
        <v>2</v>
      </c>
      <c r="Y171" s="38">
        <f>IFERROR(INDEX('Item Price Summary'!$O:$O,MATCH($D171,'Item Price Summary'!$G:$G,0))*V171*(1+W171),0)</f>
        <v>0</v>
      </c>
      <c r="Z171" s="335"/>
      <c r="AA171" s="335"/>
      <c r="AB171" s="335"/>
      <c r="AC171" s="335"/>
      <c r="AD171" s="258"/>
      <c r="AE171" s="259">
        <v>0</v>
      </c>
      <c r="AF171" s="30" t="s">
        <v>2</v>
      </c>
      <c r="AG171" s="33">
        <f>IFERROR(INDEX('Item Price Summary'!$O:$O,MATCH($D171,'Item Price Summary'!$G:$G,0))*AD171*(1+AE171),0)</f>
        <v>0</v>
      </c>
      <c r="AH171" s="329"/>
      <c r="AI171" s="329"/>
      <c r="AJ171" s="331"/>
      <c r="AK171" s="329"/>
      <c r="AL171" s="251"/>
      <c r="AM171" s="252">
        <v>0</v>
      </c>
      <c r="AN171" s="4" t="s">
        <v>2</v>
      </c>
      <c r="AO171" s="38">
        <f>IFERROR(INDEX('Item Price Summary'!$O:$O,MATCH($D171,'Item Price Summary'!$G:$G,0))*AL171*(1+AM171),0)</f>
        <v>0</v>
      </c>
      <c r="AP171" s="335"/>
      <c r="AQ171" s="335"/>
      <c r="AR171" s="335"/>
      <c r="AS171" s="335"/>
    </row>
    <row r="172" spans="1:45" x14ac:dyDescent="0.25">
      <c r="A172">
        <f t="shared" si="175"/>
        <v>9</v>
      </c>
      <c r="B172" s="325"/>
      <c r="C172" s="326"/>
      <c r="D172" s="21" t="s">
        <v>435</v>
      </c>
      <c r="E172" s="21"/>
      <c r="F172" s="251"/>
      <c r="G172" s="252">
        <v>0</v>
      </c>
      <c r="H172" s="4" t="s">
        <v>2</v>
      </c>
      <c r="I172" s="38">
        <f>IFERROR(INDEX('Item Price Summary'!$O:$O,MATCH($D172,'Item Price Summary'!$G:$G,0))*F172*(1+G172),0)</f>
        <v>0</v>
      </c>
      <c r="J172" s="335"/>
      <c r="K172" s="335"/>
      <c r="L172" s="335"/>
      <c r="M172" s="335"/>
      <c r="N172" s="260"/>
      <c r="O172" s="252">
        <v>0</v>
      </c>
      <c r="P172" s="4" t="s">
        <v>2</v>
      </c>
      <c r="Q172" s="38">
        <f>IFERROR(INDEX('Item Price Summary'!$O:$O,MATCH($D172,'Item Price Summary'!$G:$G,0))*N172*(1+O172),0)</f>
        <v>0</v>
      </c>
      <c r="R172" s="335"/>
      <c r="S172" s="335"/>
      <c r="T172" s="335"/>
      <c r="U172" s="335"/>
      <c r="V172" s="251"/>
      <c r="W172" s="252">
        <v>0</v>
      </c>
      <c r="X172" s="4" t="s">
        <v>2</v>
      </c>
      <c r="Y172" s="38">
        <f>IFERROR(INDEX('Item Price Summary'!$O:$O,MATCH($D172,'Item Price Summary'!$G:$G,0))*V172*(1+W172),0)</f>
        <v>0</v>
      </c>
      <c r="Z172" s="335"/>
      <c r="AA172" s="335"/>
      <c r="AB172" s="335"/>
      <c r="AC172" s="335"/>
      <c r="AD172" s="258"/>
      <c r="AE172" s="259">
        <v>0</v>
      </c>
      <c r="AF172" s="30" t="s">
        <v>2</v>
      </c>
      <c r="AG172" s="33">
        <f>IFERROR(INDEX('Item Price Summary'!$O:$O,MATCH($D172,'Item Price Summary'!$G:$G,0))*AD172*(1+AE172),0)</f>
        <v>0</v>
      </c>
      <c r="AH172" s="329"/>
      <c r="AI172" s="329"/>
      <c r="AJ172" s="331"/>
      <c r="AK172" s="329"/>
      <c r="AL172" s="251"/>
      <c r="AM172" s="252">
        <v>0</v>
      </c>
      <c r="AN172" s="4" t="s">
        <v>2</v>
      </c>
      <c r="AO172" s="38">
        <f>IFERROR(INDEX('Item Price Summary'!$O:$O,MATCH($D172,'Item Price Summary'!$G:$G,0))*AL172*(1+AM172),0)</f>
        <v>0</v>
      </c>
      <c r="AP172" s="335"/>
      <c r="AQ172" s="335"/>
      <c r="AR172" s="335"/>
      <c r="AS172" s="335"/>
    </row>
    <row r="173" spans="1:45" x14ac:dyDescent="0.25">
      <c r="A173">
        <f t="shared" si="175"/>
        <v>10</v>
      </c>
      <c r="B173" s="325"/>
      <c r="C173" s="326"/>
      <c r="D173" s="21" t="s">
        <v>435</v>
      </c>
      <c r="E173" s="21"/>
      <c r="F173" s="251"/>
      <c r="G173" s="256">
        <v>0</v>
      </c>
      <c r="H173" s="4" t="s">
        <v>2</v>
      </c>
      <c r="I173" s="23">
        <f>IFERROR(INDEX('Item Price Summary'!$O:$O,MATCH($D173,'Item Price Summary'!$G:$G,0))*F173*(1+G173),0)</f>
        <v>0</v>
      </c>
      <c r="J173" s="335"/>
      <c r="K173" s="335"/>
      <c r="L173" s="335"/>
      <c r="M173" s="335"/>
      <c r="N173" s="257"/>
      <c r="O173" s="256">
        <v>0</v>
      </c>
      <c r="P173" s="4" t="s">
        <v>2</v>
      </c>
      <c r="Q173" s="23">
        <f>IFERROR(INDEX('Item Price Summary'!$O:$O,MATCH($D173,'Item Price Summary'!$G:$G,0))*N173*(1+O173),0)</f>
        <v>0</v>
      </c>
      <c r="R173" s="335"/>
      <c r="S173" s="335"/>
      <c r="T173" s="335"/>
      <c r="U173" s="335"/>
      <c r="V173" s="251"/>
      <c r="W173" s="256">
        <v>0</v>
      </c>
      <c r="X173" s="4" t="s">
        <v>2</v>
      </c>
      <c r="Y173" s="23">
        <f>IFERROR(INDEX('Item Price Summary'!$O:$O,MATCH($D173,'Item Price Summary'!$G:$G,0))*V173*(1+W173),0)</f>
        <v>0</v>
      </c>
      <c r="Z173" s="335"/>
      <c r="AA173" s="335"/>
      <c r="AB173" s="335"/>
      <c r="AC173" s="335"/>
      <c r="AD173" s="251"/>
      <c r="AE173" s="252">
        <v>0</v>
      </c>
      <c r="AF173" s="4" t="s">
        <v>2</v>
      </c>
      <c r="AG173" s="38">
        <f>IFERROR(INDEX('Item Price Summary'!$O:$O,MATCH($D173,'Item Price Summary'!$G:$G,0))*AD173*(1+AE173),0)</f>
        <v>0</v>
      </c>
      <c r="AH173" s="329"/>
      <c r="AI173" s="329"/>
      <c r="AJ173" s="331"/>
      <c r="AK173" s="329"/>
      <c r="AL173" s="251"/>
      <c r="AM173" s="256">
        <v>0</v>
      </c>
      <c r="AN173" s="4" t="s">
        <v>2</v>
      </c>
      <c r="AO173" s="23">
        <f>IFERROR(INDEX('Item Price Summary'!$O:$O,MATCH($D173,'Item Price Summary'!$G:$G,0))*AL173*(1+AM173),0)</f>
        <v>0</v>
      </c>
      <c r="AP173" s="335"/>
      <c r="AQ173" s="335"/>
      <c r="AR173" s="335"/>
      <c r="AS173" s="335"/>
    </row>
    <row r="174" spans="1:45" ht="15" customHeight="1" x14ac:dyDescent="0.25">
      <c r="A174">
        <v>1</v>
      </c>
      <c r="B174" s="325"/>
      <c r="C174" s="326" t="s">
        <v>946</v>
      </c>
      <c r="D174" s="21" t="s">
        <v>50</v>
      </c>
      <c r="E174" s="21"/>
      <c r="F174" s="251">
        <v>100</v>
      </c>
      <c r="G174" s="256">
        <v>0.02</v>
      </c>
      <c r="H174" s="4" t="s">
        <v>2</v>
      </c>
      <c r="I174" s="23">
        <f>IFERROR(INDEX('Item Price Summary'!$O:$O,MATCH($D174,'Item Price Summary'!$G:$G,0))*F174*(1+G174),0)</f>
        <v>0.75323586744639381</v>
      </c>
      <c r="J174" s="330">
        <f>SUM(I174:I183)</f>
        <v>1.4278625712097042</v>
      </c>
      <c r="K174" s="335">
        <f t="shared" ref="K174" si="176">J174/$G$4</f>
        <v>0.21471617612176003</v>
      </c>
      <c r="L174" s="330">
        <f>SUM(I174:I183)+$H$4</f>
        <v>1.6815142378763708</v>
      </c>
      <c r="M174" s="335">
        <f>L174/$G$4</f>
        <v>0.25285928389118356</v>
      </c>
      <c r="N174" s="257">
        <v>150</v>
      </c>
      <c r="O174" s="256">
        <v>0.02</v>
      </c>
      <c r="P174" s="4" t="s">
        <v>2</v>
      </c>
      <c r="Q174" s="23">
        <f>IFERROR(INDEX('Item Price Summary'!$O:$O,MATCH($D174,'Item Price Summary'!$G:$G,0))*N174*(1+O174),0)</f>
        <v>1.1298538011695909</v>
      </c>
      <c r="R174" s="330">
        <f>SUM(Q174:Q183)</f>
        <v>2.1417938568145565</v>
      </c>
      <c r="S174" s="335">
        <f t="shared" ref="S174" si="177">R174/$G$5</f>
        <v>0.2799730531783734</v>
      </c>
      <c r="T174" s="330">
        <f t="shared" ref="T174" si="178">SUM(Q174:Q183)+$H$5</f>
        <v>2.400615523481223</v>
      </c>
      <c r="U174" s="335">
        <f t="shared" ref="U174" si="179">T174/$G$5</f>
        <v>0.31380595078185919</v>
      </c>
      <c r="V174" s="251">
        <v>200</v>
      </c>
      <c r="W174" s="256">
        <v>0.02</v>
      </c>
      <c r="X174" s="4" t="s">
        <v>2</v>
      </c>
      <c r="Y174" s="23">
        <f>IFERROR(INDEX('Item Price Summary'!$O:$O,MATCH($D174,'Item Price Summary'!$G:$G,0))*V174*(1+W174),0)</f>
        <v>1.5064717348927876</v>
      </c>
      <c r="Z174" s="330">
        <f>SUM(Y174:Y183)</f>
        <v>2.8557251424194083</v>
      </c>
      <c r="AA174" s="335">
        <f t="shared" ref="AA174" si="180">Z174/$G$6</f>
        <v>0.33014163496178128</v>
      </c>
      <c r="AB174" s="330">
        <f t="shared" ref="AB174" si="181">SUM(Y174:Y183)+$H$6</f>
        <v>3.1479368090860751</v>
      </c>
      <c r="AC174" s="335">
        <f t="shared" ref="AC174" si="182">AB174/$G$6</f>
        <v>0.36392333053018205</v>
      </c>
      <c r="AD174" s="251">
        <v>300</v>
      </c>
      <c r="AE174" s="252">
        <v>0.02</v>
      </c>
      <c r="AF174" s="4" t="s">
        <v>2</v>
      </c>
      <c r="AG174" s="38">
        <f>IFERROR(INDEX('Item Price Summary'!$O:$O,MATCH($D174,'Item Price Summary'!$G:$G,0))*AD174*(1+AE174),0)</f>
        <v>2.2597076023391818</v>
      </c>
      <c r="AH174" s="331">
        <f>SUM(AG174:AG183)</f>
        <v>3.9619713568311243</v>
      </c>
      <c r="AI174" s="329" t="e">
        <f t="shared" ref="AI174" si="183">AH174/$G$7</f>
        <v>#VALUE!</v>
      </c>
      <c r="AJ174" s="331" t="e">
        <f t="shared" ref="AJ174" si="184">SUM(AG174:AG183)+$H$7</f>
        <v>#VALUE!</v>
      </c>
      <c r="AK174" s="329" t="e">
        <f t="shared" ref="AK174" si="185">AJ174/$G$7</f>
        <v>#VALUE!</v>
      </c>
      <c r="AL174" s="251">
        <v>300</v>
      </c>
      <c r="AM174" s="256">
        <v>0.02</v>
      </c>
      <c r="AN174" s="4" t="s">
        <v>2</v>
      </c>
      <c r="AO174" s="23">
        <f>IFERROR(INDEX('Item Price Summary'!$O:$O,MATCH($D174,'Item Price Summary'!$G:$G,0))*AL174*(1+AM174),0)</f>
        <v>2.2597076023391818</v>
      </c>
      <c r="AP174" s="330">
        <f>SUM(AO174:AO183)</f>
        <v>3.5549407785555891</v>
      </c>
      <c r="AQ174" s="335">
        <f t="shared" ref="AQ174" si="186">AP174/$G$8</f>
        <v>0.33379725620240275</v>
      </c>
      <c r="AR174" s="330">
        <f t="shared" ref="AR174" si="187">SUM(AO174:AO183)+$H$8</f>
        <v>4.2707941118889226</v>
      </c>
      <c r="AS174" s="335">
        <f t="shared" ref="AS174" si="188">AR174/$G$8</f>
        <v>0.40101353163276265</v>
      </c>
    </row>
    <row r="175" spans="1:45" x14ac:dyDescent="0.25">
      <c r="A175">
        <f>A174+1</f>
        <v>2</v>
      </c>
      <c r="B175" s="325"/>
      <c r="C175" s="326"/>
      <c r="D175" s="21" t="s">
        <v>58</v>
      </c>
      <c r="E175" s="21" t="s">
        <v>110</v>
      </c>
      <c r="F175" s="251">
        <v>18</v>
      </c>
      <c r="G175" s="256">
        <v>0</v>
      </c>
      <c r="H175" s="4" t="s">
        <v>2</v>
      </c>
      <c r="I175" s="23">
        <f>IFERROR(INDEX('Item Price Summary'!$O:$O,MATCH($D175,'Item Price Summary'!$G:$G,0))*F175*(1+G175),0)</f>
        <v>0.217584</v>
      </c>
      <c r="J175" s="335"/>
      <c r="K175" s="335"/>
      <c r="L175" s="335"/>
      <c r="M175" s="335"/>
      <c r="N175" s="257">
        <v>27</v>
      </c>
      <c r="O175" s="256">
        <v>0</v>
      </c>
      <c r="P175" s="4" t="s">
        <v>2</v>
      </c>
      <c r="Q175" s="23">
        <f>IFERROR(INDEX('Item Price Summary'!$O:$O,MATCH($D175,'Item Price Summary'!$G:$G,0))*N175*(1+O175),0)</f>
        <v>0.326376</v>
      </c>
      <c r="R175" s="335"/>
      <c r="S175" s="335"/>
      <c r="T175" s="335"/>
      <c r="U175" s="335"/>
      <c r="V175" s="251">
        <v>36</v>
      </c>
      <c r="W175" s="256">
        <v>0</v>
      </c>
      <c r="X175" s="4" t="s">
        <v>2</v>
      </c>
      <c r="Y175" s="23">
        <f>IFERROR(INDEX('Item Price Summary'!$O:$O,MATCH($D175,'Item Price Summary'!$G:$G,0))*V175*(1+W175),0)</f>
        <v>0.435168</v>
      </c>
      <c r="Z175" s="335"/>
      <c r="AA175" s="335"/>
      <c r="AB175" s="335"/>
      <c r="AC175" s="335"/>
      <c r="AD175" s="251">
        <v>45</v>
      </c>
      <c r="AE175" s="252">
        <v>0</v>
      </c>
      <c r="AF175" s="4" t="s">
        <v>2</v>
      </c>
      <c r="AG175" s="38">
        <f>IFERROR(INDEX('Item Price Summary'!$O:$O,MATCH($D175,'Item Price Summary'!$G:$G,0))*AD175*(1+AE175),0)</f>
        <v>0.54396</v>
      </c>
      <c r="AH175" s="329"/>
      <c r="AI175" s="329"/>
      <c r="AJ175" s="331"/>
      <c r="AK175" s="329"/>
      <c r="AL175" s="251">
        <v>45</v>
      </c>
      <c r="AM175" s="256">
        <v>0</v>
      </c>
      <c r="AN175" s="4" t="s">
        <v>2</v>
      </c>
      <c r="AO175" s="23">
        <f>IFERROR(INDEX('Item Price Summary'!$O:$O,MATCH($D175,'Item Price Summary'!$G:$G,0))*AL175*(1+AM175),0)</f>
        <v>0.54396</v>
      </c>
      <c r="AP175" s="335"/>
      <c r="AQ175" s="335"/>
      <c r="AR175" s="335"/>
      <c r="AS175" s="335"/>
    </row>
    <row r="176" spans="1:45" x14ac:dyDescent="0.25">
      <c r="A176">
        <f t="shared" ref="A176:A183" si="189">A175+1</f>
        <v>3</v>
      </c>
      <c r="B176" s="325"/>
      <c r="C176" s="326"/>
      <c r="D176" s="21" t="s">
        <v>20</v>
      </c>
      <c r="E176" s="21" t="s">
        <v>110</v>
      </c>
      <c r="F176" s="251">
        <v>10</v>
      </c>
      <c r="G176" s="256">
        <v>0</v>
      </c>
      <c r="H176" s="4" t="s">
        <v>2</v>
      </c>
      <c r="I176" s="23">
        <f>IFERROR(INDEX('Item Price Summary'!$O:$O,MATCH($D176,'Item Price Summary'!$G:$G,0))*F176*(1+G176),0)</f>
        <v>0.16281223131021405</v>
      </c>
      <c r="J176" s="335"/>
      <c r="K176" s="335"/>
      <c r="L176" s="335"/>
      <c r="M176" s="335"/>
      <c r="N176" s="257">
        <v>15</v>
      </c>
      <c r="O176" s="256">
        <v>0</v>
      </c>
      <c r="P176" s="4" t="s">
        <v>2</v>
      </c>
      <c r="Q176" s="23">
        <f>IFERROR(INDEX('Item Price Summary'!$O:$O,MATCH($D176,'Item Price Summary'!$G:$G,0))*N176*(1+O176),0)</f>
        <v>0.2442183469653211</v>
      </c>
      <c r="R176" s="335"/>
      <c r="S176" s="335"/>
      <c r="T176" s="335"/>
      <c r="U176" s="335"/>
      <c r="V176" s="251">
        <v>20</v>
      </c>
      <c r="W176" s="256">
        <v>0</v>
      </c>
      <c r="X176" s="4" t="s">
        <v>2</v>
      </c>
      <c r="Y176" s="23">
        <f>IFERROR(INDEX('Item Price Summary'!$O:$O,MATCH($D176,'Item Price Summary'!$G:$G,0))*V176*(1+W176),0)</f>
        <v>0.3256244626204281</v>
      </c>
      <c r="Z176" s="335"/>
      <c r="AA176" s="335"/>
      <c r="AB176" s="335"/>
      <c r="AC176" s="335"/>
      <c r="AD176" s="251">
        <v>25</v>
      </c>
      <c r="AE176" s="252">
        <v>0</v>
      </c>
      <c r="AF176" s="4" t="s">
        <v>2</v>
      </c>
      <c r="AG176" s="38">
        <f>IFERROR(INDEX('Item Price Summary'!$O:$O,MATCH($D176,'Item Price Summary'!$G:$G,0))*AD176*(1+AE176),0)</f>
        <v>0.40703057827553518</v>
      </c>
      <c r="AH176" s="329"/>
      <c r="AI176" s="329"/>
      <c r="AJ176" s="331"/>
      <c r="AK176" s="329"/>
      <c r="AL176" s="251">
        <v>30</v>
      </c>
      <c r="AM176" s="256">
        <v>0</v>
      </c>
      <c r="AN176" s="4" t="s">
        <v>2</v>
      </c>
      <c r="AO176" s="23">
        <f>IFERROR(INDEX('Item Price Summary'!$O:$O,MATCH($D176,'Item Price Summary'!$G:$G,0))*AL176*(1+AM176),0)</f>
        <v>0.48843669393064221</v>
      </c>
      <c r="AP176" s="335"/>
      <c r="AQ176" s="335"/>
      <c r="AR176" s="335"/>
      <c r="AS176" s="335"/>
    </row>
    <row r="177" spans="1:45" x14ac:dyDescent="0.25">
      <c r="A177">
        <f t="shared" si="189"/>
        <v>4</v>
      </c>
      <c r="B177" s="325"/>
      <c r="C177" s="326"/>
      <c r="D177" s="21" t="s">
        <v>107</v>
      </c>
      <c r="E177" s="21" t="s">
        <v>112</v>
      </c>
      <c r="F177" s="251">
        <v>10</v>
      </c>
      <c r="G177" s="256">
        <v>0</v>
      </c>
      <c r="H177" s="4" t="s">
        <v>2</v>
      </c>
      <c r="I177" s="23">
        <f>IFERROR(INDEX('Item Price Summary'!$O:$O,MATCH($D177,'Item Price Summary'!$G:$G,0))*F177*(1+G177),0)</f>
        <v>0.13141824114288236</v>
      </c>
      <c r="J177" s="335"/>
      <c r="K177" s="335"/>
      <c r="L177" s="335"/>
      <c r="M177" s="335"/>
      <c r="N177" s="257">
        <v>15</v>
      </c>
      <c r="O177" s="256">
        <v>0</v>
      </c>
      <c r="P177" s="4" t="s">
        <v>2</v>
      </c>
      <c r="Q177" s="23">
        <f>IFERROR(INDEX('Item Price Summary'!$O:$O,MATCH($D177,'Item Price Summary'!$G:$G,0))*N177*(1+O177),0)</f>
        <v>0.19712736171432352</v>
      </c>
      <c r="R177" s="335"/>
      <c r="S177" s="335"/>
      <c r="T177" s="335"/>
      <c r="U177" s="335"/>
      <c r="V177" s="251">
        <v>20</v>
      </c>
      <c r="W177" s="256">
        <v>0</v>
      </c>
      <c r="X177" s="4" t="s">
        <v>2</v>
      </c>
      <c r="Y177" s="23">
        <f>IFERROR(INDEX('Item Price Summary'!$O:$O,MATCH($D177,'Item Price Summary'!$G:$G,0))*V177*(1+W177),0)</f>
        <v>0.26283648228576473</v>
      </c>
      <c r="Z177" s="335"/>
      <c r="AA177" s="335"/>
      <c r="AB177" s="335"/>
      <c r="AC177" s="335"/>
      <c r="AD177" s="251">
        <v>20</v>
      </c>
      <c r="AE177" s="252">
        <v>0</v>
      </c>
      <c r="AF177" s="4" t="s">
        <v>2</v>
      </c>
      <c r="AG177" s="38">
        <f>IFERROR(INDEX('Item Price Summary'!$O:$O,MATCH($D177,'Item Price Summary'!$G:$G,0))*AD177*(1+AE177),0)</f>
        <v>0.26283648228576473</v>
      </c>
      <c r="AH177" s="329"/>
      <c r="AI177" s="329"/>
      <c r="AJ177" s="331"/>
      <c r="AK177" s="329"/>
      <c r="AL177" s="251">
        <v>20</v>
      </c>
      <c r="AM177" s="256">
        <v>0</v>
      </c>
      <c r="AN177" s="4" t="s">
        <v>2</v>
      </c>
      <c r="AO177" s="23">
        <f>IFERROR(INDEX('Item Price Summary'!$O:$O,MATCH($D177,'Item Price Summary'!$G:$G,0))*AL177*(1+AM177),0)</f>
        <v>0.26283648228576473</v>
      </c>
      <c r="AP177" s="335"/>
      <c r="AQ177" s="335"/>
      <c r="AR177" s="335"/>
      <c r="AS177" s="335"/>
    </row>
    <row r="178" spans="1:45" x14ac:dyDescent="0.25">
      <c r="A178">
        <f t="shared" si="189"/>
        <v>5</v>
      </c>
      <c r="B178" s="325"/>
      <c r="C178" s="326"/>
      <c r="D178" s="21" t="s">
        <v>20</v>
      </c>
      <c r="E178" s="21" t="s">
        <v>487</v>
      </c>
      <c r="F178" s="251">
        <v>10</v>
      </c>
      <c r="G178" s="256">
        <v>0</v>
      </c>
      <c r="H178" s="4" t="s">
        <v>2</v>
      </c>
      <c r="I178" s="23">
        <f>IFERROR(INDEX('Item Price Summary'!$O:$O,MATCH($D178,'Item Price Summary'!$G:$G,0))*F178*(1+G178),0)</f>
        <v>0.16281223131021405</v>
      </c>
      <c r="J178" s="335"/>
      <c r="K178" s="335"/>
      <c r="L178" s="335"/>
      <c r="M178" s="335"/>
      <c r="N178" s="257">
        <v>15</v>
      </c>
      <c r="O178" s="256">
        <v>0</v>
      </c>
      <c r="P178" s="4" t="s">
        <v>2</v>
      </c>
      <c r="Q178" s="23">
        <f>IFERROR(INDEX('Item Price Summary'!$O:$O,MATCH($D178,'Item Price Summary'!$G:$G,0))*N178*(1+O178),0)</f>
        <v>0.2442183469653211</v>
      </c>
      <c r="R178" s="335"/>
      <c r="S178" s="335"/>
      <c r="T178" s="335"/>
      <c r="U178" s="335"/>
      <c r="V178" s="251">
        <v>20</v>
      </c>
      <c r="W178" s="256">
        <v>0</v>
      </c>
      <c r="X178" s="4" t="s">
        <v>2</v>
      </c>
      <c r="Y178" s="23">
        <f>IFERROR(INDEX('Item Price Summary'!$O:$O,MATCH($D178,'Item Price Summary'!$G:$G,0))*V178*(1+W178),0)</f>
        <v>0.3256244626204281</v>
      </c>
      <c r="Z178" s="335"/>
      <c r="AA178" s="335"/>
      <c r="AB178" s="335"/>
      <c r="AC178" s="335"/>
      <c r="AD178" s="251">
        <v>30</v>
      </c>
      <c r="AE178" s="252">
        <v>0</v>
      </c>
      <c r="AF178" s="4" t="s">
        <v>2</v>
      </c>
      <c r="AG178" s="38">
        <f>IFERROR(INDEX('Item Price Summary'!$O:$O,MATCH($D178,'Item Price Summary'!$G:$G,0))*AD178*(1+AE178),0)</f>
        <v>0.48843669393064221</v>
      </c>
      <c r="AH178" s="329"/>
      <c r="AI178" s="329"/>
      <c r="AJ178" s="331"/>
      <c r="AK178" s="329"/>
      <c r="AL178" s="251">
        <v>0</v>
      </c>
      <c r="AM178" s="256">
        <v>0</v>
      </c>
      <c r="AN178" s="4" t="s">
        <v>2</v>
      </c>
      <c r="AO178" s="23">
        <f>IFERROR(INDEX('Item Price Summary'!$O:$O,MATCH($D178,'Item Price Summary'!$G:$G,0))*AL178*(1+AM178),0)</f>
        <v>0</v>
      </c>
      <c r="AP178" s="335"/>
      <c r="AQ178" s="335"/>
      <c r="AR178" s="335"/>
      <c r="AS178" s="335"/>
    </row>
    <row r="179" spans="1:45" x14ac:dyDescent="0.25">
      <c r="A179">
        <f t="shared" si="189"/>
        <v>6</v>
      </c>
      <c r="B179" s="325"/>
      <c r="C179" s="326"/>
      <c r="D179" s="21" t="s">
        <v>435</v>
      </c>
      <c r="E179" s="21"/>
      <c r="F179" s="251"/>
      <c r="G179" s="252">
        <v>0</v>
      </c>
      <c r="H179" s="4" t="s">
        <v>2</v>
      </c>
      <c r="I179" s="38">
        <f>IFERROR(INDEX('Item Price Summary'!$O:$O,MATCH($D179,'Item Price Summary'!$G:$G,0))*F179*(1+G179),0)</f>
        <v>0</v>
      </c>
      <c r="J179" s="335"/>
      <c r="K179" s="335"/>
      <c r="L179" s="335"/>
      <c r="M179" s="335"/>
      <c r="N179" s="260"/>
      <c r="O179" s="252">
        <v>0</v>
      </c>
      <c r="P179" s="4" t="s">
        <v>2</v>
      </c>
      <c r="Q179" s="38">
        <f>IFERROR(INDEX('Item Price Summary'!$O:$O,MATCH($D179,'Item Price Summary'!$G:$G,0))*N179*(1+O179),0)</f>
        <v>0</v>
      </c>
      <c r="R179" s="335"/>
      <c r="S179" s="335"/>
      <c r="T179" s="335"/>
      <c r="U179" s="335"/>
      <c r="V179" s="251"/>
      <c r="W179" s="252">
        <v>0</v>
      </c>
      <c r="X179" s="4" t="s">
        <v>2</v>
      </c>
      <c r="Y179" s="38">
        <f>IFERROR(INDEX('Item Price Summary'!$O:$O,MATCH($D179,'Item Price Summary'!$G:$G,0))*V179*(1+W179),0)</f>
        <v>0</v>
      </c>
      <c r="Z179" s="335"/>
      <c r="AA179" s="335"/>
      <c r="AB179" s="335"/>
      <c r="AC179" s="335"/>
      <c r="AD179" s="258"/>
      <c r="AE179" s="259">
        <v>0</v>
      </c>
      <c r="AF179" s="30" t="s">
        <v>2</v>
      </c>
      <c r="AG179" s="33">
        <f>IFERROR(INDEX('Item Price Summary'!$O:$O,MATCH($D179,'Item Price Summary'!$G:$G,0))*AD179*(1+AE179),0)</f>
        <v>0</v>
      </c>
      <c r="AH179" s="329"/>
      <c r="AI179" s="329"/>
      <c r="AJ179" s="331"/>
      <c r="AK179" s="329"/>
      <c r="AL179" s="251"/>
      <c r="AM179" s="252">
        <v>0</v>
      </c>
      <c r="AN179" s="4" t="s">
        <v>2</v>
      </c>
      <c r="AO179" s="38">
        <f>IFERROR(INDEX('Item Price Summary'!$O:$O,MATCH($D179,'Item Price Summary'!$G:$G,0))*AL179*(1+AM179),0)</f>
        <v>0</v>
      </c>
      <c r="AP179" s="335"/>
      <c r="AQ179" s="335"/>
      <c r="AR179" s="335"/>
      <c r="AS179" s="335"/>
    </row>
    <row r="180" spans="1:45" x14ac:dyDescent="0.25">
      <c r="A180">
        <f t="shared" si="189"/>
        <v>7</v>
      </c>
      <c r="B180" s="325"/>
      <c r="C180" s="326"/>
      <c r="D180" s="21" t="s">
        <v>435</v>
      </c>
      <c r="E180" s="21"/>
      <c r="F180" s="251"/>
      <c r="G180" s="252">
        <v>0</v>
      </c>
      <c r="H180" s="4" t="s">
        <v>2</v>
      </c>
      <c r="I180" s="38">
        <f>IFERROR(INDEX('Item Price Summary'!$O:$O,MATCH($D180,'Item Price Summary'!$G:$G,0))*F180*(1+G180),0)</f>
        <v>0</v>
      </c>
      <c r="J180" s="335"/>
      <c r="K180" s="335"/>
      <c r="L180" s="335"/>
      <c r="M180" s="335"/>
      <c r="N180" s="260"/>
      <c r="O180" s="252">
        <v>0</v>
      </c>
      <c r="P180" s="4" t="s">
        <v>2</v>
      </c>
      <c r="Q180" s="38">
        <f>IFERROR(INDEX('Item Price Summary'!$O:$O,MATCH($D180,'Item Price Summary'!$G:$G,0))*N180*(1+O180),0)</f>
        <v>0</v>
      </c>
      <c r="R180" s="335"/>
      <c r="S180" s="335"/>
      <c r="T180" s="335"/>
      <c r="U180" s="335"/>
      <c r="V180" s="251"/>
      <c r="W180" s="252">
        <v>0</v>
      </c>
      <c r="X180" s="4" t="s">
        <v>2</v>
      </c>
      <c r="Y180" s="38">
        <f>IFERROR(INDEX('Item Price Summary'!$O:$O,MATCH($D180,'Item Price Summary'!$G:$G,0))*V180*(1+W180),0)</f>
        <v>0</v>
      </c>
      <c r="Z180" s="335"/>
      <c r="AA180" s="335"/>
      <c r="AB180" s="335"/>
      <c r="AC180" s="335"/>
      <c r="AD180" s="258"/>
      <c r="AE180" s="259">
        <v>0</v>
      </c>
      <c r="AF180" s="30" t="s">
        <v>2</v>
      </c>
      <c r="AG180" s="33">
        <f>IFERROR(INDEX('Item Price Summary'!$O:$O,MATCH($D180,'Item Price Summary'!$G:$G,0))*AD180*(1+AE180),0)</f>
        <v>0</v>
      </c>
      <c r="AH180" s="329"/>
      <c r="AI180" s="329"/>
      <c r="AJ180" s="331"/>
      <c r="AK180" s="329"/>
      <c r="AL180" s="251"/>
      <c r="AM180" s="252">
        <v>0</v>
      </c>
      <c r="AN180" s="4" t="s">
        <v>2</v>
      </c>
      <c r="AO180" s="38">
        <f>IFERROR(INDEX('Item Price Summary'!$O:$O,MATCH($D180,'Item Price Summary'!$G:$G,0))*AL180*(1+AM180),0)</f>
        <v>0</v>
      </c>
      <c r="AP180" s="335"/>
      <c r="AQ180" s="335"/>
      <c r="AR180" s="335"/>
      <c r="AS180" s="335"/>
    </row>
    <row r="181" spans="1:45" x14ac:dyDescent="0.25">
      <c r="A181">
        <f t="shared" si="189"/>
        <v>8</v>
      </c>
      <c r="B181" s="325"/>
      <c r="C181" s="326"/>
      <c r="D181" s="21" t="s">
        <v>435</v>
      </c>
      <c r="E181" s="21"/>
      <c r="F181" s="251"/>
      <c r="G181" s="252">
        <v>0</v>
      </c>
      <c r="H181" s="4" t="s">
        <v>2</v>
      </c>
      <c r="I181" s="38">
        <f>IFERROR(INDEX('Item Price Summary'!$O:$O,MATCH($D181,'Item Price Summary'!$G:$G,0))*F181*(1+G181),0)</f>
        <v>0</v>
      </c>
      <c r="J181" s="335"/>
      <c r="K181" s="335"/>
      <c r="L181" s="335"/>
      <c r="M181" s="335"/>
      <c r="N181" s="260"/>
      <c r="O181" s="252">
        <v>0</v>
      </c>
      <c r="P181" s="4" t="s">
        <v>2</v>
      </c>
      <c r="Q181" s="38">
        <f>IFERROR(INDEX('Item Price Summary'!$O:$O,MATCH($D181,'Item Price Summary'!$G:$G,0))*N181*(1+O181),0)</f>
        <v>0</v>
      </c>
      <c r="R181" s="335"/>
      <c r="S181" s="335"/>
      <c r="T181" s="335"/>
      <c r="U181" s="335"/>
      <c r="V181" s="251"/>
      <c r="W181" s="252">
        <v>0</v>
      </c>
      <c r="X181" s="4" t="s">
        <v>2</v>
      </c>
      <c r="Y181" s="38">
        <f>IFERROR(INDEX('Item Price Summary'!$O:$O,MATCH($D181,'Item Price Summary'!$G:$G,0))*V181*(1+W181),0)</f>
        <v>0</v>
      </c>
      <c r="Z181" s="335"/>
      <c r="AA181" s="335"/>
      <c r="AB181" s="335"/>
      <c r="AC181" s="335"/>
      <c r="AD181" s="258"/>
      <c r="AE181" s="259">
        <v>0</v>
      </c>
      <c r="AF181" s="30" t="s">
        <v>2</v>
      </c>
      <c r="AG181" s="33">
        <f>IFERROR(INDEX('Item Price Summary'!$O:$O,MATCH($D181,'Item Price Summary'!$G:$G,0))*AD181*(1+AE181),0)</f>
        <v>0</v>
      </c>
      <c r="AH181" s="329"/>
      <c r="AI181" s="329"/>
      <c r="AJ181" s="331"/>
      <c r="AK181" s="329"/>
      <c r="AL181" s="251"/>
      <c r="AM181" s="252">
        <v>0</v>
      </c>
      <c r="AN181" s="4" t="s">
        <v>2</v>
      </c>
      <c r="AO181" s="38">
        <f>IFERROR(INDEX('Item Price Summary'!$O:$O,MATCH($D181,'Item Price Summary'!$G:$G,0))*AL181*(1+AM181),0)</f>
        <v>0</v>
      </c>
      <c r="AP181" s="335"/>
      <c r="AQ181" s="335"/>
      <c r="AR181" s="335"/>
      <c r="AS181" s="335"/>
    </row>
    <row r="182" spans="1:45" x14ac:dyDescent="0.25">
      <c r="A182">
        <f t="shared" si="189"/>
        <v>9</v>
      </c>
      <c r="B182" s="325"/>
      <c r="C182" s="326"/>
      <c r="D182" s="21" t="s">
        <v>435</v>
      </c>
      <c r="E182" s="21"/>
      <c r="F182" s="251"/>
      <c r="G182" s="252">
        <v>0</v>
      </c>
      <c r="H182" s="4" t="s">
        <v>2</v>
      </c>
      <c r="I182" s="38">
        <f>IFERROR(INDEX('Item Price Summary'!$O:$O,MATCH($D182,'Item Price Summary'!$G:$G,0))*F182*(1+G182),0)</f>
        <v>0</v>
      </c>
      <c r="J182" s="335"/>
      <c r="K182" s="335"/>
      <c r="L182" s="335"/>
      <c r="M182" s="335"/>
      <c r="N182" s="260"/>
      <c r="O182" s="252">
        <v>0</v>
      </c>
      <c r="P182" s="4" t="s">
        <v>2</v>
      </c>
      <c r="Q182" s="38">
        <f>IFERROR(INDEX('Item Price Summary'!$O:$O,MATCH($D182,'Item Price Summary'!$G:$G,0))*N182*(1+O182),0)</f>
        <v>0</v>
      </c>
      <c r="R182" s="335"/>
      <c r="S182" s="335"/>
      <c r="T182" s="335"/>
      <c r="U182" s="335"/>
      <c r="V182" s="251"/>
      <c r="W182" s="252">
        <v>0</v>
      </c>
      <c r="X182" s="4" t="s">
        <v>2</v>
      </c>
      <c r="Y182" s="38">
        <f>IFERROR(INDEX('Item Price Summary'!$O:$O,MATCH($D182,'Item Price Summary'!$G:$G,0))*V182*(1+W182),0)</f>
        <v>0</v>
      </c>
      <c r="Z182" s="335"/>
      <c r="AA182" s="335"/>
      <c r="AB182" s="335"/>
      <c r="AC182" s="335"/>
      <c r="AD182" s="258"/>
      <c r="AE182" s="259">
        <v>0</v>
      </c>
      <c r="AF182" s="30" t="s">
        <v>2</v>
      </c>
      <c r="AG182" s="33">
        <f>IFERROR(INDEX('Item Price Summary'!$O:$O,MATCH($D182,'Item Price Summary'!$G:$G,0))*AD182*(1+AE182),0)</f>
        <v>0</v>
      </c>
      <c r="AH182" s="329"/>
      <c r="AI182" s="329"/>
      <c r="AJ182" s="331"/>
      <c r="AK182" s="329"/>
      <c r="AL182" s="251"/>
      <c r="AM182" s="252">
        <v>0</v>
      </c>
      <c r="AN182" s="4" t="s">
        <v>2</v>
      </c>
      <c r="AO182" s="38">
        <f>IFERROR(INDEX('Item Price Summary'!$O:$O,MATCH($D182,'Item Price Summary'!$G:$G,0))*AL182*(1+AM182),0)</f>
        <v>0</v>
      </c>
      <c r="AP182" s="335"/>
      <c r="AQ182" s="335"/>
      <c r="AR182" s="335"/>
      <c r="AS182" s="335"/>
    </row>
    <row r="183" spans="1:45" x14ac:dyDescent="0.25">
      <c r="A183">
        <f t="shared" si="189"/>
        <v>10</v>
      </c>
      <c r="B183" s="325"/>
      <c r="C183" s="326"/>
      <c r="D183" s="21" t="s">
        <v>435</v>
      </c>
      <c r="E183" s="21"/>
      <c r="F183" s="251"/>
      <c r="G183" s="256">
        <v>0</v>
      </c>
      <c r="H183" s="4" t="s">
        <v>2</v>
      </c>
      <c r="I183" s="23">
        <f>IFERROR(INDEX('Item Price Summary'!$O:$O,MATCH($D183,'Item Price Summary'!$G:$G,0))*F183*(1+G183),0)</f>
        <v>0</v>
      </c>
      <c r="J183" s="335"/>
      <c r="K183" s="335"/>
      <c r="L183" s="335"/>
      <c r="M183" s="335"/>
      <c r="N183" s="257"/>
      <c r="O183" s="256">
        <v>0</v>
      </c>
      <c r="P183" s="4" t="s">
        <v>2</v>
      </c>
      <c r="Q183" s="23">
        <f>IFERROR(INDEX('Item Price Summary'!$O:$O,MATCH($D183,'Item Price Summary'!$G:$G,0))*N183*(1+O183),0)</f>
        <v>0</v>
      </c>
      <c r="R183" s="335"/>
      <c r="S183" s="335"/>
      <c r="T183" s="335"/>
      <c r="U183" s="335"/>
      <c r="V183" s="251"/>
      <c r="W183" s="256">
        <v>0</v>
      </c>
      <c r="X183" s="4" t="s">
        <v>2</v>
      </c>
      <c r="Y183" s="23">
        <f>IFERROR(INDEX('Item Price Summary'!$O:$O,MATCH($D183,'Item Price Summary'!$G:$G,0))*V183*(1+W183),0)</f>
        <v>0</v>
      </c>
      <c r="Z183" s="335"/>
      <c r="AA183" s="335"/>
      <c r="AB183" s="335"/>
      <c r="AC183" s="335"/>
      <c r="AD183" s="251"/>
      <c r="AE183" s="252">
        <v>0</v>
      </c>
      <c r="AF183" s="4" t="s">
        <v>2</v>
      </c>
      <c r="AG183" s="38">
        <f>IFERROR(INDEX('Item Price Summary'!$O:$O,MATCH($D183,'Item Price Summary'!$G:$G,0))*AD183*(1+AE183),0)</f>
        <v>0</v>
      </c>
      <c r="AH183" s="329"/>
      <c r="AI183" s="329"/>
      <c r="AJ183" s="331"/>
      <c r="AK183" s="329"/>
      <c r="AL183" s="251"/>
      <c r="AM183" s="256">
        <v>0</v>
      </c>
      <c r="AN183" s="4" t="s">
        <v>2</v>
      </c>
      <c r="AO183" s="23">
        <f>IFERROR(INDEX('Item Price Summary'!$O:$O,MATCH($D183,'Item Price Summary'!$G:$G,0))*AL183*(1+AM183),0)</f>
        <v>0</v>
      </c>
      <c r="AP183" s="335"/>
      <c r="AQ183" s="335"/>
      <c r="AR183" s="335"/>
      <c r="AS183" s="335"/>
    </row>
    <row r="184" spans="1:45" ht="15" customHeight="1" x14ac:dyDescent="0.25">
      <c r="A184">
        <v>1</v>
      </c>
      <c r="B184" s="325"/>
      <c r="C184" s="326" t="s">
        <v>945</v>
      </c>
      <c r="D184" s="21" t="s">
        <v>49</v>
      </c>
      <c r="E184" s="21"/>
      <c r="F184" s="251">
        <v>150</v>
      </c>
      <c r="G184" s="256">
        <v>0.02</v>
      </c>
      <c r="H184" s="4" t="s">
        <v>2</v>
      </c>
      <c r="I184" s="23">
        <f>IFERROR(INDEX('Item Price Summary'!$O:$O,MATCH($D184,'Item Price Summary'!$G:$G,0))*F184*(1+G184),0)</f>
        <v>1.1373099415204677</v>
      </c>
      <c r="J184" s="330">
        <f>SUM(I184:I193)</f>
        <v>1.6652786915204676</v>
      </c>
      <c r="K184" s="335">
        <f t="shared" ref="K184" si="190">J184/$G$4</f>
        <v>0.25041784834894248</v>
      </c>
      <c r="L184" s="330">
        <f>SUM(I184:I193)+$H$4</f>
        <v>1.9189303581871342</v>
      </c>
      <c r="M184" s="335">
        <f>L184/$G$4</f>
        <v>0.28856095611836602</v>
      </c>
      <c r="N184" s="257">
        <v>200</v>
      </c>
      <c r="O184" s="256">
        <v>0.02</v>
      </c>
      <c r="P184" s="4" t="s">
        <v>2</v>
      </c>
      <c r="Q184" s="23">
        <f>IFERROR(INDEX('Item Price Summary'!$O:$O,MATCH($D184,'Item Price Summary'!$G:$G,0))*N184*(1+O184),0)</f>
        <v>1.5164132553606238</v>
      </c>
      <c r="R184" s="330">
        <f>SUM(Q184:Q193)</f>
        <v>2.3518245053606237</v>
      </c>
      <c r="S184" s="335">
        <f t="shared" ref="S184" si="191">R184/$G$5</f>
        <v>0.30742803991642137</v>
      </c>
      <c r="T184" s="330">
        <f t="shared" ref="T184" si="192">SUM(Q184:Q193)+$H$5</f>
        <v>2.6106461720272902</v>
      </c>
      <c r="U184" s="335">
        <f t="shared" ref="U184" si="193">T184/$G$5</f>
        <v>0.34126093751990721</v>
      </c>
      <c r="V184" s="251">
        <v>250</v>
      </c>
      <c r="W184" s="256">
        <v>0.02</v>
      </c>
      <c r="X184" s="4" t="s">
        <v>2</v>
      </c>
      <c r="Y184" s="23">
        <f>IFERROR(INDEX('Item Price Summary'!$O:$O,MATCH($D184,'Item Price Summary'!$G:$G,0))*V184*(1+W184),0)</f>
        <v>1.8955165692007796</v>
      </c>
      <c r="Z184" s="330">
        <f>SUM(Y184:Y193)</f>
        <v>3.0446790692007797</v>
      </c>
      <c r="AA184" s="335">
        <f t="shared" ref="AA184" si="194">Z184/$G$6</f>
        <v>0.35198601956078379</v>
      </c>
      <c r="AB184" s="330">
        <f t="shared" ref="AB184" si="195">SUM(Y184:Y193)+$H$6</f>
        <v>3.3368907358674464</v>
      </c>
      <c r="AC184" s="335">
        <f t="shared" ref="AC184" si="196">AB184/$G$6</f>
        <v>0.38576771512918456</v>
      </c>
      <c r="AD184" s="251">
        <v>350</v>
      </c>
      <c r="AE184" s="252">
        <v>0.02</v>
      </c>
      <c r="AF184" s="4" t="s">
        <v>2</v>
      </c>
      <c r="AG184" s="38">
        <f>IFERROR(INDEX('Item Price Summary'!$O:$O,MATCH($D184,'Item Price Summary'!$G:$G,0))*AD184*(1+AE184),0)</f>
        <v>2.6537231968810917</v>
      </c>
      <c r="AH184" s="331">
        <f>SUM(AG184:AG193)</f>
        <v>4.2993106968810917</v>
      </c>
      <c r="AI184" s="329" t="e">
        <f t="shared" ref="AI184" si="197">AH184/$G$7</f>
        <v>#VALUE!</v>
      </c>
      <c r="AJ184" s="331" t="e">
        <f t="shared" ref="AJ184" si="198">SUM(AG184:AG193)+$H$7</f>
        <v>#VALUE!</v>
      </c>
      <c r="AK184" s="329" t="e">
        <f t="shared" ref="AK184" si="199">AJ184/$G$7</f>
        <v>#VALUE!</v>
      </c>
      <c r="AL184" s="251">
        <v>350</v>
      </c>
      <c r="AM184" s="252">
        <v>0.02</v>
      </c>
      <c r="AN184" s="4" t="s">
        <v>2</v>
      </c>
      <c r="AO184" s="23">
        <f>IFERROR(INDEX('Item Price Summary'!$O:$O,MATCH($D184,'Item Price Summary'!$G:$G,0))*AL184*(1+AM184),0)</f>
        <v>2.6537231968810917</v>
      </c>
      <c r="AP184" s="330">
        <f>SUM(AO184:AO193)</f>
        <v>3.9264106968810917</v>
      </c>
      <c r="AQ184" s="335">
        <f t="shared" ref="AQ184" si="200">AP184/$G$8</f>
        <v>0.36867706074000861</v>
      </c>
      <c r="AR184" s="330">
        <f t="shared" ref="AR184" si="201">SUM(AO184:AO193)+$H$8</f>
        <v>4.6422640302144247</v>
      </c>
      <c r="AS184" s="335">
        <f t="shared" ref="AS184" si="202">AR184/$G$8</f>
        <v>0.43589333617036852</v>
      </c>
    </row>
    <row r="185" spans="1:45" x14ac:dyDescent="0.25">
      <c r="A185">
        <f>A184+1</f>
        <v>2</v>
      </c>
      <c r="B185" s="325"/>
      <c r="C185" s="326"/>
      <c r="D185" s="21" t="s">
        <v>319</v>
      </c>
      <c r="E185" s="21" t="s">
        <v>112</v>
      </c>
      <c r="F185" s="251">
        <v>10</v>
      </c>
      <c r="G185" s="256">
        <v>0</v>
      </c>
      <c r="H185" s="4" t="s">
        <v>2</v>
      </c>
      <c r="I185" s="23">
        <f>IFERROR(INDEX('Item Price Summary'!$O:$O,MATCH($D185,'Item Price Summary'!$G:$G,0))*F185*(1+G185),0)</f>
        <v>0.20820000000000002</v>
      </c>
      <c r="J185" s="335"/>
      <c r="K185" s="335"/>
      <c r="L185" s="335"/>
      <c r="M185" s="335"/>
      <c r="N185" s="257">
        <v>15</v>
      </c>
      <c r="O185" s="256">
        <v>0</v>
      </c>
      <c r="P185" s="4" t="s">
        <v>2</v>
      </c>
      <c r="Q185" s="23">
        <f>IFERROR(INDEX('Item Price Summary'!$O:$O,MATCH($D185,'Item Price Summary'!$G:$G,0))*N185*(1+O185),0)</f>
        <v>0.31230000000000002</v>
      </c>
      <c r="R185" s="335"/>
      <c r="S185" s="335"/>
      <c r="T185" s="335"/>
      <c r="U185" s="335"/>
      <c r="V185" s="251">
        <v>20</v>
      </c>
      <c r="W185" s="256">
        <v>0</v>
      </c>
      <c r="X185" s="4" t="s">
        <v>2</v>
      </c>
      <c r="Y185" s="23">
        <f>IFERROR(INDEX('Item Price Summary'!$O:$O,MATCH($D185,'Item Price Summary'!$G:$G,0))*V185*(1+W185),0)</f>
        <v>0.41640000000000005</v>
      </c>
      <c r="Z185" s="335"/>
      <c r="AA185" s="335"/>
      <c r="AB185" s="335"/>
      <c r="AC185" s="335"/>
      <c r="AD185" s="251">
        <v>30</v>
      </c>
      <c r="AE185" s="252">
        <v>0</v>
      </c>
      <c r="AF185" s="4" t="s">
        <v>2</v>
      </c>
      <c r="AG185" s="38">
        <f>IFERROR(INDEX('Item Price Summary'!$O:$O,MATCH($D185,'Item Price Summary'!$G:$G,0))*AD185*(1+AE185),0)</f>
        <v>0.62460000000000004</v>
      </c>
      <c r="AH185" s="329"/>
      <c r="AI185" s="329"/>
      <c r="AJ185" s="331"/>
      <c r="AK185" s="329"/>
      <c r="AL185" s="251">
        <v>30</v>
      </c>
      <c r="AM185" s="252">
        <v>0</v>
      </c>
      <c r="AN185" s="4" t="s">
        <v>2</v>
      </c>
      <c r="AO185" s="23">
        <f>IFERROR(INDEX('Item Price Summary'!$O:$O,MATCH($D185,'Item Price Summary'!$G:$G,0))*AL185*(1+AM185),0)</f>
        <v>0.62460000000000004</v>
      </c>
      <c r="AP185" s="335"/>
      <c r="AQ185" s="335"/>
      <c r="AR185" s="335"/>
      <c r="AS185" s="335"/>
    </row>
    <row r="186" spans="1:45" x14ac:dyDescent="0.25">
      <c r="A186">
        <f t="shared" ref="A186:A193" si="203">A185+1</f>
        <v>3</v>
      </c>
      <c r="B186" s="325"/>
      <c r="C186" s="326"/>
      <c r="D186" s="21" t="s">
        <v>327</v>
      </c>
      <c r="E186" s="21" t="s">
        <v>110</v>
      </c>
      <c r="F186" s="251">
        <f>7.5*2</f>
        <v>15</v>
      </c>
      <c r="G186" s="256">
        <v>0</v>
      </c>
      <c r="H186" s="4" t="s">
        <v>2</v>
      </c>
      <c r="I186" s="23">
        <f>IFERROR(INDEX('Item Price Summary'!$O:$O,MATCH($D186,'Item Price Summary'!$G:$G,0))*F186*(1+G186),0)</f>
        <v>0.19499999999999998</v>
      </c>
      <c r="J186" s="335"/>
      <c r="K186" s="335"/>
      <c r="L186" s="335"/>
      <c r="M186" s="335"/>
      <c r="N186" s="257">
        <f>7.5*3</f>
        <v>22.5</v>
      </c>
      <c r="O186" s="256">
        <v>0</v>
      </c>
      <c r="P186" s="4" t="s">
        <v>2</v>
      </c>
      <c r="Q186" s="23">
        <f>IFERROR(INDEX('Item Price Summary'!$O:$O,MATCH($D186,'Item Price Summary'!$G:$G,0))*N186*(1+O186),0)</f>
        <v>0.29249999999999998</v>
      </c>
      <c r="R186" s="335"/>
      <c r="S186" s="335"/>
      <c r="T186" s="335"/>
      <c r="U186" s="335"/>
      <c r="V186" s="251">
        <f>7.5*4</f>
        <v>30</v>
      </c>
      <c r="W186" s="256">
        <v>0</v>
      </c>
      <c r="X186" s="4" t="s">
        <v>2</v>
      </c>
      <c r="Y186" s="23">
        <f>IFERROR(INDEX('Item Price Summary'!$O:$O,MATCH($D186,'Item Price Summary'!$G:$G,0))*V186*(1+W186),0)</f>
        <v>0.38999999999999996</v>
      </c>
      <c r="Z186" s="335"/>
      <c r="AA186" s="335"/>
      <c r="AB186" s="335"/>
      <c r="AC186" s="335"/>
      <c r="AD186" s="251">
        <f>7.5*6</f>
        <v>45</v>
      </c>
      <c r="AE186" s="252">
        <v>0</v>
      </c>
      <c r="AF186" s="4" t="s">
        <v>2</v>
      </c>
      <c r="AG186" s="38">
        <f>IFERROR(INDEX('Item Price Summary'!$O:$O,MATCH($D186,'Item Price Summary'!$G:$G,0))*AD186*(1+AE186),0)</f>
        <v>0.58499999999999996</v>
      </c>
      <c r="AH186" s="329"/>
      <c r="AI186" s="329"/>
      <c r="AJ186" s="331"/>
      <c r="AK186" s="329"/>
      <c r="AL186" s="251">
        <f>7.5*6</f>
        <v>45</v>
      </c>
      <c r="AM186" s="252">
        <v>0</v>
      </c>
      <c r="AN186" s="4" t="s">
        <v>2</v>
      </c>
      <c r="AO186" s="23">
        <f>IFERROR(INDEX('Item Price Summary'!$O:$O,MATCH($D186,'Item Price Summary'!$G:$G,0))*AL186*(1+AM186),0)</f>
        <v>0.58499999999999996</v>
      </c>
      <c r="AP186" s="335"/>
      <c r="AQ186" s="335"/>
      <c r="AR186" s="335"/>
      <c r="AS186" s="335"/>
    </row>
    <row r="187" spans="1:45" x14ac:dyDescent="0.25">
      <c r="A187">
        <f t="shared" si="203"/>
        <v>4</v>
      </c>
      <c r="B187" s="325"/>
      <c r="C187" s="326"/>
      <c r="D187" s="21" t="s">
        <v>326</v>
      </c>
      <c r="E187" s="21" t="s">
        <v>487</v>
      </c>
      <c r="F187" s="251">
        <v>5</v>
      </c>
      <c r="G187" s="256">
        <v>0</v>
      </c>
      <c r="H187" s="4" t="s">
        <v>2</v>
      </c>
      <c r="I187" s="23">
        <f>IFERROR(INDEX('Item Price Summary'!$O:$O,MATCH($D187,'Item Price Summary'!$G:$G,0))*F187*(1+G187),0)</f>
        <v>9.3224999999999988E-2</v>
      </c>
      <c r="J187" s="335"/>
      <c r="K187" s="335"/>
      <c r="L187" s="335"/>
      <c r="M187" s="335"/>
      <c r="N187" s="257">
        <v>10</v>
      </c>
      <c r="O187" s="256">
        <v>0</v>
      </c>
      <c r="P187" s="4" t="s">
        <v>2</v>
      </c>
      <c r="Q187" s="23">
        <f>IFERROR(INDEX('Item Price Summary'!$O:$O,MATCH($D187,'Item Price Summary'!$G:$G,0))*N187*(1+O187),0)</f>
        <v>0.18644999999999998</v>
      </c>
      <c r="R187" s="335"/>
      <c r="S187" s="335"/>
      <c r="T187" s="335"/>
      <c r="U187" s="335"/>
      <c r="V187" s="251">
        <v>15</v>
      </c>
      <c r="W187" s="256">
        <v>0</v>
      </c>
      <c r="X187" s="4" t="s">
        <v>2</v>
      </c>
      <c r="Y187" s="23">
        <f>IFERROR(INDEX('Item Price Summary'!$O:$O,MATCH($D187,'Item Price Summary'!$G:$G,0))*V187*(1+W187),0)</f>
        <v>0.27967499999999995</v>
      </c>
      <c r="Z187" s="335"/>
      <c r="AA187" s="335"/>
      <c r="AB187" s="335"/>
      <c r="AC187" s="335"/>
      <c r="AD187" s="251">
        <v>20</v>
      </c>
      <c r="AE187" s="252">
        <v>0</v>
      </c>
      <c r="AF187" s="4" t="s">
        <v>2</v>
      </c>
      <c r="AG187" s="38">
        <f>IFERROR(INDEX('Item Price Summary'!$O:$O,MATCH($D187,'Item Price Summary'!$G:$G,0))*AD187*(1+AE187),0)</f>
        <v>0.37289999999999995</v>
      </c>
      <c r="AH187" s="329"/>
      <c r="AI187" s="329"/>
      <c r="AJ187" s="331"/>
      <c r="AK187" s="329"/>
      <c r="AL187" s="251">
        <v>0</v>
      </c>
      <c r="AM187" s="252">
        <v>0</v>
      </c>
      <c r="AN187" s="4" t="s">
        <v>2</v>
      </c>
      <c r="AO187" s="23">
        <f>IFERROR(INDEX('Item Price Summary'!$O:$O,MATCH($D187,'Item Price Summary'!$G:$G,0))*AL187*(1+AM187),0)</f>
        <v>0</v>
      </c>
      <c r="AP187" s="335"/>
      <c r="AQ187" s="335"/>
      <c r="AR187" s="335"/>
      <c r="AS187" s="335"/>
    </row>
    <row r="188" spans="1:45" x14ac:dyDescent="0.25">
      <c r="A188">
        <f t="shared" si="203"/>
        <v>5</v>
      </c>
      <c r="B188" s="325"/>
      <c r="C188" s="326"/>
      <c r="D188" s="21" t="s">
        <v>328</v>
      </c>
      <c r="E188" s="21" t="s">
        <v>112</v>
      </c>
      <c r="F188" s="251">
        <v>5</v>
      </c>
      <c r="G188" s="256">
        <v>0</v>
      </c>
      <c r="H188" s="4" t="s">
        <v>2</v>
      </c>
      <c r="I188" s="23">
        <f>IFERROR(INDEX('Item Price Summary'!$O:$O,MATCH($D188,'Item Price Summary'!$G:$G,0))*F188*(1+G188),0)</f>
        <v>3.1543750000000002E-2</v>
      </c>
      <c r="J188" s="335"/>
      <c r="K188" s="335"/>
      <c r="L188" s="335"/>
      <c r="M188" s="335"/>
      <c r="N188" s="257">
        <v>7</v>
      </c>
      <c r="O188" s="256">
        <v>0</v>
      </c>
      <c r="P188" s="4" t="s">
        <v>2</v>
      </c>
      <c r="Q188" s="23">
        <f>IFERROR(INDEX('Item Price Summary'!$O:$O,MATCH($D188,'Item Price Summary'!$G:$G,0))*N188*(1+O188),0)</f>
        <v>4.4161249999999999E-2</v>
      </c>
      <c r="R188" s="335"/>
      <c r="S188" s="335"/>
      <c r="T188" s="335"/>
      <c r="U188" s="335"/>
      <c r="V188" s="251">
        <v>10</v>
      </c>
      <c r="W188" s="256">
        <v>0</v>
      </c>
      <c r="X188" s="4" t="s">
        <v>2</v>
      </c>
      <c r="Y188" s="23">
        <f>IFERROR(INDEX('Item Price Summary'!$O:$O,MATCH($D188,'Item Price Summary'!$G:$G,0))*V188*(1+W188),0)</f>
        <v>6.3087500000000005E-2</v>
      </c>
      <c r="Z188" s="335"/>
      <c r="AA188" s="335"/>
      <c r="AB188" s="335"/>
      <c r="AC188" s="335"/>
      <c r="AD188" s="251">
        <v>10</v>
      </c>
      <c r="AE188" s="252">
        <v>0</v>
      </c>
      <c r="AF188" s="4" t="s">
        <v>2</v>
      </c>
      <c r="AG188" s="38">
        <f>IFERROR(INDEX('Item Price Summary'!$O:$O,MATCH($D188,'Item Price Summary'!$G:$G,0))*AD188*(1+AE188),0)</f>
        <v>6.3087500000000005E-2</v>
      </c>
      <c r="AH188" s="329"/>
      <c r="AI188" s="329"/>
      <c r="AJ188" s="331"/>
      <c r="AK188" s="329"/>
      <c r="AL188" s="251">
        <v>10</v>
      </c>
      <c r="AM188" s="252">
        <v>0</v>
      </c>
      <c r="AN188" s="4" t="s">
        <v>2</v>
      </c>
      <c r="AO188" s="23">
        <f>IFERROR(INDEX('Item Price Summary'!$O:$O,MATCH($D188,'Item Price Summary'!$G:$G,0))*AL188*(1+AM188),0)</f>
        <v>6.3087500000000005E-2</v>
      </c>
      <c r="AP188" s="335"/>
      <c r="AQ188" s="335"/>
      <c r="AR188" s="335"/>
      <c r="AS188" s="335"/>
    </row>
    <row r="189" spans="1:45" x14ac:dyDescent="0.25">
      <c r="A189">
        <f t="shared" si="203"/>
        <v>6</v>
      </c>
      <c r="B189" s="325"/>
      <c r="C189" s="326"/>
      <c r="D189" s="21" t="s">
        <v>435</v>
      </c>
      <c r="E189" s="21"/>
      <c r="F189" s="251"/>
      <c r="G189" s="252">
        <v>0</v>
      </c>
      <c r="H189" s="4" t="s">
        <v>2</v>
      </c>
      <c r="I189" s="38">
        <f>IFERROR(INDEX('Item Price Summary'!$O:$O,MATCH($D189,'Item Price Summary'!$G:$G,0))*F189*(1+G189),0)</f>
        <v>0</v>
      </c>
      <c r="J189" s="335"/>
      <c r="K189" s="335"/>
      <c r="L189" s="335"/>
      <c r="M189" s="335"/>
      <c r="N189" s="260"/>
      <c r="O189" s="252">
        <v>0</v>
      </c>
      <c r="P189" s="4" t="s">
        <v>2</v>
      </c>
      <c r="Q189" s="38">
        <f>IFERROR(INDEX('Item Price Summary'!$O:$O,MATCH($D189,'Item Price Summary'!$G:$G,0))*N189*(1+O189),0)</f>
        <v>0</v>
      </c>
      <c r="R189" s="335"/>
      <c r="S189" s="335"/>
      <c r="T189" s="335"/>
      <c r="U189" s="335"/>
      <c r="V189" s="251"/>
      <c r="W189" s="252">
        <v>0</v>
      </c>
      <c r="X189" s="4" t="s">
        <v>2</v>
      </c>
      <c r="Y189" s="38">
        <f>IFERROR(INDEX('Item Price Summary'!$O:$O,MATCH($D189,'Item Price Summary'!$G:$G,0))*V189*(1+W189),0)</f>
        <v>0</v>
      </c>
      <c r="Z189" s="335"/>
      <c r="AA189" s="335"/>
      <c r="AB189" s="335"/>
      <c r="AC189" s="335"/>
      <c r="AD189" s="258"/>
      <c r="AE189" s="259">
        <v>0</v>
      </c>
      <c r="AF189" s="30" t="s">
        <v>2</v>
      </c>
      <c r="AG189" s="33">
        <f>IFERROR(INDEX('Item Price Summary'!$O:$O,MATCH($D189,'Item Price Summary'!$G:$G,0))*AD189*(1+AE189),0)</f>
        <v>0</v>
      </c>
      <c r="AH189" s="329"/>
      <c r="AI189" s="329"/>
      <c r="AJ189" s="331"/>
      <c r="AK189" s="329"/>
      <c r="AL189" s="251"/>
      <c r="AM189" s="252">
        <v>0</v>
      </c>
      <c r="AN189" s="4" t="s">
        <v>2</v>
      </c>
      <c r="AO189" s="38">
        <f>IFERROR(INDEX('Item Price Summary'!$O:$O,MATCH($D189,'Item Price Summary'!$G:$G,0))*AL189*(1+AM189),0)</f>
        <v>0</v>
      </c>
      <c r="AP189" s="335"/>
      <c r="AQ189" s="335"/>
      <c r="AR189" s="335"/>
      <c r="AS189" s="335"/>
    </row>
    <row r="190" spans="1:45" x14ac:dyDescent="0.25">
      <c r="A190">
        <f t="shared" si="203"/>
        <v>7</v>
      </c>
      <c r="B190" s="325"/>
      <c r="C190" s="326"/>
      <c r="D190" s="21" t="s">
        <v>435</v>
      </c>
      <c r="E190" s="21"/>
      <c r="F190" s="251"/>
      <c r="G190" s="252">
        <v>0</v>
      </c>
      <c r="H190" s="4" t="s">
        <v>2</v>
      </c>
      <c r="I190" s="38">
        <f>IFERROR(INDEX('Item Price Summary'!$O:$O,MATCH($D190,'Item Price Summary'!$G:$G,0))*F190*(1+G190),0)</f>
        <v>0</v>
      </c>
      <c r="J190" s="335"/>
      <c r="K190" s="335"/>
      <c r="L190" s="335"/>
      <c r="M190" s="335"/>
      <c r="N190" s="260"/>
      <c r="O190" s="252">
        <v>0</v>
      </c>
      <c r="P190" s="4" t="s">
        <v>2</v>
      </c>
      <c r="Q190" s="38">
        <f>IFERROR(INDEX('Item Price Summary'!$O:$O,MATCH($D190,'Item Price Summary'!$G:$G,0))*N190*(1+O190),0)</f>
        <v>0</v>
      </c>
      <c r="R190" s="335"/>
      <c r="S190" s="335"/>
      <c r="T190" s="335"/>
      <c r="U190" s="335"/>
      <c r="V190" s="251"/>
      <c r="W190" s="252">
        <v>0</v>
      </c>
      <c r="X190" s="4" t="s">
        <v>2</v>
      </c>
      <c r="Y190" s="38">
        <f>IFERROR(INDEX('Item Price Summary'!$O:$O,MATCH($D190,'Item Price Summary'!$G:$G,0))*V190*(1+W190),0)</f>
        <v>0</v>
      </c>
      <c r="Z190" s="335"/>
      <c r="AA190" s="335"/>
      <c r="AB190" s="335"/>
      <c r="AC190" s="335"/>
      <c r="AD190" s="258"/>
      <c r="AE190" s="259">
        <v>0</v>
      </c>
      <c r="AF190" s="30" t="s">
        <v>2</v>
      </c>
      <c r="AG190" s="33">
        <f>IFERROR(INDEX('Item Price Summary'!$O:$O,MATCH($D190,'Item Price Summary'!$G:$G,0))*AD190*(1+AE190),0)</f>
        <v>0</v>
      </c>
      <c r="AH190" s="329"/>
      <c r="AI190" s="329"/>
      <c r="AJ190" s="331"/>
      <c r="AK190" s="329"/>
      <c r="AL190" s="251"/>
      <c r="AM190" s="252">
        <v>0</v>
      </c>
      <c r="AN190" s="4" t="s">
        <v>2</v>
      </c>
      <c r="AO190" s="38">
        <f>IFERROR(INDEX('Item Price Summary'!$O:$O,MATCH($D190,'Item Price Summary'!$G:$G,0))*AL190*(1+AM190),0)</f>
        <v>0</v>
      </c>
      <c r="AP190" s="335"/>
      <c r="AQ190" s="335"/>
      <c r="AR190" s="335"/>
      <c r="AS190" s="335"/>
    </row>
    <row r="191" spans="1:45" x14ac:dyDescent="0.25">
      <c r="A191">
        <f t="shared" si="203"/>
        <v>8</v>
      </c>
      <c r="B191" s="325"/>
      <c r="C191" s="326"/>
      <c r="D191" s="21" t="s">
        <v>435</v>
      </c>
      <c r="E191" s="21"/>
      <c r="F191" s="251"/>
      <c r="G191" s="252">
        <v>0</v>
      </c>
      <c r="H191" s="4" t="s">
        <v>2</v>
      </c>
      <c r="I191" s="38">
        <f>IFERROR(INDEX('Item Price Summary'!$O:$O,MATCH($D191,'Item Price Summary'!$G:$G,0))*F191*(1+G191),0)</f>
        <v>0</v>
      </c>
      <c r="J191" s="335"/>
      <c r="K191" s="335"/>
      <c r="L191" s="335"/>
      <c r="M191" s="335"/>
      <c r="N191" s="260"/>
      <c r="O191" s="252">
        <v>0</v>
      </c>
      <c r="P191" s="4" t="s">
        <v>2</v>
      </c>
      <c r="Q191" s="38">
        <f>IFERROR(INDEX('Item Price Summary'!$O:$O,MATCH($D191,'Item Price Summary'!$G:$G,0))*N191*(1+O191),0)</f>
        <v>0</v>
      </c>
      <c r="R191" s="335"/>
      <c r="S191" s="335"/>
      <c r="T191" s="335"/>
      <c r="U191" s="335"/>
      <c r="V191" s="251"/>
      <c r="W191" s="252">
        <v>0</v>
      </c>
      <c r="X191" s="4" t="s">
        <v>2</v>
      </c>
      <c r="Y191" s="38">
        <f>IFERROR(INDEX('Item Price Summary'!$O:$O,MATCH($D191,'Item Price Summary'!$G:$G,0))*V191*(1+W191),0)</f>
        <v>0</v>
      </c>
      <c r="Z191" s="335"/>
      <c r="AA191" s="335"/>
      <c r="AB191" s="335"/>
      <c r="AC191" s="335"/>
      <c r="AD191" s="258"/>
      <c r="AE191" s="259">
        <v>0</v>
      </c>
      <c r="AF191" s="30" t="s">
        <v>2</v>
      </c>
      <c r="AG191" s="33">
        <f>IFERROR(INDEX('Item Price Summary'!$O:$O,MATCH($D191,'Item Price Summary'!$G:$G,0))*AD191*(1+AE191),0)</f>
        <v>0</v>
      </c>
      <c r="AH191" s="329"/>
      <c r="AI191" s="329"/>
      <c r="AJ191" s="331"/>
      <c r="AK191" s="329"/>
      <c r="AL191" s="251"/>
      <c r="AM191" s="252">
        <v>0</v>
      </c>
      <c r="AN191" s="4" t="s">
        <v>2</v>
      </c>
      <c r="AO191" s="38">
        <f>IFERROR(INDEX('Item Price Summary'!$O:$O,MATCH($D191,'Item Price Summary'!$G:$G,0))*AL191*(1+AM191),0)</f>
        <v>0</v>
      </c>
      <c r="AP191" s="335"/>
      <c r="AQ191" s="335"/>
      <c r="AR191" s="335"/>
      <c r="AS191" s="335"/>
    </row>
    <row r="192" spans="1:45" x14ac:dyDescent="0.25">
      <c r="A192">
        <f t="shared" si="203"/>
        <v>9</v>
      </c>
      <c r="B192" s="325"/>
      <c r="C192" s="326"/>
      <c r="D192" s="21" t="s">
        <v>435</v>
      </c>
      <c r="E192" s="21"/>
      <c r="F192" s="251"/>
      <c r="G192" s="252">
        <v>0</v>
      </c>
      <c r="H192" s="4" t="s">
        <v>2</v>
      </c>
      <c r="I192" s="38">
        <f>IFERROR(INDEX('Item Price Summary'!$O:$O,MATCH($D192,'Item Price Summary'!$G:$G,0))*F192*(1+G192),0)</f>
        <v>0</v>
      </c>
      <c r="J192" s="335"/>
      <c r="K192" s="335"/>
      <c r="L192" s="335"/>
      <c r="M192" s="335"/>
      <c r="N192" s="260"/>
      <c r="O192" s="252">
        <v>0</v>
      </c>
      <c r="P192" s="4" t="s">
        <v>2</v>
      </c>
      <c r="Q192" s="38">
        <f>IFERROR(INDEX('Item Price Summary'!$O:$O,MATCH($D192,'Item Price Summary'!$G:$G,0))*N192*(1+O192),0)</f>
        <v>0</v>
      </c>
      <c r="R192" s="335"/>
      <c r="S192" s="335"/>
      <c r="T192" s="335"/>
      <c r="U192" s="335"/>
      <c r="V192" s="251"/>
      <c r="W192" s="252">
        <v>0</v>
      </c>
      <c r="X192" s="4" t="s">
        <v>2</v>
      </c>
      <c r="Y192" s="38">
        <f>IFERROR(INDEX('Item Price Summary'!$O:$O,MATCH($D192,'Item Price Summary'!$G:$G,0))*V192*(1+W192),0)</f>
        <v>0</v>
      </c>
      <c r="Z192" s="335"/>
      <c r="AA192" s="335"/>
      <c r="AB192" s="335"/>
      <c r="AC192" s="335"/>
      <c r="AD192" s="258"/>
      <c r="AE192" s="259">
        <v>0</v>
      </c>
      <c r="AF192" s="30" t="s">
        <v>2</v>
      </c>
      <c r="AG192" s="33">
        <f>IFERROR(INDEX('Item Price Summary'!$O:$O,MATCH($D192,'Item Price Summary'!$G:$G,0))*AD192*(1+AE192),0)</f>
        <v>0</v>
      </c>
      <c r="AH192" s="329"/>
      <c r="AI192" s="329"/>
      <c r="AJ192" s="331"/>
      <c r="AK192" s="329"/>
      <c r="AL192" s="251"/>
      <c r="AM192" s="252">
        <v>0</v>
      </c>
      <c r="AN192" s="4" t="s">
        <v>2</v>
      </c>
      <c r="AO192" s="38">
        <f>IFERROR(INDEX('Item Price Summary'!$O:$O,MATCH($D192,'Item Price Summary'!$G:$G,0))*AL192*(1+AM192),0)</f>
        <v>0</v>
      </c>
      <c r="AP192" s="335"/>
      <c r="AQ192" s="335"/>
      <c r="AR192" s="335"/>
      <c r="AS192" s="335"/>
    </row>
    <row r="193" spans="1:45" x14ac:dyDescent="0.25">
      <c r="A193">
        <f t="shared" si="203"/>
        <v>10</v>
      </c>
      <c r="B193" s="325"/>
      <c r="C193" s="326"/>
      <c r="D193" s="21" t="s">
        <v>435</v>
      </c>
      <c r="E193" s="21"/>
      <c r="F193" s="251"/>
      <c r="G193" s="256">
        <v>0</v>
      </c>
      <c r="H193" s="4" t="s">
        <v>2</v>
      </c>
      <c r="I193" s="23">
        <f>IFERROR(INDEX('Item Price Summary'!$O:$O,MATCH($D193,'Item Price Summary'!$G:$G,0))*F193*(1+G193),0)</f>
        <v>0</v>
      </c>
      <c r="J193" s="335"/>
      <c r="K193" s="335"/>
      <c r="L193" s="335"/>
      <c r="M193" s="335"/>
      <c r="N193" s="257"/>
      <c r="O193" s="256">
        <v>0</v>
      </c>
      <c r="P193" s="4" t="s">
        <v>2</v>
      </c>
      <c r="Q193" s="23">
        <f>IFERROR(INDEX('Item Price Summary'!$O:$O,MATCH($D193,'Item Price Summary'!$G:$G,0))*N193*(1+O193),0)</f>
        <v>0</v>
      </c>
      <c r="R193" s="335"/>
      <c r="S193" s="335"/>
      <c r="T193" s="335"/>
      <c r="U193" s="335"/>
      <c r="V193" s="251"/>
      <c r="W193" s="256">
        <v>0</v>
      </c>
      <c r="X193" s="4" t="s">
        <v>2</v>
      </c>
      <c r="Y193" s="23">
        <f>IFERROR(INDEX('Item Price Summary'!$O:$O,MATCH($D193,'Item Price Summary'!$G:$G,0))*V193*(1+W193),0)</f>
        <v>0</v>
      </c>
      <c r="Z193" s="335"/>
      <c r="AA193" s="335"/>
      <c r="AB193" s="335"/>
      <c r="AC193" s="335"/>
      <c r="AD193" s="251"/>
      <c r="AE193" s="252">
        <v>0</v>
      </c>
      <c r="AF193" s="4" t="s">
        <v>2</v>
      </c>
      <c r="AG193" s="38">
        <f>IFERROR(INDEX('Item Price Summary'!$O:$O,MATCH($D193,'Item Price Summary'!$G:$G,0))*AD193*(1+AE193),0)</f>
        <v>0</v>
      </c>
      <c r="AH193" s="329"/>
      <c r="AI193" s="329"/>
      <c r="AJ193" s="331"/>
      <c r="AK193" s="329"/>
      <c r="AL193" s="251"/>
      <c r="AM193" s="252">
        <v>0</v>
      </c>
      <c r="AN193" s="4" t="s">
        <v>2</v>
      </c>
      <c r="AO193" s="23">
        <f>IFERROR(INDEX('Item Price Summary'!$O:$O,MATCH($D193,'Item Price Summary'!$G:$G,0))*AL193*(1+AM193),0)</f>
        <v>0</v>
      </c>
      <c r="AP193" s="335"/>
      <c r="AQ193" s="335"/>
      <c r="AR193" s="335"/>
      <c r="AS193" s="335"/>
    </row>
    <row r="194" spans="1:45" x14ac:dyDescent="0.25">
      <c r="A194">
        <v>1</v>
      </c>
      <c r="B194" s="325"/>
      <c r="C194" s="326" t="s">
        <v>465</v>
      </c>
      <c r="D194" s="21" t="s">
        <v>49</v>
      </c>
      <c r="E194" s="21"/>
      <c r="F194" s="251">
        <v>100</v>
      </c>
      <c r="G194" s="256">
        <v>0.02</v>
      </c>
      <c r="H194" s="4" t="s">
        <v>2</v>
      </c>
      <c r="I194" s="2">
        <f>IFERROR(INDEX('Item Price Summary'!$O:$O,MATCH($D194,'Item Price Summary'!$G:$G,0))*F194*(1+G194),0)</f>
        <v>0.75820662768031188</v>
      </c>
      <c r="J194" s="330">
        <f>SUM(I194:I203)</f>
        <v>1.2569199274822098</v>
      </c>
      <c r="K194" s="335">
        <f>J194/$G$4</f>
        <v>0.18901051541085861</v>
      </c>
      <c r="L194" s="330">
        <f>SUM(I194:I203)+$H$4</f>
        <v>1.5105715941488764</v>
      </c>
      <c r="M194" s="335">
        <f>L194/$G$4</f>
        <v>0.22715362318028215</v>
      </c>
      <c r="N194" s="260">
        <v>150</v>
      </c>
      <c r="O194" s="256">
        <v>0.02</v>
      </c>
      <c r="P194" s="4" t="s">
        <v>2</v>
      </c>
      <c r="Q194" s="2">
        <f>IFERROR(INDEX('Item Price Summary'!$O:$O,MATCH($D194,'Item Price Summary'!$G:$G,0))*N194*(1+O194),0)</f>
        <v>1.1373099415204677</v>
      </c>
      <c r="R194" s="330">
        <f>SUM(Q194:Q203)</f>
        <v>1.8853798912233144</v>
      </c>
      <c r="S194" s="335">
        <f>R194/$G$5</f>
        <v>0.2464548877416097</v>
      </c>
      <c r="T194" s="330">
        <f>SUM(Q194:Q203)+$H$5</f>
        <v>2.1442015578899811</v>
      </c>
      <c r="U194" s="335">
        <f>T194/$G$5</f>
        <v>0.28028778534509557</v>
      </c>
      <c r="V194" s="251">
        <v>200</v>
      </c>
      <c r="W194" s="256">
        <v>0.02</v>
      </c>
      <c r="X194" s="4" t="s">
        <v>2</v>
      </c>
      <c r="Y194" s="2">
        <f>IFERROR(INDEX('Item Price Summary'!$O:$O,MATCH($D194,'Item Price Summary'!$G:$G,0))*V194*(1+W194),0)</f>
        <v>1.5164132553606238</v>
      </c>
      <c r="Z194" s="330">
        <f>SUM(Y194:Y203)</f>
        <v>2.5138398549644196</v>
      </c>
      <c r="AA194" s="335">
        <f>Z194/$G$6</f>
        <v>0.2906173242733433</v>
      </c>
      <c r="AB194" s="330">
        <f>SUM(Y194:Y203)+$H$6</f>
        <v>2.8060515216310864</v>
      </c>
      <c r="AC194" s="335">
        <f>AB194/$G$6</f>
        <v>0.32439901984174407</v>
      </c>
      <c r="AD194" s="251">
        <v>300</v>
      </c>
      <c r="AE194" s="252">
        <v>0.02</v>
      </c>
      <c r="AF194" s="4" t="s">
        <v>2</v>
      </c>
      <c r="AG194" s="12">
        <f>IFERROR(INDEX('Item Price Summary'!$O:$O,MATCH($D194,'Item Price Summary'!$G:$G,0))*AD194*(1+AE194),0)</f>
        <v>2.2746198830409354</v>
      </c>
      <c r="AH194" s="331">
        <f>SUM(AG194:AG203)</f>
        <v>3.7707597824466288</v>
      </c>
      <c r="AI194" s="329" t="e">
        <f>AH194/$G$7</f>
        <v>#VALUE!</v>
      </c>
      <c r="AJ194" s="331" t="e">
        <f>SUM(AG194:AG203)+$H$7</f>
        <v>#VALUE!</v>
      </c>
      <c r="AK194" s="329" t="e">
        <f>AJ194/$G$7</f>
        <v>#VALUE!</v>
      </c>
      <c r="AL194" s="251">
        <v>300</v>
      </c>
      <c r="AM194" s="252">
        <v>0.02</v>
      </c>
      <c r="AN194" s="4" t="s">
        <v>2</v>
      </c>
      <c r="AO194" s="38">
        <f>IFERROR(INDEX('Item Price Summary'!$O:$O,MATCH($D194,'Item Price Summary'!$G:$G,0))*AL194*(1+AM194),0)</f>
        <v>2.2746198830409354</v>
      </c>
      <c r="AP194" s="331">
        <f>SUM(AO194:AO203)</f>
        <v>3.0985227401837925</v>
      </c>
      <c r="AQ194" s="329">
        <f t="shared" ref="AQ194" si="204">AP194/$G$8</f>
        <v>0.29094110236467535</v>
      </c>
      <c r="AR194" s="331">
        <f t="shared" ref="AR194" si="205">SUM(AO194:AO203)+$H$8</f>
        <v>3.8143760735171259</v>
      </c>
      <c r="AS194" s="329">
        <f t="shared" ref="AS194" si="206">AR194/$G$8</f>
        <v>0.35815737779503531</v>
      </c>
    </row>
    <row r="195" spans="1:45" x14ac:dyDescent="0.25">
      <c r="A195">
        <f>A194+1</f>
        <v>2</v>
      </c>
      <c r="B195" s="325"/>
      <c r="C195" s="326"/>
      <c r="D195" s="21" t="s">
        <v>53</v>
      </c>
      <c r="E195" s="21" t="s">
        <v>110</v>
      </c>
      <c r="F195" s="251">
        <v>30</v>
      </c>
      <c r="G195" s="256">
        <v>0</v>
      </c>
      <c r="H195" s="4" t="s">
        <v>2</v>
      </c>
      <c r="I195" s="2">
        <f>IFERROR(INDEX('Item Price Summary'!$O:$O,MATCH($D195,'Item Price Summary'!$G:$G,0))*F195*(1+G195),0)</f>
        <v>0.13392000000000001</v>
      </c>
      <c r="J195" s="335"/>
      <c r="K195" s="335"/>
      <c r="L195" s="335"/>
      <c r="M195" s="335"/>
      <c r="N195" s="260">
        <v>45</v>
      </c>
      <c r="O195" s="256">
        <v>0</v>
      </c>
      <c r="P195" s="4" t="s">
        <v>2</v>
      </c>
      <c r="Q195" s="2">
        <f>IFERROR(INDEX('Item Price Summary'!$O:$O,MATCH($D195,'Item Price Summary'!$G:$G,0))*N195*(1+O195),0)</f>
        <v>0.20088</v>
      </c>
      <c r="R195" s="335"/>
      <c r="S195" s="335"/>
      <c r="T195" s="335"/>
      <c r="U195" s="335"/>
      <c r="V195" s="251">
        <v>60</v>
      </c>
      <c r="W195" s="256">
        <v>0</v>
      </c>
      <c r="X195" s="4" t="s">
        <v>2</v>
      </c>
      <c r="Y195" s="2">
        <f>IFERROR(INDEX('Item Price Summary'!$O:$O,MATCH($D195,'Item Price Summary'!$G:$G,0))*V195*(1+W195),0)</f>
        <v>0.26784000000000002</v>
      </c>
      <c r="Z195" s="335"/>
      <c r="AA195" s="335"/>
      <c r="AB195" s="335"/>
      <c r="AC195" s="335"/>
      <c r="AD195" s="251">
        <v>90</v>
      </c>
      <c r="AE195" s="252">
        <v>0</v>
      </c>
      <c r="AF195" s="4" t="s">
        <v>2</v>
      </c>
      <c r="AG195" s="12">
        <f>IFERROR(INDEX('Item Price Summary'!$O:$O,MATCH($D195,'Item Price Summary'!$G:$G,0))*AD195*(1+AE195),0)</f>
        <v>0.40176000000000001</v>
      </c>
      <c r="AH195" s="329"/>
      <c r="AI195" s="329"/>
      <c r="AJ195" s="331"/>
      <c r="AK195" s="329"/>
      <c r="AL195" s="251">
        <v>90</v>
      </c>
      <c r="AM195" s="252">
        <v>0</v>
      </c>
      <c r="AN195" s="4" t="s">
        <v>2</v>
      </c>
      <c r="AO195" s="38">
        <f>IFERROR(INDEX('Item Price Summary'!$O:$O,MATCH($D195,'Item Price Summary'!$G:$G,0))*AL195*(1+AM195),0)</f>
        <v>0.40176000000000001</v>
      </c>
      <c r="AP195" s="329"/>
      <c r="AQ195" s="329"/>
      <c r="AR195" s="329"/>
      <c r="AS195" s="329"/>
    </row>
    <row r="196" spans="1:45" x14ac:dyDescent="0.25">
      <c r="A196">
        <f t="shared" ref="A196:A203" si="207">A195+1</f>
        <v>3</v>
      </c>
      <c r="B196" s="325"/>
      <c r="C196" s="326"/>
      <c r="D196" s="21" t="s">
        <v>372</v>
      </c>
      <c r="E196" s="21" t="s">
        <v>110</v>
      </c>
      <c r="F196" s="251">
        <v>2</v>
      </c>
      <c r="G196" s="256">
        <v>0</v>
      </c>
      <c r="H196" s="4" t="s">
        <v>2</v>
      </c>
      <c r="I196" s="2">
        <f>IFERROR(INDEX('Item Price Summary'!$O:$O,MATCH($D196,'Item Price Summary'!$G:$G,0))*F196*(1+G196),0)</f>
        <v>0.14071428571428571</v>
      </c>
      <c r="J196" s="335"/>
      <c r="K196" s="335"/>
      <c r="L196" s="335"/>
      <c r="M196" s="335"/>
      <c r="N196" s="260">
        <v>3</v>
      </c>
      <c r="O196" s="256">
        <v>0</v>
      </c>
      <c r="P196" s="4" t="s">
        <v>2</v>
      </c>
      <c r="Q196" s="2">
        <f>IFERROR(INDEX('Item Price Summary'!$O:$O,MATCH($D196,'Item Price Summary'!$G:$G,0))*N196*(1+O196),0)</f>
        <v>0.21107142857142858</v>
      </c>
      <c r="R196" s="335"/>
      <c r="S196" s="335"/>
      <c r="T196" s="335"/>
      <c r="U196" s="335"/>
      <c r="V196" s="251">
        <v>4</v>
      </c>
      <c r="W196" s="256">
        <v>0</v>
      </c>
      <c r="X196" s="4" t="s">
        <v>2</v>
      </c>
      <c r="Y196" s="2">
        <f>IFERROR(INDEX('Item Price Summary'!$O:$O,MATCH($D196,'Item Price Summary'!$G:$G,0))*V196*(1+W196),0)</f>
        <v>0.28142857142857142</v>
      </c>
      <c r="Z196" s="335"/>
      <c r="AA196" s="335"/>
      <c r="AB196" s="335"/>
      <c r="AC196" s="335"/>
      <c r="AD196" s="251">
        <v>6</v>
      </c>
      <c r="AE196" s="252">
        <v>0</v>
      </c>
      <c r="AF196" s="4" t="s">
        <v>2</v>
      </c>
      <c r="AG196" s="12">
        <f>IFERROR(INDEX('Item Price Summary'!$O:$O,MATCH($D196,'Item Price Summary'!$G:$G,0))*AD196*(1+AE196),0)</f>
        <v>0.42214285714285715</v>
      </c>
      <c r="AH196" s="329"/>
      <c r="AI196" s="329"/>
      <c r="AJ196" s="331"/>
      <c r="AK196" s="329"/>
      <c r="AL196" s="251">
        <v>6</v>
      </c>
      <c r="AM196" s="252">
        <v>0</v>
      </c>
      <c r="AN196" s="4" t="s">
        <v>2</v>
      </c>
      <c r="AO196" s="38">
        <f>IFERROR(INDEX('Item Price Summary'!$O:$O,MATCH($D196,'Item Price Summary'!$G:$G,0))*AL196*(1+AM196),0)</f>
        <v>0.42214285714285715</v>
      </c>
      <c r="AP196" s="329"/>
      <c r="AQ196" s="329"/>
      <c r="AR196" s="329"/>
      <c r="AS196" s="329"/>
    </row>
    <row r="197" spans="1:45" x14ac:dyDescent="0.25">
      <c r="A197">
        <f t="shared" si="207"/>
        <v>4</v>
      </c>
      <c r="B197" s="325"/>
      <c r="C197" s="326"/>
      <c r="D197" s="21" t="s">
        <v>21</v>
      </c>
      <c r="E197" s="21" t="s">
        <v>487</v>
      </c>
      <c r="F197" s="251">
        <v>28</v>
      </c>
      <c r="G197" s="256">
        <v>0</v>
      </c>
      <c r="H197" s="4" t="s">
        <v>2</v>
      </c>
      <c r="I197" s="2">
        <f>IFERROR(INDEX('Item Price Summary'!$O:$O,MATCH($D197,'Item Price Summary'!$G:$G,0))*F197*(1+G197),0)</f>
        <v>0.22407901408761216</v>
      </c>
      <c r="J197" s="335"/>
      <c r="K197" s="335"/>
      <c r="L197" s="335"/>
      <c r="M197" s="335"/>
      <c r="N197" s="260">
        <v>42</v>
      </c>
      <c r="O197" s="256">
        <v>0</v>
      </c>
      <c r="P197" s="4" t="s">
        <v>2</v>
      </c>
      <c r="Q197" s="2">
        <f>IFERROR(INDEX('Item Price Summary'!$O:$O,MATCH($D197,'Item Price Summary'!$G:$G,0))*N197*(1+O197),0)</f>
        <v>0.33611852113141821</v>
      </c>
      <c r="R197" s="335"/>
      <c r="S197" s="335"/>
      <c r="T197" s="335"/>
      <c r="U197" s="335"/>
      <c r="V197" s="251">
        <v>56</v>
      </c>
      <c r="W197" s="256">
        <v>0</v>
      </c>
      <c r="X197" s="4" t="s">
        <v>2</v>
      </c>
      <c r="Y197" s="2">
        <f>IFERROR(INDEX('Item Price Summary'!$O:$O,MATCH($D197,'Item Price Summary'!$G:$G,0))*V197*(1+W197),0)</f>
        <v>0.44815802817522432</v>
      </c>
      <c r="Z197" s="335"/>
      <c r="AA197" s="335"/>
      <c r="AB197" s="335"/>
      <c r="AC197" s="335"/>
      <c r="AD197" s="251">
        <v>84</v>
      </c>
      <c r="AE197" s="252">
        <v>0</v>
      </c>
      <c r="AF197" s="4" t="s">
        <v>2</v>
      </c>
      <c r="AG197" s="12">
        <f>IFERROR(INDEX('Item Price Summary'!$O:$O,MATCH($D197,'Item Price Summary'!$G:$G,0))*AD197*(1+AE197),0)</f>
        <v>0.67223704226283643</v>
      </c>
      <c r="AH197" s="329"/>
      <c r="AI197" s="329"/>
      <c r="AJ197" s="331"/>
      <c r="AK197" s="329"/>
      <c r="AL197" s="251">
        <v>0</v>
      </c>
      <c r="AM197" s="252">
        <v>0</v>
      </c>
      <c r="AN197" s="4" t="s">
        <v>2</v>
      </c>
      <c r="AO197" s="38">
        <f>IFERROR(INDEX('Item Price Summary'!$O:$O,MATCH($D197,'Item Price Summary'!$G:$G,0))*AL197*(1+AM197),0)</f>
        <v>0</v>
      </c>
      <c r="AP197" s="329"/>
      <c r="AQ197" s="329"/>
      <c r="AR197" s="329"/>
      <c r="AS197" s="329"/>
    </row>
    <row r="198" spans="1:45" x14ac:dyDescent="0.25">
      <c r="A198">
        <f t="shared" si="207"/>
        <v>5</v>
      </c>
      <c r="B198" s="325"/>
      <c r="C198" s="326"/>
      <c r="D198" s="21" t="s">
        <v>435</v>
      </c>
      <c r="E198" s="21"/>
      <c r="F198" s="251"/>
      <c r="G198" s="256">
        <v>0</v>
      </c>
      <c r="H198" s="4" t="s">
        <v>2</v>
      </c>
      <c r="I198" s="2">
        <f>IFERROR(INDEX('Item Price Summary'!$O:$O,MATCH($D198,'Item Price Summary'!$G:$G,0))*F198*(1+G198),0)</f>
        <v>0</v>
      </c>
      <c r="J198" s="335"/>
      <c r="K198" s="335"/>
      <c r="L198" s="335"/>
      <c r="M198" s="335"/>
      <c r="N198" s="260"/>
      <c r="O198" s="256">
        <v>0</v>
      </c>
      <c r="P198" s="4" t="s">
        <v>2</v>
      </c>
      <c r="Q198" s="2">
        <f>IFERROR(INDEX('Item Price Summary'!$O:$O,MATCH($D198,'Item Price Summary'!$G:$G,0))*N198*(1+O198),0)</f>
        <v>0</v>
      </c>
      <c r="R198" s="335"/>
      <c r="S198" s="335"/>
      <c r="T198" s="335"/>
      <c r="U198" s="335"/>
      <c r="V198" s="251"/>
      <c r="W198" s="256">
        <v>0</v>
      </c>
      <c r="X198" s="4" t="s">
        <v>2</v>
      </c>
      <c r="Y198" s="2">
        <f>IFERROR(INDEX('Item Price Summary'!$O:$O,MATCH($D198,'Item Price Summary'!$G:$G,0))*V198*(1+W198),0)</f>
        <v>0</v>
      </c>
      <c r="Z198" s="335"/>
      <c r="AA198" s="335"/>
      <c r="AB198" s="335"/>
      <c r="AC198" s="335"/>
      <c r="AD198" s="251"/>
      <c r="AE198" s="252">
        <v>0</v>
      </c>
      <c r="AF198" s="4" t="s">
        <v>2</v>
      </c>
      <c r="AG198" s="12">
        <f>IFERROR(INDEX('Item Price Summary'!$O:$O,MATCH($D198,'Item Price Summary'!$G:$G,0))*AD198*(1+AE198),0)</f>
        <v>0</v>
      </c>
      <c r="AH198" s="329"/>
      <c r="AI198" s="329"/>
      <c r="AJ198" s="331"/>
      <c r="AK198" s="329"/>
      <c r="AL198" s="251"/>
      <c r="AM198" s="252">
        <v>0</v>
      </c>
      <c r="AN198" s="4" t="s">
        <v>2</v>
      </c>
      <c r="AO198" s="38">
        <f>IFERROR(INDEX('Item Price Summary'!$O:$O,MATCH($D198,'Item Price Summary'!$G:$G,0))*AL198*(1+AM198),0)</f>
        <v>0</v>
      </c>
      <c r="AP198" s="329"/>
      <c r="AQ198" s="329"/>
      <c r="AR198" s="329"/>
      <c r="AS198" s="329"/>
    </row>
    <row r="199" spans="1:45" x14ac:dyDescent="0.25">
      <c r="A199">
        <f t="shared" si="207"/>
        <v>6</v>
      </c>
      <c r="B199" s="325"/>
      <c r="C199" s="326"/>
      <c r="D199" s="21" t="s">
        <v>435</v>
      </c>
      <c r="E199" s="21"/>
      <c r="F199" s="251"/>
      <c r="G199" s="252">
        <v>0</v>
      </c>
      <c r="H199" s="4" t="s">
        <v>2</v>
      </c>
      <c r="I199" s="38">
        <f>IFERROR(INDEX('Item Price Summary'!$O:$O,MATCH($D199,'Item Price Summary'!$G:$G,0))*F199*(1+G199),0)</f>
        <v>0</v>
      </c>
      <c r="J199" s="335"/>
      <c r="K199" s="335"/>
      <c r="L199" s="335"/>
      <c r="M199" s="335"/>
      <c r="N199" s="260"/>
      <c r="O199" s="252">
        <v>0</v>
      </c>
      <c r="P199" s="4" t="s">
        <v>2</v>
      </c>
      <c r="Q199" s="38">
        <f>IFERROR(INDEX('Item Price Summary'!$O:$O,MATCH($D199,'Item Price Summary'!$G:$G,0))*N199*(1+O199),0)</f>
        <v>0</v>
      </c>
      <c r="R199" s="335"/>
      <c r="S199" s="335"/>
      <c r="T199" s="335"/>
      <c r="U199" s="335"/>
      <c r="V199" s="251"/>
      <c r="W199" s="252">
        <v>0</v>
      </c>
      <c r="X199" s="4" t="s">
        <v>2</v>
      </c>
      <c r="Y199" s="38">
        <f>IFERROR(INDEX('Item Price Summary'!$O:$O,MATCH($D199,'Item Price Summary'!$G:$G,0))*V199*(1+W199),0)</f>
        <v>0</v>
      </c>
      <c r="Z199" s="335"/>
      <c r="AA199" s="335"/>
      <c r="AB199" s="335"/>
      <c r="AC199" s="335"/>
      <c r="AD199" s="258"/>
      <c r="AE199" s="259">
        <v>0</v>
      </c>
      <c r="AF199" s="30" t="s">
        <v>2</v>
      </c>
      <c r="AG199" s="33">
        <f>IFERROR(INDEX('Item Price Summary'!$O:$O,MATCH($D199,'Item Price Summary'!$G:$G,0))*AD199*(1+AE199),0)</f>
        <v>0</v>
      </c>
      <c r="AH199" s="329"/>
      <c r="AI199" s="329"/>
      <c r="AJ199" s="331"/>
      <c r="AK199" s="329"/>
      <c r="AL199" s="251"/>
      <c r="AM199" s="252">
        <v>0</v>
      </c>
      <c r="AN199" s="4" t="s">
        <v>2</v>
      </c>
      <c r="AO199" s="38">
        <f>IFERROR(INDEX('Item Price Summary'!$O:$O,MATCH($D199,'Item Price Summary'!$G:$G,0))*AL199*(1+AM199),0)</f>
        <v>0</v>
      </c>
      <c r="AP199" s="329"/>
      <c r="AQ199" s="329"/>
      <c r="AR199" s="329"/>
      <c r="AS199" s="329"/>
    </row>
    <row r="200" spans="1:45" x14ac:dyDescent="0.25">
      <c r="A200">
        <f t="shared" si="207"/>
        <v>7</v>
      </c>
      <c r="B200" s="325"/>
      <c r="C200" s="326"/>
      <c r="D200" s="21" t="s">
        <v>435</v>
      </c>
      <c r="E200" s="21"/>
      <c r="F200" s="251"/>
      <c r="G200" s="252">
        <v>0</v>
      </c>
      <c r="H200" s="4" t="s">
        <v>2</v>
      </c>
      <c r="I200" s="38">
        <f>IFERROR(INDEX('Item Price Summary'!$O:$O,MATCH($D200,'Item Price Summary'!$G:$G,0))*F200*(1+G200),0)</f>
        <v>0</v>
      </c>
      <c r="J200" s="335"/>
      <c r="K200" s="335"/>
      <c r="L200" s="335"/>
      <c r="M200" s="335"/>
      <c r="N200" s="260"/>
      <c r="O200" s="252">
        <v>0</v>
      </c>
      <c r="P200" s="4" t="s">
        <v>2</v>
      </c>
      <c r="Q200" s="38">
        <f>IFERROR(INDEX('Item Price Summary'!$O:$O,MATCH($D200,'Item Price Summary'!$G:$G,0))*N200*(1+O200),0)</f>
        <v>0</v>
      </c>
      <c r="R200" s="335"/>
      <c r="S200" s="335"/>
      <c r="T200" s="335"/>
      <c r="U200" s="335"/>
      <c r="V200" s="251"/>
      <c r="W200" s="252">
        <v>0</v>
      </c>
      <c r="X200" s="4" t="s">
        <v>2</v>
      </c>
      <c r="Y200" s="38">
        <f>IFERROR(INDEX('Item Price Summary'!$O:$O,MATCH($D200,'Item Price Summary'!$G:$G,0))*V200*(1+W200),0)</f>
        <v>0</v>
      </c>
      <c r="Z200" s="335"/>
      <c r="AA200" s="335"/>
      <c r="AB200" s="335"/>
      <c r="AC200" s="335"/>
      <c r="AD200" s="258"/>
      <c r="AE200" s="259">
        <v>0</v>
      </c>
      <c r="AF200" s="30" t="s">
        <v>2</v>
      </c>
      <c r="AG200" s="33">
        <f>IFERROR(INDEX('Item Price Summary'!$O:$O,MATCH($D200,'Item Price Summary'!$G:$G,0))*AD200*(1+AE200),0)</f>
        <v>0</v>
      </c>
      <c r="AH200" s="329"/>
      <c r="AI200" s="329"/>
      <c r="AJ200" s="331"/>
      <c r="AK200" s="329"/>
      <c r="AL200" s="251"/>
      <c r="AM200" s="252">
        <v>0</v>
      </c>
      <c r="AN200" s="4" t="s">
        <v>2</v>
      </c>
      <c r="AO200" s="38">
        <f>IFERROR(INDEX('Item Price Summary'!$O:$O,MATCH($D200,'Item Price Summary'!$G:$G,0))*AL200*(1+AM200),0)</f>
        <v>0</v>
      </c>
      <c r="AP200" s="329"/>
      <c r="AQ200" s="329"/>
      <c r="AR200" s="329"/>
      <c r="AS200" s="329"/>
    </row>
    <row r="201" spans="1:45" x14ac:dyDescent="0.25">
      <c r="A201">
        <f t="shared" si="207"/>
        <v>8</v>
      </c>
      <c r="B201" s="325"/>
      <c r="C201" s="326"/>
      <c r="D201" s="21" t="s">
        <v>435</v>
      </c>
      <c r="E201" s="21"/>
      <c r="F201" s="251"/>
      <c r="G201" s="252">
        <v>0</v>
      </c>
      <c r="H201" s="4" t="s">
        <v>2</v>
      </c>
      <c r="I201" s="38">
        <f>IFERROR(INDEX('Item Price Summary'!$O:$O,MATCH($D201,'Item Price Summary'!$G:$G,0))*F201*(1+G201),0)</f>
        <v>0</v>
      </c>
      <c r="J201" s="335"/>
      <c r="K201" s="335"/>
      <c r="L201" s="335"/>
      <c r="M201" s="335"/>
      <c r="N201" s="260"/>
      <c r="O201" s="252">
        <v>0</v>
      </c>
      <c r="P201" s="4" t="s">
        <v>2</v>
      </c>
      <c r="Q201" s="38">
        <f>IFERROR(INDEX('Item Price Summary'!$O:$O,MATCH($D201,'Item Price Summary'!$G:$G,0))*N201*(1+O201),0)</f>
        <v>0</v>
      </c>
      <c r="R201" s="335"/>
      <c r="S201" s="335"/>
      <c r="T201" s="335"/>
      <c r="U201" s="335"/>
      <c r="V201" s="251"/>
      <c r="W201" s="252">
        <v>0</v>
      </c>
      <c r="X201" s="4" t="s">
        <v>2</v>
      </c>
      <c r="Y201" s="38">
        <f>IFERROR(INDEX('Item Price Summary'!$O:$O,MATCH($D201,'Item Price Summary'!$G:$G,0))*V201*(1+W201),0)</f>
        <v>0</v>
      </c>
      <c r="Z201" s="335"/>
      <c r="AA201" s="335"/>
      <c r="AB201" s="335"/>
      <c r="AC201" s="335"/>
      <c r="AD201" s="258"/>
      <c r="AE201" s="259">
        <v>0</v>
      </c>
      <c r="AF201" s="30" t="s">
        <v>2</v>
      </c>
      <c r="AG201" s="33">
        <f>IFERROR(INDEX('Item Price Summary'!$O:$O,MATCH($D201,'Item Price Summary'!$G:$G,0))*AD201*(1+AE201),0)</f>
        <v>0</v>
      </c>
      <c r="AH201" s="329"/>
      <c r="AI201" s="329"/>
      <c r="AJ201" s="331"/>
      <c r="AK201" s="329"/>
      <c r="AL201" s="251"/>
      <c r="AM201" s="252">
        <v>0</v>
      </c>
      <c r="AN201" s="4" t="s">
        <v>2</v>
      </c>
      <c r="AO201" s="38">
        <f>IFERROR(INDEX('Item Price Summary'!$O:$O,MATCH($D201,'Item Price Summary'!$G:$G,0))*AL201*(1+AM201),0)</f>
        <v>0</v>
      </c>
      <c r="AP201" s="329"/>
      <c r="AQ201" s="329"/>
      <c r="AR201" s="329"/>
      <c r="AS201" s="329"/>
    </row>
    <row r="202" spans="1:45" x14ac:dyDescent="0.25">
      <c r="A202">
        <f t="shared" si="207"/>
        <v>9</v>
      </c>
      <c r="B202" s="325"/>
      <c r="C202" s="326"/>
      <c r="D202" s="21" t="s">
        <v>435</v>
      </c>
      <c r="E202" s="21"/>
      <c r="F202" s="251"/>
      <c r="G202" s="252">
        <v>0</v>
      </c>
      <c r="H202" s="4" t="s">
        <v>2</v>
      </c>
      <c r="I202" s="38">
        <f>IFERROR(INDEX('Item Price Summary'!$O:$O,MATCH($D202,'Item Price Summary'!$G:$G,0))*F202*(1+G202),0)</f>
        <v>0</v>
      </c>
      <c r="J202" s="335"/>
      <c r="K202" s="335"/>
      <c r="L202" s="335"/>
      <c r="M202" s="335"/>
      <c r="N202" s="260"/>
      <c r="O202" s="252">
        <v>0</v>
      </c>
      <c r="P202" s="4" t="s">
        <v>2</v>
      </c>
      <c r="Q202" s="38">
        <f>IFERROR(INDEX('Item Price Summary'!$O:$O,MATCH($D202,'Item Price Summary'!$G:$G,0))*N202*(1+O202),0)</f>
        <v>0</v>
      </c>
      <c r="R202" s="335"/>
      <c r="S202" s="335"/>
      <c r="T202" s="335"/>
      <c r="U202" s="335"/>
      <c r="V202" s="251"/>
      <c r="W202" s="252">
        <v>0</v>
      </c>
      <c r="X202" s="4" t="s">
        <v>2</v>
      </c>
      <c r="Y202" s="38">
        <f>IFERROR(INDEX('Item Price Summary'!$O:$O,MATCH($D202,'Item Price Summary'!$G:$G,0))*V202*(1+W202),0)</f>
        <v>0</v>
      </c>
      <c r="Z202" s="335"/>
      <c r="AA202" s="335"/>
      <c r="AB202" s="335"/>
      <c r="AC202" s="335"/>
      <c r="AD202" s="258"/>
      <c r="AE202" s="259">
        <v>0</v>
      </c>
      <c r="AF202" s="30" t="s">
        <v>2</v>
      </c>
      <c r="AG202" s="33">
        <f>IFERROR(INDEX('Item Price Summary'!$O:$O,MATCH($D202,'Item Price Summary'!$G:$G,0))*AD202*(1+AE202),0)</f>
        <v>0</v>
      </c>
      <c r="AH202" s="329"/>
      <c r="AI202" s="329"/>
      <c r="AJ202" s="331"/>
      <c r="AK202" s="329"/>
      <c r="AL202" s="251"/>
      <c r="AM202" s="252">
        <v>0</v>
      </c>
      <c r="AN202" s="4" t="s">
        <v>2</v>
      </c>
      <c r="AO202" s="38">
        <f>IFERROR(INDEX('Item Price Summary'!$O:$O,MATCH($D202,'Item Price Summary'!$G:$G,0))*AL202*(1+AM202),0)</f>
        <v>0</v>
      </c>
      <c r="AP202" s="329"/>
      <c r="AQ202" s="329"/>
      <c r="AR202" s="329"/>
      <c r="AS202" s="329"/>
    </row>
    <row r="203" spans="1:45" x14ac:dyDescent="0.25">
      <c r="A203">
        <f t="shared" si="207"/>
        <v>10</v>
      </c>
      <c r="B203" s="325"/>
      <c r="C203" s="326"/>
      <c r="D203" s="21" t="s">
        <v>435</v>
      </c>
      <c r="E203" s="21"/>
      <c r="F203" s="251"/>
      <c r="G203" s="256">
        <v>0</v>
      </c>
      <c r="H203" s="4" t="s">
        <v>2</v>
      </c>
      <c r="I203" s="2">
        <f>IFERROR(INDEX('Item Price Summary'!$O:$O,MATCH($D203,'Item Price Summary'!$G:$G,0))*F203*(1+G203),0)</f>
        <v>0</v>
      </c>
      <c r="J203" s="335"/>
      <c r="K203" s="335"/>
      <c r="L203" s="335"/>
      <c r="M203" s="335"/>
      <c r="N203" s="260"/>
      <c r="O203" s="256">
        <v>0</v>
      </c>
      <c r="P203" s="4" t="s">
        <v>2</v>
      </c>
      <c r="Q203" s="2">
        <f>IFERROR(INDEX('Item Price Summary'!$O:$O,MATCH($D203,'Item Price Summary'!$G:$G,0))*N203*(1+O203),0)</f>
        <v>0</v>
      </c>
      <c r="R203" s="335"/>
      <c r="S203" s="335"/>
      <c r="T203" s="335"/>
      <c r="U203" s="335"/>
      <c r="V203" s="251"/>
      <c r="W203" s="256">
        <v>0</v>
      </c>
      <c r="X203" s="4" t="s">
        <v>2</v>
      </c>
      <c r="Y203" s="2">
        <f>IFERROR(INDEX('Item Price Summary'!$O:$O,MATCH($D203,'Item Price Summary'!$G:$G,0))*V203*(1+W203),0)</f>
        <v>0</v>
      </c>
      <c r="Z203" s="335"/>
      <c r="AA203" s="335"/>
      <c r="AB203" s="335"/>
      <c r="AC203" s="335"/>
      <c r="AD203" s="251"/>
      <c r="AE203" s="252">
        <v>0</v>
      </c>
      <c r="AF203" s="4"/>
      <c r="AG203" s="12">
        <f>IFERROR(INDEX('Item Price Summary'!$O:$O,MATCH($D203,'Item Price Summary'!$G:$G,0))*AD203*(1+AE203),0)</f>
        <v>0</v>
      </c>
      <c r="AH203" s="329"/>
      <c r="AI203" s="329"/>
      <c r="AJ203" s="331"/>
      <c r="AK203" s="329"/>
      <c r="AL203" s="251"/>
      <c r="AM203" s="252">
        <v>0</v>
      </c>
      <c r="AN203" s="4" t="s">
        <v>2</v>
      </c>
      <c r="AO203" s="38">
        <f>IFERROR(INDEX('Item Price Summary'!$O:$O,MATCH($D203,'Item Price Summary'!$G:$G,0))*AL203*(1+AM203),0)</f>
        <v>0</v>
      </c>
      <c r="AP203" s="329"/>
      <c r="AQ203" s="329"/>
      <c r="AR203" s="329"/>
      <c r="AS203" s="329"/>
    </row>
    <row r="204" spans="1:45" ht="14.25" customHeight="1" x14ac:dyDescent="0.25">
      <c r="A204">
        <v>1</v>
      </c>
      <c r="B204" s="325"/>
      <c r="C204" s="326" t="s">
        <v>905</v>
      </c>
      <c r="D204" s="21" t="s">
        <v>49</v>
      </c>
      <c r="E204" s="21"/>
      <c r="F204" s="251">
        <v>100</v>
      </c>
      <c r="G204" s="252">
        <v>0.02</v>
      </c>
      <c r="H204" s="4" t="s">
        <v>2</v>
      </c>
      <c r="I204" s="12">
        <f>IFERROR(INDEX('Item Price Summary'!$O:$O,MATCH($D204,'Item Price Summary'!$G:$G,0))*F204*(1+G204),0)</f>
        <v>0.75820662768031188</v>
      </c>
      <c r="J204" s="331">
        <f>SUM(I204:I213)</f>
        <v>1.4124638690596225</v>
      </c>
      <c r="K204" s="329">
        <f>J204/$G$4</f>
        <v>0.21240058181347707</v>
      </c>
      <c r="L204" s="331">
        <f>SUM(I204:I213)+$H$4</f>
        <v>1.6661155357262891</v>
      </c>
      <c r="M204" s="329">
        <f>L204/$G$4</f>
        <v>0.25054368958290063</v>
      </c>
      <c r="N204" s="260">
        <v>150</v>
      </c>
      <c r="O204" s="252">
        <v>0.02</v>
      </c>
      <c r="P204" s="4" t="s">
        <v>2</v>
      </c>
      <c r="Q204" s="12">
        <f>IFERROR(INDEX('Item Price Summary'!$O:$O,MATCH($D204,'Item Price Summary'!$G:$G,0))*N204*(1+O204),0)</f>
        <v>1.1373099415204677</v>
      </c>
      <c r="R204" s="331">
        <f>SUM(Q204:Q213)</f>
        <v>2.1186958035894334</v>
      </c>
      <c r="S204" s="329">
        <f>R204/$G$5</f>
        <v>0.27695369981561219</v>
      </c>
      <c r="T204" s="331">
        <f>SUM(Q204:Q213)+$H$5</f>
        <v>2.3775174702560999</v>
      </c>
      <c r="U204" s="329">
        <f>T204/$G$5</f>
        <v>0.31078659741909803</v>
      </c>
      <c r="V204" s="251">
        <v>200</v>
      </c>
      <c r="W204" s="252">
        <v>0.02</v>
      </c>
      <c r="X204" s="4" t="s">
        <v>2</v>
      </c>
      <c r="Y204" s="12">
        <f>IFERROR(INDEX('Item Price Summary'!$O:$O,MATCH($D204,'Item Price Summary'!$G:$G,0))*V204*(1+W204),0)</f>
        <v>1.5164132553606238</v>
      </c>
      <c r="Z204" s="331">
        <f>SUM(Y204:Y213)</f>
        <v>2.824927738119245</v>
      </c>
      <c r="AA204" s="329">
        <f>Z204/$G$6</f>
        <v>0.32658124140106876</v>
      </c>
      <c r="AB204" s="331">
        <f>SUM(Y204:Y213)+$H$6</f>
        <v>3.1171394047859118</v>
      </c>
      <c r="AC204" s="329">
        <f>AB204/$G$6</f>
        <v>0.36036293696946958</v>
      </c>
      <c r="AD204" s="251">
        <v>300</v>
      </c>
      <c r="AE204" s="252">
        <v>0.02</v>
      </c>
      <c r="AF204" s="4" t="s">
        <v>2</v>
      </c>
      <c r="AG204" s="12">
        <f>IFERROR(INDEX('Item Price Summary'!$O:$O,MATCH($D204,'Item Price Summary'!$G:$G,0))*AD204*(1+AE204),0)</f>
        <v>2.2746198830409354</v>
      </c>
      <c r="AH204" s="331">
        <f>SUM(AG204:AG213)</f>
        <v>4.2373916071788669</v>
      </c>
      <c r="AI204" s="329" t="e">
        <f>AH204/$G$7</f>
        <v>#VALUE!</v>
      </c>
      <c r="AJ204" s="331" t="e">
        <f>SUM(AG204:AG213)+$H$7</f>
        <v>#VALUE!</v>
      </c>
      <c r="AK204" s="329" t="e">
        <f>AJ204/$G$7</f>
        <v>#VALUE!</v>
      </c>
      <c r="AL204" s="251">
        <v>300</v>
      </c>
      <c r="AM204" s="252">
        <v>0.02</v>
      </c>
      <c r="AN204" s="4" t="s">
        <v>2</v>
      </c>
      <c r="AO204" s="38">
        <f>IFERROR(INDEX('Item Price Summary'!$O:$O,MATCH($D204,'Item Price Summary'!$G:$G,0))*AL204*(1+AM204),0)</f>
        <v>2.2746198830409354</v>
      </c>
      <c r="AP204" s="331">
        <f>SUM(AO204:AO213)</f>
        <v>3.6366157451099013</v>
      </c>
      <c r="AQ204" s="329">
        <f t="shared" ref="AQ204" si="208">AP204/$G$8</f>
        <v>0.3414662671464696</v>
      </c>
      <c r="AR204" s="331">
        <f t="shared" ref="AR204" si="209">SUM(AO204:AO213)+$H$8</f>
        <v>4.3524690784432343</v>
      </c>
      <c r="AS204" s="329">
        <f t="shared" ref="AS204" si="210">AR204/$G$8</f>
        <v>0.40868254257682951</v>
      </c>
    </row>
    <row r="205" spans="1:45" x14ac:dyDescent="0.25">
      <c r="A205">
        <f>A204+1</f>
        <v>2</v>
      </c>
      <c r="B205" s="325"/>
      <c r="C205" s="326"/>
      <c r="D205" s="21" t="s">
        <v>70</v>
      </c>
      <c r="E205" s="21" t="s">
        <v>110</v>
      </c>
      <c r="F205" s="251">
        <v>30</v>
      </c>
      <c r="G205" s="252">
        <v>0</v>
      </c>
      <c r="H205" s="4" t="s">
        <v>2</v>
      </c>
      <c r="I205" s="12">
        <f>IFERROR(INDEX('Item Price Summary'!$O:$O,MATCH($D205,'Item Price Summary'!$G:$G,0))*F205*(1+G205),0)</f>
        <v>0.25374000000000002</v>
      </c>
      <c r="J205" s="329"/>
      <c r="K205" s="329"/>
      <c r="L205" s="329"/>
      <c r="M205" s="329"/>
      <c r="N205" s="260">
        <v>45</v>
      </c>
      <c r="O205" s="252">
        <v>0</v>
      </c>
      <c r="P205" s="4" t="s">
        <v>2</v>
      </c>
      <c r="Q205" s="12">
        <f>IFERROR(INDEX('Item Price Summary'!$O:$O,MATCH($D205,'Item Price Summary'!$G:$G,0))*N205*(1+O205),0)</f>
        <v>0.38061</v>
      </c>
      <c r="R205" s="329"/>
      <c r="S205" s="329"/>
      <c r="T205" s="329"/>
      <c r="U205" s="329"/>
      <c r="V205" s="251">
        <v>60</v>
      </c>
      <c r="W205" s="252">
        <v>0</v>
      </c>
      <c r="X205" s="4" t="s">
        <v>2</v>
      </c>
      <c r="Y205" s="12">
        <f>IFERROR(INDEX('Item Price Summary'!$O:$O,MATCH($D205,'Item Price Summary'!$G:$G,0))*V205*(1+W205),0)</f>
        <v>0.50748000000000004</v>
      </c>
      <c r="Z205" s="329"/>
      <c r="AA205" s="329"/>
      <c r="AB205" s="329"/>
      <c r="AC205" s="329"/>
      <c r="AD205" s="251">
        <v>90</v>
      </c>
      <c r="AE205" s="252">
        <v>0</v>
      </c>
      <c r="AF205" s="4" t="s">
        <v>2</v>
      </c>
      <c r="AG205" s="12">
        <f>IFERROR(INDEX('Item Price Summary'!$O:$O,MATCH($D205,'Item Price Summary'!$G:$G,0))*AD205*(1+AE205),0)</f>
        <v>0.76122000000000001</v>
      </c>
      <c r="AH205" s="329"/>
      <c r="AI205" s="329"/>
      <c r="AJ205" s="331"/>
      <c r="AK205" s="329"/>
      <c r="AL205" s="251">
        <v>90</v>
      </c>
      <c r="AM205" s="252">
        <v>0</v>
      </c>
      <c r="AN205" s="4" t="s">
        <v>2</v>
      </c>
      <c r="AO205" s="38">
        <f>IFERROR(INDEX('Item Price Summary'!$O:$O,MATCH($D205,'Item Price Summary'!$G:$G,0))*AL205*(1+AM205),0)</f>
        <v>0.76122000000000001</v>
      </c>
      <c r="AP205" s="329"/>
      <c r="AQ205" s="329"/>
      <c r="AR205" s="329"/>
      <c r="AS205" s="329"/>
    </row>
    <row r="206" spans="1:45" x14ac:dyDescent="0.25">
      <c r="A206">
        <f t="shared" ref="A206:A213" si="211">A205+1</f>
        <v>3</v>
      </c>
      <c r="B206" s="325"/>
      <c r="C206" s="326"/>
      <c r="D206" s="21" t="s">
        <v>361</v>
      </c>
      <c r="E206" s="21" t="s">
        <v>110</v>
      </c>
      <c r="F206" s="251">
        <v>15</v>
      </c>
      <c r="G206" s="252">
        <v>0</v>
      </c>
      <c r="H206" s="4" t="s">
        <v>2</v>
      </c>
      <c r="I206" s="12">
        <f>IFERROR(INDEX('Item Price Summary'!$O:$O,MATCH($D206,'Item Price Summary'!$G:$G,0))*F206*(1+G206),0)</f>
        <v>0.20025862068965519</v>
      </c>
      <c r="J206" s="329"/>
      <c r="K206" s="329"/>
      <c r="L206" s="329"/>
      <c r="M206" s="329"/>
      <c r="N206" s="260">
        <v>22.5</v>
      </c>
      <c r="O206" s="252">
        <v>0</v>
      </c>
      <c r="P206" s="4" t="s">
        <v>2</v>
      </c>
      <c r="Q206" s="12">
        <f>IFERROR(INDEX('Item Price Summary'!$O:$O,MATCH($D206,'Item Price Summary'!$G:$G,0))*N206*(1+O206),0)</f>
        <v>0.3003879310344828</v>
      </c>
      <c r="R206" s="329"/>
      <c r="S206" s="329"/>
      <c r="T206" s="329"/>
      <c r="U206" s="329"/>
      <c r="V206" s="251">
        <v>30</v>
      </c>
      <c r="W206" s="252">
        <v>0</v>
      </c>
      <c r="X206" s="4" t="s">
        <v>2</v>
      </c>
      <c r="Y206" s="12">
        <f>IFERROR(INDEX('Item Price Summary'!$O:$O,MATCH($D206,'Item Price Summary'!$G:$G,0))*V206*(1+W206),0)</f>
        <v>0.40051724137931038</v>
      </c>
      <c r="Z206" s="329"/>
      <c r="AA206" s="329"/>
      <c r="AB206" s="329"/>
      <c r="AC206" s="329"/>
      <c r="AD206" s="251">
        <v>45</v>
      </c>
      <c r="AE206" s="252">
        <v>0</v>
      </c>
      <c r="AF206" s="4" t="s">
        <v>2</v>
      </c>
      <c r="AG206" s="12">
        <f>IFERROR(INDEX('Item Price Summary'!$O:$O,MATCH($D206,'Item Price Summary'!$G:$G,0))*AD206*(1+AE206),0)</f>
        <v>0.6007758620689656</v>
      </c>
      <c r="AH206" s="329"/>
      <c r="AI206" s="329"/>
      <c r="AJ206" s="331"/>
      <c r="AK206" s="329"/>
      <c r="AL206" s="251">
        <v>45</v>
      </c>
      <c r="AM206" s="252">
        <v>0</v>
      </c>
      <c r="AN206" s="4" t="s">
        <v>2</v>
      </c>
      <c r="AO206" s="38">
        <f>IFERROR(INDEX('Item Price Summary'!$O:$O,MATCH($D206,'Item Price Summary'!$G:$G,0))*AL206*(1+AM206),0)</f>
        <v>0.6007758620689656</v>
      </c>
      <c r="AP206" s="329"/>
      <c r="AQ206" s="329"/>
      <c r="AR206" s="329"/>
      <c r="AS206" s="329"/>
    </row>
    <row r="207" spans="1:45" x14ac:dyDescent="0.25">
      <c r="A207">
        <f t="shared" si="211"/>
        <v>4</v>
      </c>
      <c r="B207" s="325"/>
      <c r="C207" s="326"/>
      <c r="D207" s="21" t="s">
        <v>361</v>
      </c>
      <c r="E207" s="21" t="s">
        <v>363</v>
      </c>
      <c r="F207" s="251">
        <v>15</v>
      </c>
      <c r="G207" s="252">
        <v>0</v>
      </c>
      <c r="H207" s="4" t="s">
        <v>2</v>
      </c>
      <c r="I207" s="12">
        <f>IFERROR(INDEX('Item Price Summary'!$O:$O,MATCH($D207,'Item Price Summary'!$G:$G,0))*F207*(1+G207),0)</f>
        <v>0.20025862068965519</v>
      </c>
      <c r="J207" s="329"/>
      <c r="K207" s="329"/>
      <c r="L207" s="329"/>
      <c r="M207" s="329"/>
      <c r="N207" s="260">
        <v>22.5</v>
      </c>
      <c r="O207" s="252">
        <v>0</v>
      </c>
      <c r="P207" s="4" t="s">
        <v>2</v>
      </c>
      <c r="Q207" s="12">
        <f>IFERROR(INDEX('Item Price Summary'!$O:$O,MATCH($D207,'Item Price Summary'!$G:$G,0))*N207*(1+O207),0)</f>
        <v>0.3003879310344828</v>
      </c>
      <c r="R207" s="329"/>
      <c r="S207" s="329"/>
      <c r="T207" s="329"/>
      <c r="U207" s="329"/>
      <c r="V207" s="251">
        <v>30</v>
      </c>
      <c r="W207" s="252">
        <v>0</v>
      </c>
      <c r="X207" s="4" t="s">
        <v>2</v>
      </c>
      <c r="Y207" s="12">
        <f>IFERROR(INDEX('Item Price Summary'!$O:$O,MATCH($D207,'Item Price Summary'!$G:$G,0))*V207*(1+W207),0)</f>
        <v>0.40051724137931038</v>
      </c>
      <c r="Z207" s="329"/>
      <c r="AA207" s="329"/>
      <c r="AB207" s="329"/>
      <c r="AC207" s="329"/>
      <c r="AD207" s="251">
        <v>45</v>
      </c>
      <c r="AE207" s="252">
        <v>0</v>
      </c>
      <c r="AF207" s="4" t="s">
        <v>2</v>
      </c>
      <c r="AG207" s="12">
        <f>IFERROR(INDEX('Item Price Summary'!$O:$O,MATCH($D207,'Item Price Summary'!$G:$G,0))*AD207*(1+AE207),0)</f>
        <v>0.6007758620689656</v>
      </c>
      <c r="AH207" s="329"/>
      <c r="AI207" s="329"/>
      <c r="AJ207" s="331"/>
      <c r="AK207" s="329"/>
      <c r="AL207" s="251">
        <v>0</v>
      </c>
      <c r="AM207" s="252">
        <v>0</v>
      </c>
      <c r="AN207" s="4" t="s">
        <v>2</v>
      </c>
      <c r="AO207" s="38">
        <f>IFERROR(INDEX('Item Price Summary'!$O:$O,MATCH($D207,'Item Price Summary'!$G:$G,0))*AL207*(1+AM207),0)</f>
        <v>0</v>
      </c>
      <c r="AP207" s="329"/>
      <c r="AQ207" s="329"/>
      <c r="AR207" s="329"/>
      <c r="AS207" s="329"/>
    </row>
    <row r="208" spans="1:45" x14ac:dyDescent="0.25">
      <c r="A208">
        <f t="shared" si="211"/>
        <v>5</v>
      </c>
      <c r="B208" s="325"/>
      <c r="C208" s="326"/>
      <c r="D208" s="21" t="s">
        <v>435</v>
      </c>
      <c r="E208" s="21"/>
      <c r="F208" s="251"/>
      <c r="G208" s="252">
        <v>0</v>
      </c>
      <c r="H208" s="4" t="s">
        <v>2</v>
      </c>
      <c r="I208" s="12">
        <f>IFERROR(INDEX('Item Price Summary'!$O:$O,MATCH($D208,'Item Price Summary'!$G:$G,0))*F208*(1+G208),0)</f>
        <v>0</v>
      </c>
      <c r="J208" s="329"/>
      <c r="K208" s="329"/>
      <c r="L208" s="329"/>
      <c r="M208" s="329"/>
      <c r="N208" s="260"/>
      <c r="O208" s="252">
        <v>0</v>
      </c>
      <c r="P208" s="4" t="s">
        <v>2</v>
      </c>
      <c r="Q208" s="12">
        <f>IFERROR(INDEX('Item Price Summary'!$O:$O,MATCH($D208,'Item Price Summary'!$G:$G,0))*N208*(1+O208),0)</f>
        <v>0</v>
      </c>
      <c r="R208" s="329"/>
      <c r="S208" s="329"/>
      <c r="T208" s="329"/>
      <c r="U208" s="329"/>
      <c r="V208" s="251"/>
      <c r="W208" s="252">
        <v>0</v>
      </c>
      <c r="X208" s="4" t="s">
        <v>2</v>
      </c>
      <c r="Y208" s="12">
        <f>IFERROR(INDEX('Item Price Summary'!$O:$O,MATCH($D208,'Item Price Summary'!$G:$G,0))*V208*(1+W208),0)</f>
        <v>0</v>
      </c>
      <c r="Z208" s="329"/>
      <c r="AA208" s="329"/>
      <c r="AB208" s="329"/>
      <c r="AC208" s="329"/>
      <c r="AD208" s="251"/>
      <c r="AE208" s="252">
        <v>0</v>
      </c>
      <c r="AF208" s="4" t="s">
        <v>2</v>
      </c>
      <c r="AG208" s="12">
        <f>IFERROR(INDEX('Item Price Summary'!$O:$O,MATCH($D208,'Item Price Summary'!$G:$G,0))*AD208*(1+AE208),0)</f>
        <v>0</v>
      </c>
      <c r="AH208" s="329"/>
      <c r="AI208" s="329"/>
      <c r="AJ208" s="331"/>
      <c r="AK208" s="329"/>
      <c r="AL208" s="251"/>
      <c r="AM208" s="252">
        <v>0</v>
      </c>
      <c r="AN208" s="4" t="s">
        <v>2</v>
      </c>
      <c r="AO208" s="38">
        <f>IFERROR(INDEX('Item Price Summary'!$O:$O,MATCH($D208,'Item Price Summary'!$G:$G,0))*AL208*(1+AM208),0)</f>
        <v>0</v>
      </c>
      <c r="AP208" s="329"/>
      <c r="AQ208" s="329"/>
      <c r="AR208" s="329"/>
      <c r="AS208" s="329"/>
    </row>
    <row r="209" spans="1:45" x14ac:dyDescent="0.25">
      <c r="A209">
        <f t="shared" si="211"/>
        <v>6</v>
      </c>
      <c r="B209" s="325"/>
      <c r="C209" s="326"/>
      <c r="D209" s="21" t="s">
        <v>435</v>
      </c>
      <c r="E209" s="21"/>
      <c r="F209" s="251"/>
      <c r="G209" s="252">
        <v>0</v>
      </c>
      <c r="H209" s="4" t="s">
        <v>2</v>
      </c>
      <c r="I209" s="38">
        <f>IFERROR(INDEX('Item Price Summary'!$O:$O,MATCH($D209,'Item Price Summary'!$G:$G,0))*F209*(1+G209),0)</f>
        <v>0</v>
      </c>
      <c r="J209" s="329"/>
      <c r="K209" s="329"/>
      <c r="L209" s="329"/>
      <c r="M209" s="329"/>
      <c r="N209" s="260"/>
      <c r="O209" s="252">
        <v>0</v>
      </c>
      <c r="P209" s="4" t="s">
        <v>2</v>
      </c>
      <c r="Q209" s="38">
        <f>IFERROR(INDEX('Item Price Summary'!$O:$O,MATCH($D209,'Item Price Summary'!$G:$G,0))*N209*(1+O209),0)</f>
        <v>0</v>
      </c>
      <c r="R209" s="329"/>
      <c r="S209" s="329"/>
      <c r="T209" s="329"/>
      <c r="U209" s="329"/>
      <c r="V209" s="251"/>
      <c r="W209" s="252">
        <v>0</v>
      </c>
      <c r="X209" s="4" t="s">
        <v>2</v>
      </c>
      <c r="Y209" s="38">
        <f>IFERROR(INDEX('Item Price Summary'!$O:$O,MATCH($D209,'Item Price Summary'!$G:$G,0))*V209*(1+W209),0)</f>
        <v>0</v>
      </c>
      <c r="Z209" s="329"/>
      <c r="AA209" s="329"/>
      <c r="AB209" s="329"/>
      <c r="AC209" s="329"/>
      <c r="AD209" s="258"/>
      <c r="AE209" s="259">
        <v>0</v>
      </c>
      <c r="AF209" s="30" t="s">
        <v>2</v>
      </c>
      <c r="AG209" s="33">
        <f>IFERROR(INDEX('Item Price Summary'!$O:$O,MATCH($D209,'Item Price Summary'!$G:$G,0))*AD209*(1+AE209),0)</f>
        <v>0</v>
      </c>
      <c r="AH209" s="329"/>
      <c r="AI209" s="329"/>
      <c r="AJ209" s="331"/>
      <c r="AK209" s="329"/>
      <c r="AL209" s="251"/>
      <c r="AM209" s="252">
        <v>0</v>
      </c>
      <c r="AN209" s="4" t="s">
        <v>2</v>
      </c>
      <c r="AO209" s="38">
        <f>IFERROR(INDEX('Item Price Summary'!$O:$O,MATCH($D209,'Item Price Summary'!$G:$G,0))*AL209*(1+AM209),0)</f>
        <v>0</v>
      </c>
      <c r="AP209" s="329"/>
      <c r="AQ209" s="329"/>
      <c r="AR209" s="329"/>
      <c r="AS209" s="329"/>
    </row>
    <row r="210" spans="1:45" x14ac:dyDescent="0.25">
      <c r="A210">
        <f t="shared" si="211"/>
        <v>7</v>
      </c>
      <c r="B210" s="325"/>
      <c r="C210" s="326"/>
      <c r="D210" s="21" t="s">
        <v>435</v>
      </c>
      <c r="E210" s="21"/>
      <c r="F210" s="251"/>
      <c r="G210" s="252">
        <v>0</v>
      </c>
      <c r="H210" s="4" t="s">
        <v>2</v>
      </c>
      <c r="I210" s="38">
        <f>IFERROR(INDEX('Item Price Summary'!$O:$O,MATCH($D210,'Item Price Summary'!$G:$G,0))*F210*(1+G210),0)</f>
        <v>0</v>
      </c>
      <c r="J210" s="329"/>
      <c r="K210" s="329"/>
      <c r="L210" s="329"/>
      <c r="M210" s="329"/>
      <c r="N210" s="260"/>
      <c r="O210" s="252">
        <v>0</v>
      </c>
      <c r="P210" s="4" t="s">
        <v>2</v>
      </c>
      <c r="Q210" s="38">
        <f>IFERROR(INDEX('Item Price Summary'!$O:$O,MATCH($D210,'Item Price Summary'!$G:$G,0))*N210*(1+O210),0)</f>
        <v>0</v>
      </c>
      <c r="R210" s="329"/>
      <c r="S210" s="329"/>
      <c r="T210" s="329"/>
      <c r="U210" s="329"/>
      <c r="V210" s="251"/>
      <c r="W210" s="252">
        <v>0</v>
      </c>
      <c r="X210" s="4" t="s">
        <v>2</v>
      </c>
      <c r="Y210" s="38">
        <f>IFERROR(INDEX('Item Price Summary'!$O:$O,MATCH($D210,'Item Price Summary'!$G:$G,0))*V210*(1+W210),0)</f>
        <v>0</v>
      </c>
      <c r="Z210" s="329"/>
      <c r="AA210" s="329"/>
      <c r="AB210" s="329"/>
      <c r="AC210" s="329"/>
      <c r="AD210" s="258"/>
      <c r="AE210" s="259">
        <v>0</v>
      </c>
      <c r="AF210" s="30" t="s">
        <v>2</v>
      </c>
      <c r="AG210" s="33">
        <f>IFERROR(INDEX('Item Price Summary'!$O:$O,MATCH($D210,'Item Price Summary'!$G:$G,0))*AD210*(1+AE210),0)</f>
        <v>0</v>
      </c>
      <c r="AH210" s="329"/>
      <c r="AI210" s="329"/>
      <c r="AJ210" s="331"/>
      <c r="AK210" s="329"/>
      <c r="AL210" s="251"/>
      <c r="AM210" s="252">
        <v>0</v>
      </c>
      <c r="AN210" s="4" t="s">
        <v>2</v>
      </c>
      <c r="AO210" s="38">
        <f>IFERROR(INDEX('Item Price Summary'!$O:$O,MATCH($D210,'Item Price Summary'!$G:$G,0))*AL210*(1+AM210),0)</f>
        <v>0</v>
      </c>
      <c r="AP210" s="329"/>
      <c r="AQ210" s="329"/>
      <c r="AR210" s="329"/>
      <c r="AS210" s="329"/>
    </row>
    <row r="211" spans="1:45" x14ac:dyDescent="0.25">
      <c r="A211">
        <f t="shared" si="211"/>
        <v>8</v>
      </c>
      <c r="B211" s="325"/>
      <c r="C211" s="326"/>
      <c r="D211" s="21" t="s">
        <v>435</v>
      </c>
      <c r="E211" s="21"/>
      <c r="F211" s="251"/>
      <c r="G211" s="252">
        <v>0</v>
      </c>
      <c r="H211" s="4" t="s">
        <v>2</v>
      </c>
      <c r="I211" s="38">
        <f>IFERROR(INDEX('Item Price Summary'!$O:$O,MATCH($D211,'Item Price Summary'!$G:$G,0))*F211*(1+G211),0)</f>
        <v>0</v>
      </c>
      <c r="J211" s="329"/>
      <c r="K211" s="329"/>
      <c r="L211" s="329"/>
      <c r="M211" s="329"/>
      <c r="N211" s="260"/>
      <c r="O211" s="252">
        <v>0</v>
      </c>
      <c r="P211" s="4" t="s">
        <v>2</v>
      </c>
      <c r="Q211" s="38">
        <f>IFERROR(INDEX('Item Price Summary'!$O:$O,MATCH($D211,'Item Price Summary'!$G:$G,0))*N211*(1+O211),0)</f>
        <v>0</v>
      </c>
      <c r="R211" s="329"/>
      <c r="S211" s="329"/>
      <c r="T211" s="329"/>
      <c r="U211" s="329"/>
      <c r="V211" s="251"/>
      <c r="W211" s="252">
        <v>0</v>
      </c>
      <c r="X211" s="4" t="s">
        <v>2</v>
      </c>
      <c r="Y211" s="38">
        <f>IFERROR(INDEX('Item Price Summary'!$O:$O,MATCH($D211,'Item Price Summary'!$G:$G,0))*V211*(1+W211),0)</f>
        <v>0</v>
      </c>
      <c r="Z211" s="329"/>
      <c r="AA211" s="329"/>
      <c r="AB211" s="329"/>
      <c r="AC211" s="329"/>
      <c r="AD211" s="258"/>
      <c r="AE211" s="259">
        <v>0</v>
      </c>
      <c r="AF211" s="30" t="s">
        <v>2</v>
      </c>
      <c r="AG211" s="33">
        <f>IFERROR(INDEX('Item Price Summary'!$O:$O,MATCH($D211,'Item Price Summary'!$G:$G,0))*AD211*(1+AE211),0)</f>
        <v>0</v>
      </c>
      <c r="AH211" s="329"/>
      <c r="AI211" s="329"/>
      <c r="AJ211" s="331"/>
      <c r="AK211" s="329"/>
      <c r="AL211" s="251"/>
      <c r="AM211" s="252">
        <v>0</v>
      </c>
      <c r="AN211" s="4" t="s">
        <v>2</v>
      </c>
      <c r="AO211" s="38">
        <f>IFERROR(INDEX('Item Price Summary'!$O:$O,MATCH($D211,'Item Price Summary'!$G:$G,0))*AL211*(1+AM211),0)</f>
        <v>0</v>
      </c>
      <c r="AP211" s="329"/>
      <c r="AQ211" s="329"/>
      <c r="AR211" s="329"/>
      <c r="AS211" s="329"/>
    </row>
    <row r="212" spans="1:45" x14ac:dyDescent="0.25">
      <c r="A212">
        <f t="shared" si="211"/>
        <v>9</v>
      </c>
      <c r="B212" s="325"/>
      <c r="C212" s="326"/>
      <c r="D212" s="21" t="s">
        <v>435</v>
      </c>
      <c r="E212" s="21"/>
      <c r="F212" s="251"/>
      <c r="G212" s="252">
        <v>0</v>
      </c>
      <c r="H212" s="4" t="s">
        <v>2</v>
      </c>
      <c r="I212" s="38">
        <f>IFERROR(INDEX('Item Price Summary'!$O:$O,MATCH($D212,'Item Price Summary'!$G:$G,0))*F212*(1+G212),0)</f>
        <v>0</v>
      </c>
      <c r="J212" s="329"/>
      <c r="K212" s="329"/>
      <c r="L212" s="329"/>
      <c r="M212" s="329"/>
      <c r="N212" s="260"/>
      <c r="O212" s="252">
        <v>0</v>
      </c>
      <c r="P212" s="4" t="s">
        <v>2</v>
      </c>
      <c r="Q212" s="38">
        <f>IFERROR(INDEX('Item Price Summary'!$O:$O,MATCH($D212,'Item Price Summary'!$G:$G,0))*N212*(1+O212),0)</f>
        <v>0</v>
      </c>
      <c r="R212" s="329"/>
      <c r="S212" s="329"/>
      <c r="T212" s="329"/>
      <c r="U212" s="329"/>
      <c r="V212" s="251"/>
      <c r="W212" s="252">
        <v>0</v>
      </c>
      <c r="X212" s="4" t="s">
        <v>2</v>
      </c>
      <c r="Y212" s="38">
        <f>IFERROR(INDEX('Item Price Summary'!$O:$O,MATCH($D212,'Item Price Summary'!$G:$G,0))*V212*(1+W212),0)</f>
        <v>0</v>
      </c>
      <c r="Z212" s="329"/>
      <c r="AA212" s="329"/>
      <c r="AB212" s="329"/>
      <c r="AC212" s="329"/>
      <c r="AD212" s="258"/>
      <c r="AE212" s="259">
        <v>0</v>
      </c>
      <c r="AF212" s="30" t="s">
        <v>2</v>
      </c>
      <c r="AG212" s="33">
        <f>IFERROR(INDEX('Item Price Summary'!$O:$O,MATCH($D212,'Item Price Summary'!$G:$G,0))*AD212*(1+AE212),0)</f>
        <v>0</v>
      </c>
      <c r="AH212" s="329"/>
      <c r="AI212" s="329"/>
      <c r="AJ212" s="331"/>
      <c r="AK212" s="329"/>
      <c r="AL212" s="251"/>
      <c r="AM212" s="252">
        <v>0</v>
      </c>
      <c r="AN212" s="4" t="s">
        <v>2</v>
      </c>
      <c r="AO212" s="38">
        <f>IFERROR(INDEX('Item Price Summary'!$O:$O,MATCH($D212,'Item Price Summary'!$G:$G,0))*AL212*(1+AM212),0)</f>
        <v>0</v>
      </c>
      <c r="AP212" s="329"/>
      <c r="AQ212" s="329"/>
      <c r="AR212" s="329"/>
      <c r="AS212" s="329"/>
    </row>
    <row r="213" spans="1:45" x14ac:dyDescent="0.25">
      <c r="A213">
        <f t="shared" si="211"/>
        <v>10</v>
      </c>
      <c r="B213" s="325"/>
      <c r="C213" s="326"/>
      <c r="D213" s="21" t="s">
        <v>435</v>
      </c>
      <c r="E213" s="21"/>
      <c r="F213" s="251"/>
      <c r="G213" s="252">
        <v>0</v>
      </c>
      <c r="H213" s="4" t="s">
        <v>2</v>
      </c>
      <c r="I213" s="12">
        <f>IFERROR(INDEX('Item Price Summary'!$O:$O,MATCH($D213,'Item Price Summary'!$G:$G,0))*F213*(1+G213),0)</f>
        <v>0</v>
      </c>
      <c r="J213" s="329"/>
      <c r="K213" s="329"/>
      <c r="L213" s="329"/>
      <c r="M213" s="329"/>
      <c r="N213" s="260"/>
      <c r="O213" s="252">
        <v>0</v>
      </c>
      <c r="P213" s="4" t="s">
        <v>2</v>
      </c>
      <c r="Q213" s="12">
        <f>IFERROR(INDEX('Item Price Summary'!$O:$O,MATCH($D213,'Item Price Summary'!$G:$G,0))*N213*(1+O213),0)</f>
        <v>0</v>
      </c>
      <c r="R213" s="329"/>
      <c r="S213" s="329"/>
      <c r="T213" s="329"/>
      <c r="U213" s="329"/>
      <c r="V213" s="251"/>
      <c r="W213" s="252">
        <v>0</v>
      </c>
      <c r="X213" s="4" t="s">
        <v>2</v>
      </c>
      <c r="Y213" s="12">
        <f>IFERROR(INDEX('Item Price Summary'!$O:$O,MATCH($D213,'Item Price Summary'!$G:$G,0))*V213*(1+W213),0)</f>
        <v>0</v>
      </c>
      <c r="Z213" s="329"/>
      <c r="AA213" s="329"/>
      <c r="AB213" s="329"/>
      <c r="AC213" s="329"/>
      <c r="AD213" s="251"/>
      <c r="AE213" s="252">
        <v>0</v>
      </c>
      <c r="AF213" s="4"/>
      <c r="AG213" s="12">
        <f>IFERROR(INDEX('Item Price Summary'!$O:$O,MATCH($D213,'Item Price Summary'!$G:$G,0))*AD213*(1+AE213),0)</f>
        <v>0</v>
      </c>
      <c r="AH213" s="329"/>
      <c r="AI213" s="329"/>
      <c r="AJ213" s="331"/>
      <c r="AK213" s="329"/>
      <c r="AL213" s="251"/>
      <c r="AM213" s="252">
        <v>0</v>
      </c>
      <c r="AN213" s="4" t="s">
        <v>2</v>
      </c>
      <c r="AO213" s="38">
        <f>IFERROR(INDEX('Item Price Summary'!$O:$O,MATCH($D213,'Item Price Summary'!$G:$G,0))*AL213*(1+AM213),0)</f>
        <v>0</v>
      </c>
      <c r="AP213" s="329"/>
      <c r="AQ213" s="329"/>
      <c r="AR213" s="329"/>
      <c r="AS213" s="329"/>
    </row>
    <row r="214" spans="1:45" ht="15" customHeight="1" x14ac:dyDescent="0.25">
      <c r="A214">
        <v>1</v>
      </c>
      <c r="B214" s="325"/>
      <c r="C214" s="326" t="s">
        <v>893</v>
      </c>
      <c r="D214" s="21" t="s">
        <v>49</v>
      </c>
      <c r="E214" s="21"/>
      <c r="F214" s="251">
        <v>100</v>
      </c>
      <c r="G214" s="252">
        <v>0.02</v>
      </c>
      <c r="H214" s="4" t="s">
        <v>2</v>
      </c>
      <c r="I214" s="12">
        <f>IFERROR(INDEX('Item Price Summary'!$O:$O,MATCH($D214,'Item Price Summary'!$G:$G,0))*F214*(1+G214),0)</f>
        <v>0.75820662768031188</v>
      </c>
      <c r="J214" s="331">
        <f>SUM(I214:I223)</f>
        <v>1.1341010165692009</v>
      </c>
      <c r="K214" s="329">
        <f>J214/$G$4</f>
        <v>0.17054150625100764</v>
      </c>
      <c r="L214" s="331">
        <f>SUM(I214:I223)+$H$4</f>
        <v>1.3877526832358675</v>
      </c>
      <c r="M214" s="329">
        <f>L214/$G$4</f>
        <v>0.2086846140204312</v>
      </c>
      <c r="N214" s="261"/>
      <c r="O214" s="259">
        <v>0.02</v>
      </c>
      <c r="P214" s="30" t="s">
        <v>2</v>
      </c>
      <c r="Q214" s="31">
        <f>IFERROR(INDEX('Item Price Summary'!$O:$O,MATCH($D214,'Item Price Summary'!$G:$G,0))*N214*(1+O214),0)</f>
        <v>0</v>
      </c>
      <c r="R214" s="341">
        <f>SUM(Q214:Q223)</f>
        <v>0</v>
      </c>
      <c r="S214" s="340">
        <f>R214/$G$5</f>
        <v>0</v>
      </c>
      <c r="T214" s="341">
        <f>SUM(Q214:Q223)+$H$5</f>
        <v>0.25882166666666667</v>
      </c>
      <c r="U214" s="340">
        <f>T214/$G$5</f>
        <v>3.3832897603485838E-2</v>
      </c>
      <c r="V214" s="258"/>
      <c r="W214" s="259">
        <v>0.02</v>
      </c>
      <c r="X214" s="30" t="s">
        <v>2</v>
      </c>
      <c r="Y214" s="31">
        <f>IFERROR(INDEX('Item Price Summary'!$O:$O,MATCH($D214,'Item Price Summary'!$G:$G,0))*V214*(1+W214),0)</f>
        <v>0</v>
      </c>
      <c r="Z214" s="341">
        <f>SUM(Y214:Y223)</f>
        <v>0</v>
      </c>
      <c r="AA214" s="340">
        <f>Z214/$G$6</f>
        <v>0</v>
      </c>
      <c r="AB214" s="341">
        <f>SUM(Y214:Y223)+$H$6</f>
        <v>0.29221166666666665</v>
      </c>
      <c r="AC214" s="340">
        <f>AB214/$G$6</f>
        <v>3.3781695568400764E-2</v>
      </c>
      <c r="AD214" s="258"/>
      <c r="AE214" s="259">
        <v>0.02</v>
      </c>
      <c r="AF214" s="30" t="s">
        <v>2</v>
      </c>
      <c r="AG214" s="31">
        <f>IFERROR(INDEX('Item Price Summary'!$O:$O,MATCH($D214,'Item Price Summary'!$G:$G,0))*AD214*(1+AE214),0)</f>
        <v>0</v>
      </c>
      <c r="AH214" s="341">
        <f>SUM(AG214:AG223)</f>
        <v>0</v>
      </c>
      <c r="AI214" s="340" t="e">
        <f>AH214/$G$7</f>
        <v>#VALUE!</v>
      </c>
      <c r="AJ214" s="341" t="e">
        <f>SUM(AG214:AG223)+$H$7</f>
        <v>#VALUE!</v>
      </c>
      <c r="AK214" s="340" t="e">
        <f>AJ214/$G$7</f>
        <v>#VALUE!</v>
      </c>
      <c r="AL214" s="258"/>
      <c r="AM214" s="259">
        <v>0.02</v>
      </c>
      <c r="AN214" s="30" t="s">
        <v>2</v>
      </c>
      <c r="AO214" s="33">
        <f>IFERROR(INDEX('Item Price Summary'!$O:$O,MATCH($D214,'Item Price Summary'!$G:$G,0))*AL214*(1+AM214),0)</f>
        <v>0</v>
      </c>
      <c r="AP214" s="341">
        <f>SUM(AO214:AO223)</f>
        <v>0</v>
      </c>
      <c r="AQ214" s="340">
        <f t="shared" ref="AQ214" si="212">AP214/$G$8</f>
        <v>0</v>
      </c>
      <c r="AR214" s="341">
        <f t="shared" ref="AR214" si="213">SUM(AO214:AO223)+$H$8</f>
        <v>0.71585333333333334</v>
      </c>
      <c r="AS214" s="340">
        <f t="shared" ref="AS214" si="214">AR214/$G$8</f>
        <v>6.7216275430359934E-2</v>
      </c>
    </row>
    <row r="215" spans="1:45" x14ac:dyDescent="0.25">
      <c r="A215">
        <f>A214+1</f>
        <v>2</v>
      </c>
      <c r="B215" s="325"/>
      <c r="C215" s="326"/>
      <c r="D215" s="21" t="s">
        <v>53</v>
      </c>
      <c r="E215" s="21" t="s">
        <v>110</v>
      </c>
      <c r="F215" s="251">
        <v>15</v>
      </c>
      <c r="G215" s="252">
        <v>0</v>
      </c>
      <c r="H215" s="4" t="s">
        <v>2</v>
      </c>
      <c r="I215" s="12">
        <f>IFERROR(INDEX('Item Price Summary'!$O:$O,MATCH($D215,'Item Price Summary'!$G:$G,0))*F215*(1+G215),0)</f>
        <v>6.6960000000000006E-2</v>
      </c>
      <c r="J215" s="329"/>
      <c r="K215" s="329"/>
      <c r="L215" s="329"/>
      <c r="M215" s="329"/>
      <c r="N215" s="261"/>
      <c r="O215" s="259">
        <v>0</v>
      </c>
      <c r="P215" s="30" t="s">
        <v>2</v>
      </c>
      <c r="Q215" s="31">
        <f>IFERROR(INDEX('Item Price Summary'!$O:$O,MATCH($D215,'Item Price Summary'!$G:$G,0))*N215*(1+O215),0)</f>
        <v>0</v>
      </c>
      <c r="R215" s="340"/>
      <c r="S215" s="340"/>
      <c r="T215" s="340"/>
      <c r="U215" s="340"/>
      <c r="V215" s="258"/>
      <c r="W215" s="259">
        <v>0</v>
      </c>
      <c r="X215" s="30" t="s">
        <v>2</v>
      </c>
      <c r="Y215" s="31">
        <f>IFERROR(INDEX('Item Price Summary'!$O:$O,MATCH($D215,'Item Price Summary'!$G:$G,0))*V215*(1+W215),0)</f>
        <v>0</v>
      </c>
      <c r="Z215" s="340"/>
      <c r="AA215" s="340"/>
      <c r="AB215" s="340"/>
      <c r="AC215" s="340"/>
      <c r="AD215" s="258"/>
      <c r="AE215" s="259">
        <v>0</v>
      </c>
      <c r="AF215" s="30" t="s">
        <v>2</v>
      </c>
      <c r="AG215" s="31">
        <f>IFERROR(INDEX('Item Price Summary'!$O:$O,MATCH($D215,'Item Price Summary'!$G:$G,0))*AD215*(1+AE215),0)</f>
        <v>0</v>
      </c>
      <c r="AH215" s="340"/>
      <c r="AI215" s="340"/>
      <c r="AJ215" s="341"/>
      <c r="AK215" s="340"/>
      <c r="AL215" s="258"/>
      <c r="AM215" s="259">
        <v>0</v>
      </c>
      <c r="AN215" s="30" t="s">
        <v>2</v>
      </c>
      <c r="AO215" s="33">
        <f>IFERROR(INDEX('Item Price Summary'!$O:$O,MATCH($D215,'Item Price Summary'!$G:$G,0))*AL215*(1+AM215),0)</f>
        <v>0</v>
      </c>
      <c r="AP215" s="340"/>
      <c r="AQ215" s="340"/>
      <c r="AR215" s="340"/>
      <c r="AS215" s="340"/>
    </row>
    <row r="216" spans="1:45" x14ac:dyDescent="0.25">
      <c r="A216">
        <f t="shared" ref="A216:A223" si="215">A215+1</f>
        <v>3</v>
      </c>
      <c r="B216" s="325"/>
      <c r="C216" s="326"/>
      <c r="D216" s="21" t="s">
        <v>55</v>
      </c>
      <c r="E216" s="21" t="s">
        <v>110</v>
      </c>
      <c r="F216" s="251">
        <v>8.5</v>
      </c>
      <c r="G216" s="252">
        <v>0</v>
      </c>
      <c r="H216" s="4" t="s">
        <v>2</v>
      </c>
      <c r="I216" s="12">
        <f>IFERROR(INDEX('Item Price Summary'!$O:$O,MATCH($D216,'Item Price Summary'!$G:$G,0))*F216*(1+G216),0)</f>
        <v>3.3940499999999998E-2</v>
      </c>
      <c r="J216" s="329"/>
      <c r="K216" s="329"/>
      <c r="L216" s="329"/>
      <c r="M216" s="329"/>
      <c r="N216" s="261"/>
      <c r="O216" s="259">
        <v>0</v>
      </c>
      <c r="P216" s="30" t="s">
        <v>2</v>
      </c>
      <c r="Q216" s="31">
        <f>IFERROR(INDEX('Item Price Summary'!$O:$O,MATCH($D216,'Item Price Summary'!$G:$G,0))*N216*(1+O216),0)</f>
        <v>0</v>
      </c>
      <c r="R216" s="340"/>
      <c r="S216" s="340"/>
      <c r="T216" s="340"/>
      <c r="U216" s="340"/>
      <c r="V216" s="258"/>
      <c r="W216" s="259">
        <v>0</v>
      </c>
      <c r="X216" s="30" t="s">
        <v>2</v>
      </c>
      <c r="Y216" s="31">
        <f>IFERROR(INDEX('Item Price Summary'!$O:$O,MATCH($D216,'Item Price Summary'!$G:$G,0))*V216*(1+W216),0)</f>
        <v>0</v>
      </c>
      <c r="Z216" s="340"/>
      <c r="AA216" s="340"/>
      <c r="AB216" s="340"/>
      <c r="AC216" s="340"/>
      <c r="AD216" s="258"/>
      <c r="AE216" s="259">
        <v>0</v>
      </c>
      <c r="AF216" s="30" t="s">
        <v>2</v>
      </c>
      <c r="AG216" s="31">
        <f>IFERROR(INDEX('Item Price Summary'!$O:$O,MATCH($D216,'Item Price Summary'!$G:$G,0))*AD216*(1+AE216),0)</f>
        <v>0</v>
      </c>
      <c r="AH216" s="340"/>
      <c r="AI216" s="340"/>
      <c r="AJ216" s="341"/>
      <c r="AK216" s="340"/>
      <c r="AL216" s="258"/>
      <c r="AM216" s="259">
        <v>0</v>
      </c>
      <c r="AN216" s="30" t="s">
        <v>2</v>
      </c>
      <c r="AO216" s="33">
        <f>IFERROR(INDEX('Item Price Summary'!$O:$O,MATCH($D216,'Item Price Summary'!$G:$G,0))*AL216*(1+AM216),0)</f>
        <v>0</v>
      </c>
      <c r="AP216" s="340"/>
      <c r="AQ216" s="340"/>
      <c r="AR216" s="340"/>
      <c r="AS216" s="340"/>
    </row>
    <row r="217" spans="1:45" x14ac:dyDescent="0.25">
      <c r="A217">
        <f t="shared" si="215"/>
        <v>4</v>
      </c>
      <c r="B217" s="325"/>
      <c r="C217" s="326"/>
      <c r="D217" s="21" t="s">
        <v>881</v>
      </c>
      <c r="E217" s="21" t="s">
        <v>112</v>
      </c>
      <c r="F217" s="251">
        <v>8</v>
      </c>
      <c r="G217" s="252">
        <v>0</v>
      </c>
      <c r="H217" s="4" t="s">
        <v>2</v>
      </c>
      <c r="I217" s="12">
        <f>IFERROR(INDEX('Item Price Summary'!$O:$O,MATCH($D217,'Item Price Summary'!$G:$G,0))*F217*(1+G217),0)</f>
        <v>6.6479999999999997E-2</v>
      </c>
      <c r="J217" s="329"/>
      <c r="K217" s="329"/>
      <c r="L217" s="329"/>
      <c r="M217" s="329"/>
      <c r="N217" s="261"/>
      <c r="O217" s="259">
        <v>0</v>
      </c>
      <c r="P217" s="30" t="s">
        <v>2</v>
      </c>
      <c r="Q217" s="31">
        <f>IFERROR(INDEX('Item Price Summary'!$O:$O,MATCH($D217,'Item Price Summary'!$G:$G,0))*N217*(1+O217),0)</f>
        <v>0</v>
      </c>
      <c r="R217" s="340"/>
      <c r="S217" s="340"/>
      <c r="T217" s="340"/>
      <c r="U217" s="340"/>
      <c r="V217" s="258"/>
      <c r="W217" s="259">
        <v>0</v>
      </c>
      <c r="X217" s="30" t="s">
        <v>2</v>
      </c>
      <c r="Y217" s="31">
        <f>IFERROR(INDEX('Item Price Summary'!$O:$O,MATCH($D217,'Item Price Summary'!$G:$G,0))*V217*(1+W217),0)</f>
        <v>0</v>
      </c>
      <c r="Z217" s="340"/>
      <c r="AA217" s="340"/>
      <c r="AB217" s="340"/>
      <c r="AC217" s="340"/>
      <c r="AD217" s="258"/>
      <c r="AE217" s="259">
        <v>0</v>
      </c>
      <c r="AF217" s="30" t="s">
        <v>2</v>
      </c>
      <c r="AG217" s="31">
        <f>IFERROR(INDEX('Item Price Summary'!$O:$O,MATCH($D217,'Item Price Summary'!$G:$G,0))*AD217*(1+AE217),0)</f>
        <v>0</v>
      </c>
      <c r="AH217" s="340"/>
      <c r="AI217" s="340"/>
      <c r="AJ217" s="341"/>
      <c r="AK217" s="340"/>
      <c r="AL217" s="258"/>
      <c r="AM217" s="259">
        <v>0</v>
      </c>
      <c r="AN217" s="30" t="s">
        <v>2</v>
      </c>
      <c r="AO217" s="33">
        <f>IFERROR(INDEX('Item Price Summary'!$O:$O,MATCH($D217,'Item Price Summary'!$G:$G,0))*AL217*(1+AM217),0)</f>
        <v>0</v>
      </c>
      <c r="AP217" s="340"/>
      <c r="AQ217" s="340"/>
      <c r="AR217" s="340"/>
      <c r="AS217" s="340"/>
    </row>
    <row r="218" spans="1:45" x14ac:dyDescent="0.25">
      <c r="A218">
        <f t="shared" si="215"/>
        <v>5</v>
      </c>
      <c r="B218" s="325"/>
      <c r="C218" s="326"/>
      <c r="D218" s="21" t="s">
        <v>396</v>
      </c>
      <c r="E218" s="21" t="s">
        <v>491</v>
      </c>
      <c r="F218" s="251">
        <v>5</v>
      </c>
      <c r="G218" s="252">
        <v>0</v>
      </c>
      <c r="H218" s="4" t="s">
        <v>2</v>
      </c>
      <c r="I218" s="12">
        <f>IFERROR(INDEX('Item Price Summary'!$O:$O,MATCH($D218,'Item Price Summary'!$G:$G,0))*F218*(1+G218),0)</f>
        <v>0.17566666666666669</v>
      </c>
      <c r="J218" s="329"/>
      <c r="K218" s="329"/>
      <c r="L218" s="329"/>
      <c r="M218" s="329"/>
      <c r="N218" s="261"/>
      <c r="O218" s="259">
        <v>0</v>
      </c>
      <c r="P218" s="30" t="s">
        <v>2</v>
      </c>
      <c r="Q218" s="31">
        <f>IFERROR(INDEX('Item Price Summary'!$O:$O,MATCH($D218,'Item Price Summary'!$G:$G,0))*N218*(1+O218),0)</f>
        <v>0</v>
      </c>
      <c r="R218" s="340"/>
      <c r="S218" s="340"/>
      <c r="T218" s="340"/>
      <c r="U218" s="340"/>
      <c r="V218" s="258"/>
      <c r="W218" s="259">
        <v>0</v>
      </c>
      <c r="X218" s="30" t="s">
        <v>2</v>
      </c>
      <c r="Y218" s="31">
        <f>IFERROR(INDEX('Item Price Summary'!$O:$O,MATCH($D218,'Item Price Summary'!$G:$G,0))*V218*(1+W218),0)</f>
        <v>0</v>
      </c>
      <c r="Z218" s="340"/>
      <c r="AA218" s="340"/>
      <c r="AB218" s="340"/>
      <c r="AC218" s="340"/>
      <c r="AD218" s="258"/>
      <c r="AE218" s="259">
        <v>0</v>
      </c>
      <c r="AF218" s="30" t="s">
        <v>2</v>
      </c>
      <c r="AG218" s="31">
        <f>IFERROR(INDEX('Item Price Summary'!$O:$O,MATCH($D218,'Item Price Summary'!$G:$G,0))*AD218*(1+AE218),0)</f>
        <v>0</v>
      </c>
      <c r="AH218" s="340"/>
      <c r="AI218" s="340"/>
      <c r="AJ218" s="341"/>
      <c r="AK218" s="340"/>
      <c r="AL218" s="258"/>
      <c r="AM218" s="259">
        <v>0</v>
      </c>
      <c r="AN218" s="30" t="s">
        <v>2</v>
      </c>
      <c r="AO218" s="33">
        <f>IFERROR(INDEX('Item Price Summary'!$O:$O,MATCH($D218,'Item Price Summary'!$G:$G,0))*AL218*(1+AM218),0)</f>
        <v>0</v>
      </c>
      <c r="AP218" s="340"/>
      <c r="AQ218" s="340"/>
      <c r="AR218" s="340"/>
      <c r="AS218" s="340"/>
    </row>
    <row r="219" spans="1:45" x14ac:dyDescent="0.25">
      <c r="A219">
        <f t="shared" si="215"/>
        <v>6</v>
      </c>
      <c r="B219" s="325"/>
      <c r="C219" s="326"/>
      <c r="D219" s="21" t="s">
        <v>882</v>
      </c>
      <c r="E219" s="21" t="s">
        <v>894</v>
      </c>
      <c r="F219" s="251">
        <v>1</v>
      </c>
      <c r="G219" s="252">
        <v>0</v>
      </c>
      <c r="H219" s="4" t="s">
        <v>186</v>
      </c>
      <c r="I219" s="38">
        <f>IFERROR(INDEX('Item Price Summary'!$O:$O,MATCH($D219,'Item Price Summary'!$G:$G,0))*F219*(1+G219),0)</f>
        <v>3.2847222222222222E-2</v>
      </c>
      <c r="J219" s="329"/>
      <c r="K219" s="329"/>
      <c r="L219" s="329"/>
      <c r="M219" s="329"/>
      <c r="N219" s="261"/>
      <c r="O219" s="259">
        <v>0</v>
      </c>
      <c r="P219" s="30" t="s">
        <v>2</v>
      </c>
      <c r="Q219" s="33">
        <f>IFERROR(INDEX('Item Price Summary'!$O:$O,MATCH($D219,'Item Price Summary'!$G:$G,0))*N219*(1+O219),0)</f>
        <v>0</v>
      </c>
      <c r="R219" s="340"/>
      <c r="S219" s="340"/>
      <c r="T219" s="340"/>
      <c r="U219" s="340"/>
      <c r="V219" s="258"/>
      <c r="W219" s="259">
        <v>0</v>
      </c>
      <c r="X219" s="30" t="s">
        <v>2</v>
      </c>
      <c r="Y219" s="33">
        <f>IFERROR(INDEX('Item Price Summary'!$O:$O,MATCH($D219,'Item Price Summary'!$G:$G,0))*V219*(1+W219),0)</f>
        <v>0</v>
      </c>
      <c r="Z219" s="340"/>
      <c r="AA219" s="340"/>
      <c r="AB219" s="340"/>
      <c r="AC219" s="340"/>
      <c r="AD219" s="258"/>
      <c r="AE219" s="259">
        <v>0</v>
      </c>
      <c r="AF219" s="30" t="s">
        <v>2</v>
      </c>
      <c r="AG219" s="33">
        <f>IFERROR(INDEX('Item Price Summary'!$O:$O,MATCH($D219,'Item Price Summary'!$G:$G,0))*AD219*(1+AE219),0)</f>
        <v>0</v>
      </c>
      <c r="AH219" s="340"/>
      <c r="AI219" s="340"/>
      <c r="AJ219" s="341"/>
      <c r="AK219" s="340"/>
      <c r="AL219" s="258"/>
      <c r="AM219" s="259">
        <v>0</v>
      </c>
      <c r="AN219" s="30" t="s">
        <v>2</v>
      </c>
      <c r="AO219" s="33">
        <f>IFERROR(INDEX('Item Price Summary'!$O:$O,MATCH($D219,'Item Price Summary'!$G:$G,0))*AL219*(1+AM219),0)</f>
        <v>0</v>
      </c>
      <c r="AP219" s="340"/>
      <c r="AQ219" s="340"/>
      <c r="AR219" s="340"/>
      <c r="AS219" s="340"/>
    </row>
    <row r="220" spans="1:45" x14ac:dyDescent="0.25">
      <c r="A220">
        <f t="shared" si="215"/>
        <v>7</v>
      </c>
      <c r="B220" s="325"/>
      <c r="C220" s="326"/>
      <c r="D220" s="21" t="s">
        <v>435</v>
      </c>
      <c r="E220" s="21"/>
      <c r="F220" s="251"/>
      <c r="G220" s="252">
        <v>0</v>
      </c>
      <c r="H220" s="4" t="s">
        <v>2</v>
      </c>
      <c r="I220" s="38">
        <f>IFERROR(INDEX('Item Price Summary'!$O:$O,MATCH($D220,'Item Price Summary'!$G:$G,0))*F220*(1+G220),0)</f>
        <v>0</v>
      </c>
      <c r="J220" s="329"/>
      <c r="K220" s="329"/>
      <c r="L220" s="329"/>
      <c r="M220" s="329"/>
      <c r="N220" s="261"/>
      <c r="O220" s="259">
        <v>0</v>
      </c>
      <c r="P220" s="30" t="s">
        <v>2</v>
      </c>
      <c r="Q220" s="33">
        <f>IFERROR(INDEX('Item Price Summary'!$O:$O,MATCH($D220,'Item Price Summary'!$G:$G,0))*N220*(1+O220),0)</f>
        <v>0</v>
      </c>
      <c r="R220" s="340"/>
      <c r="S220" s="340"/>
      <c r="T220" s="340"/>
      <c r="U220" s="340"/>
      <c r="V220" s="258"/>
      <c r="W220" s="259">
        <v>0</v>
      </c>
      <c r="X220" s="30" t="s">
        <v>2</v>
      </c>
      <c r="Y220" s="33">
        <f>IFERROR(INDEX('Item Price Summary'!$O:$O,MATCH($D220,'Item Price Summary'!$G:$G,0))*V220*(1+W220),0)</f>
        <v>0</v>
      </c>
      <c r="Z220" s="340"/>
      <c r="AA220" s="340"/>
      <c r="AB220" s="340"/>
      <c r="AC220" s="340"/>
      <c r="AD220" s="258"/>
      <c r="AE220" s="259">
        <v>0</v>
      </c>
      <c r="AF220" s="30" t="s">
        <v>2</v>
      </c>
      <c r="AG220" s="33">
        <f>IFERROR(INDEX('Item Price Summary'!$O:$O,MATCH($D220,'Item Price Summary'!$G:$G,0))*AD220*(1+AE220),0)</f>
        <v>0</v>
      </c>
      <c r="AH220" s="340"/>
      <c r="AI220" s="340"/>
      <c r="AJ220" s="341"/>
      <c r="AK220" s="340"/>
      <c r="AL220" s="258"/>
      <c r="AM220" s="259">
        <v>0</v>
      </c>
      <c r="AN220" s="30" t="s">
        <v>2</v>
      </c>
      <c r="AO220" s="33">
        <f>IFERROR(INDEX('Item Price Summary'!$O:$O,MATCH($D220,'Item Price Summary'!$G:$G,0))*AL220*(1+AM220),0)</f>
        <v>0</v>
      </c>
      <c r="AP220" s="340"/>
      <c r="AQ220" s="340"/>
      <c r="AR220" s="340"/>
      <c r="AS220" s="340"/>
    </row>
    <row r="221" spans="1:45" x14ac:dyDescent="0.25">
      <c r="A221">
        <f t="shared" si="215"/>
        <v>8</v>
      </c>
      <c r="B221" s="325"/>
      <c r="C221" s="326"/>
      <c r="D221" s="21" t="s">
        <v>435</v>
      </c>
      <c r="E221" s="21"/>
      <c r="F221" s="251"/>
      <c r="G221" s="252">
        <v>0</v>
      </c>
      <c r="H221" s="4" t="s">
        <v>2</v>
      </c>
      <c r="I221" s="38">
        <f>IFERROR(INDEX('Item Price Summary'!$O:$O,MATCH($D221,'Item Price Summary'!$G:$G,0))*F221*(1+G221),0)</f>
        <v>0</v>
      </c>
      <c r="J221" s="329"/>
      <c r="K221" s="329"/>
      <c r="L221" s="329"/>
      <c r="M221" s="329"/>
      <c r="N221" s="261"/>
      <c r="O221" s="259">
        <v>0</v>
      </c>
      <c r="P221" s="30" t="s">
        <v>2</v>
      </c>
      <c r="Q221" s="33">
        <f>IFERROR(INDEX('Item Price Summary'!$O:$O,MATCH($D221,'Item Price Summary'!$G:$G,0))*N221*(1+O221),0)</f>
        <v>0</v>
      </c>
      <c r="R221" s="340"/>
      <c r="S221" s="340"/>
      <c r="T221" s="340"/>
      <c r="U221" s="340"/>
      <c r="V221" s="258"/>
      <c r="W221" s="259">
        <v>0</v>
      </c>
      <c r="X221" s="30" t="s">
        <v>2</v>
      </c>
      <c r="Y221" s="33">
        <f>IFERROR(INDEX('Item Price Summary'!$O:$O,MATCH($D221,'Item Price Summary'!$G:$G,0))*V221*(1+W221),0)</f>
        <v>0</v>
      </c>
      <c r="Z221" s="340"/>
      <c r="AA221" s="340"/>
      <c r="AB221" s="340"/>
      <c r="AC221" s="340"/>
      <c r="AD221" s="258"/>
      <c r="AE221" s="259">
        <v>0</v>
      </c>
      <c r="AF221" s="30" t="s">
        <v>2</v>
      </c>
      <c r="AG221" s="33">
        <f>IFERROR(INDEX('Item Price Summary'!$O:$O,MATCH($D221,'Item Price Summary'!$G:$G,0))*AD221*(1+AE221),0)</f>
        <v>0</v>
      </c>
      <c r="AH221" s="340"/>
      <c r="AI221" s="340"/>
      <c r="AJ221" s="341"/>
      <c r="AK221" s="340"/>
      <c r="AL221" s="258"/>
      <c r="AM221" s="259">
        <v>0</v>
      </c>
      <c r="AN221" s="30" t="s">
        <v>2</v>
      </c>
      <c r="AO221" s="33">
        <f>IFERROR(INDEX('Item Price Summary'!$O:$O,MATCH($D221,'Item Price Summary'!$G:$G,0))*AL221*(1+AM221),0)</f>
        <v>0</v>
      </c>
      <c r="AP221" s="340"/>
      <c r="AQ221" s="340"/>
      <c r="AR221" s="340"/>
      <c r="AS221" s="340"/>
    </row>
    <row r="222" spans="1:45" x14ac:dyDescent="0.25">
      <c r="A222">
        <f t="shared" si="215"/>
        <v>9</v>
      </c>
      <c r="B222" s="325"/>
      <c r="C222" s="326"/>
      <c r="D222" s="21" t="s">
        <v>435</v>
      </c>
      <c r="E222" s="21"/>
      <c r="F222" s="251"/>
      <c r="G222" s="252">
        <v>0</v>
      </c>
      <c r="H222" s="4" t="s">
        <v>2</v>
      </c>
      <c r="I222" s="38">
        <f>IFERROR(INDEX('Item Price Summary'!$O:$O,MATCH($D222,'Item Price Summary'!$G:$G,0))*F222*(1+G222),0)</f>
        <v>0</v>
      </c>
      <c r="J222" s="329"/>
      <c r="K222" s="329"/>
      <c r="L222" s="329"/>
      <c r="M222" s="329"/>
      <c r="N222" s="261"/>
      <c r="O222" s="259">
        <v>0</v>
      </c>
      <c r="P222" s="30" t="s">
        <v>2</v>
      </c>
      <c r="Q222" s="33">
        <f>IFERROR(INDEX('Item Price Summary'!$O:$O,MATCH($D222,'Item Price Summary'!$G:$G,0))*N222*(1+O222),0)</f>
        <v>0</v>
      </c>
      <c r="R222" s="340"/>
      <c r="S222" s="340"/>
      <c r="T222" s="340"/>
      <c r="U222" s="340"/>
      <c r="V222" s="258"/>
      <c r="W222" s="259">
        <v>0</v>
      </c>
      <c r="X222" s="30" t="s">
        <v>2</v>
      </c>
      <c r="Y222" s="33">
        <f>IFERROR(INDEX('Item Price Summary'!$O:$O,MATCH($D222,'Item Price Summary'!$G:$G,0))*V222*(1+W222),0)</f>
        <v>0</v>
      </c>
      <c r="Z222" s="340"/>
      <c r="AA222" s="340"/>
      <c r="AB222" s="340"/>
      <c r="AC222" s="340"/>
      <c r="AD222" s="258"/>
      <c r="AE222" s="259">
        <v>0</v>
      </c>
      <c r="AF222" s="30" t="s">
        <v>2</v>
      </c>
      <c r="AG222" s="33">
        <f>IFERROR(INDEX('Item Price Summary'!$O:$O,MATCH($D222,'Item Price Summary'!$G:$G,0))*AD222*(1+AE222),0)</f>
        <v>0</v>
      </c>
      <c r="AH222" s="340"/>
      <c r="AI222" s="340"/>
      <c r="AJ222" s="341"/>
      <c r="AK222" s="340"/>
      <c r="AL222" s="258"/>
      <c r="AM222" s="259">
        <v>0</v>
      </c>
      <c r="AN222" s="30" t="s">
        <v>2</v>
      </c>
      <c r="AO222" s="33">
        <f>IFERROR(INDEX('Item Price Summary'!$O:$O,MATCH($D222,'Item Price Summary'!$G:$G,0))*AL222*(1+AM222),0)</f>
        <v>0</v>
      </c>
      <c r="AP222" s="340"/>
      <c r="AQ222" s="340"/>
      <c r="AR222" s="340"/>
      <c r="AS222" s="340"/>
    </row>
    <row r="223" spans="1:45" x14ac:dyDescent="0.25">
      <c r="A223">
        <f t="shared" si="215"/>
        <v>10</v>
      </c>
      <c r="B223" s="325"/>
      <c r="C223" s="326"/>
      <c r="D223" s="21" t="s">
        <v>435</v>
      </c>
      <c r="E223" s="21"/>
      <c r="F223" s="251"/>
      <c r="G223" s="252">
        <v>0</v>
      </c>
      <c r="H223" s="4" t="s">
        <v>2</v>
      </c>
      <c r="I223" s="12">
        <f>IFERROR(INDEX('Item Price Summary'!$O:$O,MATCH($D223,'Item Price Summary'!$G:$G,0))*F223*(1+G223),0)</f>
        <v>0</v>
      </c>
      <c r="J223" s="329"/>
      <c r="K223" s="329"/>
      <c r="L223" s="329"/>
      <c r="M223" s="329"/>
      <c r="N223" s="261"/>
      <c r="O223" s="259">
        <v>0</v>
      </c>
      <c r="P223" s="30" t="s">
        <v>2</v>
      </c>
      <c r="Q223" s="31">
        <f>IFERROR(INDEX('Item Price Summary'!$O:$O,MATCH($D223,'Item Price Summary'!$G:$G,0))*N223*(1+O223),0)</f>
        <v>0</v>
      </c>
      <c r="R223" s="340"/>
      <c r="S223" s="340"/>
      <c r="T223" s="340"/>
      <c r="U223" s="340"/>
      <c r="V223" s="258"/>
      <c r="W223" s="259">
        <v>0</v>
      </c>
      <c r="X223" s="30" t="s">
        <v>2</v>
      </c>
      <c r="Y223" s="31">
        <f>IFERROR(INDEX('Item Price Summary'!$O:$O,MATCH($D223,'Item Price Summary'!$G:$G,0))*V223*(1+W223),0)</f>
        <v>0</v>
      </c>
      <c r="Z223" s="340"/>
      <c r="AA223" s="340"/>
      <c r="AB223" s="340"/>
      <c r="AC223" s="340"/>
      <c r="AD223" s="258"/>
      <c r="AE223" s="259">
        <v>0</v>
      </c>
      <c r="AF223" s="30"/>
      <c r="AG223" s="31">
        <f>IFERROR(INDEX('Item Price Summary'!$O:$O,MATCH($D223,'Item Price Summary'!$G:$G,0))*AD223*(1+AE223),0)</f>
        <v>0</v>
      </c>
      <c r="AH223" s="340"/>
      <c r="AI223" s="340"/>
      <c r="AJ223" s="341"/>
      <c r="AK223" s="340"/>
      <c r="AL223" s="258"/>
      <c r="AM223" s="259">
        <v>0</v>
      </c>
      <c r="AN223" s="30" t="s">
        <v>2</v>
      </c>
      <c r="AO223" s="33">
        <f>IFERROR(INDEX('Item Price Summary'!$O:$O,MATCH($D223,'Item Price Summary'!$G:$G,0))*AL223*(1+AM223),0)</f>
        <v>0</v>
      </c>
      <c r="AP223" s="340"/>
      <c r="AQ223" s="340"/>
      <c r="AR223" s="340"/>
      <c r="AS223" s="340"/>
    </row>
    <row r="224" spans="1:45" x14ac:dyDescent="0.25">
      <c r="A224">
        <v>1</v>
      </c>
      <c r="B224" s="325"/>
      <c r="C224" s="326" t="s">
        <v>904</v>
      </c>
      <c r="D224" s="21" t="s">
        <v>49</v>
      </c>
      <c r="E224" s="21"/>
      <c r="F224" s="251">
        <v>150</v>
      </c>
      <c r="G224" s="252">
        <v>0.02</v>
      </c>
      <c r="H224" s="4" t="s">
        <v>2</v>
      </c>
      <c r="I224" s="12">
        <f>IFERROR(INDEX('Item Price Summary'!$O:$O,MATCH($D224,'Item Price Summary'!$G:$G,0))*F224*(1+G224),0)</f>
        <v>1.1373099415204677</v>
      </c>
      <c r="J224" s="331">
        <f>SUM(I224:I233)</f>
        <v>1.5300502085130638</v>
      </c>
      <c r="K224" s="329">
        <f>J224/$G$4</f>
        <v>0.23008273812226523</v>
      </c>
      <c r="L224" s="331">
        <f>SUM(I224:I233)+$H$4</f>
        <v>1.7837018751797304</v>
      </c>
      <c r="M224" s="329">
        <f>L224/$G$4</f>
        <v>0.2682258458916888</v>
      </c>
      <c r="N224" s="260">
        <v>200</v>
      </c>
      <c r="O224" s="252">
        <v>0.02</v>
      </c>
      <c r="P224" s="4" t="s">
        <v>2</v>
      </c>
      <c r="Q224" s="12">
        <f>IFERROR(INDEX('Item Price Summary'!$O:$O,MATCH($D224,'Item Price Summary'!$G:$G,0))*N224*(1+O224),0)</f>
        <v>1.5164132553606238</v>
      </c>
      <c r="R224" s="331">
        <f>SUM(Q224:Q233)</f>
        <v>2.1742139784301631</v>
      </c>
      <c r="S224" s="329">
        <f>R224/$G$5</f>
        <v>0.2842109775725703</v>
      </c>
      <c r="T224" s="331">
        <f>SUM(Q224:Q233)+$H$5</f>
        <v>2.4330356450968296</v>
      </c>
      <c r="U224" s="329">
        <f>T224/$G$5</f>
        <v>0.31804387517605615</v>
      </c>
      <c r="V224" s="251">
        <v>250</v>
      </c>
      <c r="W224" s="252">
        <v>0.02</v>
      </c>
      <c r="X224" s="4" t="s">
        <v>2</v>
      </c>
      <c r="Y224" s="12">
        <f>IFERROR(INDEX('Item Price Summary'!$O:$O,MATCH($D224,'Item Price Summary'!$G:$G,0))*V224*(1+W224),0)</f>
        <v>1.8955165692007796</v>
      </c>
      <c r="Z224" s="331">
        <f>SUM(Y224:Y233)</f>
        <v>2.7725841999601659</v>
      </c>
      <c r="AA224" s="329">
        <f>Z224/$G$6</f>
        <v>0.32052996531331396</v>
      </c>
      <c r="AB224" s="331">
        <f>SUM(Y224:Y233)+$H$6</f>
        <v>3.0647958666268327</v>
      </c>
      <c r="AC224" s="329">
        <f>AB224/$G$6</f>
        <v>0.35431166088171473</v>
      </c>
      <c r="AD224" s="258">
        <v>350</v>
      </c>
      <c r="AE224" s="259">
        <v>0.02</v>
      </c>
      <c r="AF224" s="30" t="s">
        <v>2</v>
      </c>
      <c r="AG224" s="31">
        <f>IFERROR(INDEX('Item Price Summary'!$O:$O,MATCH($D224,'Item Price Summary'!$G:$G,0))*AD224*(1+AE224),0)</f>
        <v>2.6537231968810917</v>
      </c>
      <c r="AH224" s="341">
        <f>SUM(AG224:AG233)</f>
        <v>3.724260255424559</v>
      </c>
      <c r="AI224" s="340" t="e">
        <f>AH224/$G$7</f>
        <v>#VALUE!</v>
      </c>
      <c r="AJ224" s="341" t="e">
        <f>SUM(AG224:AG233)+$H$7</f>
        <v>#VALUE!</v>
      </c>
      <c r="AK224" s="340" t="e">
        <f>AJ224/$G$7</f>
        <v>#VALUE!</v>
      </c>
      <c r="AL224" s="251">
        <v>350</v>
      </c>
      <c r="AM224" s="252">
        <v>0.02</v>
      </c>
      <c r="AN224" s="4" t="s">
        <v>2</v>
      </c>
      <c r="AO224" s="38">
        <f>IFERROR(INDEX('Item Price Summary'!$O:$O,MATCH($D224,'Item Price Summary'!$G:$G,0))*AL224*(1+AM224),0)</f>
        <v>2.6537231968810917</v>
      </c>
      <c r="AP224" s="331">
        <f>SUM(AO224:AO233)</f>
        <v>3.3121183199406881</v>
      </c>
      <c r="AQ224" s="329">
        <f t="shared" ref="AQ224" si="216">AP224/$G$8</f>
        <v>0.31099702534654344</v>
      </c>
      <c r="AR224" s="331">
        <f t="shared" ref="AR224" si="217">SUM(AO224:AO233)+$H$8</f>
        <v>4.0279716532740215</v>
      </c>
      <c r="AS224" s="329">
        <f t="shared" ref="AS224" si="218">AR224/$G$8</f>
        <v>0.3782133007769034</v>
      </c>
    </row>
    <row r="225" spans="1:45" x14ac:dyDescent="0.25">
      <c r="A225">
        <f>A224+1</f>
        <v>2</v>
      </c>
      <c r="B225" s="325"/>
      <c r="C225" s="326"/>
      <c r="D225" s="21" t="s">
        <v>818</v>
      </c>
      <c r="E225" s="21" t="s">
        <v>110</v>
      </c>
      <c r="F225" s="251">
        <v>20</v>
      </c>
      <c r="G225" s="252">
        <v>0</v>
      </c>
      <c r="H225" s="4" t="s">
        <v>2</v>
      </c>
      <c r="I225" s="12">
        <f>IFERROR(INDEX('Item Price Summary'!$O:$O,MATCH($D225,'Item Price Summary'!$G:$G,0))*F225*(1+G225),0)</f>
        <v>0.14767587939698493</v>
      </c>
      <c r="J225" s="329"/>
      <c r="K225" s="329"/>
      <c r="L225" s="329"/>
      <c r="M225" s="329"/>
      <c r="N225" s="260">
        <v>30</v>
      </c>
      <c r="O225" s="252">
        <v>0</v>
      </c>
      <c r="P225" s="4" t="s">
        <v>2</v>
      </c>
      <c r="Q225" s="12">
        <f>IFERROR(INDEX('Item Price Summary'!$O:$O,MATCH($D225,'Item Price Summary'!$G:$G,0))*N225*(1+O225),0)</f>
        <v>0.2215138190954774</v>
      </c>
      <c r="R225" s="329"/>
      <c r="S225" s="329"/>
      <c r="T225" s="329"/>
      <c r="U225" s="329"/>
      <c r="V225" s="251">
        <v>40</v>
      </c>
      <c r="W225" s="252">
        <v>0</v>
      </c>
      <c r="X225" s="4" t="s">
        <v>2</v>
      </c>
      <c r="Y225" s="12">
        <f>IFERROR(INDEX('Item Price Summary'!$O:$O,MATCH($D225,'Item Price Summary'!$G:$G,0))*V225*(1+W225),0)</f>
        <v>0.29535175879396985</v>
      </c>
      <c r="Z225" s="329"/>
      <c r="AA225" s="329"/>
      <c r="AB225" s="329"/>
      <c r="AC225" s="329"/>
      <c r="AD225" s="258">
        <v>60</v>
      </c>
      <c r="AE225" s="259">
        <v>0</v>
      </c>
      <c r="AF225" s="30" t="s">
        <v>2</v>
      </c>
      <c r="AG225" s="31">
        <f>IFERROR(INDEX('Item Price Summary'!$O:$O,MATCH($D225,'Item Price Summary'!$G:$G,0))*AD225*(1+AE225),0)</f>
        <v>0.44302763819095481</v>
      </c>
      <c r="AH225" s="340"/>
      <c r="AI225" s="340"/>
      <c r="AJ225" s="341"/>
      <c r="AK225" s="340"/>
      <c r="AL225" s="251">
        <v>60</v>
      </c>
      <c r="AM225" s="252">
        <v>0</v>
      </c>
      <c r="AN225" s="4" t="s">
        <v>2</v>
      </c>
      <c r="AO225" s="38">
        <f>IFERROR(INDEX('Item Price Summary'!$O:$O,MATCH($D225,'Item Price Summary'!$G:$G,0))*AL225*(1+AM225),0)</f>
        <v>0.44302763819095481</v>
      </c>
      <c r="AP225" s="329"/>
      <c r="AQ225" s="329"/>
      <c r="AR225" s="329"/>
      <c r="AS225" s="329"/>
    </row>
    <row r="226" spans="1:45" x14ac:dyDescent="0.25">
      <c r="A226">
        <f t="shared" ref="A226:A243" si="219">A225+1</f>
        <v>3</v>
      </c>
      <c r="B226" s="325"/>
      <c r="C226" s="326"/>
      <c r="D226" s="21" t="s">
        <v>863</v>
      </c>
      <c r="E226" s="21" t="s">
        <v>112</v>
      </c>
      <c r="F226" s="251">
        <v>18</v>
      </c>
      <c r="G226" s="252">
        <v>0</v>
      </c>
      <c r="H226" s="4" t="s">
        <v>2</v>
      </c>
      <c r="I226" s="12">
        <f>IFERROR(INDEX('Item Price Summary'!$O:$O,MATCH($D226,'Item Price Summary'!$G:$G,0))*F226*(1+G226),0)</f>
        <v>0.13738064516129031</v>
      </c>
      <c r="J226" s="329"/>
      <c r="K226" s="329"/>
      <c r="L226" s="329"/>
      <c r="M226" s="329"/>
      <c r="N226" s="260">
        <v>36</v>
      </c>
      <c r="O226" s="252">
        <v>0</v>
      </c>
      <c r="P226" s="4" t="s">
        <v>2</v>
      </c>
      <c r="Q226" s="12">
        <f>IFERROR(INDEX('Item Price Summary'!$O:$O,MATCH($D226,'Item Price Summary'!$G:$G,0))*N226*(1+O226),0)</f>
        <v>0.27476129032258062</v>
      </c>
      <c r="R226" s="329"/>
      <c r="S226" s="329"/>
      <c r="T226" s="329"/>
      <c r="U226" s="329"/>
      <c r="V226" s="251">
        <v>48</v>
      </c>
      <c r="W226" s="252">
        <v>0</v>
      </c>
      <c r="X226" s="4" t="s">
        <v>2</v>
      </c>
      <c r="Y226" s="12">
        <f>IFERROR(INDEX('Item Price Summary'!$O:$O,MATCH($D226,'Item Price Summary'!$G:$G,0))*V226*(1+W226),0)</f>
        <v>0.3663483870967742</v>
      </c>
      <c r="Z226" s="329"/>
      <c r="AA226" s="329"/>
      <c r="AB226" s="329"/>
      <c r="AC226" s="329"/>
      <c r="AD226" s="258">
        <v>54</v>
      </c>
      <c r="AE226" s="259">
        <v>0</v>
      </c>
      <c r="AF226" s="30" t="s">
        <v>2</v>
      </c>
      <c r="AG226" s="31">
        <f>IFERROR(INDEX('Item Price Summary'!$O:$O,MATCH($D226,'Item Price Summary'!$G:$G,0))*AD226*(1+AE226),0)</f>
        <v>0.41214193548387096</v>
      </c>
      <c r="AH226" s="340"/>
      <c r="AI226" s="340"/>
      <c r="AJ226" s="341"/>
      <c r="AK226" s="340"/>
      <c r="AL226" s="251" t="s">
        <v>819</v>
      </c>
      <c r="AM226" s="252">
        <v>0</v>
      </c>
      <c r="AN226" s="4" t="s">
        <v>2</v>
      </c>
      <c r="AO226" s="38">
        <f>IFERROR(INDEX('Item Price Summary'!$O:$O,MATCH($D226,'Item Price Summary'!$G:$G,0))*AL226*(1+AM226),0)</f>
        <v>0</v>
      </c>
      <c r="AP226" s="329"/>
      <c r="AQ226" s="329"/>
      <c r="AR226" s="329"/>
      <c r="AS226" s="329"/>
    </row>
    <row r="227" spans="1:45" x14ac:dyDescent="0.25">
      <c r="A227">
        <f t="shared" si="219"/>
        <v>4</v>
      </c>
      <c r="B227" s="325"/>
      <c r="C227" s="326"/>
      <c r="D227" s="21" t="s">
        <v>876</v>
      </c>
      <c r="E227" s="21" t="s">
        <v>112</v>
      </c>
      <c r="F227" s="251">
        <v>20</v>
      </c>
      <c r="G227" s="252">
        <v>0</v>
      </c>
      <c r="H227" s="4" t="s">
        <v>2</v>
      </c>
      <c r="I227" s="12">
        <f>IFERROR(INDEX('Item Price Summary'!$O:$O,MATCH($D227,'Item Price Summary'!$G:$G,0))*F227*(1+G227),0)</f>
        <v>0.10768374243432099</v>
      </c>
      <c r="J227" s="329"/>
      <c r="K227" s="329"/>
      <c r="L227" s="329"/>
      <c r="M227" s="329"/>
      <c r="N227" s="260">
        <v>30</v>
      </c>
      <c r="O227" s="252">
        <v>0</v>
      </c>
      <c r="P227" s="4" t="s">
        <v>186</v>
      </c>
      <c r="Q227" s="12">
        <f>IFERROR(INDEX('Item Price Summary'!$O:$O,MATCH($D227,'Item Price Summary'!$G:$G,0))*N227*(1+O227),0)</f>
        <v>0.16152561365148149</v>
      </c>
      <c r="R227" s="329"/>
      <c r="S227" s="329"/>
      <c r="T227" s="329"/>
      <c r="U227" s="329"/>
      <c r="V227" s="251">
        <v>40</v>
      </c>
      <c r="W227" s="252">
        <v>0</v>
      </c>
      <c r="X227" s="4" t="s">
        <v>2</v>
      </c>
      <c r="Y227" s="12">
        <f>IFERROR(INDEX('Item Price Summary'!$O:$O,MATCH($D227,'Item Price Summary'!$G:$G,0))*V227*(1+W227),0)</f>
        <v>0.21536748486864199</v>
      </c>
      <c r="Z227" s="329"/>
      <c r="AA227" s="329"/>
      <c r="AB227" s="329"/>
      <c r="AC227" s="329"/>
      <c r="AD227" s="258">
        <v>40</v>
      </c>
      <c r="AE227" s="259">
        <v>0</v>
      </c>
      <c r="AF227" s="30" t="s">
        <v>2</v>
      </c>
      <c r="AG227" s="31">
        <f>IFERROR(INDEX('Item Price Summary'!$O:$O,MATCH($D227,'Item Price Summary'!$G:$G,0))*AD227*(1+AE227),0)</f>
        <v>0.21536748486864199</v>
      </c>
      <c r="AH227" s="340"/>
      <c r="AI227" s="340"/>
      <c r="AJ227" s="341"/>
      <c r="AK227" s="340"/>
      <c r="AL227" s="251">
        <v>40</v>
      </c>
      <c r="AM227" s="252">
        <v>0</v>
      </c>
      <c r="AN227" s="4" t="s">
        <v>2</v>
      </c>
      <c r="AO227" s="38">
        <f>IFERROR(INDEX('Item Price Summary'!$O:$O,MATCH($D227,'Item Price Summary'!$G:$G,0))*AL227*(1+AM227),0)</f>
        <v>0.21536748486864199</v>
      </c>
      <c r="AP227" s="329"/>
      <c r="AQ227" s="329"/>
      <c r="AR227" s="329"/>
      <c r="AS227" s="329"/>
    </row>
    <row r="228" spans="1:45" x14ac:dyDescent="0.25">
      <c r="A228">
        <f t="shared" si="219"/>
        <v>5</v>
      </c>
      <c r="B228" s="325"/>
      <c r="C228" s="326"/>
      <c r="D228" s="21" t="s">
        <v>435</v>
      </c>
      <c r="E228" s="21"/>
      <c r="F228" s="251"/>
      <c r="G228" s="252">
        <v>0</v>
      </c>
      <c r="H228" s="4" t="s">
        <v>2</v>
      </c>
      <c r="I228" s="38">
        <f>IFERROR(INDEX('Item Price Summary'!$O:$O,MATCH($D228,'Item Price Summary'!$G:$G,0))*F228*(1+G228),0)</f>
        <v>0</v>
      </c>
      <c r="J228" s="329"/>
      <c r="K228" s="329"/>
      <c r="L228" s="329"/>
      <c r="M228" s="329"/>
      <c r="N228" s="260"/>
      <c r="O228" s="252">
        <v>0</v>
      </c>
      <c r="P228" s="4" t="s">
        <v>2</v>
      </c>
      <c r="Q228" s="38">
        <f>IFERROR(INDEX('Item Price Summary'!$O:$O,MATCH($D228,'Item Price Summary'!$G:$G,0))*N228*(1+O228),0)</f>
        <v>0</v>
      </c>
      <c r="R228" s="329"/>
      <c r="S228" s="329"/>
      <c r="T228" s="329"/>
      <c r="U228" s="329"/>
      <c r="V228" s="251"/>
      <c r="W228" s="252">
        <v>0</v>
      </c>
      <c r="X228" s="4" t="s">
        <v>2</v>
      </c>
      <c r="Y228" s="38">
        <f>IFERROR(INDEX('Item Price Summary'!$O:$O,MATCH($D228,'Item Price Summary'!$G:$G,0))*V228*(1+W228),0)</f>
        <v>0</v>
      </c>
      <c r="Z228" s="329"/>
      <c r="AA228" s="329"/>
      <c r="AB228" s="329"/>
      <c r="AC228" s="329"/>
      <c r="AD228" s="258"/>
      <c r="AE228" s="259">
        <v>0</v>
      </c>
      <c r="AF228" s="30" t="s">
        <v>2</v>
      </c>
      <c r="AG228" s="33">
        <f>IFERROR(INDEX('Item Price Summary'!$O:$O,MATCH($D228,'Item Price Summary'!$G:$G,0))*AD228*(1+AE228),0)</f>
        <v>0</v>
      </c>
      <c r="AH228" s="340"/>
      <c r="AI228" s="340"/>
      <c r="AJ228" s="341"/>
      <c r="AK228" s="340"/>
      <c r="AL228" s="251"/>
      <c r="AM228" s="252">
        <v>0</v>
      </c>
      <c r="AN228" s="4" t="s">
        <v>2</v>
      </c>
      <c r="AO228" s="38">
        <f>IFERROR(INDEX('Item Price Summary'!$O:$O,MATCH($D228,'Item Price Summary'!$G:$G,0))*AL228*(1+AM228),0)</f>
        <v>0</v>
      </c>
      <c r="AP228" s="329"/>
      <c r="AQ228" s="329"/>
      <c r="AR228" s="329"/>
      <c r="AS228" s="329"/>
    </row>
    <row r="229" spans="1:45" x14ac:dyDescent="0.25">
      <c r="A229">
        <f t="shared" si="219"/>
        <v>6</v>
      </c>
      <c r="B229" s="325"/>
      <c r="C229" s="326"/>
      <c r="D229" s="21" t="s">
        <v>435</v>
      </c>
      <c r="E229" s="21"/>
      <c r="F229" s="251"/>
      <c r="G229" s="252">
        <v>0</v>
      </c>
      <c r="H229" s="4" t="s">
        <v>2</v>
      </c>
      <c r="I229" s="38">
        <f>IFERROR(INDEX('Item Price Summary'!$O:$O,MATCH($D229,'Item Price Summary'!$G:$G,0))*F229*(1+G229),0)</f>
        <v>0</v>
      </c>
      <c r="J229" s="329"/>
      <c r="K229" s="329"/>
      <c r="L229" s="329"/>
      <c r="M229" s="329"/>
      <c r="N229" s="260"/>
      <c r="O229" s="252">
        <v>0</v>
      </c>
      <c r="P229" s="4" t="s">
        <v>2</v>
      </c>
      <c r="Q229" s="38">
        <f>IFERROR(INDEX('Item Price Summary'!$O:$O,MATCH($D229,'Item Price Summary'!$G:$G,0))*N229*(1+O229),0)</f>
        <v>0</v>
      </c>
      <c r="R229" s="329"/>
      <c r="S229" s="329"/>
      <c r="T229" s="329"/>
      <c r="U229" s="329"/>
      <c r="V229" s="251"/>
      <c r="W229" s="252">
        <v>0</v>
      </c>
      <c r="X229" s="4" t="s">
        <v>2</v>
      </c>
      <c r="Y229" s="38">
        <f>IFERROR(INDEX('Item Price Summary'!$O:$O,MATCH($D229,'Item Price Summary'!$G:$G,0))*V229*(1+W229),0)</f>
        <v>0</v>
      </c>
      <c r="Z229" s="329"/>
      <c r="AA229" s="329"/>
      <c r="AB229" s="329"/>
      <c r="AC229" s="329"/>
      <c r="AD229" s="258"/>
      <c r="AE229" s="259">
        <v>0</v>
      </c>
      <c r="AF229" s="30" t="s">
        <v>2</v>
      </c>
      <c r="AG229" s="33">
        <f>IFERROR(INDEX('Item Price Summary'!$O:$O,MATCH($D229,'Item Price Summary'!$G:$G,0))*AD229*(1+AE229),0)</f>
        <v>0</v>
      </c>
      <c r="AH229" s="340"/>
      <c r="AI229" s="340"/>
      <c r="AJ229" s="341"/>
      <c r="AK229" s="340"/>
      <c r="AL229" s="251"/>
      <c r="AM229" s="252">
        <v>0</v>
      </c>
      <c r="AN229" s="4" t="s">
        <v>2</v>
      </c>
      <c r="AO229" s="38">
        <f>IFERROR(INDEX('Item Price Summary'!$O:$O,MATCH($D229,'Item Price Summary'!$G:$G,0))*AL229*(1+AM229),0)</f>
        <v>0</v>
      </c>
      <c r="AP229" s="329"/>
      <c r="AQ229" s="329"/>
      <c r="AR229" s="329"/>
      <c r="AS229" s="329"/>
    </row>
    <row r="230" spans="1:45" x14ac:dyDescent="0.25">
      <c r="A230">
        <f t="shared" si="219"/>
        <v>7</v>
      </c>
      <c r="B230" s="325"/>
      <c r="C230" s="326"/>
      <c r="D230" s="21" t="s">
        <v>435</v>
      </c>
      <c r="E230" s="21"/>
      <c r="F230" s="251"/>
      <c r="G230" s="252">
        <v>0</v>
      </c>
      <c r="H230" s="4" t="s">
        <v>2</v>
      </c>
      <c r="I230" s="38">
        <f>IFERROR(INDEX('Item Price Summary'!$O:$O,MATCH($D230,'Item Price Summary'!$G:$G,0))*F230*(1+G230),0)</f>
        <v>0</v>
      </c>
      <c r="J230" s="329"/>
      <c r="K230" s="329"/>
      <c r="L230" s="329"/>
      <c r="M230" s="329"/>
      <c r="N230" s="260"/>
      <c r="O230" s="252">
        <v>0</v>
      </c>
      <c r="P230" s="4" t="s">
        <v>2</v>
      </c>
      <c r="Q230" s="38">
        <f>IFERROR(INDEX('Item Price Summary'!$O:$O,MATCH($D230,'Item Price Summary'!$G:$G,0))*N230*(1+O230),0)</f>
        <v>0</v>
      </c>
      <c r="R230" s="329"/>
      <c r="S230" s="329"/>
      <c r="T230" s="329"/>
      <c r="U230" s="329"/>
      <c r="V230" s="251"/>
      <c r="W230" s="252">
        <v>0</v>
      </c>
      <c r="X230" s="4" t="s">
        <v>2</v>
      </c>
      <c r="Y230" s="38">
        <f>IFERROR(INDEX('Item Price Summary'!$O:$O,MATCH($D230,'Item Price Summary'!$G:$G,0))*V230*(1+W230),0)</f>
        <v>0</v>
      </c>
      <c r="Z230" s="329"/>
      <c r="AA230" s="329"/>
      <c r="AB230" s="329"/>
      <c r="AC230" s="329"/>
      <c r="AD230" s="258"/>
      <c r="AE230" s="259">
        <v>0</v>
      </c>
      <c r="AF230" s="30" t="s">
        <v>2</v>
      </c>
      <c r="AG230" s="33">
        <f>IFERROR(INDEX('Item Price Summary'!$O:$O,MATCH($D230,'Item Price Summary'!$G:$G,0))*AD230*(1+AE230),0)</f>
        <v>0</v>
      </c>
      <c r="AH230" s="340"/>
      <c r="AI230" s="340"/>
      <c r="AJ230" s="341"/>
      <c r="AK230" s="340"/>
      <c r="AL230" s="251"/>
      <c r="AM230" s="252">
        <v>0</v>
      </c>
      <c r="AN230" s="4" t="s">
        <v>2</v>
      </c>
      <c r="AO230" s="38">
        <f>IFERROR(INDEX('Item Price Summary'!$O:$O,MATCH($D230,'Item Price Summary'!$G:$G,0))*AL230*(1+AM230),0)</f>
        <v>0</v>
      </c>
      <c r="AP230" s="329"/>
      <c r="AQ230" s="329"/>
      <c r="AR230" s="329"/>
      <c r="AS230" s="329"/>
    </row>
    <row r="231" spans="1:45" x14ac:dyDescent="0.25">
      <c r="A231">
        <f t="shared" si="219"/>
        <v>8</v>
      </c>
      <c r="B231" s="325"/>
      <c r="C231" s="326"/>
      <c r="D231" s="21" t="s">
        <v>435</v>
      </c>
      <c r="E231" s="21"/>
      <c r="F231" s="251"/>
      <c r="G231" s="252">
        <v>0</v>
      </c>
      <c r="H231" s="4" t="s">
        <v>2</v>
      </c>
      <c r="I231" s="38">
        <f>IFERROR(INDEX('Item Price Summary'!$O:$O,MATCH($D231,'Item Price Summary'!$G:$G,0))*F231*(1+G231),0)</f>
        <v>0</v>
      </c>
      <c r="J231" s="329"/>
      <c r="K231" s="329"/>
      <c r="L231" s="329"/>
      <c r="M231" s="329"/>
      <c r="N231" s="260"/>
      <c r="O231" s="252">
        <v>0</v>
      </c>
      <c r="P231" s="4" t="s">
        <v>2</v>
      </c>
      <c r="Q231" s="38">
        <f>IFERROR(INDEX('Item Price Summary'!$O:$O,MATCH($D231,'Item Price Summary'!$G:$G,0))*N231*(1+O231),0)</f>
        <v>0</v>
      </c>
      <c r="R231" s="329"/>
      <c r="S231" s="329"/>
      <c r="T231" s="329"/>
      <c r="U231" s="329"/>
      <c r="V231" s="251"/>
      <c r="W231" s="252">
        <v>0</v>
      </c>
      <c r="X231" s="4" t="s">
        <v>2</v>
      </c>
      <c r="Y231" s="38">
        <f>IFERROR(INDEX('Item Price Summary'!$O:$O,MATCH($D231,'Item Price Summary'!$G:$G,0))*V231*(1+W231),0)</f>
        <v>0</v>
      </c>
      <c r="Z231" s="329"/>
      <c r="AA231" s="329"/>
      <c r="AB231" s="329"/>
      <c r="AC231" s="329"/>
      <c r="AD231" s="258"/>
      <c r="AE231" s="259">
        <v>0</v>
      </c>
      <c r="AF231" s="30" t="s">
        <v>2</v>
      </c>
      <c r="AG231" s="33">
        <f>IFERROR(INDEX('Item Price Summary'!$O:$O,MATCH($D231,'Item Price Summary'!$G:$G,0))*AD231*(1+AE231),0)</f>
        <v>0</v>
      </c>
      <c r="AH231" s="340"/>
      <c r="AI231" s="340"/>
      <c r="AJ231" s="341"/>
      <c r="AK231" s="340"/>
      <c r="AL231" s="251"/>
      <c r="AM231" s="252">
        <v>0</v>
      </c>
      <c r="AN231" s="4" t="s">
        <v>2</v>
      </c>
      <c r="AO231" s="38">
        <f>IFERROR(INDEX('Item Price Summary'!$O:$O,MATCH($D231,'Item Price Summary'!$G:$G,0))*AL231*(1+AM231),0)</f>
        <v>0</v>
      </c>
      <c r="AP231" s="329"/>
      <c r="AQ231" s="329"/>
      <c r="AR231" s="329"/>
      <c r="AS231" s="329"/>
    </row>
    <row r="232" spans="1:45" x14ac:dyDescent="0.25">
      <c r="A232">
        <f t="shared" si="219"/>
        <v>9</v>
      </c>
      <c r="B232" s="325"/>
      <c r="C232" s="326"/>
      <c r="D232" s="21" t="s">
        <v>435</v>
      </c>
      <c r="E232" s="21"/>
      <c r="F232" s="251"/>
      <c r="G232" s="252">
        <v>0</v>
      </c>
      <c r="H232" s="4" t="s">
        <v>2</v>
      </c>
      <c r="I232" s="12">
        <f>IFERROR(INDEX('Item Price Summary'!$O:$O,MATCH($D232,'Item Price Summary'!$G:$G,0))*F232*(1+G232),0)</f>
        <v>0</v>
      </c>
      <c r="J232" s="329"/>
      <c r="K232" s="329"/>
      <c r="L232" s="329"/>
      <c r="M232" s="329"/>
      <c r="N232" s="260"/>
      <c r="O232" s="252">
        <v>0</v>
      </c>
      <c r="P232" s="4" t="s">
        <v>2</v>
      </c>
      <c r="Q232" s="12">
        <f>IFERROR(INDEX('Item Price Summary'!$O:$O,MATCH($D232,'Item Price Summary'!$G:$G,0))*N232*(1+O232),0)</f>
        <v>0</v>
      </c>
      <c r="R232" s="329"/>
      <c r="S232" s="329"/>
      <c r="T232" s="329"/>
      <c r="U232" s="329"/>
      <c r="V232" s="251"/>
      <c r="W232" s="252">
        <v>0</v>
      </c>
      <c r="X232" s="4" t="s">
        <v>2</v>
      </c>
      <c r="Y232" s="12">
        <f>IFERROR(INDEX('Item Price Summary'!$O:$O,MATCH($D232,'Item Price Summary'!$G:$G,0))*V232*(1+W232),0)</f>
        <v>0</v>
      </c>
      <c r="Z232" s="329"/>
      <c r="AA232" s="329"/>
      <c r="AB232" s="329"/>
      <c r="AC232" s="329"/>
      <c r="AD232" s="258"/>
      <c r="AE232" s="259">
        <v>0</v>
      </c>
      <c r="AF232" s="30" t="s">
        <v>2</v>
      </c>
      <c r="AG232" s="31">
        <f>IFERROR(INDEX('Item Price Summary'!$O:$O,MATCH($D232,'Item Price Summary'!$G:$G,0))*AD232*(1+AE232),0)</f>
        <v>0</v>
      </c>
      <c r="AH232" s="340"/>
      <c r="AI232" s="340"/>
      <c r="AJ232" s="341"/>
      <c r="AK232" s="340"/>
      <c r="AL232" s="251"/>
      <c r="AM232" s="252">
        <v>0</v>
      </c>
      <c r="AN232" s="4" t="s">
        <v>2</v>
      </c>
      <c r="AO232" s="38">
        <f>IFERROR(INDEX('Item Price Summary'!$O:$O,MATCH($D232,'Item Price Summary'!$G:$G,0))*AL232*(1+AM232),0)</f>
        <v>0</v>
      </c>
      <c r="AP232" s="329"/>
      <c r="AQ232" s="329"/>
      <c r="AR232" s="329"/>
      <c r="AS232" s="329"/>
    </row>
    <row r="233" spans="1:45" x14ac:dyDescent="0.25">
      <c r="A233">
        <f t="shared" si="219"/>
        <v>10</v>
      </c>
      <c r="B233" s="325"/>
      <c r="C233" s="326"/>
      <c r="D233" s="21" t="s">
        <v>435</v>
      </c>
      <c r="E233" s="21"/>
      <c r="F233" s="251"/>
      <c r="G233" s="252">
        <v>0</v>
      </c>
      <c r="H233" s="4" t="s">
        <v>2</v>
      </c>
      <c r="I233" s="12">
        <f>IFERROR(INDEX('Item Price Summary'!$O:$O,MATCH($D233,'Item Price Summary'!$G:$G,0))*F233*(1+G233),0)</f>
        <v>0</v>
      </c>
      <c r="J233" s="329"/>
      <c r="K233" s="329"/>
      <c r="L233" s="329"/>
      <c r="M233" s="329"/>
      <c r="N233" s="260"/>
      <c r="O233" s="252">
        <v>0</v>
      </c>
      <c r="P233" s="4" t="s">
        <v>2</v>
      </c>
      <c r="Q233" s="12">
        <f>IFERROR(INDEX('Item Price Summary'!$O:$O,MATCH($D233,'Item Price Summary'!$G:$G,0))*N233*(1+O233),0)</f>
        <v>0</v>
      </c>
      <c r="R233" s="329"/>
      <c r="S233" s="329"/>
      <c r="T233" s="329"/>
      <c r="U233" s="329"/>
      <c r="V233" s="251"/>
      <c r="W233" s="252">
        <v>0</v>
      </c>
      <c r="X233" s="4" t="s">
        <v>2</v>
      </c>
      <c r="Y233" s="12">
        <f>IFERROR(INDEX('Item Price Summary'!$O:$O,MATCH($D233,'Item Price Summary'!$G:$G,0))*V233*(1+W233),0)</f>
        <v>0</v>
      </c>
      <c r="Z233" s="329"/>
      <c r="AA233" s="329"/>
      <c r="AB233" s="329"/>
      <c r="AC233" s="329"/>
      <c r="AD233" s="258"/>
      <c r="AE233" s="259">
        <v>0</v>
      </c>
      <c r="AF233" s="30"/>
      <c r="AG233" s="31">
        <f>IFERROR(INDEX('Item Price Summary'!$O:$O,MATCH($D233,'Item Price Summary'!$G:$G,0))*AD233*(1+AE233),0)</f>
        <v>0</v>
      </c>
      <c r="AH233" s="340"/>
      <c r="AI233" s="340"/>
      <c r="AJ233" s="341"/>
      <c r="AK233" s="340"/>
      <c r="AL233" s="251"/>
      <c r="AM233" s="252">
        <v>0</v>
      </c>
      <c r="AN233" s="4" t="s">
        <v>2</v>
      </c>
      <c r="AO233" s="38">
        <f>IFERROR(INDEX('Item Price Summary'!$O:$O,MATCH($D233,'Item Price Summary'!$G:$G,0))*AL233*(1+AM233),0)</f>
        <v>0</v>
      </c>
      <c r="AP233" s="329"/>
      <c r="AQ233" s="329"/>
      <c r="AR233" s="329"/>
      <c r="AS233" s="329"/>
    </row>
    <row r="234" spans="1:45" ht="14.25" customHeight="1" x14ac:dyDescent="0.25">
      <c r="A234">
        <v>1</v>
      </c>
      <c r="B234" s="325"/>
      <c r="C234" s="326" t="s">
        <v>967</v>
      </c>
      <c r="D234" s="21" t="s">
        <v>49</v>
      </c>
      <c r="E234" s="21"/>
      <c r="F234" s="251">
        <v>100</v>
      </c>
      <c r="G234" s="252">
        <v>0.02</v>
      </c>
      <c r="H234" s="4" t="s">
        <v>2</v>
      </c>
      <c r="I234" s="12">
        <f>IFERROR(INDEX('Item Price Summary'!$O:$O,MATCH($D234,'Item Price Summary'!$G:$G,0))*F234*(1+G234),0)</f>
        <v>0.75820662768031188</v>
      </c>
      <c r="J234" s="331">
        <f>SUM(I234:I243)</f>
        <v>1.3874940979868251</v>
      </c>
      <c r="K234" s="329">
        <f>J234/$G$4</f>
        <v>0.20864572902057518</v>
      </c>
      <c r="L234" s="331">
        <f>SUM(I234:I243)+$H$4</f>
        <v>1.6411457646534917</v>
      </c>
      <c r="M234" s="329">
        <f>L234/$G$4</f>
        <v>0.24678883678999874</v>
      </c>
      <c r="N234" s="260">
        <v>150</v>
      </c>
      <c r="O234" s="252">
        <v>0.02</v>
      </c>
      <c r="P234" s="4" t="s">
        <v>2</v>
      </c>
      <c r="Q234" s="12">
        <f>IFERROR(INDEX('Item Price Summary'!$O:$O,MATCH($D234,'Item Price Summary'!$G:$G,0))*N234*(1+O234),0)</f>
        <v>1.1373099415204677</v>
      </c>
      <c r="R234" s="331">
        <f>SUM(Q234:Q243)</f>
        <v>1.9781429118269811</v>
      </c>
      <c r="S234" s="329">
        <f>R234/$G$5</f>
        <v>0.25858077278784064</v>
      </c>
      <c r="T234" s="331">
        <f>SUM(Q234:Q243)+$H$5</f>
        <v>2.2369645784936476</v>
      </c>
      <c r="U234" s="329">
        <f>T234/$G$5</f>
        <v>0.29241367039132649</v>
      </c>
      <c r="V234" s="251">
        <v>200</v>
      </c>
      <c r="W234" s="252">
        <v>0.02</v>
      </c>
      <c r="X234" s="4" t="s">
        <v>2</v>
      </c>
      <c r="Y234" s="12">
        <f>IFERROR(INDEX('Item Price Summary'!$O:$O,MATCH($D234,'Item Price Summary'!$G:$G,0))*V234*(1+W234),0)</f>
        <v>1.5164132553606238</v>
      </c>
      <c r="Z234" s="331">
        <f>SUM(Y234:Y243)</f>
        <v>2.5687917256671366</v>
      </c>
      <c r="AA234" s="329">
        <f>Z234/$G$6</f>
        <v>0.29697014169562275</v>
      </c>
      <c r="AB234" s="331">
        <f>SUM(Y234:Y243)+$H$6</f>
        <v>2.8610033923338034</v>
      </c>
      <c r="AC234" s="329">
        <f>AB234/$G$6</f>
        <v>0.33075183726402352</v>
      </c>
      <c r="AD234" s="258">
        <v>300</v>
      </c>
      <c r="AE234" s="259">
        <v>0.02</v>
      </c>
      <c r="AF234" s="30" t="s">
        <v>2</v>
      </c>
      <c r="AG234" s="31">
        <f>IFERROR(INDEX('Item Price Summary'!$O:$O,MATCH($D234,'Item Price Summary'!$G:$G,0))*AD234*(1+AE234),0)</f>
        <v>2.2746198830409354</v>
      </c>
      <c r="AH234" s="341">
        <f>SUM(AG234:AG243)</f>
        <v>3.6821293533474484</v>
      </c>
      <c r="AI234" s="340" t="e">
        <f>AH234/$G$7</f>
        <v>#VALUE!</v>
      </c>
      <c r="AJ234" s="341" t="e">
        <f>SUM(AG234:AG243)+$H$7</f>
        <v>#VALUE!</v>
      </c>
      <c r="AK234" s="340" t="e">
        <f>AJ234/$G$7</f>
        <v>#VALUE!</v>
      </c>
      <c r="AL234" s="251">
        <v>300</v>
      </c>
      <c r="AM234" s="252">
        <v>0.02</v>
      </c>
      <c r="AN234" s="4" t="s">
        <v>2</v>
      </c>
      <c r="AO234" s="38">
        <f>IFERROR(INDEX('Item Price Summary'!$O:$O,MATCH($D234,'Item Price Summary'!$G:$G,0))*AL234*(1+AM234),0)</f>
        <v>2.2746198830409354</v>
      </c>
      <c r="AP234" s="331">
        <f>SUM(AO234:AO243)</f>
        <v>3.458942883040935</v>
      </c>
      <c r="AQ234" s="329">
        <f t="shared" ref="AQ234" si="220">AP234/$G$8</f>
        <v>0.32478336929961832</v>
      </c>
      <c r="AR234" s="331">
        <f>SUM(AO234:AO243)+$H$8</f>
        <v>4.1747962163742685</v>
      </c>
      <c r="AS234" s="329">
        <f t="shared" ref="AS234" si="221">AR234/$G$8</f>
        <v>0.39199964472997822</v>
      </c>
    </row>
    <row r="235" spans="1:45" x14ac:dyDescent="0.25">
      <c r="A235">
        <f t="shared" si="219"/>
        <v>2</v>
      </c>
      <c r="B235" s="325"/>
      <c r="C235" s="326"/>
      <c r="D235" s="21" t="s">
        <v>55</v>
      </c>
      <c r="E235" s="21" t="s">
        <v>110</v>
      </c>
      <c r="F235" s="251">
        <v>17</v>
      </c>
      <c r="G235" s="252">
        <v>0</v>
      </c>
      <c r="H235" s="4" t="s">
        <v>2</v>
      </c>
      <c r="I235" s="12">
        <f>IFERROR(INDEX('Item Price Summary'!$O:$O,MATCH($D235,'Item Price Summary'!$G:$G,0))*F235*(1+G235),0)</f>
        <v>6.7880999999999997E-2</v>
      </c>
      <c r="J235" s="329"/>
      <c r="K235" s="329"/>
      <c r="L235" s="329"/>
      <c r="M235" s="329"/>
      <c r="N235" s="260">
        <v>25.5</v>
      </c>
      <c r="O235" s="252">
        <v>0</v>
      </c>
      <c r="P235" s="4" t="s">
        <v>2</v>
      </c>
      <c r="Q235" s="12">
        <f>IFERROR(INDEX('Item Price Summary'!$O:$O,MATCH($D235,'Item Price Summary'!$G:$G,0))*N235*(1+O235),0)</f>
        <v>0.1018215</v>
      </c>
      <c r="R235" s="329"/>
      <c r="S235" s="329"/>
      <c r="T235" s="329"/>
      <c r="U235" s="329"/>
      <c r="V235" s="251">
        <v>34</v>
      </c>
      <c r="W235" s="252">
        <v>0</v>
      </c>
      <c r="X235" s="4" t="s">
        <v>2</v>
      </c>
      <c r="Y235" s="12">
        <f>IFERROR(INDEX('Item Price Summary'!$O:$O,MATCH($D235,'Item Price Summary'!$G:$G,0))*V235*(1+W235),0)</f>
        <v>0.13576199999999999</v>
      </c>
      <c r="Z235" s="329"/>
      <c r="AA235" s="329"/>
      <c r="AB235" s="329"/>
      <c r="AC235" s="329"/>
      <c r="AD235" s="258">
        <v>51</v>
      </c>
      <c r="AE235" s="259">
        <v>0</v>
      </c>
      <c r="AF235" s="30" t="s">
        <v>2</v>
      </c>
      <c r="AG235" s="31">
        <f>IFERROR(INDEX('Item Price Summary'!$O:$O,MATCH($D235,'Item Price Summary'!$G:$G,0))*AD235*(1+AE235),0)</f>
        <v>0.20364299999999999</v>
      </c>
      <c r="AH235" s="340"/>
      <c r="AI235" s="340"/>
      <c r="AJ235" s="341"/>
      <c r="AK235" s="340"/>
      <c r="AL235" s="251">
        <v>51</v>
      </c>
      <c r="AM235" s="252">
        <v>0</v>
      </c>
      <c r="AN235" s="4" t="s">
        <v>2</v>
      </c>
      <c r="AO235" s="38">
        <f>IFERROR(INDEX('Item Price Summary'!$O:$O,MATCH($D235,'Item Price Summary'!$G:$G,0))*AL235*(1+AM235),0)</f>
        <v>0.20364299999999999</v>
      </c>
      <c r="AP235" s="329"/>
      <c r="AQ235" s="329"/>
      <c r="AR235" s="329"/>
      <c r="AS235" s="329"/>
    </row>
    <row r="236" spans="1:45" x14ac:dyDescent="0.25">
      <c r="A236">
        <f t="shared" si="219"/>
        <v>3</v>
      </c>
      <c r="B236" s="325"/>
      <c r="C236" s="326"/>
      <c r="D236" s="21" t="s">
        <v>865</v>
      </c>
      <c r="E236" s="21" t="s">
        <v>112</v>
      </c>
      <c r="F236" s="251">
        <v>10</v>
      </c>
      <c r="G236" s="252">
        <v>0</v>
      </c>
      <c r="H236" s="4" t="s">
        <v>2</v>
      </c>
      <c r="I236" s="12">
        <f>IFERROR(INDEX('Item Price Summary'!$O:$O,MATCH($D236,'Item Price Summary'!$G:$G,0))*F236*(1+G236),0)</f>
        <v>0.28725000000000001</v>
      </c>
      <c r="J236" s="329"/>
      <c r="K236" s="329"/>
      <c r="L236" s="329"/>
      <c r="M236" s="329"/>
      <c r="N236" s="260">
        <v>15</v>
      </c>
      <c r="O236" s="252">
        <v>0</v>
      </c>
      <c r="P236" s="4" t="s">
        <v>2</v>
      </c>
      <c r="Q236" s="12">
        <f>IFERROR(INDEX('Item Price Summary'!$O:$O,MATCH($D236,'Item Price Summary'!$G:$G,0))*N236*(1+O236),0)</f>
        <v>0.43087500000000001</v>
      </c>
      <c r="R236" s="329"/>
      <c r="S236" s="329"/>
      <c r="T236" s="329"/>
      <c r="U236" s="329"/>
      <c r="V236" s="251">
        <v>20</v>
      </c>
      <c r="W236" s="252">
        <v>0</v>
      </c>
      <c r="X236" s="4" t="s">
        <v>2</v>
      </c>
      <c r="Y236" s="12">
        <f>IFERROR(INDEX('Item Price Summary'!$O:$O,MATCH($D236,'Item Price Summary'!$G:$G,0))*V236*(1+W236),0)</f>
        <v>0.57450000000000001</v>
      </c>
      <c r="Z236" s="329"/>
      <c r="AA236" s="329"/>
      <c r="AB236" s="329"/>
      <c r="AC236" s="329"/>
      <c r="AD236" s="258">
        <v>30</v>
      </c>
      <c r="AE236" s="259">
        <v>0</v>
      </c>
      <c r="AF236" s="30" t="s">
        <v>2</v>
      </c>
      <c r="AG236" s="31">
        <f>IFERROR(INDEX('Item Price Summary'!$O:$O,MATCH($D236,'Item Price Summary'!$G:$G,0))*AD236*(1+AE236),0)</f>
        <v>0.86175000000000002</v>
      </c>
      <c r="AH236" s="340"/>
      <c r="AI236" s="340"/>
      <c r="AJ236" s="341"/>
      <c r="AK236" s="340"/>
      <c r="AL236" s="251">
        <v>30</v>
      </c>
      <c r="AM236" s="252">
        <v>0</v>
      </c>
      <c r="AN236" s="4" t="s">
        <v>2</v>
      </c>
      <c r="AO236" s="38">
        <f>IFERROR(INDEX('Item Price Summary'!$O:$O,MATCH($D236,'Item Price Summary'!$G:$G,0))*AL236*(1+AM236),0)</f>
        <v>0.86175000000000002</v>
      </c>
      <c r="AP236" s="329"/>
      <c r="AQ236" s="329"/>
      <c r="AR236" s="329"/>
      <c r="AS236" s="329"/>
    </row>
    <row r="237" spans="1:45" x14ac:dyDescent="0.25">
      <c r="A237">
        <f t="shared" si="219"/>
        <v>4</v>
      </c>
      <c r="B237" s="325"/>
      <c r="C237" s="326"/>
      <c r="D237" s="21" t="s">
        <v>817</v>
      </c>
      <c r="E237" s="21" t="s">
        <v>112</v>
      </c>
      <c r="F237" s="251">
        <v>3</v>
      </c>
      <c r="G237" s="252">
        <v>0</v>
      </c>
      <c r="H237" s="4" t="s">
        <v>2</v>
      </c>
      <c r="I237" s="12">
        <f>IFERROR(INDEX('Item Price Summary'!$O:$O,MATCH($D237,'Item Price Summary'!$G:$G,0))*F237*(1+G237),0)</f>
        <v>5.0969999999999994E-2</v>
      </c>
      <c r="J237" s="329"/>
      <c r="K237" s="329"/>
      <c r="L237" s="329"/>
      <c r="M237" s="329"/>
      <c r="N237" s="260">
        <v>5</v>
      </c>
      <c r="O237" s="252">
        <v>0</v>
      </c>
      <c r="P237" s="4" t="s">
        <v>186</v>
      </c>
      <c r="Q237" s="12">
        <f>IFERROR(INDEX('Item Price Summary'!$O:$O,MATCH($D237,'Item Price Summary'!$G:$G,0))*N237*(1+O237),0)</f>
        <v>8.4949999999999998E-2</v>
      </c>
      <c r="R237" s="329"/>
      <c r="S237" s="329"/>
      <c r="T237" s="329"/>
      <c r="U237" s="329"/>
      <c r="V237" s="251">
        <v>7</v>
      </c>
      <c r="W237" s="252">
        <v>0</v>
      </c>
      <c r="X237" s="4" t="s">
        <v>2</v>
      </c>
      <c r="Y237" s="12">
        <f>IFERROR(INDEX('Item Price Summary'!$O:$O,MATCH($D237,'Item Price Summary'!$G:$G,0))*V237*(1+W237),0)</f>
        <v>0.11892999999999998</v>
      </c>
      <c r="Z237" s="329"/>
      <c r="AA237" s="329"/>
      <c r="AB237" s="329"/>
      <c r="AC237" s="329"/>
      <c r="AD237" s="258">
        <v>7</v>
      </c>
      <c r="AE237" s="259">
        <v>0</v>
      </c>
      <c r="AF237" s="30" t="s">
        <v>2</v>
      </c>
      <c r="AG237" s="31">
        <f>IFERROR(INDEX('Item Price Summary'!$O:$O,MATCH($D237,'Item Price Summary'!$G:$G,0))*AD237*(1+AE237),0)</f>
        <v>0.11892999999999998</v>
      </c>
      <c r="AH237" s="340"/>
      <c r="AI237" s="340"/>
      <c r="AJ237" s="341"/>
      <c r="AK237" s="340"/>
      <c r="AL237" s="251">
        <v>7</v>
      </c>
      <c r="AM237" s="252">
        <v>0</v>
      </c>
      <c r="AN237" s="4" t="s">
        <v>2</v>
      </c>
      <c r="AO237" s="38">
        <f>IFERROR(INDEX('Item Price Summary'!$O:$O,MATCH($D237,'Item Price Summary'!$G:$G,0))*AL237*(1+AM237),0)</f>
        <v>0.11892999999999998</v>
      </c>
      <c r="AP237" s="329"/>
      <c r="AQ237" s="329"/>
      <c r="AR237" s="329"/>
      <c r="AS237" s="329"/>
    </row>
    <row r="238" spans="1:45" x14ac:dyDescent="0.25">
      <c r="A238">
        <f t="shared" si="219"/>
        <v>5</v>
      </c>
      <c r="B238" s="325"/>
      <c r="C238" s="326"/>
      <c r="D238" s="21" t="s">
        <v>898</v>
      </c>
      <c r="E238" s="21" t="s">
        <v>112</v>
      </c>
      <c r="F238" s="251">
        <v>17</v>
      </c>
      <c r="G238" s="252">
        <v>0</v>
      </c>
      <c r="H238" s="4" t="s">
        <v>2</v>
      </c>
      <c r="I238" s="38">
        <f>IFERROR(INDEX('Item Price Summary'!$O:$O,MATCH($D238,'Item Price Summary'!$G:$G,0))*F238*(1+G238),0)</f>
        <v>0.22318647030651342</v>
      </c>
      <c r="J238" s="329"/>
      <c r="K238" s="329"/>
      <c r="L238" s="329"/>
      <c r="M238" s="329"/>
      <c r="N238" s="260">
        <v>17</v>
      </c>
      <c r="O238" s="252">
        <v>0</v>
      </c>
      <c r="P238" s="4" t="s">
        <v>2</v>
      </c>
      <c r="Q238" s="38">
        <f>IFERROR(INDEX('Item Price Summary'!$O:$O,MATCH($D238,'Item Price Summary'!$G:$G,0))*N238*(1+O238),0)</f>
        <v>0.22318647030651342</v>
      </c>
      <c r="R238" s="329"/>
      <c r="S238" s="329"/>
      <c r="T238" s="329"/>
      <c r="U238" s="329"/>
      <c r="V238" s="251">
        <v>17</v>
      </c>
      <c r="W238" s="252">
        <v>0</v>
      </c>
      <c r="X238" s="4" t="s">
        <v>2</v>
      </c>
      <c r="Y238" s="38">
        <f>IFERROR(INDEX('Item Price Summary'!$O:$O,MATCH($D238,'Item Price Summary'!$G:$G,0))*V238*(1+W238),0)</f>
        <v>0.22318647030651342</v>
      </c>
      <c r="Z238" s="329"/>
      <c r="AA238" s="329"/>
      <c r="AB238" s="329"/>
      <c r="AC238" s="329"/>
      <c r="AD238" s="258">
        <v>17</v>
      </c>
      <c r="AE238" s="259">
        <v>0</v>
      </c>
      <c r="AF238" s="30" t="s">
        <v>2</v>
      </c>
      <c r="AG238" s="33">
        <f>IFERROR(INDEX('Item Price Summary'!$O:$O,MATCH($D238,'Item Price Summary'!$G:$G,0))*AD238*(1+AE238),0)</f>
        <v>0.22318647030651342</v>
      </c>
      <c r="AH238" s="340"/>
      <c r="AI238" s="340"/>
      <c r="AJ238" s="341"/>
      <c r="AK238" s="340"/>
      <c r="AL238" s="251">
        <v>0</v>
      </c>
      <c r="AM238" s="252">
        <v>0</v>
      </c>
      <c r="AN238" s="4" t="s">
        <v>2</v>
      </c>
      <c r="AO238" s="38">
        <f>IFERROR(INDEX('Item Price Summary'!$O:$O,MATCH($D238,'Item Price Summary'!$G:$G,0))*AL238*(1+AM238),0)</f>
        <v>0</v>
      </c>
      <c r="AP238" s="329"/>
      <c r="AQ238" s="329"/>
      <c r="AR238" s="329"/>
      <c r="AS238" s="329"/>
    </row>
    <row r="239" spans="1:45" x14ac:dyDescent="0.25">
      <c r="A239">
        <f t="shared" si="219"/>
        <v>6</v>
      </c>
      <c r="B239" s="325"/>
      <c r="C239" s="326"/>
      <c r="D239" s="21" t="s">
        <v>435</v>
      </c>
      <c r="E239" s="21"/>
      <c r="F239" s="251"/>
      <c r="G239" s="252">
        <v>0</v>
      </c>
      <c r="H239" s="4" t="s">
        <v>2</v>
      </c>
      <c r="I239" s="38">
        <f>IFERROR(INDEX('Item Price Summary'!$O:$O,MATCH($D239,'Item Price Summary'!$G:$G,0))*F239*(1+G239),0)</f>
        <v>0</v>
      </c>
      <c r="J239" s="329"/>
      <c r="K239" s="329"/>
      <c r="L239" s="329"/>
      <c r="M239" s="329"/>
      <c r="N239" s="260"/>
      <c r="O239" s="252">
        <v>0</v>
      </c>
      <c r="P239" s="4" t="s">
        <v>2</v>
      </c>
      <c r="Q239" s="38">
        <f>IFERROR(INDEX('Item Price Summary'!$O:$O,MATCH($D239,'Item Price Summary'!$G:$G,0))*N239*(1+O239),0)</f>
        <v>0</v>
      </c>
      <c r="R239" s="329"/>
      <c r="S239" s="329"/>
      <c r="T239" s="329"/>
      <c r="U239" s="329"/>
      <c r="V239" s="251"/>
      <c r="W239" s="252">
        <v>0</v>
      </c>
      <c r="X239" s="4" t="s">
        <v>2</v>
      </c>
      <c r="Y239" s="38">
        <f>IFERROR(INDEX('Item Price Summary'!$O:$O,MATCH($D239,'Item Price Summary'!$G:$G,0))*V239*(1+W239),0)</f>
        <v>0</v>
      </c>
      <c r="Z239" s="329"/>
      <c r="AA239" s="329"/>
      <c r="AB239" s="329"/>
      <c r="AC239" s="329"/>
      <c r="AD239" s="258"/>
      <c r="AE239" s="259">
        <v>0</v>
      </c>
      <c r="AF239" s="30" t="s">
        <v>2</v>
      </c>
      <c r="AG239" s="33">
        <f>IFERROR(INDEX('Item Price Summary'!$O:$O,MATCH($D239,'Item Price Summary'!$G:$G,0))*AD239*(1+AE239),0)</f>
        <v>0</v>
      </c>
      <c r="AH239" s="340"/>
      <c r="AI239" s="340"/>
      <c r="AJ239" s="341"/>
      <c r="AK239" s="340"/>
      <c r="AL239" s="251"/>
      <c r="AM239" s="252">
        <v>0</v>
      </c>
      <c r="AN239" s="4" t="s">
        <v>2</v>
      </c>
      <c r="AO239" s="38">
        <f>IFERROR(INDEX('Item Price Summary'!$O:$O,MATCH($D239,'Item Price Summary'!$G:$G,0))*AL239*(1+AM239),0)</f>
        <v>0</v>
      </c>
      <c r="AP239" s="329"/>
      <c r="AQ239" s="329"/>
      <c r="AR239" s="329"/>
      <c r="AS239" s="329"/>
    </row>
    <row r="240" spans="1:45" x14ac:dyDescent="0.25">
      <c r="A240">
        <f t="shared" si="219"/>
        <v>7</v>
      </c>
      <c r="B240" s="325"/>
      <c r="C240" s="326"/>
      <c r="D240" s="21" t="s">
        <v>435</v>
      </c>
      <c r="E240" s="21"/>
      <c r="F240" s="251"/>
      <c r="G240" s="252">
        <v>0</v>
      </c>
      <c r="H240" s="4" t="s">
        <v>2</v>
      </c>
      <c r="I240" s="38">
        <f>IFERROR(INDEX('Item Price Summary'!$O:$O,MATCH($D240,'Item Price Summary'!$G:$G,0))*F240*(1+G240),0)</f>
        <v>0</v>
      </c>
      <c r="J240" s="329"/>
      <c r="K240" s="329"/>
      <c r="L240" s="329"/>
      <c r="M240" s="329"/>
      <c r="N240" s="260"/>
      <c r="O240" s="252">
        <v>0</v>
      </c>
      <c r="P240" s="4" t="s">
        <v>2</v>
      </c>
      <c r="Q240" s="38">
        <f>IFERROR(INDEX('Item Price Summary'!$O:$O,MATCH($D240,'Item Price Summary'!$G:$G,0))*N240*(1+O240),0)</f>
        <v>0</v>
      </c>
      <c r="R240" s="329"/>
      <c r="S240" s="329"/>
      <c r="T240" s="329"/>
      <c r="U240" s="329"/>
      <c r="V240" s="251"/>
      <c r="W240" s="252">
        <v>0</v>
      </c>
      <c r="X240" s="4" t="s">
        <v>2</v>
      </c>
      <c r="Y240" s="38">
        <f>IFERROR(INDEX('Item Price Summary'!$O:$O,MATCH($D240,'Item Price Summary'!$G:$G,0))*V240*(1+W240),0)</f>
        <v>0</v>
      </c>
      <c r="Z240" s="329"/>
      <c r="AA240" s="329"/>
      <c r="AB240" s="329"/>
      <c r="AC240" s="329"/>
      <c r="AD240" s="258"/>
      <c r="AE240" s="259">
        <v>0</v>
      </c>
      <c r="AF240" s="30" t="s">
        <v>2</v>
      </c>
      <c r="AG240" s="33">
        <f>IFERROR(INDEX('Item Price Summary'!$O:$O,MATCH($D240,'Item Price Summary'!$G:$G,0))*AD240*(1+AE240),0)</f>
        <v>0</v>
      </c>
      <c r="AH240" s="340"/>
      <c r="AI240" s="340"/>
      <c r="AJ240" s="341"/>
      <c r="AK240" s="340"/>
      <c r="AL240" s="251"/>
      <c r="AM240" s="252">
        <v>0</v>
      </c>
      <c r="AN240" s="4" t="s">
        <v>2</v>
      </c>
      <c r="AO240" s="38">
        <f>IFERROR(INDEX('Item Price Summary'!$O:$O,MATCH($D240,'Item Price Summary'!$G:$G,0))*AL240*(1+AM240),0)</f>
        <v>0</v>
      </c>
      <c r="AP240" s="329"/>
      <c r="AQ240" s="329"/>
      <c r="AR240" s="329"/>
      <c r="AS240" s="329"/>
    </row>
    <row r="241" spans="1:45" x14ac:dyDescent="0.25">
      <c r="A241">
        <f t="shared" si="219"/>
        <v>8</v>
      </c>
      <c r="B241" s="325"/>
      <c r="C241" s="326"/>
      <c r="D241" s="21" t="s">
        <v>435</v>
      </c>
      <c r="E241" s="21"/>
      <c r="F241" s="251"/>
      <c r="G241" s="252">
        <v>0</v>
      </c>
      <c r="H241" s="4" t="s">
        <v>2</v>
      </c>
      <c r="I241" s="38">
        <f>IFERROR(INDEX('Item Price Summary'!$O:$O,MATCH($D241,'Item Price Summary'!$G:$G,0))*F241*(1+G241),0)</f>
        <v>0</v>
      </c>
      <c r="J241" s="329"/>
      <c r="K241" s="329"/>
      <c r="L241" s="329"/>
      <c r="M241" s="329"/>
      <c r="N241" s="260"/>
      <c r="O241" s="252">
        <v>0</v>
      </c>
      <c r="P241" s="4" t="s">
        <v>2</v>
      </c>
      <c r="Q241" s="38">
        <f>IFERROR(INDEX('Item Price Summary'!$O:$O,MATCH($D241,'Item Price Summary'!$G:$G,0))*N241*(1+O241),0)</f>
        <v>0</v>
      </c>
      <c r="R241" s="329"/>
      <c r="S241" s="329"/>
      <c r="T241" s="329"/>
      <c r="U241" s="329"/>
      <c r="V241" s="251"/>
      <c r="W241" s="252">
        <v>0</v>
      </c>
      <c r="X241" s="4" t="s">
        <v>2</v>
      </c>
      <c r="Y241" s="38">
        <f>IFERROR(INDEX('Item Price Summary'!$O:$O,MATCH($D241,'Item Price Summary'!$G:$G,0))*V241*(1+W241),0)</f>
        <v>0</v>
      </c>
      <c r="Z241" s="329"/>
      <c r="AA241" s="329"/>
      <c r="AB241" s="329"/>
      <c r="AC241" s="329"/>
      <c r="AD241" s="258"/>
      <c r="AE241" s="259">
        <v>0</v>
      </c>
      <c r="AF241" s="30" t="s">
        <v>2</v>
      </c>
      <c r="AG241" s="33">
        <f>IFERROR(INDEX('Item Price Summary'!$O:$O,MATCH($D241,'Item Price Summary'!$G:$G,0))*AD241*(1+AE241),0)</f>
        <v>0</v>
      </c>
      <c r="AH241" s="340"/>
      <c r="AI241" s="340"/>
      <c r="AJ241" s="341"/>
      <c r="AK241" s="340"/>
      <c r="AL241" s="251"/>
      <c r="AM241" s="252">
        <v>0</v>
      </c>
      <c r="AN241" s="4" t="s">
        <v>2</v>
      </c>
      <c r="AO241" s="38">
        <f>IFERROR(INDEX('Item Price Summary'!$O:$O,MATCH($D241,'Item Price Summary'!$G:$G,0))*AL241*(1+AM241),0)</f>
        <v>0</v>
      </c>
      <c r="AP241" s="329"/>
      <c r="AQ241" s="329"/>
      <c r="AR241" s="329"/>
      <c r="AS241" s="329"/>
    </row>
    <row r="242" spans="1:45" x14ac:dyDescent="0.25">
      <c r="A242">
        <f t="shared" si="219"/>
        <v>9</v>
      </c>
      <c r="B242" s="325"/>
      <c r="C242" s="326"/>
      <c r="D242" s="21" t="s">
        <v>435</v>
      </c>
      <c r="E242" s="21"/>
      <c r="F242" s="251"/>
      <c r="G242" s="252">
        <v>0</v>
      </c>
      <c r="H242" s="4" t="s">
        <v>2</v>
      </c>
      <c r="I242" s="38">
        <f>IFERROR(INDEX('Item Price Summary'!$O:$O,MATCH($D242,'Item Price Summary'!$G:$G,0))*F242*(1+G242),0)</f>
        <v>0</v>
      </c>
      <c r="J242" s="329"/>
      <c r="K242" s="329"/>
      <c r="L242" s="329"/>
      <c r="M242" s="329"/>
      <c r="N242" s="260"/>
      <c r="O242" s="252">
        <v>0</v>
      </c>
      <c r="P242" s="4" t="s">
        <v>2</v>
      </c>
      <c r="Q242" s="38">
        <f>IFERROR(INDEX('Item Price Summary'!$O:$O,MATCH($D242,'Item Price Summary'!$G:$G,0))*N242*(1+O242),0)</f>
        <v>0</v>
      </c>
      <c r="R242" s="329"/>
      <c r="S242" s="329"/>
      <c r="T242" s="329"/>
      <c r="U242" s="329"/>
      <c r="V242" s="251"/>
      <c r="W242" s="252">
        <v>0</v>
      </c>
      <c r="X242" s="4" t="s">
        <v>2</v>
      </c>
      <c r="Y242" s="38">
        <f>IFERROR(INDEX('Item Price Summary'!$O:$O,MATCH($D242,'Item Price Summary'!$G:$G,0))*V242*(1+W242),0)</f>
        <v>0</v>
      </c>
      <c r="Z242" s="329"/>
      <c r="AA242" s="329"/>
      <c r="AB242" s="329"/>
      <c r="AC242" s="329"/>
      <c r="AD242" s="258"/>
      <c r="AE242" s="259">
        <v>0</v>
      </c>
      <c r="AF242" s="30" t="s">
        <v>2</v>
      </c>
      <c r="AG242" s="33">
        <f>IFERROR(INDEX('Item Price Summary'!$O:$O,MATCH($D242,'Item Price Summary'!$G:$G,0))*AD242*(1+AE242),0)</f>
        <v>0</v>
      </c>
      <c r="AH242" s="340"/>
      <c r="AI242" s="340"/>
      <c r="AJ242" s="341"/>
      <c r="AK242" s="340"/>
      <c r="AL242" s="251"/>
      <c r="AM242" s="252">
        <v>0</v>
      </c>
      <c r="AN242" s="4" t="s">
        <v>2</v>
      </c>
      <c r="AO242" s="38">
        <f>IFERROR(INDEX('Item Price Summary'!$O:$O,MATCH($D242,'Item Price Summary'!$G:$G,0))*AL242*(1+AM242),0)</f>
        <v>0</v>
      </c>
      <c r="AP242" s="329"/>
      <c r="AQ242" s="329"/>
      <c r="AR242" s="329"/>
      <c r="AS242" s="329"/>
    </row>
    <row r="243" spans="1:45" x14ac:dyDescent="0.25">
      <c r="A243">
        <f t="shared" si="219"/>
        <v>10</v>
      </c>
      <c r="B243" s="325"/>
      <c r="C243" s="326"/>
      <c r="D243" s="21" t="s">
        <v>435</v>
      </c>
      <c r="E243" s="21"/>
      <c r="F243" s="251"/>
      <c r="G243" s="252">
        <v>0</v>
      </c>
      <c r="H243" s="4" t="s">
        <v>2</v>
      </c>
      <c r="I243" s="12">
        <f>IFERROR(INDEX('Item Price Summary'!$O:$O,MATCH($D243,'Item Price Summary'!$G:$G,0))*F243*(1+G243),0)</f>
        <v>0</v>
      </c>
      <c r="J243" s="329"/>
      <c r="K243" s="329"/>
      <c r="L243" s="329"/>
      <c r="M243" s="329"/>
      <c r="N243" s="260"/>
      <c r="O243" s="252">
        <v>0</v>
      </c>
      <c r="P243" s="4" t="s">
        <v>2</v>
      </c>
      <c r="Q243" s="12">
        <f>IFERROR(INDEX('Item Price Summary'!$O:$O,MATCH($D243,'Item Price Summary'!$G:$G,0))*N243*(1+O243),0)</f>
        <v>0</v>
      </c>
      <c r="R243" s="329"/>
      <c r="S243" s="329"/>
      <c r="T243" s="329"/>
      <c r="U243" s="329"/>
      <c r="V243" s="251"/>
      <c r="W243" s="252">
        <v>0</v>
      </c>
      <c r="X243" s="4" t="s">
        <v>2</v>
      </c>
      <c r="Y243" s="12">
        <f>IFERROR(INDEX('Item Price Summary'!$O:$O,MATCH($D243,'Item Price Summary'!$G:$G,0))*V243*(1+W243),0)</f>
        <v>0</v>
      </c>
      <c r="Z243" s="329"/>
      <c r="AA243" s="329"/>
      <c r="AB243" s="329"/>
      <c r="AC243" s="329"/>
      <c r="AD243" s="258"/>
      <c r="AE243" s="259">
        <v>0</v>
      </c>
      <c r="AF243" s="30"/>
      <c r="AG243" s="31">
        <f>IFERROR(INDEX('Item Price Summary'!$O:$O,MATCH($D243,'Item Price Summary'!$G:$G,0))*AD243*(1+AE243),0)</f>
        <v>0</v>
      </c>
      <c r="AH243" s="340"/>
      <c r="AI243" s="340"/>
      <c r="AJ243" s="341"/>
      <c r="AK243" s="340"/>
      <c r="AL243" s="251"/>
      <c r="AM243" s="252">
        <v>0</v>
      </c>
      <c r="AN243" s="4" t="s">
        <v>2</v>
      </c>
      <c r="AO243" s="38">
        <f>IFERROR(INDEX('Item Price Summary'!$O:$O,MATCH($D243,'Item Price Summary'!$G:$G,0))*AL243*(1+AM243),0)</f>
        <v>0</v>
      </c>
      <c r="AP243" s="329"/>
      <c r="AQ243" s="329"/>
      <c r="AR243" s="329"/>
      <c r="AS243" s="329"/>
    </row>
    <row r="244" spans="1:45" x14ac:dyDescent="0.25">
      <c r="A244">
        <v>1</v>
      </c>
      <c r="B244" s="325"/>
      <c r="C244" s="326" t="s">
        <v>968</v>
      </c>
      <c r="D244" s="21" t="s">
        <v>49</v>
      </c>
      <c r="E244" s="21"/>
      <c r="F244" s="251">
        <v>100</v>
      </c>
      <c r="G244" s="252">
        <v>0.02</v>
      </c>
      <c r="H244" s="4" t="s">
        <v>2</v>
      </c>
      <c r="I244" s="12">
        <f>IFERROR(INDEX('Item Price Summary'!$O:$O,MATCH($D244,'Item Price Summary'!$G:$G,0))*F244*(1+G244),0)</f>
        <v>0.75820662768031188</v>
      </c>
      <c r="J244" s="331">
        <f>SUM(I244:I253)</f>
        <v>1.1594796558188398</v>
      </c>
      <c r="K244" s="329">
        <f>J244/$G$4</f>
        <v>0.17435784298027665</v>
      </c>
      <c r="L244" s="331">
        <f>SUM(I244:I253)+$H$4</f>
        <v>1.4131313224855064</v>
      </c>
      <c r="M244" s="329">
        <f>L244/$G$4</f>
        <v>0.21250095074970021</v>
      </c>
      <c r="N244" s="260">
        <v>150</v>
      </c>
      <c r="O244" s="252">
        <v>0.02</v>
      </c>
      <c r="P244" s="4" t="s">
        <v>2</v>
      </c>
      <c r="Q244" s="12">
        <f>IFERROR(INDEX('Item Price Summary'!$O:$O,MATCH($D244,'Item Price Summary'!$G:$G,0))*N244*(1+O244),0)</f>
        <v>1.1373099415204677</v>
      </c>
      <c r="R244" s="331">
        <f>SUM(Q244:Q253)</f>
        <v>1.7528759079706844</v>
      </c>
      <c r="S244" s="329">
        <f>R244/$G$5</f>
        <v>0.22913410561708292</v>
      </c>
      <c r="T244" s="331">
        <f>SUM(Q244:Q253)+$H$5</f>
        <v>2.0116975746373509</v>
      </c>
      <c r="U244" s="329">
        <f>T244/$G$5</f>
        <v>0.26296700322056871</v>
      </c>
      <c r="V244" s="251">
        <v>200</v>
      </c>
      <c r="W244" s="252">
        <v>0.02</v>
      </c>
      <c r="X244" s="4" t="s">
        <v>2</v>
      </c>
      <c r="Y244" s="12">
        <f>IFERROR(INDEX('Item Price Summary'!$O:$O,MATCH($D244,'Item Price Summary'!$G:$G,0))*V244*(1+W244),0)</f>
        <v>1.5164132553606238</v>
      </c>
      <c r="Z244" s="331">
        <f>SUM(Y244:Y253)</f>
        <v>2.3189593116376797</v>
      </c>
      <c r="AA244" s="329">
        <f>Z244/$G$6</f>
        <v>0.26808778169221731</v>
      </c>
      <c r="AB244" s="331">
        <f>SUM(Y244:Y253)+$H$6</f>
        <v>2.6111709783043464</v>
      </c>
      <c r="AC244" s="329">
        <f>AB244/$G$6</f>
        <v>0.30186947726061808</v>
      </c>
      <c r="AD244" s="258">
        <v>300</v>
      </c>
      <c r="AE244" s="259">
        <v>0.02</v>
      </c>
      <c r="AF244" s="30" t="s">
        <v>2</v>
      </c>
      <c r="AG244" s="31">
        <f>IFERROR(INDEX('Item Price Summary'!$O:$O,MATCH($D244,'Item Price Summary'!$G:$G,0))*AD244*(1+AE244),0)</f>
        <v>2.2746198830409354</v>
      </c>
      <c r="AH244" s="341">
        <f>SUM(AG244:AG253)</f>
        <v>3.3418747250322776</v>
      </c>
      <c r="AI244" s="340" t="e">
        <f>AH244/$G$7</f>
        <v>#VALUE!</v>
      </c>
      <c r="AJ244" s="341" t="e">
        <f>SUM(AG244:AG253)+$H$7</f>
        <v>#VALUE!</v>
      </c>
      <c r="AK244" s="340" t="e">
        <f>AJ244/$G$7</f>
        <v>#VALUE!</v>
      </c>
      <c r="AL244" s="251">
        <v>300</v>
      </c>
      <c r="AM244" s="252">
        <v>0.02</v>
      </c>
      <c r="AN244" s="4" t="s">
        <v>2</v>
      </c>
      <c r="AO244" s="38">
        <f>IFERROR(INDEX('Item Price Summary'!$O:$O,MATCH($D244,'Item Price Summary'!$G:$G,0))*AL244*(1+AM244),0)</f>
        <v>2.2746198830409354</v>
      </c>
      <c r="AP244" s="331">
        <f>SUM(AO244:AO253)</f>
        <v>3.3418747250322776</v>
      </c>
      <c r="AQ244" s="329">
        <f t="shared" ref="AQ244" si="222">AP244/$G$8</f>
        <v>0.3137910539936411</v>
      </c>
      <c r="AR244" s="331">
        <f t="shared" ref="AR244" si="223">SUM(AO244:AO253)+$H$8</f>
        <v>4.057728058365611</v>
      </c>
      <c r="AS244" s="329">
        <f t="shared" ref="AS244" si="224">AR244/$G$8</f>
        <v>0.38100732942400101</v>
      </c>
    </row>
    <row r="245" spans="1:45" x14ac:dyDescent="0.25">
      <c r="A245">
        <f>A244+1</f>
        <v>2</v>
      </c>
      <c r="B245" s="325"/>
      <c r="C245" s="326"/>
      <c r="D245" s="21" t="s">
        <v>54</v>
      </c>
      <c r="E245" s="21" t="s">
        <v>110</v>
      </c>
      <c r="F245" s="251">
        <v>15</v>
      </c>
      <c r="G245" s="252">
        <v>0</v>
      </c>
      <c r="H245" s="4" t="s">
        <v>2</v>
      </c>
      <c r="I245" s="12">
        <f>IFERROR(INDEX('Item Price Summary'!$O:$O,MATCH($D245,'Item Price Summary'!$G:$G,0))*F245*(1+G245),0)</f>
        <v>0.10164000000000001</v>
      </c>
      <c r="J245" s="329"/>
      <c r="K245" s="329"/>
      <c r="L245" s="329"/>
      <c r="M245" s="329"/>
      <c r="N245" s="260">
        <v>22.5</v>
      </c>
      <c r="O245" s="252">
        <v>0</v>
      </c>
      <c r="P245" s="4" t="s">
        <v>2</v>
      </c>
      <c r="Q245" s="12">
        <f>IFERROR(INDEX('Item Price Summary'!$O:$O,MATCH($D245,'Item Price Summary'!$G:$G,0))*N245*(1+O245),0)</f>
        <v>0.15246000000000001</v>
      </c>
      <c r="R245" s="329"/>
      <c r="S245" s="329"/>
      <c r="T245" s="329"/>
      <c r="U245" s="329"/>
      <c r="V245" s="251">
        <v>30</v>
      </c>
      <c r="W245" s="252">
        <v>0</v>
      </c>
      <c r="X245" s="4" t="s">
        <v>2</v>
      </c>
      <c r="Y245" s="12">
        <f>IFERROR(INDEX('Item Price Summary'!$O:$O,MATCH($D245,'Item Price Summary'!$G:$G,0))*V245*(1+W245),0)</f>
        <v>0.20328000000000002</v>
      </c>
      <c r="Z245" s="329"/>
      <c r="AA245" s="329"/>
      <c r="AB245" s="329"/>
      <c r="AC245" s="329"/>
      <c r="AD245" s="258">
        <v>45</v>
      </c>
      <c r="AE245" s="259">
        <v>0</v>
      </c>
      <c r="AF245" s="30" t="s">
        <v>2</v>
      </c>
      <c r="AG245" s="31">
        <f>IFERROR(INDEX('Item Price Summary'!$O:$O,MATCH($D245,'Item Price Summary'!$G:$G,0))*AD245*(1+AE245),0)</f>
        <v>0.30492000000000002</v>
      </c>
      <c r="AH245" s="340"/>
      <c r="AI245" s="340"/>
      <c r="AJ245" s="341"/>
      <c r="AK245" s="340"/>
      <c r="AL245" s="251">
        <v>45</v>
      </c>
      <c r="AM245" s="252">
        <v>0</v>
      </c>
      <c r="AN245" s="4" t="s">
        <v>2</v>
      </c>
      <c r="AO245" s="38">
        <f>IFERROR(INDEX('Item Price Summary'!$O:$O,MATCH($D245,'Item Price Summary'!$G:$G,0))*AL245*(1+AM245),0)</f>
        <v>0.30492000000000002</v>
      </c>
      <c r="AP245" s="329"/>
      <c r="AQ245" s="329"/>
      <c r="AR245" s="329"/>
      <c r="AS245" s="329"/>
    </row>
    <row r="246" spans="1:45" x14ac:dyDescent="0.25">
      <c r="A246">
        <f t="shared" ref="A246:A253" si="225">A245+1</f>
        <v>3</v>
      </c>
      <c r="B246" s="325"/>
      <c r="C246" s="326"/>
      <c r="D246" s="21" t="s">
        <v>58</v>
      </c>
      <c r="E246" s="21" t="s">
        <v>110</v>
      </c>
      <c r="F246" s="251">
        <v>9</v>
      </c>
      <c r="G246" s="252">
        <v>0</v>
      </c>
      <c r="H246" s="4" t="s">
        <v>2</v>
      </c>
      <c r="I246" s="12">
        <f>IFERROR(INDEX('Item Price Summary'!$O:$O,MATCH($D246,'Item Price Summary'!$G:$G,0))*F246*(1+G246),0)</f>
        <v>0.108792</v>
      </c>
      <c r="J246" s="329"/>
      <c r="K246" s="329"/>
      <c r="L246" s="329"/>
      <c r="M246" s="329"/>
      <c r="N246" s="260">
        <v>13.5</v>
      </c>
      <c r="O246" s="252">
        <v>0</v>
      </c>
      <c r="P246" s="4" t="s">
        <v>2</v>
      </c>
      <c r="Q246" s="12">
        <f>IFERROR(INDEX('Item Price Summary'!$O:$O,MATCH($D246,'Item Price Summary'!$G:$G,0))*N246*(1+O246),0)</f>
        <v>0.163188</v>
      </c>
      <c r="R246" s="329"/>
      <c r="S246" s="329"/>
      <c r="T246" s="329"/>
      <c r="U246" s="329"/>
      <c r="V246" s="251">
        <v>18</v>
      </c>
      <c r="W246" s="252">
        <v>0</v>
      </c>
      <c r="X246" s="4" t="s">
        <v>2</v>
      </c>
      <c r="Y246" s="12">
        <f>IFERROR(INDEX('Item Price Summary'!$O:$O,MATCH($D246,'Item Price Summary'!$G:$G,0))*V246*(1+W246),0)</f>
        <v>0.217584</v>
      </c>
      <c r="Z246" s="329"/>
      <c r="AA246" s="329"/>
      <c r="AB246" s="329"/>
      <c r="AC246" s="329"/>
      <c r="AD246" s="258">
        <v>27</v>
      </c>
      <c r="AE246" s="259">
        <v>0</v>
      </c>
      <c r="AF246" s="30" t="s">
        <v>2</v>
      </c>
      <c r="AG246" s="31">
        <f>IFERROR(INDEX('Item Price Summary'!$O:$O,MATCH($D246,'Item Price Summary'!$G:$G,0))*AD246*(1+AE246),0)</f>
        <v>0.326376</v>
      </c>
      <c r="AH246" s="340"/>
      <c r="AI246" s="340"/>
      <c r="AJ246" s="341"/>
      <c r="AK246" s="340"/>
      <c r="AL246" s="251">
        <v>27</v>
      </c>
      <c r="AM246" s="252">
        <v>0</v>
      </c>
      <c r="AN246" s="4" t="s">
        <v>2</v>
      </c>
      <c r="AO246" s="38">
        <f>IFERROR(INDEX('Item Price Summary'!$O:$O,MATCH($D246,'Item Price Summary'!$G:$G,0))*AL246*(1+AM246),0)</f>
        <v>0.326376</v>
      </c>
      <c r="AP246" s="329"/>
      <c r="AQ246" s="329"/>
      <c r="AR246" s="329"/>
      <c r="AS246" s="329"/>
    </row>
    <row r="247" spans="1:45" x14ac:dyDescent="0.25">
      <c r="A247">
        <f t="shared" si="225"/>
        <v>4</v>
      </c>
      <c r="B247" s="325"/>
      <c r="C247" s="326"/>
      <c r="D247" s="21" t="s">
        <v>907</v>
      </c>
      <c r="E247" s="21" t="s">
        <v>112</v>
      </c>
      <c r="F247" s="251">
        <v>5</v>
      </c>
      <c r="G247" s="252">
        <v>0</v>
      </c>
      <c r="H247" s="4" t="s">
        <v>2</v>
      </c>
      <c r="I247" s="12">
        <f>IFERROR(INDEX('Item Price Summary'!$O:$O,MATCH($D247,'Item Price Summary'!$G:$G,0))*F247*(1+G247),0)</f>
        <v>5.4276785714285708E-2</v>
      </c>
      <c r="J247" s="329"/>
      <c r="K247" s="329"/>
      <c r="L247" s="329"/>
      <c r="M247" s="329"/>
      <c r="N247" s="260">
        <v>7.5</v>
      </c>
      <c r="O247" s="252">
        <v>0</v>
      </c>
      <c r="P247" s="4" t="s">
        <v>186</v>
      </c>
      <c r="Q247" s="12">
        <f>IFERROR(INDEX('Item Price Summary'!$O:$O,MATCH($D247,'Item Price Summary'!$G:$G,0))*N247*(1+O247),0)</f>
        <v>8.1415178571428562E-2</v>
      </c>
      <c r="R247" s="329"/>
      <c r="S247" s="329"/>
      <c r="T247" s="329"/>
      <c r="U247" s="329"/>
      <c r="V247" s="251">
        <v>10</v>
      </c>
      <c r="W247" s="252">
        <v>0</v>
      </c>
      <c r="X247" s="4" t="s">
        <v>2</v>
      </c>
      <c r="Y247" s="12">
        <f>IFERROR(INDEX('Item Price Summary'!$O:$O,MATCH($D247,'Item Price Summary'!$G:$G,0))*V247*(1+W247),0)</f>
        <v>0.10855357142857142</v>
      </c>
      <c r="Z247" s="329"/>
      <c r="AA247" s="329"/>
      <c r="AB247" s="329"/>
      <c r="AC247" s="329"/>
      <c r="AD247" s="258">
        <v>15</v>
      </c>
      <c r="AE247" s="259">
        <v>0</v>
      </c>
      <c r="AF247" s="30" t="s">
        <v>2</v>
      </c>
      <c r="AG247" s="31">
        <f>IFERROR(INDEX('Item Price Summary'!$O:$O,MATCH($D247,'Item Price Summary'!$G:$G,0))*AD247*(1+AE247),0)</f>
        <v>0.16283035714285712</v>
      </c>
      <c r="AH247" s="340"/>
      <c r="AI247" s="340"/>
      <c r="AJ247" s="341"/>
      <c r="AK247" s="340"/>
      <c r="AL247" s="251">
        <v>15</v>
      </c>
      <c r="AM247" s="252">
        <v>0</v>
      </c>
      <c r="AN247" s="4" t="s">
        <v>2</v>
      </c>
      <c r="AO247" s="38">
        <f>IFERROR(INDEX('Item Price Summary'!$O:$O,MATCH($D247,'Item Price Summary'!$G:$G,0))*AL247*(1+AM247),0)</f>
        <v>0.16283035714285712</v>
      </c>
      <c r="AP247" s="329"/>
      <c r="AQ247" s="329"/>
      <c r="AR247" s="329"/>
      <c r="AS247" s="329"/>
    </row>
    <row r="248" spans="1:45" x14ac:dyDescent="0.25">
      <c r="A248">
        <f t="shared" si="225"/>
        <v>5</v>
      </c>
      <c r="B248" s="325"/>
      <c r="C248" s="326"/>
      <c r="D248" s="21" t="s">
        <v>908</v>
      </c>
      <c r="E248" s="21" t="s">
        <v>112</v>
      </c>
      <c r="F248" s="251">
        <v>5</v>
      </c>
      <c r="G248" s="252">
        <v>0</v>
      </c>
      <c r="H248" s="4" t="s">
        <v>2</v>
      </c>
      <c r="I248" s="12">
        <f>IFERROR(INDEX('Item Price Summary'!$O:$O,MATCH($D248,'Item Price Summary'!$G:$G,0))*F248*(1+G248),0)</f>
        <v>0.13656424242424242</v>
      </c>
      <c r="J248" s="329"/>
      <c r="K248" s="329"/>
      <c r="L248" s="329"/>
      <c r="M248" s="329"/>
      <c r="N248" s="260">
        <v>8</v>
      </c>
      <c r="O248" s="252">
        <v>0</v>
      </c>
      <c r="P248" s="4" t="s">
        <v>2</v>
      </c>
      <c r="Q248" s="12">
        <f>IFERROR(INDEX('Item Price Summary'!$O:$O,MATCH($D248,'Item Price Summary'!$G:$G,0))*N248*(1+O248),0)</f>
        <v>0.21850278787878788</v>
      </c>
      <c r="R248" s="329"/>
      <c r="S248" s="329"/>
      <c r="T248" s="329"/>
      <c r="U248" s="329"/>
      <c r="V248" s="251">
        <v>10</v>
      </c>
      <c r="W248" s="252">
        <v>0</v>
      </c>
      <c r="X248" s="4" t="s">
        <v>2</v>
      </c>
      <c r="Y248" s="12">
        <f>IFERROR(INDEX('Item Price Summary'!$O:$O,MATCH($D248,'Item Price Summary'!$G:$G,0))*V248*(1+W248),0)</f>
        <v>0.27312848484848484</v>
      </c>
      <c r="Z248" s="329"/>
      <c r="AA248" s="329"/>
      <c r="AB248" s="329"/>
      <c r="AC248" s="329"/>
      <c r="AD248" s="258">
        <v>10</v>
      </c>
      <c r="AE248" s="259">
        <v>0</v>
      </c>
      <c r="AF248" s="30" t="s">
        <v>2</v>
      </c>
      <c r="AG248" s="31">
        <f>IFERROR(INDEX('Item Price Summary'!$O:$O,MATCH($D248,'Item Price Summary'!$G:$G,0))*AD248*(1+AE248),0)</f>
        <v>0.27312848484848484</v>
      </c>
      <c r="AH248" s="340"/>
      <c r="AI248" s="340"/>
      <c r="AJ248" s="341"/>
      <c r="AK248" s="340"/>
      <c r="AL248" s="251">
        <v>10</v>
      </c>
      <c r="AM248" s="252">
        <v>0</v>
      </c>
      <c r="AN248" s="4" t="s">
        <v>2</v>
      </c>
      <c r="AO248" s="38">
        <f>IFERROR(INDEX('Item Price Summary'!$O:$O,MATCH($D248,'Item Price Summary'!$G:$G,0))*AL248*(1+AM248),0)</f>
        <v>0.27312848484848484</v>
      </c>
      <c r="AP248" s="329"/>
      <c r="AQ248" s="329"/>
      <c r="AR248" s="329"/>
      <c r="AS248" s="329"/>
    </row>
    <row r="249" spans="1:45" x14ac:dyDescent="0.25">
      <c r="A249">
        <f t="shared" si="225"/>
        <v>6</v>
      </c>
      <c r="B249" s="325"/>
      <c r="C249" s="326"/>
      <c r="D249" s="21" t="s">
        <v>435</v>
      </c>
      <c r="E249" s="21"/>
      <c r="F249" s="251"/>
      <c r="G249" s="252">
        <v>0</v>
      </c>
      <c r="H249" s="4" t="s">
        <v>2</v>
      </c>
      <c r="I249" s="38">
        <f>IFERROR(INDEX('Item Price Summary'!$O:$O,MATCH($D249,'Item Price Summary'!$G:$G,0))*F249*(1+G249),0)</f>
        <v>0</v>
      </c>
      <c r="J249" s="329"/>
      <c r="K249" s="329"/>
      <c r="L249" s="329"/>
      <c r="M249" s="329"/>
      <c r="N249" s="260"/>
      <c r="O249" s="252">
        <v>0</v>
      </c>
      <c r="P249" s="4" t="s">
        <v>2</v>
      </c>
      <c r="Q249" s="38">
        <f>IFERROR(INDEX('Item Price Summary'!$O:$O,MATCH($D249,'Item Price Summary'!$G:$G,0))*N249*(1+O249),0)</f>
        <v>0</v>
      </c>
      <c r="R249" s="329"/>
      <c r="S249" s="329"/>
      <c r="T249" s="329"/>
      <c r="U249" s="329"/>
      <c r="V249" s="251"/>
      <c r="W249" s="252">
        <v>0</v>
      </c>
      <c r="X249" s="4" t="s">
        <v>2</v>
      </c>
      <c r="Y249" s="38">
        <f>IFERROR(INDEX('Item Price Summary'!$O:$O,MATCH($D249,'Item Price Summary'!$G:$G,0))*V249*(1+W249),0)</f>
        <v>0</v>
      </c>
      <c r="Z249" s="329"/>
      <c r="AA249" s="329"/>
      <c r="AB249" s="329"/>
      <c r="AC249" s="329"/>
      <c r="AD249" s="258"/>
      <c r="AE249" s="259">
        <v>0</v>
      </c>
      <c r="AF249" s="30" t="s">
        <v>2</v>
      </c>
      <c r="AG249" s="33">
        <f>IFERROR(INDEX('Item Price Summary'!$O:$O,MATCH($D249,'Item Price Summary'!$G:$G,0))*AD249*(1+AE249),0)</f>
        <v>0</v>
      </c>
      <c r="AH249" s="340"/>
      <c r="AI249" s="340"/>
      <c r="AJ249" s="341"/>
      <c r="AK249" s="340"/>
      <c r="AL249" s="251"/>
      <c r="AM249" s="252">
        <v>0</v>
      </c>
      <c r="AN249" s="4" t="s">
        <v>2</v>
      </c>
      <c r="AO249" s="38">
        <f>IFERROR(INDEX('Item Price Summary'!$O:$O,MATCH($D249,'Item Price Summary'!$G:$G,0))*AL249*(1+AM249),0)</f>
        <v>0</v>
      </c>
      <c r="AP249" s="329"/>
      <c r="AQ249" s="329"/>
      <c r="AR249" s="329"/>
      <c r="AS249" s="329"/>
    </row>
    <row r="250" spans="1:45" x14ac:dyDescent="0.25">
      <c r="A250">
        <f t="shared" si="225"/>
        <v>7</v>
      </c>
      <c r="B250" s="325"/>
      <c r="C250" s="326"/>
      <c r="D250" s="21" t="s">
        <v>435</v>
      </c>
      <c r="E250" s="21"/>
      <c r="F250" s="251"/>
      <c r="G250" s="252">
        <v>0</v>
      </c>
      <c r="H250" s="4" t="s">
        <v>2</v>
      </c>
      <c r="I250" s="38">
        <f>IFERROR(INDEX('Item Price Summary'!$O:$O,MATCH($D250,'Item Price Summary'!$G:$G,0))*F250*(1+G250),0)</f>
        <v>0</v>
      </c>
      <c r="J250" s="329"/>
      <c r="K250" s="329"/>
      <c r="L250" s="329"/>
      <c r="M250" s="329"/>
      <c r="N250" s="260"/>
      <c r="O250" s="252">
        <v>0</v>
      </c>
      <c r="P250" s="4" t="s">
        <v>2</v>
      </c>
      <c r="Q250" s="38">
        <f>IFERROR(INDEX('Item Price Summary'!$O:$O,MATCH($D250,'Item Price Summary'!$G:$G,0))*N250*(1+O250),0)</f>
        <v>0</v>
      </c>
      <c r="R250" s="329"/>
      <c r="S250" s="329"/>
      <c r="T250" s="329"/>
      <c r="U250" s="329"/>
      <c r="V250" s="251"/>
      <c r="W250" s="252">
        <v>0</v>
      </c>
      <c r="X250" s="4" t="s">
        <v>2</v>
      </c>
      <c r="Y250" s="38">
        <f>IFERROR(INDEX('Item Price Summary'!$O:$O,MATCH($D250,'Item Price Summary'!$G:$G,0))*V250*(1+W250),0)</f>
        <v>0</v>
      </c>
      <c r="Z250" s="329"/>
      <c r="AA250" s="329"/>
      <c r="AB250" s="329"/>
      <c r="AC250" s="329"/>
      <c r="AD250" s="258"/>
      <c r="AE250" s="259">
        <v>0</v>
      </c>
      <c r="AF250" s="30" t="s">
        <v>2</v>
      </c>
      <c r="AG250" s="33">
        <f>IFERROR(INDEX('Item Price Summary'!$O:$O,MATCH($D250,'Item Price Summary'!$G:$G,0))*AD250*(1+AE250),0)</f>
        <v>0</v>
      </c>
      <c r="AH250" s="340"/>
      <c r="AI250" s="340"/>
      <c r="AJ250" s="341"/>
      <c r="AK250" s="340"/>
      <c r="AL250" s="251"/>
      <c r="AM250" s="252">
        <v>0</v>
      </c>
      <c r="AN250" s="4" t="s">
        <v>2</v>
      </c>
      <c r="AO250" s="38">
        <f>IFERROR(INDEX('Item Price Summary'!$O:$O,MATCH($D250,'Item Price Summary'!$G:$G,0))*AL250*(1+AM250),0)</f>
        <v>0</v>
      </c>
      <c r="AP250" s="329"/>
      <c r="AQ250" s="329"/>
      <c r="AR250" s="329"/>
      <c r="AS250" s="329"/>
    </row>
    <row r="251" spans="1:45" x14ac:dyDescent="0.25">
      <c r="A251">
        <f t="shared" si="225"/>
        <v>8</v>
      </c>
      <c r="B251" s="325"/>
      <c r="C251" s="326"/>
      <c r="D251" s="21" t="s">
        <v>435</v>
      </c>
      <c r="E251" s="21"/>
      <c r="F251" s="251"/>
      <c r="G251" s="252">
        <v>0</v>
      </c>
      <c r="H251" s="4" t="s">
        <v>2</v>
      </c>
      <c r="I251" s="38">
        <f>IFERROR(INDEX('Item Price Summary'!$O:$O,MATCH($D251,'Item Price Summary'!$G:$G,0))*F251*(1+G251),0)</f>
        <v>0</v>
      </c>
      <c r="J251" s="329"/>
      <c r="K251" s="329"/>
      <c r="L251" s="329"/>
      <c r="M251" s="329"/>
      <c r="N251" s="260"/>
      <c r="O251" s="252">
        <v>0</v>
      </c>
      <c r="P251" s="4" t="s">
        <v>2</v>
      </c>
      <c r="Q251" s="38">
        <f>IFERROR(INDEX('Item Price Summary'!$O:$O,MATCH($D251,'Item Price Summary'!$G:$G,0))*N251*(1+O251),0)</f>
        <v>0</v>
      </c>
      <c r="R251" s="329"/>
      <c r="S251" s="329"/>
      <c r="T251" s="329"/>
      <c r="U251" s="329"/>
      <c r="V251" s="251"/>
      <c r="W251" s="252">
        <v>0</v>
      </c>
      <c r="X251" s="4" t="s">
        <v>2</v>
      </c>
      <c r="Y251" s="38">
        <f>IFERROR(INDEX('Item Price Summary'!$O:$O,MATCH($D251,'Item Price Summary'!$G:$G,0))*V251*(1+W251),0)</f>
        <v>0</v>
      </c>
      <c r="Z251" s="329"/>
      <c r="AA251" s="329"/>
      <c r="AB251" s="329"/>
      <c r="AC251" s="329"/>
      <c r="AD251" s="258"/>
      <c r="AE251" s="259">
        <v>0</v>
      </c>
      <c r="AF251" s="30" t="s">
        <v>2</v>
      </c>
      <c r="AG251" s="33">
        <f>IFERROR(INDEX('Item Price Summary'!$O:$O,MATCH($D251,'Item Price Summary'!$G:$G,0))*AD251*(1+AE251),0)</f>
        <v>0</v>
      </c>
      <c r="AH251" s="340"/>
      <c r="AI251" s="340"/>
      <c r="AJ251" s="341"/>
      <c r="AK251" s="340"/>
      <c r="AL251" s="251"/>
      <c r="AM251" s="252">
        <v>0</v>
      </c>
      <c r="AN251" s="4" t="s">
        <v>2</v>
      </c>
      <c r="AO251" s="38">
        <f>IFERROR(INDEX('Item Price Summary'!$O:$O,MATCH($D251,'Item Price Summary'!$G:$G,0))*AL251*(1+AM251),0)</f>
        <v>0</v>
      </c>
      <c r="AP251" s="329"/>
      <c r="AQ251" s="329"/>
      <c r="AR251" s="329"/>
      <c r="AS251" s="329"/>
    </row>
    <row r="252" spans="1:45" x14ac:dyDescent="0.25">
      <c r="A252">
        <f t="shared" si="225"/>
        <v>9</v>
      </c>
      <c r="B252" s="325"/>
      <c r="C252" s="326"/>
      <c r="D252" s="21" t="s">
        <v>435</v>
      </c>
      <c r="E252" s="21"/>
      <c r="F252" s="251"/>
      <c r="G252" s="252">
        <v>0</v>
      </c>
      <c r="H252" s="4" t="s">
        <v>2</v>
      </c>
      <c r="I252" s="38">
        <f>IFERROR(INDEX('Item Price Summary'!$O:$O,MATCH($D252,'Item Price Summary'!$G:$G,0))*F252*(1+G252),0)</f>
        <v>0</v>
      </c>
      <c r="J252" s="329"/>
      <c r="K252" s="329"/>
      <c r="L252" s="329"/>
      <c r="M252" s="329"/>
      <c r="N252" s="260"/>
      <c r="O252" s="252">
        <v>0</v>
      </c>
      <c r="P252" s="4" t="s">
        <v>2</v>
      </c>
      <c r="Q252" s="38">
        <f>IFERROR(INDEX('Item Price Summary'!$O:$O,MATCH($D252,'Item Price Summary'!$G:$G,0))*N252*(1+O252),0)</f>
        <v>0</v>
      </c>
      <c r="R252" s="329"/>
      <c r="S252" s="329"/>
      <c r="T252" s="329"/>
      <c r="U252" s="329"/>
      <c r="V252" s="251"/>
      <c r="W252" s="252">
        <v>0</v>
      </c>
      <c r="X252" s="4" t="s">
        <v>2</v>
      </c>
      <c r="Y252" s="38">
        <f>IFERROR(INDEX('Item Price Summary'!$O:$O,MATCH($D252,'Item Price Summary'!$G:$G,0))*V252*(1+W252),0)</f>
        <v>0</v>
      </c>
      <c r="Z252" s="329"/>
      <c r="AA252" s="329"/>
      <c r="AB252" s="329"/>
      <c r="AC252" s="329"/>
      <c r="AD252" s="258"/>
      <c r="AE252" s="259">
        <v>0</v>
      </c>
      <c r="AF252" s="30" t="s">
        <v>2</v>
      </c>
      <c r="AG252" s="33">
        <f>IFERROR(INDEX('Item Price Summary'!$O:$O,MATCH($D252,'Item Price Summary'!$G:$G,0))*AD252*(1+AE252),0)</f>
        <v>0</v>
      </c>
      <c r="AH252" s="340"/>
      <c r="AI252" s="340"/>
      <c r="AJ252" s="341"/>
      <c r="AK252" s="340"/>
      <c r="AL252" s="251"/>
      <c r="AM252" s="252">
        <v>0</v>
      </c>
      <c r="AN252" s="4" t="s">
        <v>2</v>
      </c>
      <c r="AO252" s="38">
        <f>IFERROR(INDEX('Item Price Summary'!$O:$O,MATCH($D252,'Item Price Summary'!$G:$G,0))*AL252*(1+AM252),0)</f>
        <v>0</v>
      </c>
      <c r="AP252" s="329"/>
      <c r="AQ252" s="329"/>
      <c r="AR252" s="329"/>
      <c r="AS252" s="329"/>
    </row>
    <row r="253" spans="1:45" x14ac:dyDescent="0.25">
      <c r="A253">
        <f t="shared" si="225"/>
        <v>10</v>
      </c>
      <c r="B253" s="325"/>
      <c r="C253" s="326"/>
      <c r="D253" s="21" t="s">
        <v>435</v>
      </c>
      <c r="E253" s="21"/>
      <c r="F253" s="251"/>
      <c r="G253" s="252">
        <v>0</v>
      </c>
      <c r="H253" s="4" t="s">
        <v>2</v>
      </c>
      <c r="I253" s="12">
        <f>IFERROR(INDEX('Item Price Summary'!$O:$O,MATCH($D253,'Item Price Summary'!$G:$G,0))*F253*(1+G253),0)</f>
        <v>0</v>
      </c>
      <c r="J253" s="329"/>
      <c r="K253" s="329"/>
      <c r="L253" s="329"/>
      <c r="M253" s="329"/>
      <c r="N253" s="260"/>
      <c r="O253" s="252">
        <v>0</v>
      </c>
      <c r="P253" s="4" t="s">
        <v>2</v>
      </c>
      <c r="Q253" s="12">
        <f>IFERROR(INDEX('Item Price Summary'!$O:$O,MATCH($D253,'Item Price Summary'!$G:$G,0))*N253*(1+O253),0)</f>
        <v>0</v>
      </c>
      <c r="R253" s="329"/>
      <c r="S253" s="329"/>
      <c r="T253" s="329"/>
      <c r="U253" s="329"/>
      <c r="V253" s="251"/>
      <c r="W253" s="252">
        <v>0</v>
      </c>
      <c r="X253" s="4" t="s">
        <v>2</v>
      </c>
      <c r="Y253" s="12">
        <f>IFERROR(INDEX('Item Price Summary'!$O:$O,MATCH($D253,'Item Price Summary'!$G:$G,0))*V253*(1+W253),0)</f>
        <v>0</v>
      </c>
      <c r="Z253" s="329"/>
      <c r="AA253" s="329"/>
      <c r="AB253" s="329"/>
      <c r="AC253" s="329"/>
      <c r="AD253" s="258"/>
      <c r="AE253" s="259">
        <v>0</v>
      </c>
      <c r="AF253" s="30"/>
      <c r="AG253" s="31">
        <f>IFERROR(INDEX('Item Price Summary'!$O:$O,MATCH($D253,'Item Price Summary'!$G:$G,0))*AD253*(1+AE253),0)</f>
        <v>0</v>
      </c>
      <c r="AH253" s="340"/>
      <c r="AI253" s="340"/>
      <c r="AJ253" s="341"/>
      <c r="AK253" s="340"/>
      <c r="AL253" s="251"/>
      <c r="AM253" s="252">
        <v>0</v>
      </c>
      <c r="AN253" s="4" t="s">
        <v>2</v>
      </c>
      <c r="AO253" s="38">
        <f>IFERROR(INDEX('Item Price Summary'!$O:$O,MATCH($D253,'Item Price Summary'!$G:$G,0))*AL253*(1+AM253),0)</f>
        <v>0</v>
      </c>
      <c r="AP253" s="329"/>
      <c r="AQ253" s="329"/>
      <c r="AR253" s="329"/>
      <c r="AS253" s="329"/>
    </row>
    <row r="254" spans="1:45" x14ac:dyDescent="0.25">
      <c r="A254">
        <v>1</v>
      </c>
      <c r="B254" s="325"/>
      <c r="C254" s="326" t="s">
        <v>969</v>
      </c>
      <c r="D254" s="21" t="s">
        <v>49</v>
      </c>
      <c r="E254" s="21"/>
      <c r="F254" s="251">
        <v>100</v>
      </c>
      <c r="G254" s="252">
        <v>0.02</v>
      </c>
      <c r="H254" s="4" t="s">
        <v>2</v>
      </c>
      <c r="I254" s="12">
        <f>IFERROR(INDEX('Item Price Summary'!$O:$O,MATCH($D254,'Item Price Summary'!$G:$G,0))*F254*(1+G254),0)</f>
        <v>0.75820662768031188</v>
      </c>
      <c r="J254" s="331">
        <f>SUM(I254:I263)</f>
        <v>1.1099154133945974</v>
      </c>
      <c r="K254" s="329">
        <f>J254/$G$4</f>
        <v>0.16690457344279661</v>
      </c>
      <c r="L254" s="331">
        <f>SUM(I254:I263)+$H$4</f>
        <v>1.363567080061264</v>
      </c>
      <c r="M254" s="329">
        <f>L254/$G$4</f>
        <v>0.20504768121222014</v>
      </c>
      <c r="N254" s="260">
        <v>150</v>
      </c>
      <c r="O254" s="252">
        <v>0.02</v>
      </c>
      <c r="P254" s="4" t="s">
        <v>2</v>
      </c>
      <c r="Q254" s="12">
        <f>IFERROR(INDEX('Item Price Summary'!$O:$O,MATCH($D254,'Item Price Summary'!$G:$G,0))*N254*(1+O254),0)</f>
        <v>1.1373099415204677</v>
      </c>
      <c r="R254" s="331">
        <f>SUM(Q254:Q263)</f>
        <v>1.6735731200918964</v>
      </c>
      <c r="S254" s="329">
        <f>R254/$G$5</f>
        <v>0.21876772811658776</v>
      </c>
      <c r="T254" s="331">
        <f>SUM(Q254:Q263)+$H$5</f>
        <v>1.9323947867585631</v>
      </c>
      <c r="U254" s="329">
        <f>T254/$G$5</f>
        <v>0.25260062572007358</v>
      </c>
      <c r="V254" s="251">
        <v>200</v>
      </c>
      <c r="W254" s="252">
        <v>0.02</v>
      </c>
      <c r="X254" s="4" t="s">
        <v>2</v>
      </c>
      <c r="Y254" s="12">
        <f>IFERROR(INDEX('Item Price Summary'!$O:$O,MATCH($D254,'Item Price Summary'!$G:$G,0))*V254*(1+W254),0)</f>
        <v>1.5164132553606238</v>
      </c>
      <c r="Z254" s="331">
        <f>SUM(Y254:Y263)</f>
        <v>2.2198308267891949</v>
      </c>
      <c r="AA254" s="329">
        <f>Z254/$G$6</f>
        <v>0.25662784124730575</v>
      </c>
      <c r="AB254" s="331">
        <f>SUM(Y254:Y263)+$H$6</f>
        <v>2.5120424934558616</v>
      </c>
      <c r="AC254" s="329">
        <f>AB254/$G$6</f>
        <v>0.29040953681570653</v>
      </c>
      <c r="AD254" s="258">
        <v>300</v>
      </c>
      <c r="AE254" s="259">
        <v>0.02</v>
      </c>
      <c r="AF254" s="30" t="s">
        <v>2</v>
      </c>
      <c r="AG254" s="31">
        <f>IFERROR(INDEX('Item Price Summary'!$O:$O,MATCH($D254,'Item Price Summary'!$G:$G,0))*AD254*(1+AE254),0)</f>
        <v>2.2746198830409354</v>
      </c>
      <c r="AH254" s="341">
        <f>SUM(AG254:AG263)</f>
        <v>3.2427462401837928</v>
      </c>
      <c r="AI254" s="340" t="e">
        <f>AH254/$G$7</f>
        <v>#VALUE!</v>
      </c>
      <c r="AJ254" s="341" t="e">
        <f>SUM(AG254:AG263)+$H$7</f>
        <v>#VALUE!</v>
      </c>
      <c r="AK254" s="340" t="e">
        <f>AJ254/$G$7</f>
        <v>#VALUE!</v>
      </c>
      <c r="AL254" s="251">
        <v>300</v>
      </c>
      <c r="AM254" s="252">
        <v>0.02</v>
      </c>
      <c r="AN254" s="4" t="s">
        <v>2</v>
      </c>
      <c r="AO254" s="38">
        <f>IFERROR(INDEX('Item Price Summary'!$O:$O,MATCH($D254,'Item Price Summary'!$G:$G,0))*AL254*(1+AM254),0)</f>
        <v>2.2746198830409354</v>
      </c>
      <c r="AP254" s="331">
        <f>SUM(AO254:AO263)</f>
        <v>3.2427462401837928</v>
      </c>
      <c r="AQ254" s="329">
        <f t="shared" ref="AQ254" si="226">AP254/$G$8</f>
        <v>0.30448321504073173</v>
      </c>
      <c r="AR254" s="331">
        <f t="shared" ref="AR254" si="227">SUM(AO254:AO263)+$H$8</f>
        <v>3.9585995735171262</v>
      </c>
      <c r="AS254" s="329">
        <f t="shared" ref="AS254" si="228">AR254/$G$8</f>
        <v>0.37169949047109163</v>
      </c>
    </row>
    <row r="255" spans="1:45" x14ac:dyDescent="0.25">
      <c r="A255">
        <f>A254+1</f>
        <v>2</v>
      </c>
      <c r="B255" s="325"/>
      <c r="C255" s="326"/>
      <c r="D255" s="21" t="s">
        <v>54</v>
      </c>
      <c r="E255" s="21" t="s">
        <v>110</v>
      </c>
      <c r="F255" s="251">
        <v>15</v>
      </c>
      <c r="G255" s="252">
        <v>0</v>
      </c>
      <c r="H255" s="4" t="s">
        <v>2</v>
      </c>
      <c r="I255" s="12">
        <f>IFERROR(INDEX('Item Price Summary'!$O:$O,MATCH($D255,'Item Price Summary'!$G:$G,0))*F255*(1+G255),0)</f>
        <v>0.10164000000000001</v>
      </c>
      <c r="J255" s="329"/>
      <c r="K255" s="329"/>
      <c r="L255" s="329"/>
      <c r="M255" s="329"/>
      <c r="N255" s="260">
        <v>22.5</v>
      </c>
      <c r="O255" s="252">
        <v>0</v>
      </c>
      <c r="P255" s="4" t="s">
        <v>2</v>
      </c>
      <c r="Q255" s="12">
        <f>IFERROR(INDEX('Item Price Summary'!$O:$O,MATCH($D255,'Item Price Summary'!$G:$G,0))*N255*(1+O255),0)</f>
        <v>0.15246000000000001</v>
      </c>
      <c r="R255" s="329"/>
      <c r="S255" s="329"/>
      <c r="T255" s="329"/>
      <c r="U255" s="329"/>
      <c r="V255" s="251">
        <v>30</v>
      </c>
      <c r="W255" s="252">
        <v>0</v>
      </c>
      <c r="X255" s="4" t="s">
        <v>2</v>
      </c>
      <c r="Y255" s="12">
        <f>IFERROR(INDEX('Item Price Summary'!$O:$O,MATCH($D255,'Item Price Summary'!$G:$G,0))*V255*(1+W255),0)</f>
        <v>0.20328000000000002</v>
      </c>
      <c r="Z255" s="329"/>
      <c r="AA255" s="329"/>
      <c r="AB255" s="329"/>
      <c r="AC255" s="329"/>
      <c r="AD255" s="258">
        <v>45</v>
      </c>
      <c r="AE255" s="259">
        <v>0</v>
      </c>
      <c r="AF255" s="30" t="s">
        <v>2</v>
      </c>
      <c r="AG255" s="31">
        <f>IFERROR(INDEX('Item Price Summary'!$O:$O,MATCH($D255,'Item Price Summary'!$G:$G,0))*AD255*(1+AE255),0)</f>
        <v>0.30492000000000002</v>
      </c>
      <c r="AH255" s="340"/>
      <c r="AI255" s="340"/>
      <c r="AJ255" s="341"/>
      <c r="AK255" s="340"/>
      <c r="AL255" s="251">
        <v>45</v>
      </c>
      <c r="AM255" s="252">
        <v>0</v>
      </c>
      <c r="AN255" s="4" t="s">
        <v>2</v>
      </c>
      <c r="AO255" s="38">
        <f>IFERROR(INDEX('Item Price Summary'!$O:$O,MATCH($D255,'Item Price Summary'!$G:$G,0))*AL255*(1+AM255),0)</f>
        <v>0.30492000000000002</v>
      </c>
      <c r="AP255" s="329"/>
      <c r="AQ255" s="329"/>
      <c r="AR255" s="329"/>
      <c r="AS255" s="329"/>
    </row>
    <row r="256" spans="1:45" x14ac:dyDescent="0.25">
      <c r="A256">
        <f t="shared" ref="A256:A263" si="229">A255+1</f>
        <v>3</v>
      </c>
      <c r="B256" s="325"/>
      <c r="C256" s="326"/>
      <c r="D256" s="21" t="s">
        <v>58</v>
      </c>
      <c r="E256" s="21" t="s">
        <v>110</v>
      </c>
      <c r="F256" s="251">
        <v>9</v>
      </c>
      <c r="G256" s="252">
        <v>0</v>
      </c>
      <c r="H256" s="4" t="s">
        <v>2</v>
      </c>
      <c r="I256" s="12">
        <f>IFERROR(INDEX('Item Price Summary'!$O:$O,MATCH($D256,'Item Price Summary'!$G:$G,0))*F256*(1+G256),0)</f>
        <v>0.108792</v>
      </c>
      <c r="J256" s="329"/>
      <c r="K256" s="329"/>
      <c r="L256" s="329"/>
      <c r="M256" s="329"/>
      <c r="N256" s="260">
        <v>13.5</v>
      </c>
      <c r="O256" s="252">
        <v>0</v>
      </c>
      <c r="P256" s="4" t="s">
        <v>2</v>
      </c>
      <c r="Q256" s="12">
        <f>IFERROR(INDEX('Item Price Summary'!$O:$O,MATCH($D256,'Item Price Summary'!$G:$G,0))*N256*(1+O256),0)</f>
        <v>0.163188</v>
      </c>
      <c r="R256" s="329"/>
      <c r="S256" s="329"/>
      <c r="T256" s="329"/>
      <c r="U256" s="329"/>
      <c r="V256" s="251">
        <v>18</v>
      </c>
      <c r="W256" s="252">
        <v>0</v>
      </c>
      <c r="X256" s="4" t="s">
        <v>2</v>
      </c>
      <c r="Y256" s="12">
        <f>IFERROR(INDEX('Item Price Summary'!$O:$O,MATCH($D256,'Item Price Summary'!$G:$G,0))*V256*(1+W256),0)</f>
        <v>0.217584</v>
      </c>
      <c r="Z256" s="329"/>
      <c r="AA256" s="329"/>
      <c r="AB256" s="329"/>
      <c r="AC256" s="329"/>
      <c r="AD256" s="258">
        <v>27</v>
      </c>
      <c r="AE256" s="259">
        <v>0</v>
      </c>
      <c r="AF256" s="30" t="s">
        <v>2</v>
      </c>
      <c r="AG256" s="31">
        <f>IFERROR(INDEX('Item Price Summary'!$O:$O,MATCH($D256,'Item Price Summary'!$G:$G,0))*AD256*(1+AE256),0)</f>
        <v>0.326376</v>
      </c>
      <c r="AH256" s="340"/>
      <c r="AI256" s="340"/>
      <c r="AJ256" s="341"/>
      <c r="AK256" s="340"/>
      <c r="AL256" s="251">
        <v>27</v>
      </c>
      <c r="AM256" s="252">
        <v>0</v>
      </c>
      <c r="AN256" s="4" t="s">
        <v>2</v>
      </c>
      <c r="AO256" s="38">
        <f>IFERROR(INDEX('Item Price Summary'!$O:$O,MATCH($D256,'Item Price Summary'!$G:$G,0))*AL256*(1+AM256),0)</f>
        <v>0.326376</v>
      </c>
      <c r="AP256" s="329"/>
      <c r="AQ256" s="329"/>
      <c r="AR256" s="329"/>
      <c r="AS256" s="329"/>
    </row>
    <row r="257" spans="1:45" x14ac:dyDescent="0.25">
      <c r="A257">
        <f t="shared" si="229"/>
        <v>4</v>
      </c>
      <c r="B257" s="325"/>
      <c r="C257" s="326"/>
      <c r="D257" s="21" t="s">
        <v>907</v>
      </c>
      <c r="E257" s="21" t="s">
        <v>112</v>
      </c>
      <c r="F257" s="251">
        <v>5</v>
      </c>
      <c r="G257" s="252">
        <v>0</v>
      </c>
      <c r="H257" s="4" t="s">
        <v>2</v>
      </c>
      <c r="I257" s="12">
        <f>IFERROR(INDEX('Item Price Summary'!$O:$O,MATCH($D257,'Item Price Summary'!$G:$G,0))*F257*(1+G257),0)</f>
        <v>5.4276785714285708E-2</v>
      </c>
      <c r="J257" s="329"/>
      <c r="K257" s="329"/>
      <c r="L257" s="329"/>
      <c r="M257" s="329"/>
      <c r="N257" s="260">
        <v>7.5</v>
      </c>
      <c r="O257" s="252">
        <v>0</v>
      </c>
      <c r="P257" s="4" t="s">
        <v>186</v>
      </c>
      <c r="Q257" s="12">
        <f>IFERROR(INDEX('Item Price Summary'!$O:$O,MATCH($D257,'Item Price Summary'!$G:$G,0))*N257*(1+O257),0)</f>
        <v>8.1415178571428562E-2</v>
      </c>
      <c r="R257" s="329"/>
      <c r="S257" s="329"/>
      <c r="T257" s="329"/>
      <c r="U257" s="329"/>
      <c r="V257" s="251">
        <v>10</v>
      </c>
      <c r="W257" s="252">
        <v>0</v>
      </c>
      <c r="X257" s="4" t="s">
        <v>2</v>
      </c>
      <c r="Y257" s="12">
        <f>IFERROR(INDEX('Item Price Summary'!$O:$O,MATCH($D257,'Item Price Summary'!$G:$G,0))*V257*(1+W257),0)</f>
        <v>0.10855357142857142</v>
      </c>
      <c r="Z257" s="329"/>
      <c r="AA257" s="329"/>
      <c r="AB257" s="329"/>
      <c r="AC257" s="329"/>
      <c r="AD257" s="258">
        <v>15</v>
      </c>
      <c r="AE257" s="259">
        <v>0</v>
      </c>
      <c r="AF257" s="30" t="s">
        <v>2</v>
      </c>
      <c r="AG257" s="31">
        <f>IFERROR(INDEX('Item Price Summary'!$O:$O,MATCH($D257,'Item Price Summary'!$G:$G,0))*AD257*(1+AE257),0)</f>
        <v>0.16283035714285712</v>
      </c>
      <c r="AH257" s="340"/>
      <c r="AI257" s="340"/>
      <c r="AJ257" s="341"/>
      <c r="AK257" s="340"/>
      <c r="AL257" s="251">
        <v>15</v>
      </c>
      <c r="AM257" s="252">
        <v>0</v>
      </c>
      <c r="AN257" s="4" t="s">
        <v>2</v>
      </c>
      <c r="AO257" s="38">
        <f>IFERROR(INDEX('Item Price Summary'!$O:$O,MATCH($D257,'Item Price Summary'!$G:$G,0))*AL257*(1+AM257),0)</f>
        <v>0.16283035714285712</v>
      </c>
      <c r="AP257" s="329"/>
      <c r="AQ257" s="329"/>
      <c r="AR257" s="329"/>
      <c r="AS257" s="329"/>
    </row>
    <row r="258" spans="1:45" x14ac:dyDescent="0.25">
      <c r="A258">
        <f t="shared" si="229"/>
        <v>5</v>
      </c>
      <c r="B258" s="325"/>
      <c r="C258" s="326"/>
      <c r="D258" s="21" t="s">
        <v>953</v>
      </c>
      <c r="E258" s="21" t="s">
        <v>112</v>
      </c>
      <c r="F258" s="251">
        <v>5</v>
      </c>
      <c r="G258" s="252">
        <v>0</v>
      </c>
      <c r="H258" s="4" t="s">
        <v>2</v>
      </c>
      <c r="I258" s="12">
        <f>IFERROR(INDEX('Item Price Summary'!$O:$O,MATCH($D258,'Item Price Summary'!$G:$G,0))*F258*(1+G258),0)</f>
        <v>8.7000000000000008E-2</v>
      </c>
      <c r="J258" s="329"/>
      <c r="K258" s="329"/>
      <c r="L258" s="329"/>
      <c r="M258" s="329"/>
      <c r="N258" s="260">
        <v>8</v>
      </c>
      <c r="O258" s="252">
        <v>0</v>
      </c>
      <c r="P258" s="4" t="s">
        <v>2</v>
      </c>
      <c r="Q258" s="12">
        <f>IFERROR(INDEX('Item Price Summary'!$O:$O,MATCH($D258,'Item Price Summary'!$G:$G,0))*N258*(1+O258),0)</f>
        <v>0.13920000000000002</v>
      </c>
      <c r="R258" s="329"/>
      <c r="S258" s="329"/>
      <c r="T258" s="329"/>
      <c r="U258" s="329"/>
      <c r="V258" s="251">
        <v>10</v>
      </c>
      <c r="W258" s="252">
        <v>0</v>
      </c>
      <c r="X258" s="4" t="s">
        <v>2</v>
      </c>
      <c r="Y258" s="12">
        <f>IFERROR(INDEX('Item Price Summary'!$O:$O,MATCH($D258,'Item Price Summary'!$G:$G,0))*V258*(1+W258),0)</f>
        <v>0.17400000000000002</v>
      </c>
      <c r="Z258" s="329"/>
      <c r="AA258" s="329"/>
      <c r="AB258" s="329"/>
      <c r="AC258" s="329"/>
      <c r="AD258" s="258">
        <v>10</v>
      </c>
      <c r="AE258" s="259">
        <v>0</v>
      </c>
      <c r="AF258" s="30" t="s">
        <v>2</v>
      </c>
      <c r="AG258" s="31">
        <f>IFERROR(INDEX('Item Price Summary'!$O:$O,MATCH($D258,'Item Price Summary'!$G:$G,0))*AD258*(1+AE258),0)</f>
        <v>0.17400000000000002</v>
      </c>
      <c r="AH258" s="340"/>
      <c r="AI258" s="340"/>
      <c r="AJ258" s="341"/>
      <c r="AK258" s="340"/>
      <c r="AL258" s="251">
        <v>10</v>
      </c>
      <c r="AM258" s="252">
        <v>0</v>
      </c>
      <c r="AN258" s="4" t="s">
        <v>2</v>
      </c>
      <c r="AO258" s="38">
        <f>IFERROR(INDEX('Item Price Summary'!$O:$O,MATCH($D258,'Item Price Summary'!$G:$G,0))*AL258*(1+AM258),0)</f>
        <v>0.17400000000000002</v>
      </c>
      <c r="AP258" s="329"/>
      <c r="AQ258" s="329"/>
      <c r="AR258" s="329"/>
      <c r="AS258" s="329"/>
    </row>
    <row r="259" spans="1:45" x14ac:dyDescent="0.25">
      <c r="A259">
        <f t="shared" si="229"/>
        <v>6</v>
      </c>
      <c r="B259" s="325"/>
      <c r="C259" s="326"/>
      <c r="D259" s="21" t="s">
        <v>435</v>
      </c>
      <c r="E259" s="21"/>
      <c r="F259" s="251"/>
      <c r="G259" s="252">
        <v>0</v>
      </c>
      <c r="H259" s="4" t="s">
        <v>2</v>
      </c>
      <c r="I259" s="38">
        <f>IFERROR(INDEX('Item Price Summary'!$O:$O,MATCH($D259,'Item Price Summary'!$G:$G,0))*F259*(1+G259),0)</f>
        <v>0</v>
      </c>
      <c r="J259" s="329"/>
      <c r="K259" s="329"/>
      <c r="L259" s="329"/>
      <c r="M259" s="329"/>
      <c r="N259" s="260"/>
      <c r="O259" s="252">
        <v>0</v>
      </c>
      <c r="P259" s="4" t="s">
        <v>2</v>
      </c>
      <c r="Q259" s="38">
        <f>IFERROR(INDEX('Item Price Summary'!$O:$O,MATCH($D259,'Item Price Summary'!$G:$G,0))*N259*(1+O259),0)</f>
        <v>0</v>
      </c>
      <c r="R259" s="329"/>
      <c r="S259" s="329"/>
      <c r="T259" s="329"/>
      <c r="U259" s="329"/>
      <c r="V259" s="251"/>
      <c r="W259" s="252">
        <v>0</v>
      </c>
      <c r="X259" s="4" t="s">
        <v>2</v>
      </c>
      <c r="Y259" s="38">
        <f>IFERROR(INDEX('Item Price Summary'!$O:$O,MATCH($D259,'Item Price Summary'!$G:$G,0))*V259*(1+W259),0)</f>
        <v>0</v>
      </c>
      <c r="Z259" s="329"/>
      <c r="AA259" s="329"/>
      <c r="AB259" s="329"/>
      <c r="AC259" s="329"/>
      <c r="AD259" s="258"/>
      <c r="AE259" s="259">
        <v>0</v>
      </c>
      <c r="AF259" s="30" t="s">
        <v>2</v>
      </c>
      <c r="AG259" s="33">
        <f>IFERROR(INDEX('Item Price Summary'!$O:$O,MATCH($D259,'Item Price Summary'!$G:$G,0))*AD259*(1+AE259),0)</f>
        <v>0</v>
      </c>
      <c r="AH259" s="340"/>
      <c r="AI259" s="340"/>
      <c r="AJ259" s="341"/>
      <c r="AK259" s="340"/>
      <c r="AL259" s="251"/>
      <c r="AM259" s="252">
        <v>0</v>
      </c>
      <c r="AN259" s="4" t="s">
        <v>2</v>
      </c>
      <c r="AO259" s="38">
        <f>IFERROR(INDEX('Item Price Summary'!$O:$O,MATCH($D259,'Item Price Summary'!$G:$G,0))*AL259*(1+AM259),0)</f>
        <v>0</v>
      </c>
      <c r="AP259" s="329"/>
      <c r="AQ259" s="329"/>
      <c r="AR259" s="329"/>
      <c r="AS259" s="329"/>
    </row>
    <row r="260" spans="1:45" x14ac:dyDescent="0.25">
      <c r="A260">
        <f t="shared" si="229"/>
        <v>7</v>
      </c>
      <c r="B260" s="325"/>
      <c r="C260" s="326"/>
      <c r="D260" s="21" t="s">
        <v>435</v>
      </c>
      <c r="E260" s="21"/>
      <c r="F260" s="251"/>
      <c r="G260" s="252">
        <v>0</v>
      </c>
      <c r="H260" s="4" t="s">
        <v>2</v>
      </c>
      <c r="I260" s="38">
        <f>IFERROR(INDEX('Item Price Summary'!$O:$O,MATCH($D260,'Item Price Summary'!$G:$G,0))*F260*(1+G260),0)</f>
        <v>0</v>
      </c>
      <c r="J260" s="329"/>
      <c r="K260" s="329"/>
      <c r="L260" s="329"/>
      <c r="M260" s="329"/>
      <c r="N260" s="260"/>
      <c r="O260" s="252">
        <v>0</v>
      </c>
      <c r="P260" s="4" t="s">
        <v>2</v>
      </c>
      <c r="Q260" s="38">
        <f>IFERROR(INDEX('Item Price Summary'!$O:$O,MATCH($D260,'Item Price Summary'!$G:$G,0))*N260*(1+O260),0)</f>
        <v>0</v>
      </c>
      <c r="R260" s="329"/>
      <c r="S260" s="329"/>
      <c r="T260" s="329"/>
      <c r="U260" s="329"/>
      <c r="V260" s="251"/>
      <c r="W260" s="252">
        <v>0</v>
      </c>
      <c r="X260" s="4" t="s">
        <v>2</v>
      </c>
      <c r="Y260" s="38">
        <f>IFERROR(INDEX('Item Price Summary'!$O:$O,MATCH($D260,'Item Price Summary'!$G:$G,0))*V260*(1+W260),0)</f>
        <v>0</v>
      </c>
      <c r="Z260" s="329"/>
      <c r="AA260" s="329"/>
      <c r="AB260" s="329"/>
      <c r="AC260" s="329"/>
      <c r="AD260" s="258"/>
      <c r="AE260" s="259">
        <v>0</v>
      </c>
      <c r="AF260" s="30" t="s">
        <v>2</v>
      </c>
      <c r="AG260" s="33">
        <f>IFERROR(INDEX('Item Price Summary'!$O:$O,MATCH($D260,'Item Price Summary'!$G:$G,0))*AD260*(1+AE260),0)</f>
        <v>0</v>
      </c>
      <c r="AH260" s="340"/>
      <c r="AI260" s="340"/>
      <c r="AJ260" s="341"/>
      <c r="AK260" s="340"/>
      <c r="AL260" s="251"/>
      <c r="AM260" s="252">
        <v>0</v>
      </c>
      <c r="AN260" s="4" t="s">
        <v>2</v>
      </c>
      <c r="AO260" s="38">
        <f>IFERROR(INDEX('Item Price Summary'!$O:$O,MATCH($D260,'Item Price Summary'!$G:$G,0))*AL260*(1+AM260),0)</f>
        <v>0</v>
      </c>
      <c r="AP260" s="329"/>
      <c r="AQ260" s="329"/>
      <c r="AR260" s="329"/>
      <c r="AS260" s="329"/>
    </row>
    <row r="261" spans="1:45" x14ac:dyDescent="0.25">
      <c r="A261">
        <f t="shared" si="229"/>
        <v>8</v>
      </c>
      <c r="B261" s="325"/>
      <c r="C261" s="326"/>
      <c r="D261" s="21" t="s">
        <v>435</v>
      </c>
      <c r="E261" s="21"/>
      <c r="F261" s="251"/>
      <c r="G261" s="252">
        <v>0</v>
      </c>
      <c r="H261" s="4" t="s">
        <v>2</v>
      </c>
      <c r="I261" s="38">
        <f>IFERROR(INDEX('Item Price Summary'!$O:$O,MATCH($D261,'Item Price Summary'!$G:$G,0))*F261*(1+G261),0)</f>
        <v>0</v>
      </c>
      <c r="J261" s="329"/>
      <c r="K261" s="329"/>
      <c r="L261" s="329"/>
      <c r="M261" s="329"/>
      <c r="N261" s="260"/>
      <c r="O261" s="252">
        <v>0</v>
      </c>
      <c r="P261" s="4" t="s">
        <v>2</v>
      </c>
      <c r="Q261" s="38">
        <f>IFERROR(INDEX('Item Price Summary'!$O:$O,MATCH($D261,'Item Price Summary'!$G:$G,0))*N261*(1+O261),0)</f>
        <v>0</v>
      </c>
      <c r="R261" s="329"/>
      <c r="S261" s="329"/>
      <c r="T261" s="329"/>
      <c r="U261" s="329"/>
      <c r="V261" s="251"/>
      <c r="W261" s="252">
        <v>0</v>
      </c>
      <c r="X261" s="4" t="s">
        <v>2</v>
      </c>
      <c r="Y261" s="38">
        <f>IFERROR(INDEX('Item Price Summary'!$O:$O,MATCH($D261,'Item Price Summary'!$G:$G,0))*V261*(1+W261),0)</f>
        <v>0</v>
      </c>
      <c r="Z261" s="329"/>
      <c r="AA261" s="329"/>
      <c r="AB261" s="329"/>
      <c r="AC261" s="329"/>
      <c r="AD261" s="258"/>
      <c r="AE261" s="259">
        <v>0</v>
      </c>
      <c r="AF261" s="30" t="s">
        <v>2</v>
      </c>
      <c r="AG261" s="33">
        <f>IFERROR(INDEX('Item Price Summary'!$O:$O,MATCH($D261,'Item Price Summary'!$G:$G,0))*AD261*(1+AE261),0)</f>
        <v>0</v>
      </c>
      <c r="AH261" s="340"/>
      <c r="AI261" s="340"/>
      <c r="AJ261" s="341"/>
      <c r="AK261" s="340"/>
      <c r="AL261" s="251"/>
      <c r="AM261" s="252">
        <v>0</v>
      </c>
      <c r="AN261" s="4" t="s">
        <v>2</v>
      </c>
      <c r="AO261" s="38">
        <f>IFERROR(INDEX('Item Price Summary'!$O:$O,MATCH($D261,'Item Price Summary'!$G:$G,0))*AL261*(1+AM261),0)</f>
        <v>0</v>
      </c>
      <c r="AP261" s="329"/>
      <c r="AQ261" s="329"/>
      <c r="AR261" s="329"/>
      <c r="AS261" s="329"/>
    </row>
    <row r="262" spans="1:45" x14ac:dyDescent="0.25">
      <c r="A262">
        <f t="shared" si="229"/>
        <v>9</v>
      </c>
      <c r="B262" s="325"/>
      <c r="C262" s="326"/>
      <c r="D262" s="21" t="s">
        <v>435</v>
      </c>
      <c r="E262" s="21"/>
      <c r="F262" s="251"/>
      <c r="G262" s="252">
        <v>0</v>
      </c>
      <c r="H262" s="4" t="s">
        <v>2</v>
      </c>
      <c r="I262" s="38">
        <f>IFERROR(INDEX('Item Price Summary'!$O:$O,MATCH($D262,'Item Price Summary'!$G:$G,0))*F262*(1+G262),0)</f>
        <v>0</v>
      </c>
      <c r="J262" s="329"/>
      <c r="K262" s="329"/>
      <c r="L262" s="329"/>
      <c r="M262" s="329"/>
      <c r="N262" s="260"/>
      <c r="O262" s="252">
        <v>0</v>
      </c>
      <c r="P262" s="4" t="s">
        <v>2</v>
      </c>
      <c r="Q262" s="38">
        <f>IFERROR(INDEX('Item Price Summary'!$O:$O,MATCH($D262,'Item Price Summary'!$G:$G,0))*N262*(1+O262),0)</f>
        <v>0</v>
      </c>
      <c r="R262" s="329"/>
      <c r="S262" s="329"/>
      <c r="T262" s="329"/>
      <c r="U262" s="329"/>
      <c r="V262" s="251"/>
      <c r="W262" s="252">
        <v>0</v>
      </c>
      <c r="X262" s="4" t="s">
        <v>2</v>
      </c>
      <c r="Y262" s="38">
        <f>IFERROR(INDEX('Item Price Summary'!$O:$O,MATCH($D262,'Item Price Summary'!$G:$G,0))*V262*(1+W262),0)</f>
        <v>0</v>
      </c>
      <c r="Z262" s="329"/>
      <c r="AA262" s="329"/>
      <c r="AB262" s="329"/>
      <c r="AC262" s="329"/>
      <c r="AD262" s="258"/>
      <c r="AE262" s="259">
        <v>0</v>
      </c>
      <c r="AF262" s="30" t="s">
        <v>2</v>
      </c>
      <c r="AG262" s="33">
        <f>IFERROR(INDEX('Item Price Summary'!$O:$O,MATCH($D262,'Item Price Summary'!$G:$G,0))*AD262*(1+AE262),0)</f>
        <v>0</v>
      </c>
      <c r="AH262" s="340"/>
      <c r="AI262" s="340"/>
      <c r="AJ262" s="341"/>
      <c r="AK262" s="340"/>
      <c r="AL262" s="251"/>
      <c r="AM262" s="252">
        <v>0</v>
      </c>
      <c r="AN262" s="4" t="s">
        <v>2</v>
      </c>
      <c r="AO262" s="38">
        <f>IFERROR(INDEX('Item Price Summary'!$O:$O,MATCH($D262,'Item Price Summary'!$G:$G,0))*AL262*(1+AM262),0)</f>
        <v>0</v>
      </c>
      <c r="AP262" s="329"/>
      <c r="AQ262" s="329"/>
      <c r="AR262" s="329"/>
      <c r="AS262" s="329"/>
    </row>
    <row r="263" spans="1:45" x14ac:dyDescent="0.25">
      <c r="A263">
        <f t="shared" si="229"/>
        <v>10</v>
      </c>
      <c r="B263" s="325"/>
      <c r="C263" s="326"/>
      <c r="D263" s="21" t="s">
        <v>435</v>
      </c>
      <c r="E263" s="21"/>
      <c r="F263" s="251"/>
      <c r="G263" s="252">
        <v>0</v>
      </c>
      <c r="H263" s="4" t="s">
        <v>2</v>
      </c>
      <c r="I263" s="12">
        <f>IFERROR(INDEX('Item Price Summary'!$O:$O,MATCH($D263,'Item Price Summary'!$G:$G,0))*F263*(1+G263),0)</f>
        <v>0</v>
      </c>
      <c r="J263" s="329"/>
      <c r="K263" s="329"/>
      <c r="L263" s="329"/>
      <c r="M263" s="329"/>
      <c r="N263" s="260"/>
      <c r="O263" s="252">
        <v>0</v>
      </c>
      <c r="P263" s="4" t="s">
        <v>2</v>
      </c>
      <c r="Q263" s="12">
        <f>IFERROR(INDEX('Item Price Summary'!$O:$O,MATCH($D263,'Item Price Summary'!$G:$G,0))*N263*(1+O263),0)</f>
        <v>0</v>
      </c>
      <c r="R263" s="329"/>
      <c r="S263" s="329"/>
      <c r="T263" s="329"/>
      <c r="U263" s="329"/>
      <c r="V263" s="251"/>
      <c r="W263" s="252">
        <v>0</v>
      </c>
      <c r="X263" s="4" t="s">
        <v>2</v>
      </c>
      <c r="Y263" s="12">
        <f>IFERROR(INDEX('Item Price Summary'!$O:$O,MATCH($D263,'Item Price Summary'!$G:$G,0))*V263*(1+W263),0)</f>
        <v>0</v>
      </c>
      <c r="Z263" s="329"/>
      <c r="AA263" s="329"/>
      <c r="AB263" s="329"/>
      <c r="AC263" s="329"/>
      <c r="AD263" s="258"/>
      <c r="AE263" s="259">
        <v>0</v>
      </c>
      <c r="AF263" s="30"/>
      <c r="AG263" s="31">
        <f>IFERROR(INDEX('Item Price Summary'!$O:$O,MATCH($D263,'Item Price Summary'!$G:$G,0))*AD263*(1+AE263),0)</f>
        <v>0</v>
      </c>
      <c r="AH263" s="340"/>
      <c r="AI263" s="340"/>
      <c r="AJ263" s="341"/>
      <c r="AK263" s="340"/>
      <c r="AL263" s="251"/>
      <c r="AM263" s="252">
        <v>0</v>
      </c>
      <c r="AN263" s="4" t="s">
        <v>2</v>
      </c>
      <c r="AO263" s="38">
        <f>IFERROR(INDEX('Item Price Summary'!$O:$O,MATCH($D263,'Item Price Summary'!$G:$G,0))*AL263*(1+AM263),0)</f>
        <v>0</v>
      </c>
      <c r="AP263" s="329"/>
      <c r="AQ263" s="329"/>
      <c r="AR263" s="329"/>
      <c r="AS263" s="329"/>
    </row>
  </sheetData>
  <autoFilter ref="A13:AS263" xr:uid="{BC55B878-B09A-42FE-A78F-8718E851DBF6}">
    <filterColumn colId="9" showButton="0"/>
    <filterColumn colId="11" showButton="0"/>
    <filterColumn colId="17" showButton="0"/>
    <filterColumn colId="19" showButton="0"/>
    <filterColumn colId="25" showButton="0"/>
    <filterColumn colId="27" showButton="0"/>
    <filterColumn colId="33" showButton="0"/>
    <filterColumn colId="35" showButton="0"/>
    <filterColumn colId="41" showButton="0"/>
    <filterColumn colId="43" showButton="0"/>
  </autoFilter>
  <sortState xmlns:xlrd2="http://schemas.microsoft.com/office/spreadsheetml/2017/richdata2" ref="D96:AK103">
    <sortCondition descending="1" ref="D96:D103"/>
  </sortState>
  <mergeCells count="566">
    <mergeCell ref="AS214:AS223"/>
    <mergeCell ref="B214:B223"/>
    <mergeCell ref="C214:C223"/>
    <mergeCell ref="J214:J223"/>
    <mergeCell ref="K214:K223"/>
    <mergeCell ref="L214:L223"/>
    <mergeCell ref="M214:M223"/>
    <mergeCell ref="R214:R223"/>
    <mergeCell ref="S214:S223"/>
    <mergeCell ref="T214:T223"/>
    <mergeCell ref="U214:U223"/>
    <mergeCell ref="Z214:Z223"/>
    <mergeCell ref="AA214:AA223"/>
    <mergeCell ref="AB214:AB223"/>
    <mergeCell ref="AC214:AC223"/>
    <mergeCell ref="AH214:AH223"/>
    <mergeCell ref="AI214:AI223"/>
    <mergeCell ref="AJ214:AJ223"/>
    <mergeCell ref="U244:U253"/>
    <mergeCell ref="Z244:Z253"/>
    <mergeCell ref="AA244:AA253"/>
    <mergeCell ref="AB244:AB253"/>
    <mergeCell ref="AC244:AC253"/>
    <mergeCell ref="AH244:AH253"/>
    <mergeCell ref="AI244:AI253"/>
    <mergeCell ref="B224:B233"/>
    <mergeCell ref="C224:C233"/>
    <mergeCell ref="J224:J233"/>
    <mergeCell ref="K224:K233"/>
    <mergeCell ref="L224:L233"/>
    <mergeCell ref="B244:B253"/>
    <mergeCell ref="C244:C253"/>
    <mergeCell ref="J244:J253"/>
    <mergeCell ref="K244:K253"/>
    <mergeCell ref="L244:L253"/>
    <mergeCell ref="M244:M253"/>
    <mergeCell ref="R244:R253"/>
    <mergeCell ref="S244:S253"/>
    <mergeCell ref="T244:T253"/>
    <mergeCell ref="AR174:AR183"/>
    <mergeCell ref="AP174:AP183"/>
    <mergeCell ref="AP164:AP173"/>
    <mergeCell ref="AS174:AS183"/>
    <mergeCell ref="M224:M233"/>
    <mergeCell ref="R224:R233"/>
    <mergeCell ref="S224:S233"/>
    <mergeCell ref="T224:T233"/>
    <mergeCell ref="B234:B243"/>
    <mergeCell ref="C234:C243"/>
    <mergeCell ref="J234:J243"/>
    <mergeCell ref="K234:K243"/>
    <mergeCell ref="L234:L243"/>
    <mergeCell ref="M234:M243"/>
    <mergeCell ref="R234:R243"/>
    <mergeCell ref="S234:S243"/>
    <mergeCell ref="T234:T243"/>
    <mergeCell ref="AQ224:AQ233"/>
    <mergeCell ref="AR224:AR233"/>
    <mergeCell ref="AS224:AS233"/>
    <mergeCell ref="AK214:AK223"/>
    <mergeCell ref="AP214:AP223"/>
    <mergeCell ref="AQ214:AQ223"/>
    <mergeCell ref="AR214:AR223"/>
    <mergeCell ref="AI164:AI173"/>
    <mergeCell ref="AJ164:AJ173"/>
    <mergeCell ref="AI144:AI153"/>
    <mergeCell ref="Z144:Z153"/>
    <mergeCell ref="AS194:AS203"/>
    <mergeCell ref="AR194:AR203"/>
    <mergeCell ref="AQ194:AQ203"/>
    <mergeCell ref="AP204:AP213"/>
    <mergeCell ref="AQ204:AQ213"/>
    <mergeCell ref="AQ184:AQ193"/>
    <mergeCell ref="AR184:AR193"/>
    <mergeCell ref="AR144:AR153"/>
    <mergeCell ref="AK144:AK153"/>
    <mergeCell ref="AP184:AP193"/>
    <mergeCell ref="AQ164:AQ173"/>
    <mergeCell ref="AR164:AR173"/>
    <mergeCell ref="AR204:AR213"/>
    <mergeCell ref="AQ154:AQ163"/>
    <mergeCell ref="AR154:AR163"/>
    <mergeCell ref="AS184:AS193"/>
    <mergeCell ref="AP194:AP203"/>
    <mergeCell ref="AS164:AS173"/>
    <mergeCell ref="AK174:AK183"/>
    <mergeCell ref="AQ174:AQ183"/>
    <mergeCell ref="R114:R123"/>
    <mergeCell ref="T114:T123"/>
    <mergeCell ref="U114:U123"/>
    <mergeCell ref="Z154:Z163"/>
    <mergeCell ref="R154:R163"/>
    <mergeCell ref="AH154:AH163"/>
    <mergeCell ref="AK164:AK173"/>
    <mergeCell ref="AC194:AC203"/>
    <mergeCell ref="AH194:AH203"/>
    <mergeCell ref="R164:R173"/>
    <mergeCell ref="R144:R153"/>
    <mergeCell ref="T154:T163"/>
    <mergeCell ref="U154:U163"/>
    <mergeCell ref="AA154:AA163"/>
    <mergeCell ref="U184:U193"/>
    <mergeCell ref="Z184:Z193"/>
    <mergeCell ref="AA184:AA193"/>
    <mergeCell ref="AB184:AB193"/>
    <mergeCell ref="AC184:AC193"/>
    <mergeCell ref="AH184:AH193"/>
    <mergeCell ref="AI184:AI193"/>
    <mergeCell ref="AC174:AC183"/>
    <mergeCell ref="AI174:AI183"/>
    <mergeCell ref="AJ174:AJ183"/>
    <mergeCell ref="AH124:AH133"/>
    <mergeCell ref="S114:S123"/>
    <mergeCell ref="T144:T153"/>
    <mergeCell ref="Z164:Z173"/>
    <mergeCell ref="S164:S173"/>
    <mergeCell ref="T164:T173"/>
    <mergeCell ref="U164:U173"/>
    <mergeCell ref="AA144:AA153"/>
    <mergeCell ref="AB174:AB183"/>
    <mergeCell ref="AH174:AH183"/>
    <mergeCell ref="AC164:AC173"/>
    <mergeCell ref="AK124:AK133"/>
    <mergeCell ref="AP114:AP123"/>
    <mergeCell ref="AJ114:AJ123"/>
    <mergeCell ref="AK114:AK123"/>
    <mergeCell ref="AH164:AH173"/>
    <mergeCell ref="AB114:AB123"/>
    <mergeCell ref="AC114:AC123"/>
    <mergeCell ref="AH114:AH123"/>
    <mergeCell ref="AI114:AI123"/>
    <mergeCell ref="AI124:AI133"/>
    <mergeCell ref="AJ124:AJ133"/>
    <mergeCell ref="AP124:AP133"/>
    <mergeCell ref="AB164:AB173"/>
    <mergeCell ref="AC144:AC153"/>
    <mergeCell ref="AB144:AB153"/>
    <mergeCell ref="AJ144:AJ153"/>
    <mergeCell ref="AH134:AH143"/>
    <mergeCell ref="AI134:AI143"/>
    <mergeCell ref="AJ134:AJ143"/>
    <mergeCell ref="AB154:AB163"/>
    <mergeCell ref="AC154:AC163"/>
    <mergeCell ref="AI154:AI163"/>
    <mergeCell ref="AJ154:AJ163"/>
    <mergeCell ref="AK154:AK163"/>
    <mergeCell ref="AS154:AS163"/>
    <mergeCell ref="AP154:AP163"/>
    <mergeCell ref="AR114:AR123"/>
    <mergeCell ref="AP134:AP143"/>
    <mergeCell ref="K64:K73"/>
    <mergeCell ref="M64:M73"/>
    <mergeCell ref="S64:S73"/>
    <mergeCell ref="AB64:AB73"/>
    <mergeCell ref="AA64:AA73"/>
    <mergeCell ref="AB84:AB93"/>
    <mergeCell ref="R104:R113"/>
    <mergeCell ref="AB94:AB103"/>
    <mergeCell ref="AB74:AB83"/>
    <mergeCell ref="R124:R133"/>
    <mergeCell ref="S124:S133"/>
    <mergeCell ref="T124:T133"/>
    <mergeCell ref="U124:U133"/>
    <mergeCell ref="Z124:Z133"/>
    <mergeCell ref="AA124:AA133"/>
    <mergeCell ref="AB124:AB133"/>
    <mergeCell ref="AC124:AC133"/>
    <mergeCell ref="AR134:AR143"/>
    <mergeCell ref="AJ104:AJ113"/>
    <mergeCell ref="AP104:AP113"/>
    <mergeCell ref="AS104:AS113"/>
    <mergeCell ref="AS94:AS103"/>
    <mergeCell ref="AQ94:AQ103"/>
    <mergeCell ref="AP94:AP103"/>
    <mergeCell ref="J164:J173"/>
    <mergeCell ref="Z114:Z123"/>
    <mergeCell ref="AA114:AA123"/>
    <mergeCell ref="AR124:AR133"/>
    <mergeCell ref="AS124:AS133"/>
    <mergeCell ref="AA164:AA173"/>
    <mergeCell ref="S144:S153"/>
    <mergeCell ref="U144:U153"/>
    <mergeCell ref="R134:R143"/>
    <mergeCell ref="S134:S143"/>
    <mergeCell ref="T134:T143"/>
    <mergeCell ref="AS134:AS143"/>
    <mergeCell ref="U134:U143"/>
    <mergeCell ref="Z134:Z143"/>
    <mergeCell ref="AA134:AA143"/>
    <mergeCell ref="AB134:AB143"/>
    <mergeCell ref="AC134:AC143"/>
    <mergeCell ref="S154:S163"/>
    <mergeCell ref="J104:J113"/>
    <mergeCell ref="M164:M173"/>
    <mergeCell ref="B164:B173"/>
    <mergeCell ref="C164:C173"/>
    <mergeCell ref="K164:K173"/>
    <mergeCell ref="L164:L173"/>
    <mergeCell ref="AC94:AC103"/>
    <mergeCell ref="B154:B163"/>
    <mergeCell ref="C154:C163"/>
    <mergeCell ref="AS84:AS93"/>
    <mergeCell ref="AJ94:AJ103"/>
    <mergeCell ref="AH144:AH153"/>
    <mergeCell ref="AH104:AH113"/>
    <mergeCell ref="AK94:AK103"/>
    <mergeCell ref="AS114:AS123"/>
    <mergeCell ref="AP144:AP153"/>
    <mergeCell ref="AC84:AC93"/>
    <mergeCell ref="AK134:AK143"/>
    <mergeCell ref="AQ144:AQ153"/>
    <mergeCell ref="AI84:AI93"/>
    <mergeCell ref="AJ84:AJ93"/>
    <mergeCell ref="AS144:AS153"/>
    <mergeCell ref="AI94:AI103"/>
    <mergeCell ref="AQ114:AQ123"/>
    <mergeCell ref="AQ124:AQ133"/>
    <mergeCell ref="AQ134:AQ143"/>
    <mergeCell ref="C174:C183"/>
    <mergeCell ref="K174:K183"/>
    <mergeCell ref="L174:L183"/>
    <mergeCell ref="M174:M183"/>
    <mergeCell ref="S174:S183"/>
    <mergeCell ref="T174:T183"/>
    <mergeCell ref="U174:U183"/>
    <mergeCell ref="AA174:AA183"/>
    <mergeCell ref="J174:J183"/>
    <mergeCell ref="Z174:Z183"/>
    <mergeCell ref="R174:R183"/>
    <mergeCell ref="S104:S113"/>
    <mergeCell ref="T104:T113"/>
    <mergeCell ref="U104:U113"/>
    <mergeCell ref="AA104:AA113"/>
    <mergeCell ref="Z104:Z113"/>
    <mergeCell ref="AB104:AB113"/>
    <mergeCell ref="AC104:AC113"/>
    <mergeCell ref="Z94:Z103"/>
    <mergeCell ref="AA94:AA103"/>
    <mergeCell ref="S94:S103"/>
    <mergeCell ref="U94:U103"/>
    <mergeCell ref="L13:M13"/>
    <mergeCell ref="T24:T33"/>
    <mergeCell ref="E3:G3"/>
    <mergeCell ref="T84:T93"/>
    <mergeCell ref="R14:R23"/>
    <mergeCell ref="R24:R33"/>
    <mergeCell ref="R34:R43"/>
    <mergeCell ref="J14:J23"/>
    <mergeCell ref="AA24:AA33"/>
    <mergeCell ref="V11:AC12"/>
    <mergeCell ref="T44:T53"/>
    <mergeCell ref="T54:T63"/>
    <mergeCell ref="T13:U13"/>
    <mergeCell ref="J24:J33"/>
    <mergeCell ref="J34:J43"/>
    <mergeCell ref="U84:U93"/>
    <mergeCell ref="T64:T73"/>
    <mergeCell ref="J44:J53"/>
    <mergeCell ref="J54:J63"/>
    <mergeCell ref="S34:S43"/>
    <mergeCell ref="R44:R53"/>
    <mergeCell ref="T14:T23"/>
    <mergeCell ref="S74:S83"/>
    <mergeCell ref="M84:M93"/>
    <mergeCell ref="M94:M103"/>
    <mergeCell ref="R84:R93"/>
    <mergeCell ref="B94:B103"/>
    <mergeCell ref="F11:M12"/>
    <mergeCell ref="N11:U12"/>
    <mergeCell ref="B14:B23"/>
    <mergeCell ref="U54:U63"/>
    <mergeCell ref="U64:U73"/>
    <mergeCell ref="B24:B33"/>
    <mergeCell ref="B34:B43"/>
    <mergeCell ref="B44:B53"/>
    <mergeCell ref="B54:B63"/>
    <mergeCell ref="B64:B73"/>
    <mergeCell ref="B74:B83"/>
    <mergeCell ref="U74:U83"/>
    <mergeCell ref="C24:C33"/>
    <mergeCell ref="K24:K33"/>
    <mergeCell ref="J13:K13"/>
    <mergeCell ref="M14:M23"/>
    <mergeCell ref="S14:S23"/>
    <mergeCell ref="U14:U23"/>
    <mergeCell ref="T94:T103"/>
    <mergeCell ref="L94:L103"/>
    <mergeCell ref="R13:S13"/>
    <mergeCell ref="J94:J103"/>
    <mergeCell ref="C14:C23"/>
    <mergeCell ref="K14:K23"/>
    <mergeCell ref="M34:M43"/>
    <mergeCell ref="C64:C73"/>
    <mergeCell ref="L14:L23"/>
    <mergeCell ref="L24:L33"/>
    <mergeCell ref="L34:L43"/>
    <mergeCell ref="R94:R103"/>
    <mergeCell ref="C34:C43"/>
    <mergeCell ref="K34:K43"/>
    <mergeCell ref="C94:C103"/>
    <mergeCell ref="M24:M33"/>
    <mergeCell ref="J64:J73"/>
    <mergeCell ref="J74:J83"/>
    <mergeCell ref="J84:J93"/>
    <mergeCell ref="K94:K103"/>
    <mergeCell ref="C74:C83"/>
    <mergeCell ref="K74:K83"/>
    <mergeCell ref="M74:M83"/>
    <mergeCell ref="L44:L53"/>
    <mergeCell ref="L54:L63"/>
    <mergeCell ref="C84:C93"/>
    <mergeCell ref="K84:K93"/>
    <mergeCell ref="S84:S93"/>
    <mergeCell ref="K44:K53"/>
    <mergeCell ref="M44:M53"/>
    <mergeCell ref="S44:S53"/>
    <mergeCell ref="U44:U53"/>
    <mergeCell ref="AA44:AA53"/>
    <mergeCell ref="AC44:AC53"/>
    <mergeCell ref="C54:C63"/>
    <mergeCell ref="K54:K63"/>
    <mergeCell ref="M54:M63"/>
    <mergeCell ref="S54:S63"/>
    <mergeCell ref="AB44:AB53"/>
    <mergeCell ref="AB54:AB63"/>
    <mergeCell ref="AL11:AS12"/>
    <mergeCell ref="AQ14:AQ23"/>
    <mergeCell ref="AS14:AS23"/>
    <mergeCell ref="AQ24:AQ33"/>
    <mergeCell ref="AS24:AS33"/>
    <mergeCell ref="AI44:AI53"/>
    <mergeCell ref="AK44:AK53"/>
    <mergeCell ref="AI54:AI63"/>
    <mergeCell ref="AK54:AK63"/>
    <mergeCell ref="AD11:AK12"/>
    <mergeCell ref="AI14:AI23"/>
    <mergeCell ref="AK14:AK23"/>
    <mergeCell ref="AJ13:AK13"/>
    <mergeCell ref="AI24:AI33"/>
    <mergeCell ref="AK24:AK33"/>
    <mergeCell ref="AR13:AS13"/>
    <mergeCell ref="AJ14:AJ23"/>
    <mergeCell ref="AJ24:AJ33"/>
    <mergeCell ref="AS34:AS43"/>
    <mergeCell ref="AQ44:AQ53"/>
    <mergeCell ref="AQ54:AQ63"/>
    <mergeCell ref="AP13:AQ13"/>
    <mergeCell ref="AP14:AP23"/>
    <mergeCell ref="AP24:AP33"/>
    <mergeCell ref="AK64:AK73"/>
    <mergeCell ref="AS64:AS73"/>
    <mergeCell ref="AS44:AS53"/>
    <mergeCell ref="AR64:AR73"/>
    <mergeCell ref="AS74:AS83"/>
    <mergeCell ref="AQ84:AQ93"/>
    <mergeCell ref="AK74:AK83"/>
    <mergeCell ref="AP74:AP83"/>
    <mergeCell ref="AH74:AH83"/>
    <mergeCell ref="AJ74:AJ83"/>
    <mergeCell ref="AI74:AI83"/>
    <mergeCell ref="AQ64:AQ73"/>
    <mergeCell ref="AH84:AH93"/>
    <mergeCell ref="AJ54:AJ63"/>
    <mergeCell ref="AS54:AS63"/>
    <mergeCell ref="AR84:AR93"/>
    <mergeCell ref="AK84:AK93"/>
    <mergeCell ref="AP84:AP93"/>
    <mergeCell ref="AH64:AH73"/>
    <mergeCell ref="AI34:AI43"/>
    <mergeCell ref="AI64:AI73"/>
    <mergeCell ref="AB34:AB43"/>
    <mergeCell ref="Z13:AA13"/>
    <mergeCell ref="U34:U43"/>
    <mergeCell ref="AA34:AA43"/>
    <mergeCell ref="AC34:AC43"/>
    <mergeCell ref="AR94:AR103"/>
    <mergeCell ref="AK104:AK113"/>
    <mergeCell ref="AQ104:AQ113"/>
    <mergeCell ref="AR14:AR23"/>
    <mergeCell ref="AR24:AR33"/>
    <mergeCell ref="AR34:AR43"/>
    <mergeCell ref="AR44:AR53"/>
    <mergeCell ref="AR54:AR63"/>
    <mergeCell ref="AQ74:AQ83"/>
    <mergeCell ref="AR74:AR83"/>
    <mergeCell ref="AR104:AR113"/>
    <mergeCell ref="AK34:AK43"/>
    <mergeCell ref="AP34:AP43"/>
    <mergeCell ref="AP44:AP53"/>
    <mergeCell ref="AQ34:AQ43"/>
    <mergeCell ref="AP54:AP63"/>
    <mergeCell ref="AP64:AP73"/>
    <mergeCell ref="T34:T43"/>
    <mergeCell ref="AC74:AC83"/>
    <mergeCell ref="AJ64:AJ73"/>
    <mergeCell ref="Z74:Z83"/>
    <mergeCell ref="AB13:AC13"/>
    <mergeCell ref="AH13:AI13"/>
    <mergeCell ref="AJ34:AJ43"/>
    <mergeCell ref="AJ44:AJ53"/>
    <mergeCell ref="AC54:AC63"/>
    <mergeCell ref="Z54:Z63"/>
    <mergeCell ref="Z64:Z73"/>
    <mergeCell ref="Z14:Z23"/>
    <mergeCell ref="Z24:Z33"/>
    <mergeCell ref="U24:U33"/>
    <mergeCell ref="T74:T83"/>
    <mergeCell ref="AA74:AA83"/>
    <mergeCell ref="AA14:AA23"/>
    <mergeCell ref="AC14:AC23"/>
    <mergeCell ref="AB14:AB23"/>
    <mergeCell ref="AB24:AB33"/>
    <mergeCell ref="AH34:AH43"/>
    <mergeCell ref="AH44:AH53"/>
    <mergeCell ref="AH54:AH63"/>
    <mergeCell ref="AC64:AC73"/>
    <mergeCell ref="AH94:AH103"/>
    <mergeCell ref="AI104:AI113"/>
    <mergeCell ref="AH14:AH23"/>
    <mergeCell ref="AH24:AH33"/>
    <mergeCell ref="AC24:AC33"/>
    <mergeCell ref="R74:R83"/>
    <mergeCell ref="B104:B113"/>
    <mergeCell ref="C104:C113"/>
    <mergeCell ref="K104:K113"/>
    <mergeCell ref="L104:L113"/>
    <mergeCell ref="M104:M113"/>
    <mergeCell ref="L64:L73"/>
    <mergeCell ref="L74:L83"/>
    <mergeCell ref="L84:L93"/>
    <mergeCell ref="R54:R63"/>
    <mergeCell ref="R64:R73"/>
    <mergeCell ref="S24:S33"/>
    <mergeCell ref="Z44:Z53"/>
    <mergeCell ref="Z34:Z43"/>
    <mergeCell ref="AA84:AA93"/>
    <mergeCell ref="Z84:Z93"/>
    <mergeCell ref="AA54:AA63"/>
    <mergeCell ref="B84:B93"/>
    <mergeCell ref="C44:C53"/>
    <mergeCell ref="B144:B153"/>
    <mergeCell ref="C144:C153"/>
    <mergeCell ref="K144:K153"/>
    <mergeCell ref="M144:M153"/>
    <mergeCell ref="J144:J153"/>
    <mergeCell ref="C114:C123"/>
    <mergeCell ref="J114:J123"/>
    <mergeCell ref="K114:K123"/>
    <mergeCell ref="L114:L123"/>
    <mergeCell ref="M114:M123"/>
    <mergeCell ref="B134:B143"/>
    <mergeCell ref="C134:C143"/>
    <mergeCell ref="J134:J143"/>
    <mergeCell ref="K134:K143"/>
    <mergeCell ref="L134:L143"/>
    <mergeCell ref="B114:B123"/>
    <mergeCell ref="B204:B213"/>
    <mergeCell ref="C204:C213"/>
    <mergeCell ref="J204:J213"/>
    <mergeCell ref="K204:K213"/>
    <mergeCell ref="L204:L213"/>
    <mergeCell ref="M134:M143"/>
    <mergeCell ref="B124:B133"/>
    <mergeCell ref="C124:C133"/>
    <mergeCell ref="J124:J133"/>
    <mergeCell ref="K124:K133"/>
    <mergeCell ref="L124:L133"/>
    <mergeCell ref="M124:M133"/>
    <mergeCell ref="L144:L153"/>
    <mergeCell ref="B184:B193"/>
    <mergeCell ref="C184:C193"/>
    <mergeCell ref="J184:J193"/>
    <mergeCell ref="K184:K193"/>
    <mergeCell ref="L184:L193"/>
    <mergeCell ref="M184:M193"/>
    <mergeCell ref="J154:J163"/>
    <mergeCell ref="K154:K163"/>
    <mergeCell ref="L154:L163"/>
    <mergeCell ref="M154:M163"/>
    <mergeCell ref="B174:B183"/>
    <mergeCell ref="AK184:AK193"/>
    <mergeCell ref="U194:U203"/>
    <mergeCell ref="Z194:Z203"/>
    <mergeCell ref="AA194:AA203"/>
    <mergeCell ref="AB194:AB203"/>
    <mergeCell ref="T184:T193"/>
    <mergeCell ref="B194:B203"/>
    <mergeCell ref="C194:C203"/>
    <mergeCell ref="J194:J203"/>
    <mergeCell ref="K194:K203"/>
    <mergeCell ref="R184:R193"/>
    <mergeCell ref="S184:S193"/>
    <mergeCell ref="AK194:AK203"/>
    <mergeCell ref="L194:L203"/>
    <mergeCell ref="M194:M203"/>
    <mergeCell ref="R194:R203"/>
    <mergeCell ref="S194:S203"/>
    <mergeCell ref="T194:T203"/>
    <mergeCell ref="AI194:AI203"/>
    <mergeCell ref="AJ194:AJ203"/>
    <mergeCell ref="M204:M213"/>
    <mergeCell ref="R204:R213"/>
    <mergeCell ref="S204:S213"/>
    <mergeCell ref="T204:T213"/>
    <mergeCell ref="Z204:Z213"/>
    <mergeCell ref="AA204:AA213"/>
    <mergeCell ref="AB204:AB213"/>
    <mergeCell ref="AC204:AC213"/>
    <mergeCell ref="AJ184:AJ193"/>
    <mergeCell ref="U254:U263"/>
    <mergeCell ref="Z254:Z263"/>
    <mergeCell ref="AA254:AA263"/>
    <mergeCell ref="AB254:AB263"/>
    <mergeCell ref="AC254:AC263"/>
    <mergeCell ref="AH254:AH263"/>
    <mergeCell ref="AI254:AI263"/>
    <mergeCell ref="AJ254:AJ263"/>
    <mergeCell ref="U204:U213"/>
    <mergeCell ref="U234:U243"/>
    <mergeCell ref="Z234:Z243"/>
    <mergeCell ref="AA234:AA243"/>
    <mergeCell ref="AB234:AB243"/>
    <mergeCell ref="AC234:AC243"/>
    <mergeCell ref="AH234:AH243"/>
    <mergeCell ref="AI234:AI243"/>
    <mergeCell ref="AJ234:AJ243"/>
    <mergeCell ref="AJ244:AJ253"/>
    <mergeCell ref="U224:U233"/>
    <mergeCell ref="Z224:Z233"/>
    <mergeCell ref="AA224:AA233"/>
    <mergeCell ref="AB224:AB233"/>
    <mergeCell ref="AC224:AC233"/>
    <mergeCell ref="AH224:AH233"/>
    <mergeCell ref="B254:B263"/>
    <mergeCell ref="C254:C263"/>
    <mergeCell ref="J254:J263"/>
    <mergeCell ref="K254:K263"/>
    <mergeCell ref="L254:L263"/>
    <mergeCell ref="M254:M263"/>
    <mergeCell ref="R254:R263"/>
    <mergeCell ref="S254:S263"/>
    <mergeCell ref="T254:T263"/>
    <mergeCell ref="AK254:AK263"/>
    <mergeCell ref="AP254:AP263"/>
    <mergeCell ref="AQ254:AQ263"/>
    <mergeCell ref="AR254:AR263"/>
    <mergeCell ref="AS254:AS263"/>
    <mergeCell ref="AH204:AH213"/>
    <mergeCell ref="AI204:AI213"/>
    <mergeCell ref="AJ204:AJ213"/>
    <mergeCell ref="AK204:AK213"/>
    <mergeCell ref="AS204:AS213"/>
    <mergeCell ref="AK244:AK253"/>
    <mergeCell ref="AP244:AP253"/>
    <mergeCell ref="AK234:AK243"/>
    <mergeCell ref="AP234:AP243"/>
    <mergeCell ref="AQ234:AQ243"/>
    <mergeCell ref="AR234:AR243"/>
    <mergeCell ref="AS234:AS243"/>
    <mergeCell ref="AI224:AI233"/>
    <mergeCell ref="AJ224:AJ233"/>
    <mergeCell ref="AS244:AS253"/>
    <mergeCell ref="AQ244:AQ253"/>
    <mergeCell ref="AR244:AR253"/>
    <mergeCell ref="AK224:AK233"/>
    <mergeCell ref="AP224:AP233"/>
  </mergeCells>
  <conditionalFormatting sqref="K14:K263 M14:M263 S14:S263 U14:U263 AA14:AA263 AC14:AC263 AI14:AI263 AK14:AK263 AQ14:AQ263 AS14:AS263">
    <cfRule type="cellIs" dxfId="9" priority="1" operator="greaterThan">
      <formula>0.32</formula>
    </cfRule>
    <cfRule type="cellIs" dxfId="8" priority="2" operator="greaterThan">
      <formula>0.35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D5A69-A8AE-4BE2-A840-612DB8F7199A}">
  <sheetPr codeName="Sheet5"/>
  <dimension ref="A1:Z102"/>
  <sheetViews>
    <sheetView zoomScale="75" zoomScaleNormal="75" workbookViewId="0">
      <pane xSplit="5" ySplit="12" topLeftCell="F13" activePane="bottomRight" state="frozen"/>
      <selection pane="topRight" activeCell="E1" sqref="E1"/>
      <selection pane="bottomLeft" activeCell="A13" sqref="A13"/>
      <selection pane="bottomRight" activeCell="D110" sqref="D110"/>
    </sheetView>
  </sheetViews>
  <sheetFormatPr defaultRowHeight="15" x14ac:dyDescent="0.25"/>
  <cols>
    <col min="2" max="4" width="35.7109375" customWidth="1"/>
    <col min="5" max="26" width="12.7109375" customWidth="1"/>
  </cols>
  <sheetData>
    <row r="1" spans="1:26" ht="18.75" x14ac:dyDescent="0.3">
      <c r="A1" s="15" t="str">
        <f>'Food Cost Summary'!A1</f>
        <v>Yogen Fruz - Food Cost Summary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T1" s="1"/>
    </row>
    <row r="2" spans="1:26" ht="18.75" x14ac:dyDescent="0.3">
      <c r="A2" s="253" t="str" cm="1">
        <f t="array" aca="1" ref="A2" ca="1">_xlfn.TEXTAFTER(CELL("filename",A1),"]")</f>
        <v>Smoothies</v>
      </c>
    </row>
    <row r="3" spans="1:26" ht="21" customHeight="1" x14ac:dyDescent="0.25">
      <c r="E3" s="337" t="s">
        <v>195</v>
      </c>
      <c r="F3" s="338"/>
      <c r="G3" s="339"/>
      <c r="H3" s="10" t="s">
        <v>68</v>
      </c>
      <c r="K3" s="10" t="s">
        <v>616</v>
      </c>
      <c r="L3" s="10" t="s">
        <v>617</v>
      </c>
      <c r="M3" s="10" t="s">
        <v>294</v>
      </c>
      <c r="N3" s="10" t="s">
        <v>814</v>
      </c>
    </row>
    <row r="4" spans="1:26" x14ac:dyDescent="0.25">
      <c r="E4" s="3" t="s">
        <v>7</v>
      </c>
      <c r="F4" s="3" t="s">
        <v>5</v>
      </c>
      <c r="G4" s="2">
        <v>5.95</v>
      </c>
      <c r="H4" s="2">
        <f>'Item Price Summary'!O103+'Item Price Summary'!O106+'Item Price Summary'!O111+'Item Price Summary'!O109</f>
        <v>0.28265541666666666</v>
      </c>
      <c r="I4" s="32">
        <f>G4-Usensation!G4</f>
        <v>-0.70000000000000018</v>
      </c>
      <c r="J4" t="s">
        <v>217</v>
      </c>
      <c r="K4" s="2">
        <v>5.95</v>
      </c>
      <c r="L4" s="2">
        <v>5.95</v>
      </c>
      <c r="M4" s="2">
        <v>5.95</v>
      </c>
      <c r="N4" s="2">
        <v>5.5</v>
      </c>
    </row>
    <row r="5" spans="1:26" x14ac:dyDescent="0.25">
      <c r="E5" s="3" t="s">
        <v>216</v>
      </c>
      <c r="F5" s="3" t="s">
        <v>4</v>
      </c>
      <c r="G5" s="2">
        <v>6.95</v>
      </c>
      <c r="H5" s="2">
        <f>'Item Price Summary'!O104+'Item Price Summary'!O106+'Item Price Summary'!O111+'Item Price Summary'!O109</f>
        <v>0.28359541666666666</v>
      </c>
      <c r="I5" s="32"/>
      <c r="J5" s="32"/>
      <c r="K5" s="2">
        <v>6.95</v>
      </c>
      <c r="L5" s="2">
        <v>6.95</v>
      </c>
      <c r="M5" s="2">
        <v>6.95</v>
      </c>
      <c r="N5" s="2">
        <v>6.5</v>
      </c>
    </row>
    <row r="6" spans="1:26" x14ac:dyDescent="0.25">
      <c r="E6" s="3" t="s">
        <v>16</v>
      </c>
      <c r="F6" s="3" t="s">
        <v>181</v>
      </c>
      <c r="G6" s="2">
        <v>7.95</v>
      </c>
      <c r="H6" s="2">
        <f>'Item Price Summary'!O105+'Item Price Summary'!O106+'Item Price Summary'!O111+'Item Price Summary'!O109</f>
        <v>0.30857541666666666</v>
      </c>
      <c r="I6" s="32"/>
      <c r="J6" s="32"/>
      <c r="K6" s="2">
        <v>7.95</v>
      </c>
      <c r="L6" s="2">
        <v>7.95</v>
      </c>
      <c r="M6" s="2">
        <v>7.95</v>
      </c>
      <c r="N6" s="2">
        <v>7.5</v>
      </c>
      <c r="O6" s="20"/>
      <c r="P6" s="20"/>
      <c r="W6" s="20"/>
    </row>
    <row r="7" spans="1:26" x14ac:dyDescent="0.25">
      <c r="E7" s="3"/>
      <c r="F7" s="3"/>
      <c r="G7" s="2"/>
      <c r="H7" s="2"/>
      <c r="K7" s="2"/>
      <c r="L7" s="2"/>
      <c r="M7" s="2"/>
      <c r="N7" s="2"/>
    </row>
    <row r="8" spans="1:26" x14ac:dyDescent="0.25">
      <c r="E8" t="s">
        <v>461</v>
      </c>
    </row>
    <row r="10" spans="1:26" x14ac:dyDescent="0.25">
      <c r="F10" s="333" t="s">
        <v>196</v>
      </c>
      <c r="G10" s="333"/>
      <c r="H10" s="333"/>
      <c r="I10" s="333"/>
      <c r="J10" s="333"/>
      <c r="K10" s="333"/>
      <c r="L10" s="333"/>
      <c r="M10" s="333" t="s">
        <v>302</v>
      </c>
      <c r="N10" s="333"/>
      <c r="O10" s="333"/>
      <c r="P10" s="333"/>
      <c r="Q10" s="333"/>
      <c r="R10" s="333"/>
      <c r="S10" s="333"/>
      <c r="T10" s="333" t="s">
        <v>197</v>
      </c>
      <c r="U10" s="333"/>
      <c r="V10" s="333"/>
      <c r="W10" s="333"/>
      <c r="X10" s="333"/>
      <c r="Y10" s="333"/>
      <c r="Z10" s="333"/>
    </row>
    <row r="11" spans="1:26" x14ac:dyDescent="0.25"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</row>
    <row r="12" spans="1:26" s="9" customFormat="1" x14ac:dyDescent="0.25">
      <c r="B12" s="13" t="s">
        <v>205</v>
      </c>
      <c r="C12" s="13" t="s">
        <v>66</v>
      </c>
      <c r="D12" s="13" t="s">
        <v>64</v>
      </c>
      <c r="E12" s="13"/>
      <c r="F12" s="13" t="s">
        <v>1</v>
      </c>
      <c r="G12" s="13" t="s">
        <v>3</v>
      </c>
      <c r="H12" s="13" t="s">
        <v>98</v>
      </c>
      <c r="I12" s="334" t="s">
        <v>65</v>
      </c>
      <c r="J12" s="334"/>
      <c r="K12" s="334" t="s">
        <v>97</v>
      </c>
      <c r="L12" s="334"/>
      <c r="M12" s="13" t="s">
        <v>1</v>
      </c>
      <c r="N12" s="13" t="s">
        <v>3</v>
      </c>
      <c r="O12" s="13" t="s">
        <v>98</v>
      </c>
      <c r="P12" s="334" t="s">
        <v>65</v>
      </c>
      <c r="Q12" s="334"/>
      <c r="R12" s="334" t="s">
        <v>97</v>
      </c>
      <c r="S12" s="334"/>
      <c r="T12" s="13" t="s">
        <v>1</v>
      </c>
      <c r="U12" s="13" t="s">
        <v>3</v>
      </c>
      <c r="V12" s="13" t="s">
        <v>98</v>
      </c>
      <c r="W12" s="334" t="s">
        <v>65</v>
      </c>
      <c r="X12" s="334"/>
      <c r="Y12" s="334" t="s">
        <v>97</v>
      </c>
      <c r="Z12" s="334"/>
    </row>
    <row r="13" spans="1:26" x14ac:dyDescent="0.25">
      <c r="A13">
        <v>1</v>
      </c>
      <c r="B13" s="325"/>
      <c r="C13" s="325" t="s">
        <v>106</v>
      </c>
      <c r="D13" s="21" t="s">
        <v>52</v>
      </c>
      <c r="E13" s="21"/>
      <c r="F13" s="251">
        <v>60</v>
      </c>
      <c r="G13" s="4" t="s">
        <v>2</v>
      </c>
      <c r="H13" s="2">
        <f>IFERROR(INDEX('Item Price Summary'!$O:$O,MATCH($D13,'Item Price Summary'!$G:$G,0))*F13,0)</f>
        <v>0.38118908382066274</v>
      </c>
      <c r="I13" s="343">
        <f>SUM(H13:H22)</f>
        <v>1.265906513199194</v>
      </c>
      <c r="J13" s="335">
        <f>I13/$G$4</f>
        <v>0.21275739717633513</v>
      </c>
      <c r="K13" s="343">
        <f>SUM(H13:H22)+$H$4</f>
        <v>1.5485619298658606</v>
      </c>
      <c r="L13" s="335">
        <f>K13/$G$4</f>
        <v>0.26026250922115302</v>
      </c>
      <c r="M13" s="251">
        <v>120</v>
      </c>
      <c r="N13" s="4" t="s">
        <v>2</v>
      </c>
      <c r="O13" s="2">
        <f>IFERROR(INDEX('Item Price Summary'!$O:$O,MATCH($D13,'Item Price Summary'!$G:$G,0))*M13,0)</f>
        <v>0.76237816764132549</v>
      </c>
      <c r="P13" s="343">
        <f>SUM(O13:O22)</f>
        <v>1.8467508682062972</v>
      </c>
      <c r="Q13" s="335">
        <f>P13/$G$5</f>
        <v>0.26571954938220105</v>
      </c>
      <c r="R13" s="343">
        <f>SUM(O13:O22)+$H$5</f>
        <v>2.1303462848729637</v>
      </c>
      <c r="S13" s="335">
        <f>R13/$G$5</f>
        <v>0.30652464530546242</v>
      </c>
      <c r="T13" s="251">
        <v>180</v>
      </c>
      <c r="U13" s="4" t="s">
        <v>2</v>
      </c>
      <c r="V13" s="2">
        <f>IFERROR(INDEX('Item Price Summary'!$O:$O,MATCH($D13,'Item Price Summary'!$G:$G,0))*T13,0)</f>
        <v>1.1435672514619883</v>
      </c>
      <c r="W13" s="343">
        <f>SUM(V13:V22)</f>
        <v>2.4304419746258303</v>
      </c>
      <c r="X13" s="335">
        <f>W13/$G$6</f>
        <v>0.30571597165104786</v>
      </c>
      <c r="Y13" s="343">
        <f>SUM(V13:V22)+$H$6</f>
        <v>2.7390173912924971</v>
      </c>
      <c r="Z13" s="335">
        <f>Y13/$G$6</f>
        <v>0.34453048947075432</v>
      </c>
    </row>
    <row r="14" spans="1:26" x14ac:dyDescent="0.25">
      <c r="A14">
        <f t="shared" ref="A14:A22" si="0">A13+1</f>
        <v>2</v>
      </c>
      <c r="B14" s="325"/>
      <c r="C14" s="325"/>
      <c r="D14" s="21" t="s">
        <v>54</v>
      </c>
      <c r="E14" s="21"/>
      <c r="F14" s="251">
        <v>20</v>
      </c>
      <c r="G14" s="4" t="s">
        <v>2</v>
      </c>
      <c r="H14" s="2">
        <f>IFERROR(INDEX('Item Price Summary'!$O:$O,MATCH($D14,'Item Price Summary'!$G:$G,0))*F14,0)</f>
        <v>0.13552000000000003</v>
      </c>
      <c r="I14" s="343"/>
      <c r="J14" s="335"/>
      <c r="K14" s="343"/>
      <c r="L14" s="335"/>
      <c r="M14" s="251">
        <v>26</v>
      </c>
      <c r="N14" s="4" t="s">
        <v>2</v>
      </c>
      <c r="O14" s="2">
        <f>IFERROR(INDEX('Item Price Summary'!$O:$O,MATCH($D14,'Item Price Summary'!$G:$G,0))*M14,0)</f>
        <v>0.17617600000000003</v>
      </c>
      <c r="P14" s="343"/>
      <c r="Q14" s="335"/>
      <c r="R14" s="343"/>
      <c r="S14" s="335"/>
      <c r="T14" s="251">
        <v>32</v>
      </c>
      <c r="U14" s="4" t="s">
        <v>2</v>
      </c>
      <c r="V14" s="2">
        <f>IFERROR(INDEX('Item Price Summary'!$O:$O,MATCH($D14,'Item Price Summary'!$G:$G,0))*T14,0)</f>
        <v>0.21683200000000002</v>
      </c>
      <c r="W14" s="343"/>
      <c r="X14" s="335"/>
      <c r="Y14" s="343"/>
      <c r="Z14" s="335"/>
    </row>
    <row r="15" spans="1:26" x14ac:dyDescent="0.25">
      <c r="A15">
        <f t="shared" si="0"/>
        <v>3</v>
      </c>
      <c r="B15" s="325"/>
      <c r="C15" s="325"/>
      <c r="D15" s="21" t="s">
        <v>69</v>
      </c>
      <c r="E15" s="21"/>
      <c r="F15" s="251">
        <v>30</v>
      </c>
      <c r="G15" s="4" t="s">
        <v>2</v>
      </c>
      <c r="H15" s="2">
        <f>IFERROR(INDEX('Item Price Summary'!$O:$O,MATCH($D15,'Item Price Summary'!$G:$G,0))*F15,0)</f>
        <v>0.25374000000000002</v>
      </c>
      <c r="I15" s="343"/>
      <c r="J15" s="335"/>
      <c r="K15" s="343"/>
      <c r="L15" s="335"/>
      <c r="M15" s="251">
        <v>39</v>
      </c>
      <c r="N15" s="4" t="s">
        <v>2</v>
      </c>
      <c r="O15" s="2">
        <f>IFERROR(INDEX('Item Price Summary'!$O:$O,MATCH($D15,'Item Price Summary'!$G:$G,0))*M15,0)</f>
        <v>0.32986199999999999</v>
      </c>
      <c r="P15" s="343"/>
      <c r="Q15" s="335"/>
      <c r="R15" s="343"/>
      <c r="S15" s="335"/>
      <c r="T15" s="251">
        <v>48</v>
      </c>
      <c r="U15" s="4" t="s">
        <v>2</v>
      </c>
      <c r="V15" s="2">
        <f>IFERROR(INDEX('Item Price Summary'!$O:$O,MATCH($D15,'Item Price Summary'!$G:$G,0))*T15,0)</f>
        <v>0.40598400000000001</v>
      </c>
      <c r="W15" s="343"/>
      <c r="X15" s="335"/>
      <c r="Y15" s="343"/>
      <c r="Z15" s="335"/>
    </row>
    <row r="16" spans="1:26" x14ac:dyDescent="0.25">
      <c r="A16">
        <f t="shared" si="0"/>
        <v>4</v>
      </c>
      <c r="B16" s="325"/>
      <c r="C16" s="325"/>
      <c r="D16" s="21" t="s">
        <v>53</v>
      </c>
      <c r="E16" s="21"/>
      <c r="F16" s="251">
        <v>30</v>
      </c>
      <c r="G16" s="4" t="s">
        <v>2</v>
      </c>
      <c r="H16" s="2">
        <f>IFERROR(INDEX('Item Price Summary'!$O:$O,MATCH($D16,'Item Price Summary'!$G:$G,0))*F16,0)</f>
        <v>0.13392000000000001</v>
      </c>
      <c r="I16" s="343"/>
      <c r="J16" s="335"/>
      <c r="K16" s="343"/>
      <c r="L16" s="335"/>
      <c r="M16" s="251">
        <v>39</v>
      </c>
      <c r="N16" s="4" t="s">
        <v>2</v>
      </c>
      <c r="O16" s="2">
        <f>IFERROR(INDEX('Item Price Summary'!$O:$O,MATCH($D16,'Item Price Summary'!$G:$G,0))*M16,0)</f>
        <v>0.174096</v>
      </c>
      <c r="P16" s="343"/>
      <c r="Q16" s="335"/>
      <c r="R16" s="343"/>
      <c r="S16" s="335"/>
      <c r="T16" s="251">
        <v>48</v>
      </c>
      <c r="U16" s="4" t="s">
        <v>2</v>
      </c>
      <c r="V16" s="2">
        <f>IFERROR(INDEX('Item Price Summary'!$O:$O,MATCH($D16,'Item Price Summary'!$G:$G,0))*T16,0)</f>
        <v>0.21427200000000002</v>
      </c>
      <c r="W16" s="343"/>
      <c r="X16" s="335"/>
      <c r="Y16" s="343"/>
      <c r="Z16" s="335"/>
    </row>
    <row r="17" spans="1:26" x14ac:dyDescent="0.25">
      <c r="A17">
        <f t="shared" si="0"/>
        <v>5</v>
      </c>
      <c r="B17" s="325"/>
      <c r="C17" s="325"/>
      <c r="D17" s="21" t="s">
        <v>847</v>
      </c>
      <c r="E17" s="21"/>
      <c r="F17" s="251">
        <v>118</v>
      </c>
      <c r="G17" s="4" t="s">
        <v>2</v>
      </c>
      <c r="H17" s="2">
        <f>IFERROR(INDEX('Item Price Summary'!$O:$O,MATCH($D17,'Item Price Summary'!$G:$G,0))*F17,0)</f>
        <v>0</v>
      </c>
      <c r="I17" s="343"/>
      <c r="J17" s="335"/>
      <c r="K17" s="343"/>
      <c r="L17" s="335"/>
      <c r="M17" s="251">
        <v>133</v>
      </c>
      <c r="N17" s="4" t="s">
        <v>2</v>
      </c>
      <c r="O17" s="2">
        <f>IFERROR(INDEX('Item Price Summary'!$O:$O,MATCH($D17,'Item Price Summary'!$G:$G,0))*M17,0)</f>
        <v>0</v>
      </c>
      <c r="P17" s="343"/>
      <c r="Q17" s="335"/>
      <c r="R17" s="343"/>
      <c r="S17" s="335"/>
      <c r="T17" s="251">
        <v>148</v>
      </c>
      <c r="U17" s="4" t="s">
        <v>2</v>
      </c>
      <c r="V17" s="2">
        <f>IFERROR(INDEX('Item Price Summary'!$O:$O,MATCH($D17,'Item Price Summary'!$G:$G,0))*T17,0)</f>
        <v>0</v>
      </c>
      <c r="W17" s="343"/>
      <c r="X17" s="335"/>
      <c r="Y17" s="343"/>
      <c r="Z17" s="335"/>
    </row>
    <row r="18" spans="1:26" x14ac:dyDescent="0.25">
      <c r="A18">
        <f t="shared" si="0"/>
        <v>6</v>
      </c>
      <c r="B18" s="325"/>
      <c r="C18" s="325"/>
      <c r="D18" s="21" t="s">
        <v>132</v>
      </c>
      <c r="E18" s="21"/>
      <c r="F18" s="251">
        <v>127</v>
      </c>
      <c r="G18" s="4" t="s">
        <v>2</v>
      </c>
      <c r="H18" s="2">
        <f>IFERROR(INDEX('Item Price Summary'!$O:$O,MATCH($D18,'Item Price Summary'!$G:$G,0))*F18,0)</f>
        <v>0.36153742937853106</v>
      </c>
      <c r="I18" s="343"/>
      <c r="J18" s="335"/>
      <c r="K18" s="343"/>
      <c r="L18" s="335"/>
      <c r="M18" s="251">
        <v>142</v>
      </c>
      <c r="N18" s="4" t="s">
        <v>2</v>
      </c>
      <c r="O18" s="2">
        <f>IFERROR(INDEX('Item Price Summary'!$O:$O,MATCH($D18,'Item Price Summary'!$G:$G,0))*M18,0)</f>
        <v>0.40423870056497174</v>
      </c>
      <c r="P18" s="343"/>
      <c r="Q18" s="335"/>
      <c r="R18" s="343"/>
      <c r="S18" s="335"/>
      <c r="T18" s="251">
        <v>158</v>
      </c>
      <c r="U18" s="4" t="s">
        <v>2</v>
      </c>
      <c r="V18" s="2">
        <f>IFERROR(INDEX('Item Price Summary'!$O:$O,MATCH($D18,'Item Price Summary'!$G:$G,0))*T18,0)</f>
        <v>0.44978672316384183</v>
      </c>
      <c r="W18" s="343"/>
      <c r="X18" s="335"/>
      <c r="Y18" s="343"/>
      <c r="Z18" s="335"/>
    </row>
    <row r="19" spans="1:26" x14ac:dyDescent="0.25">
      <c r="A19">
        <f t="shared" si="0"/>
        <v>7</v>
      </c>
      <c r="B19" s="325"/>
      <c r="C19" s="325"/>
      <c r="D19" s="21" t="s">
        <v>435</v>
      </c>
      <c r="E19" s="21"/>
      <c r="F19" s="251"/>
      <c r="G19" s="4" t="s">
        <v>2</v>
      </c>
      <c r="H19" s="2">
        <f>IFERROR(INDEX('Item Price Summary'!$O:$O,MATCH($D19,'Item Price Summary'!$G:$G,0))*F19,0)</f>
        <v>0</v>
      </c>
      <c r="I19" s="343"/>
      <c r="J19" s="335"/>
      <c r="K19" s="343"/>
      <c r="L19" s="335"/>
      <c r="M19" s="251"/>
      <c r="N19" s="4" t="s">
        <v>2</v>
      </c>
      <c r="O19" s="2">
        <f>IFERROR(INDEX('Item Price Summary'!$O:$O,MATCH($D19,'Item Price Summary'!$G:$G,0))*M19,0)</f>
        <v>0</v>
      </c>
      <c r="P19" s="343"/>
      <c r="Q19" s="335"/>
      <c r="R19" s="343"/>
      <c r="S19" s="335"/>
      <c r="T19" s="251"/>
      <c r="U19" s="4" t="s">
        <v>2</v>
      </c>
      <c r="V19" s="2">
        <f>IFERROR(INDEX('Item Price Summary'!$O:$O,MATCH($D19,'Item Price Summary'!$G:$G,0))*T19,0)</f>
        <v>0</v>
      </c>
      <c r="W19" s="343"/>
      <c r="X19" s="335"/>
      <c r="Y19" s="343"/>
      <c r="Z19" s="335"/>
    </row>
    <row r="20" spans="1:26" x14ac:dyDescent="0.25">
      <c r="A20">
        <f t="shared" si="0"/>
        <v>8</v>
      </c>
      <c r="B20" s="325"/>
      <c r="C20" s="325"/>
      <c r="D20" s="21" t="s">
        <v>435</v>
      </c>
      <c r="E20" s="21"/>
      <c r="F20" s="251"/>
      <c r="G20" s="4" t="s">
        <v>2</v>
      </c>
      <c r="H20" s="2">
        <f>IFERROR(INDEX('Item Price Summary'!$O:$O,MATCH($D20,'Item Price Summary'!$G:$G,0))*F20,0)</f>
        <v>0</v>
      </c>
      <c r="I20" s="343"/>
      <c r="J20" s="335"/>
      <c r="K20" s="343"/>
      <c r="L20" s="335"/>
      <c r="M20" s="251"/>
      <c r="N20" s="4" t="s">
        <v>2</v>
      </c>
      <c r="O20" s="2">
        <f>IFERROR(INDEX('Item Price Summary'!$O:$O,MATCH($D20,'Item Price Summary'!$G:$G,0))*M20,0)</f>
        <v>0</v>
      </c>
      <c r="P20" s="343"/>
      <c r="Q20" s="335"/>
      <c r="R20" s="343"/>
      <c r="S20" s="335"/>
      <c r="T20" s="251"/>
      <c r="U20" s="4" t="s">
        <v>2</v>
      </c>
      <c r="V20" s="2">
        <f>IFERROR(INDEX('Item Price Summary'!$O:$O,MATCH($D20,'Item Price Summary'!$G:$G,0))*T20,0)</f>
        <v>0</v>
      </c>
      <c r="W20" s="343"/>
      <c r="X20" s="335"/>
      <c r="Y20" s="343"/>
      <c r="Z20" s="335"/>
    </row>
    <row r="21" spans="1:26" x14ac:dyDescent="0.25">
      <c r="A21">
        <f t="shared" si="0"/>
        <v>9</v>
      </c>
      <c r="B21" s="325"/>
      <c r="C21" s="325"/>
      <c r="D21" s="21" t="s">
        <v>435</v>
      </c>
      <c r="E21" s="21"/>
      <c r="F21" s="251"/>
      <c r="G21" s="4" t="s">
        <v>2</v>
      </c>
      <c r="H21" s="2">
        <f>IFERROR(INDEX('Item Price Summary'!$O:$O,MATCH($D21,'Item Price Summary'!$G:$G,0))*F21,0)</f>
        <v>0</v>
      </c>
      <c r="I21" s="343"/>
      <c r="J21" s="335"/>
      <c r="K21" s="343"/>
      <c r="L21" s="335"/>
      <c r="M21" s="251"/>
      <c r="N21" s="4" t="s">
        <v>2</v>
      </c>
      <c r="O21" s="2">
        <f>IFERROR(INDEX('Item Price Summary'!$O:$O,MATCH($D21,'Item Price Summary'!$G:$G,0))*M21,0)</f>
        <v>0</v>
      </c>
      <c r="P21" s="343"/>
      <c r="Q21" s="335"/>
      <c r="R21" s="343"/>
      <c r="S21" s="335"/>
      <c r="T21" s="251"/>
      <c r="U21" s="4" t="s">
        <v>2</v>
      </c>
      <c r="V21" s="2">
        <f>IFERROR(INDEX('Item Price Summary'!$O:$O,MATCH($D21,'Item Price Summary'!$G:$G,0))*T21,0)</f>
        <v>0</v>
      </c>
      <c r="W21" s="343"/>
      <c r="X21" s="335"/>
      <c r="Y21" s="343"/>
      <c r="Z21" s="335"/>
    </row>
    <row r="22" spans="1:26" x14ac:dyDescent="0.25">
      <c r="A22">
        <f t="shared" si="0"/>
        <v>10</v>
      </c>
      <c r="B22" s="325"/>
      <c r="C22" s="325"/>
      <c r="D22" s="21" t="s">
        <v>435</v>
      </c>
      <c r="E22" s="21"/>
      <c r="F22" s="251"/>
      <c r="G22" s="4" t="s">
        <v>2</v>
      </c>
      <c r="H22" s="2">
        <f>IFERROR(INDEX('Item Price Summary'!$O:$O,MATCH($D22,'Item Price Summary'!$G:$G,0))*F22,0)</f>
        <v>0</v>
      </c>
      <c r="I22" s="343"/>
      <c r="J22" s="335"/>
      <c r="K22" s="343"/>
      <c r="L22" s="335"/>
      <c r="M22" s="251"/>
      <c r="N22" s="4" t="s">
        <v>2</v>
      </c>
      <c r="O22" s="2">
        <f>IFERROR(INDEX('Item Price Summary'!$O:$O,MATCH($D22,'Item Price Summary'!$G:$G,0))*M22,0)</f>
        <v>0</v>
      </c>
      <c r="P22" s="343"/>
      <c r="Q22" s="335"/>
      <c r="R22" s="343"/>
      <c r="S22" s="335"/>
      <c r="T22" s="251"/>
      <c r="U22" s="4" t="s">
        <v>2</v>
      </c>
      <c r="V22" s="2">
        <f>IFERROR(INDEX('Item Price Summary'!$O:$O,MATCH($D22,'Item Price Summary'!$G:$G,0))*T22,0)</f>
        <v>0</v>
      </c>
      <c r="W22" s="343"/>
      <c r="X22" s="335"/>
      <c r="Y22" s="343"/>
      <c r="Z22" s="335"/>
    </row>
    <row r="23" spans="1:26" x14ac:dyDescent="0.25">
      <c r="A23">
        <v>1</v>
      </c>
      <c r="B23" s="325"/>
      <c r="C23" s="325" t="s">
        <v>105</v>
      </c>
      <c r="D23" s="21" t="s">
        <v>52</v>
      </c>
      <c r="E23" s="21"/>
      <c r="F23" s="251">
        <v>60</v>
      </c>
      <c r="G23" s="4" t="s">
        <v>2</v>
      </c>
      <c r="H23" s="2">
        <f>IFERROR(INDEX('Item Price Summary'!$O:$O,MATCH($D23,'Item Price Summary'!$G:$G,0))*F23,0)</f>
        <v>0.38118908382066274</v>
      </c>
      <c r="I23" s="343">
        <f>SUM(H23:H32)</f>
        <v>1.2874305299550097</v>
      </c>
      <c r="J23" s="335">
        <f t="shared" ref="J23" si="1">I23/$G$4</f>
        <v>0.21637487898403523</v>
      </c>
      <c r="K23" s="343">
        <f t="shared" ref="K23" si="2">SUM(H23:H32)+$H$4</f>
        <v>1.5700859466216763</v>
      </c>
      <c r="L23" s="335">
        <f t="shared" ref="L23" si="3">K23/$G$4</f>
        <v>0.26387999102885318</v>
      </c>
      <c r="M23" s="251">
        <v>120</v>
      </c>
      <c r="N23" s="4" t="s">
        <v>2</v>
      </c>
      <c r="O23" s="2">
        <f>IFERROR(INDEX('Item Price Summary'!$O:$O,MATCH($D23,'Item Price Summary'!$G:$G,0))*M23,0)</f>
        <v>0.76237816764132549</v>
      </c>
      <c r="P23" s="343">
        <f>SUM(O23:O32)</f>
        <v>1.8420082073117943</v>
      </c>
      <c r="Q23" s="335">
        <f>P23/$G$5</f>
        <v>0.26503715213119339</v>
      </c>
      <c r="R23" s="343">
        <f>SUM(O23:O32)+$H$5</f>
        <v>2.1256036239784608</v>
      </c>
      <c r="S23" s="335">
        <f>R23/$G$5</f>
        <v>0.30584224805445476</v>
      </c>
      <c r="T23" s="251">
        <v>180</v>
      </c>
      <c r="U23" s="4" t="s">
        <v>2</v>
      </c>
      <c r="V23" s="2">
        <f>IFERROR(INDEX('Item Price Summary'!$O:$O,MATCH($D23,'Item Price Summary'!$G:$G,0))*T23,0)</f>
        <v>1.1435672514619883</v>
      </c>
      <c r="W23" s="343">
        <f t="shared" ref="W23" si="4">SUM(V23:V32)</f>
        <v>2.4009629442376537</v>
      </c>
      <c r="X23" s="335">
        <f t="shared" ref="X23" si="5">W23/$G$6</f>
        <v>0.30200791751417028</v>
      </c>
      <c r="Y23" s="343">
        <f t="shared" ref="Y23" si="6">SUM(V23:V32)+$H$6</f>
        <v>2.7095383609043204</v>
      </c>
      <c r="Z23" s="335">
        <f t="shared" ref="Z23" si="7">Y23/$G$6</f>
        <v>0.34082243533387679</v>
      </c>
    </row>
    <row r="24" spans="1:26" x14ac:dyDescent="0.25">
      <c r="A24">
        <f t="shared" ref="A24:A32" si="8">A23+1</f>
        <v>2</v>
      </c>
      <c r="B24" s="325"/>
      <c r="C24" s="325"/>
      <c r="D24" s="21" t="s">
        <v>57</v>
      </c>
      <c r="E24" s="21"/>
      <c r="F24" s="251">
        <v>28</v>
      </c>
      <c r="G24" s="4" t="s">
        <v>2</v>
      </c>
      <c r="H24" s="2">
        <f>IFERROR(INDEX('Item Price Summary'!$O:$O,MATCH($D24,'Item Price Summary'!$G:$G,0))*F24,0)</f>
        <v>0.14571200000000001</v>
      </c>
      <c r="I24" s="343"/>
      <c r="J24" s="335"/>
      <c r="K24" s="343"/>
      <c r="L24" s="335"/>
      <c r="M24" s="251">
        <v>36.4</v>
      </c>
      <c r="N24" s="4" t="s">
        <v>2</v>
      </c>
      <c r="O24" s="2">
        <f>IFERROR(INDEX('Item Price Summary'!$O:$O,MATCH($D24,'Item Price Summary'!$G:$G,0))*M24,0)</f>
        <v>0.1894256</v>
      </c>
      <c r="P24" s="343"/>
      <c r="Q24" s="335"/>
      <c r="R24" s="343"/>
      <c r="S24" s="335"/>
      <c r="T24" s="251">
        <v>44.8</v>
      </c>
      <c r="U24" s="4" t="s">
        <v>2</v>
      </c>
      <c r="V24" s="2">
        <f>IFERROR(INDEX('Item Price Summary'!$O:$O,MATCH($D24,'Item Price Summary'!$G:$G,0))*T24,0)</f>
        <v>0.23313919999999999</v>
      </c>
      <c r="W24" s="343"/>
      <c r="X24" s="335"/>
      <c r="Y24" s="343"/>
      <c r="Z24" s="335"/>
    </row>
    <row r="25" spans="1:26" x14ac:dyDescent="0.25">
      <c r="A25">
        <f t="shared" si="8"/>
        <v>3</v>
      </c>
      <c r="B25" s="325"/>
      <c r="C25" s="325"/>
      <c r="D25" s="21" t="s">
        <v>18</v>
      </c>
      <c r="E25" s="21"/>
      <c r="F25" s="251">
        <v>28</v>
      </c>
      <c r="G25" s="4" t="s">
        <v>2</v>
      </c>
      <c r="H25" s="2">
        <f>IFERROR(INDEX('Item Price Summary'!$O:$O,MATCH($D25,'Item Price Summary'!$G:$G,0))*F25,0)</f>
        <v>0.14551600000000001</v>
      </c>
      <c r="I25" s="343"/>
      <c r="J25" s="335"/>
      <c r="K25" s="343"/>
      <c r="L25" s="335"/>
      <c r="M25" s="251">
        <v>36.4</v>
      </c>
      <c r="N25" s="4" t="s">
        <v>2</v>
      </c>
      <c r="O25" s="2">
        <f>IFERROR(INDEX('Item Price Summary'!$O:$O,MATCH($D25,'Item Price Summary'!$G:$G,0))*M25,0)</f>
        <v>0.1891708</v>
      </c>
      <c r="P25" s="343"/>
      <c r="Q25" s="335"/>
      <c r="R25" s="343"/>
      <c r="S25" s="335"/>
      <c r="T25" s="251">
        <v>44.8</v>
      </c>
      <c r="U25" s="4" t="s">
        <v>2</v>
      </c>
      <c r="V25" s="2">
        <f>IFERROR(INDEX('Item Price Summary'!$O:$O,MATCH($D25,'Item Price Summary'!$G:$G,0))*T25,0)</f>
        <v>0.23282559999999999</v>
      </c>
      <c r="W25" s="343"/>
      <c r="X25" s="335"/>
      <c r="Y25" s="343"/>
      <c r="Z25" s="335"/>
    </row>
    <row r="26" spans="1:26" x14ac:dyDescent="0.25">
      <c r="A26">
        <f t="shared" si="8"/>
        <v>4</v>
      </c>
      <c r="B26" s="325"/>
      <c r="C26" s="325"/>
      <c r="D26" s="21" t="s">
        <v>55</v>
      </c>
      <c r="E26" s="21"/>
      <c r="F26" s="251">
        <v>17</v>
      </c>
      <c r="G26" s="4" t="s">
        <v>2</v>
      </c>
      <c r="H26" s="2">
        <f>IFERROR(INDEX('Item Price Summary'!$O:$O,MATCH($D26,'Item Price Summary'!$G:$G,0))*F26,0)</f>
        <v>6.7880999999999997E-2</v>
      </c>
      <c r="I26" s="343"/>
      <c r="J26" s="335"/>
      <c r="K26" s="343"/>
      <c r="L26" s="335"/>
      <c r="M26" s="251">
        <v>22.1</v>
      </c>
      <c r="N26" s="4" t="s">
        <v>2</v>
      </c>
      <c r="O26" s="2">
        <f>IFERROR(INDEX('Item Price Summary'!$O:$O,MATCH($D26,'Item Price Summary'!$G:$G,0))*M26,0)</f>
        <v>8.8245300000000013E-2</v>
      </c>
      <c r="P26" s="343"/>
      <c r="Q26" s="335"/>
      <c r="R26" s="343"/>
      <c r="S26" s="335"/>
      <c r="T26" s="251">
        <v>27.2</v>
      </c>
      <c r="U26" s="4" t="s">
        <v>2</v>
      </c>
      <c r="V26" s="2">
        <f>IFERROR(INDEX('Item Price Summary'!$O:$O,MATCH($D26,'Item Price Summary'!$G:$G,0))*T26,0)</f>
        <v>0.1086096</v>
      </c>
      <c r="W26" s="343"/>
      <c r="X26" s="335"/>
      <c r="Y26" s="343"/>
      <c r="Z26" s="335"/>
    </row>
    <row r="27" spans="1:26" x14ac:dyDescent="0.25">
      <c r="A27">
        <f t="shared" si="8"/>
        <v>5</v>
      </c>
      <c r="B27" s="325"/>
      <c r="C27" s="325"/>
      <c r="D27" s="21" t="s">
        <v>847</v>
      </c>
      <c r="E27" s="21"/>
      <c r="F27" s="251">
        <v>118</v>
      </c>
      <c r="G27" s="4" t="s">
        <v>2</v>
      </c>
      <c r="H27" s="2">
        <f>IFERROR(INDEX('Item Price Summary'!$O:$O,MATCH($D27,'Item Price Summary'!$G:$G,0))*F27,0)</f>
        <v>0</v>
      </c>
      <c r="I27" s="343"/>
      <c r="J27" s="335"/>
      <c r="K27" s="343"/>
      <c r="L27" s="335"/>
      <c r="M27" s="251">
        <v>133</v>
      </c>
      <c r="N27" s="4" t="s">
        <v>2</v>
      </c>
      <c r="O27" s="2">
        <f>IFERROR(INDEX('Item Price Summary'!$O:$O,MATCH($D27,'Item Price Summary'!$G:$G,0))*M27,0)</f>
        <v>0</v>
      </c>
      <c r="P27" s="343"/>
      <c r="Q27" s="335"/>
      <c r="R27" s="343"/>
      <c r="S27" s="335"/>
      <c r="T27" s="251">
        <v>148</v>
      </c>
      <c r="U27" s="4" t="s">
        <v>2</v>
      </c>
      <c r="V27" s="2">
        <f>IFERROR(INDEX('Item Price Summary'!$O:$O,MATCH($D27,'Item Price Summary'!$G:$G,0))*T27,0)</f>
        <v>0</v>
      </c>
      <c r="W27" s="343"/>
      <c r="X27" s="335"/>
      <c r="Y27" s="343"/>
      <c r="Z27" s="335"/>
    </row>
    <row r="28" spans="1:26" x14ac:dyDescent="0.25">
      <c r="A28">
        <f t="shared" si="8"/>
        <v>6</v>
      </c>
      <c r="B28" s="325"/>
      <c r="C28" s="325"/>
      <c r="D28" s="21" t="s">
        <v>435</v>
      </c>
      <c r="E28" s="21"/>
      <c r="F28" s="251"/>
      <c r="G28" s="4" t="s">
        <v>2</v>
      </c>
      <c r="H28" s="2">
        <f>IFERROR(INDEX('Item Price Summary'!$O:$O,MATCH($D28,'Item Price Summary'!$G:$G,0))*F28,0)</f>
        <v>0</v>
      </c>
      <c r="I28" s="343"/>
      <c r="J28" s="335"/>
      <c r="K28" s="343"/>
      <c r="L28" s="335"/>
      <c r="M28" s="251"/>
      <c r="N28" s="4" t="s">
        <v>2</v>
      </c>
      <c r="O28" s="2">
        <f>IFERROR(INDEX('Item Price Summary'!$O:$O,MATCH($D28,'Item Price Summary'!$G:$G,0))*M28,0)</f>
        <v>0</v>
      </c>
      <c r="P28" s="343"/>
      <c r="Q28" s="335"/>
      <c r="R28" s="343"/>
      <c r="S28" s="335"/>
      <c r="T28" s="251"/>
      <c r="U28" s="4" t="s">
        <v>2</v>
      </c>
      <c r="V28" s="2">
        <f>IFERROR(INDEX('Item Price Summary'!$O:$O,MATCH($D28,'Item Price Summary'!$G:$G,0))*T28,0)</f>
        <v>0</v>
      </c>
      <c r="W28" s="343"/>
      <c r="X28" s="335"/>
      <c r="Y28" s="343"/>
      <c r="Z28" s="335"/>
    </row>
    <row r="29" spans="1:26" x14ac:dyDescent="0.25">
      <c r="A29">
        <f t="shared" si="8"/>
        <v>7</v>
      </c>
      <c r="B29" s="325"/>
      <c r="C29" s="325"/>
      <c r="D29" s="21" t="s">
        <v>435</v>
      </c>
      <c r="E29" s="21"/>
      <c r="F29" s="251"/>
      <c r="G29" s="4" t="s">
        <v>2</v>
      </c>
      <c r="H29" s="2">
        <f>IFERROR(INDEX('Item Price Summary'!$O:$O,MATCH($D29,'Item Price Summary'!$G:$G,0))*F29,0)</f>
        <v>0</v>
      </c>
      <c r="I29" s="343"/>
      <c r="J29" s="335"/>
      <c r="K29" s="343"/>
      <c r="L29" s="335"/>
      <c r="M29" s="251"/>
      <c r="N29" s="4" t="s">
        <v>2</v>
      </c>
      <c r="O29" s="2">
        <f>IFERROR(INDEX('Item Price Summary'!$O:$O,MATCH($D29,'Item Price Summary'!$G:$G,0))*M29,0)</f>
        <v>0</v>
      </c>
      <c r="P29" s="343"/>
      <c r="Q29" s="335"/>
      <c r="R29" s="343"/>
      <c r="S29" s="335"/>
      <c r="T29" s="251"/>
      <c r="U29" s="4" t="s">
        <v>2</v>
      </c>
      <c r="V29" s="2">
        <f>IFERROR(INDEX('Item Price Summary'!$O:$O,MATCH($D29,'Item Price Summary'!$G:$G,0))*T29,0)</f>
        <v>0</v>
      </c>
      <c r="W29" s="343"/>
      <c r="X29" s="335"/>
      <c r="Y29" s="343"/>
      <c r="Z29" s="335"/>
    </row>
    <row r="30" spans="1:26" x14ac:dyDescent="0.25">
      <c r="A30">
        <f t="shared" si="8"/>
        <v>8</v>
      </c>
      <c r="B30" s="325"/>
      <c r="C30" s="325"/>
      <c r="D30" s="21" t="s">
        <v>435</v>
      </c>
      <c r="E30" s="21"/>
      <c r="F30" s="251"/>
      <c r="G30" s="4" t="s">
        <v>2</v>
      </c>
      <c r="H30" s="2">
        <f>IFERROR(INDEX('Item Price Summary'!$O:$O,MATCH($D30,'Item Price Summary'!$G:$G,0))*F30,0)</f>
        <v>0</v>
      </c>
      <c r="I30" s="343"/>
      <c r="J30" s="335"/>
      <c r="K30" s="343"/>
      <c r="L30" s="335"/>
      <c r="M30" s="251"/>
      <c r="N30" s="4" t="s">
        <v>2</v>
      </c>
      <c r="O30" s="2">
        <f>IFERROR(INDEX('Item Price Summary'!$O:$O,MATCH($D30,'Item Price Summary'!$G:$G,0))*M30,0)</f>
        <v>0</v>
      </c>
      <c r="P30" s="343"/>
      <c r="Q30" s="335"/>
      <c r="R30" s="343"/>
      <c r="S30" s="335"/>
      <c r="T30" s="251"/>
      <c r="U30" s="4" t="s">
        <v>2</v>
      </c>
      <c r="V30" s="2">
        <f>IFERROR(INDEX('Item Price Summary'!$O:$O,MATCH($D30,'Item Price Summary'!$G:$G,0))*T30,0)</f>
        <v>0</v>
      </c>
      <c r="W30" s="343"/>
      <c r="X30" s="335"/>
      <c r="Y30" s="343"/>
      <c r="Z30" s="335"/>
    </row>
    <row r="31" spans="1:26" x14ac:dyDescent="0.25">
      <c r="A31">
        <f t="shared" si="8"/>
        <v>9</v>
      </c>
      <c r="B31" s="325"/>
      <c r="C31" s="325"/>
      <c r="D31" s="21" t="s">
        <v>133</v>
      </c>
      <c r="E31" s="21"/>
      <c r="F31" s="251">
        <v>125</v>
      </c>
      <c r="G31" s="4" t="s">
        <v>2</v>
      </c>
      <c r="H31" s="2">
        <f>IFERROR(INDEX('Item Price Summary'!$O:$O,MATCH($D31,'Item Price Summary'!$G:$G,0))*F31,0)</f>
        <v>0.54713244613434719</v>
      </c>
      <c r="I31" s="343"/>
      <c r="J31" s="335"/>
      <c r="K31" s="343"/>
      <c r="L31" s="335"/>
      <c r="M31" s="251">
        <v>140</v>
      </c>
      <c r="N31" s="4" t="s">
        <v>2</v>
      </c>
      <c r="O31" s="2">
        <f>IFERROR(INDEX('Item Price Summary'!$O:$O,MATCH($D31,'Item Price Summary'!$G:$G,0))*M31,0)</f>
        <v>0.61278833967046886</v>
      </c>
      <c r="P31" s="343"/>
      <c r="Q31" s="335"/>
      <c r="R31" s="343"/>
      <c r="S31" s="335"/>
      <c r="T31" s="251">
        <v>156</v>
      </c>
      <c r="U31" s="4" t="s">
        <v>2</v>
      </c>
      <c r="V31" s="2">
        <f>IFERROR(INDEX('Item Price Summary'!$O:$O,MATCH($D31,'Item Price Summary'!$G:$G,0))*T31,0)</f>
        <v>0.68282129277566528</v>
      </c>
      <c r="W31" s="343"/>
      <c r="X31" s="335"/>
      <c r="Y31" s="343"/>
      <c r="Z31" s="335"/>
    </row>
    <row r="32" spans="1:26" x14ac:dyDescent="0.25">
      <c r="A32">
        <f t="shared" si="8"/>
        <v>10</v>
      </c>
      <c r="B32" s="325"/>
      <c r="C32" s="325"/>
      <c r="D32" s="21" t="s">
        <v>435</v>
      </c>
      <c r="E32" s="21"/>
      <c r="F32" s="251"/>
      <c r="G32" s="4" t="s">
        <v>2</v>
      </c>
      <c r="H32" s="2">
        <f>IFERROR(INDEX('Item Price Summary'!$O:$O,MATCH($D32,'Item Price Summary'!$G:$G,0))*F32,0)</f>
        <v>0</v>
      </c>
      <c r="I32" s="343"/>
      <c r="J32" s="335"/>
      <c r="K32" s="343"/>
      <c r="L32" s="335"/>
      <c r="M32" s="251"/>
      <c r="N32" s="4" t="s">
        <v>2</v>
      </c>
      <c r="O32" s="2">
        <f>IFERROR(INDEX('Item Price Summary'!$O:$O,MATCH($D32,'Item Price Summary'!$G:$G,0))*M32,0)</f>
        <v>0</v>
      </c>
      <c r="P32" s="343"/>
      <c r="Q32" s="335"/>
      <c r="R32" s="343"/>
      <c r="S32" s="335"/>
      <c r="T32" s="251"/>
      <c r="U32" s="4" t="s">
        <v>2</v>
      </c>
      <c r="V32" s="2">
        <f>IFERROR(INDEX('Item Price Summary'!$O:$O,MATCH($D32,'Item Price Summary'!$G:$G,0))*T32,0)</f>
        <v>0</v>
      </c>
      <c r="W32" s="343"/>
      <c r="X32" s="335"/>
      <c r="Y32" s="343"/>
      <c r="Z32" s="335"/>
    </row>
    <row r="33" spans="1:26" x14ac:dyDescent="0.25">
      <c r="A33">
        <v>1</v>
      </c>
      <c r="B33" s="325"/>
      <c r="C33" s="325" t="s">
        <v>104</v>
      </c>
      <c r="D33" s="21" t="s">
        <v>49</v>
      </c>
      <c r="E33" s="21"/>
      <c r="F33" s="251">
        <v>50</v>
      </c>
      <c r="G33" s="4" t="s">
        <v>2</v>
      </c>
      <c r="H33" s="2">
        <f>IFERROR(INDEX('Item Price Summary'!$O:$O,MATCH($D33,'Item Price Summary'!$G:$G,0))*F33,0)</f>
        <v>0.37166991552956463</v>
      </c>
      <c r="I33" s="343">
        <f>SUM(H33:H42)</f>
        <v>1.1785840380785841</v>
      </c>
      <c r="J33" s="335">
        <f t="shared" ref="J33" si="9">I33/$G$4</f>
        <v>0.19808135093757717</v>
      </c>
      <c r="K33" s="343">
        <f t="shared" ref="K33" si="10">SUM(H33:H42)+$H$4</f>
        <v>1.4612394547452507</v>
      </c>
      <c r="L33" s="335">
        <f t="shared" ref="L33" si="11">K33/$G$4</f>
        <v>0.24558646298239509</v>
      </c>
      <c r="M33" s="251">
        <v>100</v>
      </c>
      <c r="N33" s="4" t="s">
        <v>2</v>
      </c>
      <c r="O33" s="2">
        <f>IFERROR(INDEX('Item Price Summary'!$O:$O,MATCH($D33,'Item Price Summary'!$G:$G,0))*M33,0)</f>
        <v>0.74333983105912926</v>
      </c>
      <c r="P33" s="343">
        <f>SUM(O33:O42)</f>
        <v>1.7140801889022663</v>
      </c>
      <c r="Q33" s="335">
        <f>P33/$G$5</f>
        <v>0.24663024300752032</v>
      </c>
      <c r="R33" s="343">
        <f>SUM(O33:O42)+$H$5</f>
        <v>1.9976756055689329</v>
      </c>
      <c r="S33" s="335">
        <f>R33/$G$5</f>
        <v>0.28743533893078171</v>
      </c>
      <c r="T33" s="251">
        <v>150</v>
      </c>
      <c r="U33" s="4" t="s">
        <v>2</v>
      </c>
      <c r="V33" s="2">
        <f>IFERROR(INDEX('Item Price Summary'!$O:$O,MATCH($D33,'Item Price Summary'!$G:$G,0))*T33,0)</f>
        <v>1.1150097465886939</v>
      </c>
      <c r="W33" s="343">
        <f t="shared" ref="W33" si="12">SUM(V33:V42)</f>
        <v>2.2487695995298704</v>
      </c>
      <c r="X33" s="335">
        <f t="shared" ref="X33" si="13">W33/$G$6</f>
        <v>0.282864100569795</v>
      </c>
      <c r="Y33" s="343">
        <f t="shared" ref="Y33" si="14">SUM(V33:V42)+$H$6</f>
        <v>2.5573450161965372</v>
      </c>
      <c r="Z33" s="335">
        <f t="shared" ref="Z33" si="15">Y33/$G$6</f>
        <v>0.32167861838950151</v>
      </c>
    </row>
    <row r="34" spans="1:26" x14ac:dyDescent="0.25">
      <c r="A34">
        <f t="shared" ref="A34:A42" si="16">A33+1</f>
        <v>2</v>
      </c>
      <c r="B34" s="325"/>
      <c r="C34" s="325"/>
      <c r="D34" s="21" t="s">
        <v>53</v>
      </c>
      <c r="E34" s="21"/>
      <c r="F34" s="251">
        <v>45</v>
      </c>
      <c r="G34" s="4" t="s">
        <v>2</v>
      </c>
      <c r="H34" s="2">
        <f>IFERROR(INDEX('Item Price Summary'!$O:$O,MATCH($D34,'Item Price Summary'!$G:$G,0))*F34,0)</f>
        <v>0.20088</v>
      </c>
      <c r="I34" s="343"/>
      <c r="J34" s="335"/>
      <c r="K34" s="343"/>
      <c r="L34" s="335"/>
      <c r="M34" s="251">
        <v>60</v>
      </c>
      <c r="N34" s="4" t="s">
        <v>2</v>
      </c>
      <c r="O34" s="2">
        <f>IFERROR(INDEX('Item Price Summary'!$O:$O,MATCH($D34,'Item Price Summary'!$G:$G,0))*M34,0)</f>
        <v>0.26784000000000002</v>
      </c>
      <c r="P34" s="343"/>
      <c r="Q34" s="335"/>
      <c r="R34" s="343"/>
      <c r="S34" s="335"/>
      <c r="T34" s="251">
        <v>75</v>
      </c>
      <c r="U34" s="4" t="s">
        <v>2</v>
      </c>
      <c r="V34" s="2">
        <f>IFERROR(INDEX('Item Price Summary'!$O:$O,MATCH($D34,'Item Price Summary'!$G:$G,0))*T34,0)</f>
        <v>0.33479999999999999</v>
      </c>
      <c r="W34" s="343"/>
      <c r="X34" s="335"/>
      <c r="Y34" s="343"/>
      <c r="Z34" s="335"/>
    </row>
    <row r="35" spans="1:26" x14ac:dyDescent="0.25">
      <c r="A35">
        <f t="shared" si="16"/>
        <v>3</v>
      </c>
      <c r="B35" s="325"/>
      <c r="C35" s="325"/>
      <c r="D35" s="21" t="s">
        <v>55</v>
      </c>
      <c r="E35" s="21"/>
      <c r="F35" s="251">
        <v>25.5</v>
      </c>
      <c r="G35" s="4" t="s">
        <v>2</v>
      </c>
      <c r="H35" s="2">
        <f>IFERROR(INDEX('Item Price Summary'!$O:$O,MATCH($D35,'Item Price Summary'!$G:$G,0))*F35,0)</f>
        <v>0.1018215</v>
      </c>
      <c r="I35" s="343"/>
      <c r="J35" s="335"/>
      <c r="K35" s="343"/>
      <c r="L35" s="335"/>
      <c r="M35" s="251">
        <v>34</v>
      </c>
      <c r="N35" s="4" t="s">
        <v>2</v>
      </c>
      <c r="O35" s="2">
        <f>IFERROR(INDEX('Item Price Summary'!$O:$O,MATCH($D35,'Item Price Summary'!$G:$G,0))*M35,0)</f>
        <v>0.13576199999999999</v>
      </c>
      <c r="P35" s="343"/>
      <c r="Q35" s="335"/>
      <c r="R35" s="343"/>
      <c r="S35" s="335"/>
      <c r="T35" s="251">
        <v>42.5</v>
      </c>
      <c r="U35" s="4" t="s">
        <v>2</v>
      </c>
      <c r="V35" s="2">
        <f>IFERROR(INDEX('Item Price Summary'!$O:$O,MATCH($D35,'Item Price Summary'!$G:$G,0))*T35,0)</f>
        <v>0.16970250000000001</v>
      </c>
      <c r="W35" s="343"/>
      <c r="X35" s="335"/>
      <c r="Y35" s="343"/>
      <c r="Z35" s="335"/>
    </row>
    <row r="36" spans="1:26" x14ac:dyDescent="0.25">
      <c r="A36">
        <f t="shared" si="16"/>
        <v>4</v>
      </c>
      <c r="B36" s="325"/>
      <c r="C36" s="325"/>
      <c r="D36" s="21" t="s">
        <v>847</v>
      </c>
      <c r="E36" s="21"/>
      <c r="F36" s="251">
        <v>118</v>
      </c>
      <c r="G36" s="4" t="s">
        <v>2</v>
      </c>
      <c r="H36" s="2">
        <f>IFERROR(INDEX('Item Price Summary'!$O:$O,MATCH($D36,'Item Price Summary'!$G:$G,0))*F36,0)</f>
        <v>0</v>
      </c>
      <c r="I36" s="343"/>
      <c r="J36" s="335"/>
      <c r="K36" s="343"/>
      <c r="L36" s="335"/>
      <c r="M36" s="251">
        <v>133</v>
      </c>
      <c r="N36" s="4" t="s">
        <v>2</v>
      </c>
      <c r="O36" s="2">
        <f>IFERROR(INDEX('Item Price Summary'!$O:$O,MATCH($D36,'Item Price Summary'!$G:$G,0))*M36,0)</f>
        <v>0</v>
      </c>
      <c r="P36" s="343"/>
      <c r="Q36" s="335"/>
      <c r="R36" s="343"/>
      <c r="S36" s="335"/>
      <c r="T36" s="251">
        <v>148</v>
      </c>
      <c r="U36" s="4" t="s">
        <v>2</v>
      </c>
      <c r="V36" s="2">
        <f>IFERROR(INDEX('Item Price Summary'!$O:$O,MATCH($D36,'Item Price Summary'!$G:$G,0))*T36,0)</f>
        <v>0</v>
      </c>
      <c r="W36" s="343"/>
      <c r="X36" s="335"/>
      <c r="Y36" s="343"/>
      <c r="Z36" s="335"/>
    </row>
    <row r="37" spans="1:26" x14ac:dyDescent="0.25">
      <c r="A37">
        <f t="shared" si="16"/>
        <v>5</v>
      </c>
      <c r="B37" s="325"/>
      <c r="C37" s="325"/>
      <c r="D37" s="21" t="s">
        <v>134</v>
      </c>
      <c r="E37" s="21"/>
      <c r="F37" s="251">
        <v>125</v>
      </c>
      <c r="G37" s="4" t="s">
        <v>2</v>
      </c>
      <c r="H37" s="2">
        <f>IFERROR(INDEX('Item Price Summary'!$O:$O,MATCH($D37,'Item Price Summary'!$G:$G,0))*F37,0)</f>
        <v>0.50421262254901955</v>
      </c>
      <c r="I37" s="343"/>
      <c r="J37" s="335"/>
      <c r="K37" s="343"/>
      <c r="L37" s="335"/>
      <c r="M37" s="251">
        <v>140.6</v>
      </c>
      <c r="N37" s="4" t="s">
        <v>2</v>
      </c>
      <c r="O37" s="2">
        <f>IFERROR(INDEX('Item Price Summary'!$O:$O,MATCH($D37,'Item Price Summary'!$G:$G,0))*M37,0)</f>
        <v>0.56713835784313715</v>
      </c>
      <c r="P37" s="343"/>
      <c r="Q37" s="335"/>
      <c r="R37" s="343"/>
      <c r="S37" s="335"/>
      <c r="T37" s="251">
        <v>156</v>
      </c>
      <c r="U37" s="4" t="s">
        <v>2</v>
      </c>
      <c r="V37" s="2">
        <f>IFERROR(INDEX('Item Price Summary'!$O:$O,MATCH($D37,'Item Price Summary'!$G:$G,0))*T37,0)</f>
        <v>0.62925735294117646</v>
      </c>
      <c r="W37" s="343"/>
      <c r="X37" s="335"/>
      <c r="Y37" s="343"/>
      <c r="Z37" s="335"/>
    </row>
    <row r="38" spans="1:26" x14ac:dyDescent="0.25">
      <c r="A38">
        <f t="shared" si="16"/>
        <v>6</v>
      </c>
      <c r="B38" s="325"/>
      <c r="C38" s="325"/>
      <c r="D38" s="21" t="s">
        <v>435</v>
      </c>
      <c r="E38" s="21"/>
      <c r="F38" s="251"/>
      <c r="G38" s="4" t="s">
        <v>2</v>
      </c>
      <c r="H38" s="2">
        <f>IFERROR(INDEX('Item Price Summary'!$O:$O,MATCH($D38,'Item Price Summary'!$G:$G,0))*F38,0)</f>
        <v>0</v>
      </c>
      <c r="I38" s="343"/>
      <c r="J38" s="335"/>
      <c r="K38" s="343"/>
      <c r="L38" s="335"/>
      <c r="M38" s="251"/>
      <c r="N38" s="4" t="s">
        <v>2</v>
      </c>
      <c r="O38" s="2">
        <f>IFERROR(INDEX('Item Price Summary'!$O:$O,MATCH($D38,'Item Price Summary'!$G:$G,0))*M38,0)</f>
        <v>0</v>
      </c>
      <c r="P38" s="343"/>
      <c r="Q38" s="335"/>
      <c r="R38" s="343"/>
      <c r="S38" s="335"/>
      <c r="T38" s="251"/>
      <c r="U38" s="4" t="s">
        <v>2</v>
      </c>
      <c r="V38" s="2">
        <f>IFERROR(INDEX('Item Price Summary'!$O:$O,MATCH($D38,'Item Price Summary'!$G:$G,0))*T38,0)</f>
        <v>0</v>
      </c>
      <c r="W38" s="343"/>
      <c r="X38" s="335"/>
      <c r="Y38" s="343"/>
      <c r="Z38" s="335"/>
    </row>
    <row r="39" spans="1:26" x14ac:dyDescent="0.25">
      <c r="A39">
        <f t="shared" si="16"/>
        <v>7</v>
      </c>
      <c r="B39" s="325"/>
      <c r="C39" s="325"/>
      <c r="D39" s="21" t="s">
        <v>435</v>
      </c>
      <c r="E39" s="21"/>
      <c r="F39" s="251"/>
      <c r="G39" s="4" t="s">
        <v>2</v>
      </c>
      <c r="H39" s="2">
        <f>IFERROR(INDEX('Item Price Summary'!$O:$O,MATCH($D39,'Item Price Summary'!$G:$G,0))*F39,0)</f>
        <v>0</v>
      </c>
      <c r="I39" s="343"/>
      <c r="J39" s="335"/>
      <c r="K39" s="343"/>
      <c r="L39" s="335"/>
      <c r="M39" s="251"/>
      <c r="N39" s="4" t="s">
        <v>2</v>
      </c>
      <c r="O39" s="2">
        <f>IFERROR(INDEX('Item Price Summary'!$O:$O,MATCH($D39,'Item Price Summary'!$G:$G,0))*M39,0)</f>
        <v>0</v>
      </c>
      <c r="P39" s="343"/>
      <c r="Q39" s="335"/>
      <c r="R39" s="343"/>
      <c r="S39" s="335"/>
      <c r="T39" s="251"/>
      <c r="U39" s="4" t="s">
        <v>2</v>
      </c>
      <c r="V39" s="2">
        <f>IFERROR(INDEX('Item Price Summary'!$O:$O,MATCH($D39,'Item Price Summary'!$G:$G,0))*T39,0)</f>
        <v>0</v>
      </c>
      <c r="W39" s="343"/>
      <c r="X39" s="335"/>
      <c r="Y39" s="343"/>
      <c r="Z39" s="335"/>
    </row>
    <row r="40" spans="1:26" x14ac:dyDescent="0.25">
      <c r="A40">
        <f t="shared" si="16"/>
        <v>8</v>
      </c>
      <c r="B40" s="325"/>
      <c r="C40" s="325"/>
      <c r="D40" s="21" t="s">
        <v>435</v>
      </c>
      <c r="E40" s="21"/>
      <c r="F40" s="251"/>
      <c r="G40" s="4" t="s">
        <v>2</v>
      </c>
      <c r="H40" s="2">
        <f>IFERROR(INDEX('Item Price Summary'!$O:$O,MATCH($D40,'Item Price Summary'!$G:$G,0))*F40,0)</f>
        <v>0</v>
      </c>
      <c r="I40" s="343"/>
      <c r="J40" s="335"/>
      <c r="K40" s="343"/>
      <c r="L40" s="335"/>
      <c r="M40" s="251"/>
      <c r="N40" s="4" t="s">
        <v>2</v>
      </c>
      <c r="O40" s="2">
        <f>IFERROR(INDEX('Item Price Summary'!$O:$O,MATCH($D40,'Item Price Summary'!$G:$G,0))*M40,0)</f>
        <v>0</v>
      </c>
      <c r="P40" s="343"/>
      <c r="Q40" s="335"/>
      <c r="R40" s="343"/>
      <c r="S40" s="335"/>
      <c r="T40" s="251"/>
      <c r="U40" s="4" t="s">
        <v>2</v>
      </c>
      <c r="V40" s="2">
        <f>IFERROR(INDEX('Item Price Summary'!$O:$O,MATCH($D40,'Item Price Summary'!$G:$G,0))*T40,0)</f>
        <v>0</v>
      </c>
      <c r="W40" s="343"/>
      <c r="X40" s="335"/>
      <c r="Y40" s="343"/>
      <c r="Z40" s="335"/>
    </row>
    <row r="41" spans="1:26" x14ac:dyDescent="0.25">
      <c r="A41">
        <f t="shared" si="16"/>
        <v>9</v>
      </c>
      <c r="B41" s="325"/>
      <c r="C41" s="325"/>
      <c r="D41" s="21" t="s">
        <v>435</v>
      </c>
      <c r="E41" s="21"/>
      <c r="F41" s="251"/>
      <c r="G41" s="4" t="s">
        <v>2</v>
      </c>
      <c r="H41" s="2">
        <f>IFERROR(INDEX('Item Price Summary'!$O:$O,MATCH($D41,'Item Price Summary'!$G:$G,0))*F41,0)</f>
        <v>0</v>
      </c>
      <c r="I41" s="343"/>
      <c r="J41" s="335"/>
      <c r="K41" s="343"/>
      <c r="L41" s="335"/>
      <c r="M41" s="251"/>
      <c r="N41" s="4" t="s">
        <v>2</v>
      </c>
      <c r="O41" s="2">
        <f>IFERROR(INDEX('Item Price Summary'!$O:$O,MATCH($D41,'Item Price Summary'!$G:$G,0))*M41,0)</f>
        <v>0</v>
      </c>
      <c r="P41" s="343"/>
      <c r="Q41" s="335"/>
      <c r="R41" s="343"/>
      <c r="S41" s="335"/>
      <c r="T41" s="251"/>
      <c r="U41" s="4" t="s">
        <v>2</v>
      </c>
      <c r="V41" s="2">
        <f>IFERROR(INDEX('Item Price Summary'!$O:$O,MATCH($D41,'Item Price Summary'!$G:$G,0))*T41,0)</f>
        <v>0</v>
      </c>
      <c r="W41" s="343"/>
      <c r="X41" s="335"/>
      <c r="Y41" s="343"/>
      <c r="Z41" s="335"/>
    </row>
    <row r="42" spans="1:26" x14ac:dyDescent="0.25">
      <c r="A42">
        <f t="shared" si="16"/>
        <v>10</v>
      </c>
      <c r="B42" s="325"/>
      <c r="C42" s="325"/>
      <c r="D42" s="21" t="s">
        <v>435</v>
      </c>
      <c r="E42" s="21"/>
      <c r="F42" s="251"/>
      <c r="G42" s="4" t="s">
        <v>2</v>
      </c>
      <c r="H42" s="2">
        <f>IFERROR(INDEX('Item Price Summary'!$O:$O,MATCH($D42,'Item Price Summary'!$G:$G,0))*F42,0)</f>
        <v>0</v>
      </c>
      <c r="I42" s="343"/>
      <c r="J42" s="335"/>
      <c r="K42" s="343"/>
      <c r="L42" s="335"/>
      <c r="M42" s="251"/>
      <c r="N42" s="4" t="s">
        <v>2</v>
      </c>
      <c r="O42" s="2">
        <f>IFERROR(INDEX('Item Price Summary'!$O:$O,MATCH($D42,'Item Price Summary'!$G:$G,0))*M42,0)</f>
        <v>0</v>
      </c>
      <c r="P42" s="343"/>
      <c r="Q42" s="335"/>
      <c r="R42" s="343"/>
      <c r="S42" s="335"/>
      <c r="T42" s="251"/>
      <c r="U42" s="4" t="s">
        <v>2</v>
      </c>
      <c r="V42" s="2">
        <f>IFERROR(INDEX('Item Price Summary'!$O:$O,MATCH($D42,'Item Price Summary'!$G:$G,0))*T42,0)</f>
        <v>0</v>
      </c>
      <c r="W42" s="343"/>
      <c r="X42" s="335"/>
      <c r="Y42" s="343"/>
      <c r="Z42" s="335"/>
    </row>
    <row r="43" spans="1:26" x14ac:dyDescent="0.25">
      <c r="A43">
        <v>1</v>
      </c>
      <c r="B43" s="325"/>
      <c r="C43" s="325" t="s">
        <v>103</v>
      </c>
      <c r="D43" s="21" t="s">
        <v>52</v>
      </c>
      <c r="E43" s="21"/>
      <c r="F43" s="251">
        <v>60</v>
      </c>
      <c r="G43" s="4" t="s">
        <v>2</v>
      </c>
      <c r="H43" s="2">
        <f>IFERROR(INDEX('Item Price Summary'!$O:$O,MATCH($D43,'Item Price Summary'!$G:$G,0))*F43,0)</f>
        <v>0.38118908382066274</v>
      </c>
      <c r="I43" s="343">
        <f>SUM(H43:H52)</f>
        <v>1.1790057504873293</v>
      </c>
      <c r="J43" s="335">
        <f t="shared" ref="J43" si="17">I43/$G$4</f>
        <v>0.19815222697266038</v>
      </c>
      <c r="K43" s="343">
        <f t="shared" ref="K43" si="18">SUM(H43:H52)+$H$4</f>
        <v>1.4616611671539959</v>
      </c>
      <c r="L43" s="335">
        <f t="shared" ref="L43" si="19">K43/$G$4</f>
        <v>0.2456573390174783</v>
      </c>
      <c r="M43" s="251">
        <v>120</v>
      </c>
      <c r="N43" s="4" t="s">
        <v>2</v>
      </c>
      <c r="O43" s="2">
        <f>IFERROR(INDEX('Item Price Summary'!$O:$O,MATCH($D43,'Item Price Summary'!$G:$G,0))*M43,0)</f>
        <v>0.76237816764132549</v>
      </c>
      <c r="P43" s="343">
        <f>SUM(O43:O52)</f>
        <v>1.7723698343079921</v>
      </c>
      <c r="Q43" s="335">
        <f>P43/$G$5</f>
        <v>0.25501724234647366</v>
      </c>
      <c r="R43" s="343">
        <f>SUM(O43:O52)+$H$5</f>
        <v>2.0559652509746589</v>
      </c>
      <c r="S43" s="335">
        <f>R43/$G$5</f>
        <v>0.29582233826973509</v>
      </c>
      <c r="T43" s="251">
        <v>180</v>
      </c>
      <c r="U43" s="4" t="s">
        <v>2</v>
      </c>
      <c r="V43" s="2">
        <f>IFERROR(INDEX('Item Price Summary'!$O:$O,MATCH($D43,'Item Price Summary'!$G:$G,0))*T43,0)</f>
        <v>1.1435672514619883</v>
      </c>
      <c r="W43" s="343">
        <f t="shared" ref="W43" si="20">SUM(V43:V52)</f>
        <v>2.3677755847953215</v>
      </c>
      <c r="X43" s="335">
        <f t="shared" ref="X43" si="21">W43/$G$6</f>
        <v>0.29783340689249327</v>
      </c>
      <c r="Y43" s="343">
        <f t="shared" ref="Y43" si="22">SUM(V43:V52)+$H$6</f>
        <v>2.6763510014619882</v>
      </c>
      <c r="Z43" s="335">
        <f t="shared" ref="Z43" si="23">Y43/$G$6</f>
        <v>0.33664792471219979</v>
      </c>
    </row>
    <row r="44" spans="1:26" x14ac:dyDescent="0.25">
      <c r="A44">
        <f t="shared" ref="A44:A52" si="24">A43+1</f>
        <v>2</v>
      </c>
      <c r="B44" s="325"/>
      <c r="C44" s="325"/>
      <c r="D44" s="21" t="s">
        <v>58</v>
      </c>
      <c r="E44" s="21"/>
      <c r="F44" s="251">
        <v>27</v>
      </c>
      <c r="G44" s="4" t="s">
        <v>2</v>
      </c>
      <c r="H44" s="2">
        <f>IFERROR(INDEX('Item Price Summary'!$O:$O,MATCH($D44,'Item Price Summary'!$G:$G,0))*F44,0)</f>
        <v>0.326376</v>
      </c>
      <c r="I44" s="343"/>
      <c r="J44" s="335"/>
      <c r="K44" s="343"/>
      <c r="L44" s="335"/>
      <c r="M44" s="251">
        <v>36</v>
      </c>
      <c r="N44" s="4" t="s">
        <v>2</v>
      </c>
      <c r="O44" s="2">
        <f>IFERROR(INDEX('Item Price Summary'!$O:$O,MATCH($D44,'Item Price Summary'!$G:$G,0))*M44,0)</f>
        <v>0.435168</v>
      </c>
      <c r="P44" s="343"/>
      <c r="Q44" s="335"/>
      <c r="R44" s="343"/>
      <c r="S44" s="335"/>
      <c r="T44" s="251">
        <v>45</v>
      </c>
      <c r="U44" s="4" t="s">
        <v>2</v>
      </c>
      <c r="V44" s="2">
        <f>IFERROR(INDEX('Item Price Summary'!$O:$O,MATCH($D44,'Item Price Summary'!$G:$G,0))*T44,0)</f>
        <v>0.54396</v>
      </c>
      <c r="W44" s="343"/>
      <c r="X44" s="335"/>
      <c r="Y44" s="343"/>
      <c r="Z44" s="335"/>
    </row>
    <row r="45" spans="1:26" x14ac:dyDescent="0.25">
      <c r="A45">
        <f t="shared" si="24"/>
        <v>3</v>
      </c>
      <c r="B45" s="325"/>
      <c r="C45" s="325"/>
      <c r="D45" s="21" t="s">
        <v>18</v>
      </c>
      <c r="E45" s="21"/>
      <c r="F45" s="251">
        <v>42</v>
      </c>
      <c r="G45" s="4" t="s">
        <v>2</v>
      </c>
      <c r="H45" s="2">
        <f>IFERROR(INDEX('Item Price Summary'!$O:$O,MATCH($D45,'Item Price Summary'!$G:$G,0))*F45,0)</f>
        <v>0.21827400000000002</v>
      </c>
      <c r="I45" s="343"/>
      <c r="J45" s="335"/>
      <c r="K45" s="343"/>
      <c r="L45" s="335"/>
      <c r="M45" s="251">
        <v>56</v>
      </c>
      <c r="N45" s="4" t="s">
        <v>2</v>
      </c>
      <c r="O45" s="2">
        <f>IFERROR(INDEX('Item Price Summary'!$O:$O,MATCH($D45,'Item Price Summary'!$G:$G,0))*M45,0)</f>
        <v>0.29103200000000001</v>
      </c>
      <c r="P45" s="343"/>
      <c r="Q45" s="335"/>
      <c r="R45" s="343"/>
      <c r="S45" s="335"/>
      <c r="T45" s="251">
        <v>70</v>
      </c>
      <c r="U45" s="4" t="s">
        <v>2</v>
      </c>
      <c r="V45" s="2">
        <f>IFERROR(INDEX('Item Price Summary'!$O:$O,MATCH($D45,'Item Price Summary'!$G:$G,0))*T45,0)</f>
        <v>0.36379</v>
      </c>
      <c r="W45" s="343"/>
      <c r="X45" s="335"/>
      <c r="Y45" s="343"/>
      <c r="Z45" s="335"/>
    </row>
    <row r="46" spans="1:26" x14ac:dyDescent="0.25">
      <c r="A46">
        <f t="shared" si="24"/>
        <v>4</v>
      </c>
      <c r="B46" s="325"/>
      <c r="C46" s="325"/>
      <c r="D46" s="21" t="s">
        <v>847</v>
      </c>
      <c r="E46" s="21"/>
      <c r="F46" s="251">
        <v>118</v>
      </c>
      <c r="G46" s="4" t="s">
        <v>2</v>
      </c>
      <c r="H46" s="2">
        <f>IFERROR(INDEX('Item Price Summary'!$O:$O,MATCH($D46,'Item Price Summary'!$G:$G,0))*F46,0)</f>
        <v>0</v>
      </c>
      <c r="I46" s="343"/>
      <c r="J46" s="335"/>
      <c r="K46" s="343"/>
      <c r="L46" s="335"/>
      <c r="M46" s="251">
        <v>133</v>
      </c>
      <c r="N46" s="4" t="s">
        <v>2</v>
      </c>
      <c r="O46" s="2">
        <f>IFERROR(INDEX('Item Price Summary'!$O:$O,MATCH($D46,'Item Price Summary'!$G:$G,0))*M46,0)</f>
        <v>0</v>
      </c>
      <c r="P46" s="343"/>
      <c r="Q46" s="335"/>
      <c r="R46" s="343"/>
      <c r="S46" s="335"/>
      <c r="T46" s="251">
        <v>148</v>
      </c>
      <c r="U46" s="4" t="s">
        <v>2</v>
      </c>
      <c r="V46" s="2">
        <f>IFERROR(INDEX('Item Price Summary'!$O:$O,MATCH($D46,'Item Price Summary'!$G:$G,0))*T46,0)</f>
        <v>0</v>
      </c>
      <c r="W46" s="343"/>
      <c r="X46" s="335"/>
      <c r="Y46" s="343"/>
      <c r="Z46" s="335"/>
    </row>
    <row r="47" spans="1:26" x14ac:dyDescent="0.25">
      <c r="A47">
        <f t="shared" si="24"/>
        <v>5</v>
      </c>
      <c r="B47" s="325"/>
      <c r="C47" s="325"/>
      <c r="D47" s="21" t="s">
        <v>135</v>
      </c>
      <c r="E47" s="21"/>
      <c r="F47" s="251">
        <v>124</v>
      </c>
      <c r="G47" s="4" t="s">
        <v>2</v>
      </c>
      <c r="H47" s="2">
        <f>IFERROR(INDEX('Item Price Summary'!$O:$O,MATCH($D47,'Item Price Summary'!$G:$G,0))*F47,0)</f>
        <v>0.25316666666666665</v>
      </c>
      <c r="I47" s="343"/>
      <c r="J47" s="335"/>
      <c r="K47" s="343"/>
      <c r="L47" s="335"/>
      <c r="M47" s="251">
        <v>139</v>
      </c>
      <c r="N47" s="4" t="s">
        <v>2</v>
      </c>
      <c r="O47" s="2">
        <f>IFERROR(INDEX('Item Price Summary'!$O:$O,MATCH($D47,'Item Price Summary'!$G:$G,0))*M47,0)</f>
        <v>0.28379166666666666</v>
      </c>
      <c r="P47" s="343"/>
      <c r="Q47" s="335"/>
      <c r="R47" s="343"/>
      <c r="S47" s="335"/>
      <c r="T47" s="251">
        <v>155</v>
      </c>
      <c r="U47" s="4" t="s">
        <v>2</v>
      </c>
      <c r="V47" s="2">
        <f>IFERROR(INDEX('Item Price Summary'!$O:$O,MATCH($D47,'Item Price Summary'!$G:$G,0))*T47,0)</f>
        <v>0.31645833333333329</v>
      </c>
      <c r="W47" s="343"/>
      <c r="X47" s="335"/>
      <c r="Y47" s="343"/>
      <c r="Z47" s="335"/>
    </row>
    <row r="48" spans="1:26" x14ac:dyDescent="0.25">
      <c r="A48">
        <f t="shared" si="24"/>
        <v>6</v>
      </c>
      <c r="B48" s="325"/>
      <c r="C48" s="325"/>
      <c r="D48" s="21" t="s">
        <v>435</v>
      </c>
      <c r="E48" s="21"/>
      <c r="F48" s="251"/>
      <c r="G48" s="4" t="s">
        <v>2</v>
      </c>
      <c r="H48" s="2">
        <f>IFERROR(INDEX('Item Price Summary'!$O:$O,MATCH($D48,'Item Price Summary'!$G:$G,0))*F48,0)</f>
        <v>0</v>
      </c>
      <c r="I48" s="343"/>
      <c r="J48" s="335"/>
      <c r="K48" s="343"/>
      <c r="L48" s="335"/>
      <c r="M48" s="251"/>
      <c r="N48" s="4" t="s">
        <v>2</v>
      </c>
      <c r="O48" s="2">
        <f>IFERROR(INDEX('Item Price Summary'!$O:$O,MATCH($D48,'Item Price Summary'!$G:$G,0))*M48,0)</f>
        <v>0</v>
      </c>
      <c r="P48" s="343"/>
      <c r="Q48" s="335"/>
      <c r="R48" s="343"/>
      <c r="S48" s="335"/>
      <c r="T48" s="251"/>
      <c r="U48" s="4" t="s">
        <v>2</v>
      </c>
      <c r="V48" s="2">
        <f>IFERROR(INDEX('Item Price Summary'!$O:$O,MATCH($D48,'Item Price Summary'!$G:$G,0))*T48,0)</f>
        <v>0</v>
      </c>
      <c r="W48" s="343"/>
      <c r="X48" s="335"/>
      <c r="Y48" s="343"/>
      <c r="Z48" s="335"/>
    </row>
    <row r="49" spans="1:26" x14ac:dyDescent="0.25">
      <c r="A49">
        <f t="shared" si="24"/>
        <v>7</v>
      </c>
      <c r="B49" s="325"/>
      <c r="C49" s="325"/>
      <c r="D49" s="21" t="s">
        <v>435</v>
      </c>
      <c r="E49" s="21"/>
      <c r="F49" s="251"/>
      <c r="G49" s="4" t="s">
        <v>2</v>
      </c>
      <c r="H49" s="2">
        <f>IFERROR(INDEX('Item Price Summary'!$O:$O,MATCH($D49,'Item Price Summary'!$G:$G,0))*F49,0)</f>
        <v>0</v>
      </c>
      <c r="I49" s="343"/>
      <c r="J49" s="335"/>
      <c r="K49" s="343"/>
      <c r="L49" s="335"/>
      <c r="M49" s="251"/>
      <c r="N49" s="4" t="s">
        <v>2</v>
      </c>
      <c r="O49" s="2">
        <f>IFERROR(INDEX('Item Price Summary'!$O:$O,MATCH($D49,'Item Price Summary'!$G:$G,0))*M49,0)</f>
        <v>0</v>
      </c>
      <c r="P49" s="343"/>
      <c r="Q49" s="335"/>
      <c r="R49" s="343"/>
      <c r="S49" s="335"/>
      <c r="T49" s="251"/>
      <c r="U49" s="4" t="s">
        <v>2</v>
      </c>
      <c r="V49" s="2">
        <f>IFERROR(INDEX('Item Price Summary'!$O:$O,MATCH($D49,'Item Price Summary'!$G:$G,0))*T49,0)</f>
        <v>0</v>
      </c>
      <c r="W49" s="343"/>
      <c r="X49" s="335"/>
      <c r="Y49" s="343"/>
      <c r="Z49" s="335"/>
    </row>
    <row r="50" spans="1:26" x14ac:dyDescent="0.25">
      <c r="A50">
        <f t="shared" si="24"/>
        <v>8</v>
      </c>
      <c r="B50" s="325"/>
      <c r="C50" s="325"/>
      <c r="D50" s="21" t="s">
        <v>435</v>
      </c>
      <c r="E50" s="21"/>
      <c r="F50" s="251"/>
      <c r="G50" s="4" t="s">
        <v>2</v>
      </c>
      <c r="H50" s="2">
        <f>IFERROR(INDEX('Item Price Summary'!$O:$O,MATCH($D50,'Item Price Summary'!$G:$G,0))*F50,0)</f>
        <v>0</v>
      </c>
      <c r="I50" s="343"/>
      <c r="J50" s="335"/>
      <c r="K50" s="343"/>
      <c r="L50" s="335"/>
      <c r="M50" s="251"/>
      <c r="N50" s="4" t="s">
        <v>2</v>
      </c>
      <c r="O50" s="2">
        <f>IFERROR(INDEX('Item Price Summary'!$O:$O,MATCH($D50,'Item Price Summary'!$G:$G,0))*M50,0)</f>
        <v>0</v>
      </c>
      <c r="P50" s="343"/>
      <c r="Q50" s="335"/>
      <c r="R50" s="343"/>
      <c r="S50" s="335"/>
      <c r="T50" s="251"/>
      <c r="U50" s="4" t="s">
        <v>2</v>
      </c>
      <c r="V50" s="2">
        <f>IFERROR(INDEX('Item Price Summary'!$O:$O,MATCH($D50,'Item Price Summary'!$G:$G,0))*T50,0)</f>
        <v>0</v>
      </c>
      <c r="W50" s="343"/>
      <c r="X50" s="335"/>
      <c r="Y50" s="343"/>
      <c r="Z50" s="335"/>
    </row>
    <row r="51" spans="1:26" x14ac:dyDescent="0.25">
      <c r="A51">
        <f t="shared" si="24"/>
        <v>9</v>
      </c>
      <c r="B51" s="325"/>
      <c r="C51" s="325"/>
      <c r="D51" s="21" t="s">
        <v>435</v>
      </c>
      <c r="E51" s="21"/>
      <c r="F51" s="251"/>
      <c r="G51" s="4" t="s">
        <v>2</v>
      </c>
      <c r="H51" s="2">
        <f>IFERROR(INDEX('Item Price Summary'!$O:$O,MATCH($D51,'Item Price Summary'!$G:$G,0))*F51,0)</f>
        <v>0</v>
      </c>
      <c r="I51" s="343"/>
      <c r="J51" s="335"/>
      <c r="K51" s="343"/>
      <c r="L51" s="335"/>
      <c r="M51" s="251"/>
      <c r="N51" s="4" t="s">
        <v>2</v>
      </c>
      <c r="O51" s="2">
        <f>IFERROR(INDEX('Item Price Summary'!$O:$O,MATCH($D51,'Item Price Summary'!$G:$G,0))*M51,0)</f>
        <v>0</v>
      </c>
      <c r="P51" s="343"/>
      <c r="Q51" s="335"/>
      <c r="R51" s="343"/>
      <c r="S51" s="335"/>
      <c r="T51" s="251"/>
      <c r="U51" s="4" t="s">
        <v>2</v>
      </c>
      <c r="V51" s="2">
        <f>IFERROR(INDEX('Item Price Summary'!$O:$O,MATCH($D51,'Item Price Summary'!$G:$G,0))*T51,0)</f>
        <v>0</v>
      </c>
      <c r="W51" s="343"/>
      <c r="X51" s="335"/>
      <c r="Y51" s="343"/>
      <c r="Z51" s="335"/>
    </row>
    <row r="52" spans="1:26" x14ac:dyDescent="0.25">
      <c r="A52">
        <f t="shared" si="24"/>
        <v>10</v>
      </c>
      <c r="B52" s="325"/>
      <c r="C52" s="325"/>
      <c r="D52" s="21" t="s">
        <v>435</v>
      </c>
      <c r="E52" s="21"/>
      <c r="F52" s="251"/>
      <c r="G52" s="4" t="s">
        <v>2</v>
      </c>
      <c r="H52" s="2">
        <f>IFERROR(INDEX('Item Price Summary'!$O:$O,MATCH($D52,'Item Price Summary'!$G:$G,0))*F52,0)</f>
        <v>0</v>
      </c>
      <c r="I52" s="343"/>
      <c r="J52" s="335"/>
      <c r="K52" s="343"/>
      <c r="L52" s="335"/>
      <c r="M52" s="251"/>
      <c r="N52" s="4" t="s">
        <v>2</v>
      </c>
      <c r="O52" s="2">
        <f>IFERROR(INDEX('Item Price Summary'!$O:$O,MATCH($D52,'Item Price Summary'!$G:$G,0))*M52,0)</f>
        <v>0</v>
      </c>
      <c r="P52" s="343"/>
      <c r="Q52" s="335"/>
      <c r="R52" s="343"/>
      <c r="S52" s="335"/>
      <c r="T52" s="251"/>
      <c r="U52" s="4" t="s">
        <v>2</v>
      </c>
      <c r="V52" s="2">
        <f>IFERROR(INDEX('Item Price Summary'!$O:$O,MATCH($D52,'Item Price Summary'!$G:$G,0))*T52,0)</f>
        <v>0</v>
      </c>
      <c r="W52" s="343"/>
      <c r="X52" s="335"/>
      <c r="Y52" s="343"/>
      <c r="Z52" s="335"/>
    </row>
    <row r="53" spans="1:26" x14ac:dyDescent="0.25">
      <c r="A53">
        <v>1</v>
      </c>
      <c r="B53" s="325"/>
      <c r="C53" s="325" t="s">
        <v>102</v>
      </c>
      <c r="D53" s="21" t="s">
        <v>49</v>
      </c>
      <c r="E53" s="21"/>
      <c r="F53" s="251">
        <v>50</v>
      </c>
      <c r="G53" s="4" t="s">
        <v>2</v>
      </c>
      <c r="H53" s="2">
        <f>IFERROR(INDEX('Item Price Summary'!$O:$O,MATCH($D53,'Item Price Summary'!$G:$G,0))*F53,0)</f>
        <v>0.37166991552956463</v>
      </c>
      <c r="I53" s="343">
        <f>SUM(H53:H62)</f>
        <v>1.0253665821962312</v>
      </c>
      <c r="J53" s="335">
        <f t="shared" ref="J53" si="25">I53/$G$4</f>
        <v>0.1723305180161733</v>
      </c>
      <c r="K53" s="343">
        <f t="shared" ref="K53" si="26">SUM(H53:H62)+$H$4</f>
        <v>1.3080219988628978</v>
      </c>
      <c r="L53" s="335">
        <f t="shared" ref="L53" si="27">K53/$G$4</f>
        <v>0.21983563006099122</v>
      </c>
      <c r="M53" s="251">
        <v>100</v>
      </c>
      <c r="N53" s="4" t="s">
        <v>2</v>
      </c>
      <c r="O53" s="2">
        <f>IFERROR(INDEX('Item Price Summary'!$O:$O,MATCH($D53,'Item Price Summary'!$G:$G,0))*M53,0)</f>
        <v>0.74333983105912926</v>
      </c>
      <c r="P53" s="343">
        <f>SUM(O53:O62)</f>
        <v>1.561171497725796</v>
      </c>
      <c r="Q53" s="335">
        <f>P53/$G$5</f>
        <v>0.2246289924785318</v>
      </c>
      <c r="R53" s="343">
        <f>SUM(O53:O62)+$H$5</f>
        <v>1.8447669143924625</v>
      </c>
      <c r="S53" s="335">
        <f>R53/$G$5</f>
        <v>0.26543408840179317</v>
      </c>
      <c r="T53" s="251">
        <v>150</v>
      </c>
      <c r="U53" s="4" t="s">
        <v>2</v>
      </c>
      <c r="V53" s="2">
        <f>IFERROR(INDEX('Item Price Summary'!$O:$O,MATCH($D53,'Item Price Summary'!$G:$G,0))*T53,0)</f>
        <v>1.1150097465886939</v>
      </c>
      <c r="W53" s="343">
        <f t="shared" ref="W53" si="28">SUM(V53:V62)</f>
        <v>2.0990180799220273</v>
      </c>
      <c r="X53" s="335">
        <f t="shared" ref="X53" si="29">W53/$G$6</f>
        <v>0.26402743143673296</v>
      </c>
      <c r="Y53" s="343">
        <f t="shared" ref="Y53" si="30">SUM(V53:V62)+$H$6</f>
        <v>2.407593496588694</v>
      </c>
      <c r="Z53" s="335">
        <f t="shared" ref="Z53" si="31">Y53/$G$6</f>
        <v>0.30284194925643948</v>
      </c>
    </row>
    <row r="54" spans="1:26" x14ac:dyDescent="0.25">
      <c r="A54">
        <f t="shared" ref="A54:A62" si="32">A53+1</f>
        <v>2</v>
      </c>
      <c r="B54" s="325"/>
      <c r="C54" s="325"/>
      <c r="D54" s="21" t="s">
        <v>53</v>
      </c>
      <c r="E54" s="21"/>
      <c r="F54" s="251">
        <v>45</v>
      </c>
      <c r="G54" s="4" t="s">
        <v>2</v>
      </c>
      <c r="H54" s="2">
        <f>IFERROR(INDEX('Item Price Summary'!$O:$O,MATCH($D54,'Item Price Summary'!$G:$G,0))*F54,0)</f>
        <v>0.20088</v>
      </c>
      <c r="I54" s="343"/>
      <c r="J54" s="335"/>
      <c r="K54" s="343"/>
      <c r="L54" s="335"/>
      <c r="M54" s="251">
        <v>60</v>
      </c>
      <c r="N54" s="4" t="s">
        <v>2</v>
      </c>
      <c r="O54" s="2">
        <f>IFERROR(INDEX('Item Price Summary'!$O:$O,MATCH($D54,'Item Price Summary'!$G:$G,0))*M54,0)</f>
        <v>0.26784000000000002</v>
      </c>
      <c r="P54" s="343"/>
      <c r="Q54" s="335"/>
      <c r="R54" s="343"/>
      <c r="S54" s="335"/>
      <c r="T54" s="251">
        <v>75</v>
      </c>
      <c r="U54" s="4" t="s">
        <v>2</v>
      </c>
      <c r="V54" s="2">
        <f>IFERROR(INDEX('Item Price Summary'!$O:$O,MATCH($D54,'Item Price Summary'!$G:$G,0))*T54,0)</f>
        <v>0.33479999999999999</v>
      </c>
      <c r="W54" s="343"/>
      <c r="X54" s="335"/>
      <c r="Y54" s="343"/>
      <c r="Z54" s="335"/>
    </row>
    <row r="55" spans="1:26" x14ac:dyDescent="0.25">
      <c r="A55">
        <f t="shared" si="32"/>
        <v>3</v>
      </c>
      <c r="B55" s="325"/>
      <c r="C55" s="325"/>
      <c r="D55" s="21" t="s">
        <v>56</v>
      </c>
      <c r="E55" s="21"/>
      <c r="F55" s="251">
        <v>37.5</v>
      </c>
      <c r="G55" s="4" t="s">
        <v>2</v>
      </c>
      <c r="H55" s="2">
        <f>IFERROR(INDEX('Item Price Summary'!$O:$O,MATCH($D55,'Item Price Summary'!$G:$G,0))*F55,0)</f>
        <v>0.19965000000000002</v>
      </c>
      <c r="I55" s="343"/>
      <c r="J55" s="335"/>
      <c r="K55" s="343"/>
      <c r="L55" s="335"/>
      <c r="M55" s="251">
        <v>50</v>
      </c>
      <c r="N55" s="4" t="s">
        <v>2</v>
      </c>
      <c r="O55" s="2">
        <f>IFERROR(INDEX('Item Price Summary'!$O:$O,MATCH($D55,'Item Price Summary'!$G:$G,0))*M55,0)</f>
        <v>0.26620000000000005</v>
      </c>
      <c r="P55" s="343"/>
      <c r="Q55" s="335"/>
      <c r="R55" s="343"/>
      <c r="S55" s="335"/>
      <c r="T55" s="251">
        <v>62.5</v>
      </c>
      <c r="U55" s="4" t="s">
        <v>2</v>
      </c>
      <c r="V55" s="2">
        <f>IFERROR(INDEX('Item Price Summary'!$O:$O,MATCH($D55,'Item Price Summary'!$G:$G,0))*T55,0)</f>
        <v>0.33275000000000005</v>
      </c>
      <c r="W55" s="343"/>
      <c r="X55" s="335"/>
      <c r="Y55" s="343"/>
      <c r="Z55" s="335"/>
    </row>
    <row r="56" spans="1:26" x14ac:dyDescent="0.25">
      <c r="A56">
        <f t="shared" si="32"/>
        <v>4</v>
      </c>
      <c r="B56" s="325"/>
      <c r="C56" s="325"/>
      <c r="D56" s="21" t="s">
        <v>847</v>
      </c>
      <c r="E56" s="21"/>
      <c r="F56" s="251">
        <v>118</v>
      </c>
      <c r="G56" s="4" t="s">
        <v>2</v>
      </c>
      <c r="H56" s="2">
        <f>IFERROR(INDEX('Item Price Summary'!$O:$O,MATCH($D56,'Item Price Summary'!$G:$G,0))*F56,0)</f>
        <v>0</v>
      </c>
      <c r="I56" s="343"/>
      <c r="J56" s="335"/>
      <c r="K56" s="343"/>
      <c r="L56" s="335"/>
      <c r="M56" s="251">
        <v>133</v>
      </c>
      <c r="N56" s="4" t="s">
        <v>2</v>
      </c>
      <c r="O56" s="2">
        <f>IFERROR(INDEX('Item Price Summary'!$O:$O,MATCH($D56,'Item Price Summary'!$G:$G,0))*M56,0)</f>
        <v>0</v>
      </c>
      <c r="P56" s="343"/>
      <c r="Q56" s="335"/>
      <c r="R56" s="343"/>
      <c r="S56" s="335"/>
      <c r="T56" s="251">
        <v>148</v>
      </c>
      <c r="U56" s="4" t="s">
        <v>2</v>
      </c>
      <c r="V56" s="2">
        <f>IFERROR(INDEX('Item Price Summary'!$O:$O,MATCH($D56,'Item Price Summary'!$G:$G,0))*T56,0)</f>
        <v>0</v>
      </c>
      <c r="W56" s="343"/>
      <c r="X56" s="335"/>
      <c r="Y56" s="343"/>
      <c r="Z56" s="335"/>
    </row>
    <row r="57" spans="1:26" x14ac:dyDescent="0.25">
      <c r="A57">
        <f t="shared" si="32"/>
        <v>5</v>
      </c>
      <c r="B57" s="325"/>
      <c r="C57" s="325"/>
      <c r="D57" s="21" t="s">
        <v>135</v>
      </c>
      <c r="E57" s="21"/>
      <c r="F57" s="251">
        <v>124</v>
      </c>
      <c r="G57" s="4" t="s">
        <v>2</v>
      </c>
      <c r="H57" s="2">
        <f>IFERROR(INDEX('Item Price Summary'!$O:$O,MATCH($D57,'Item Price Summary'!$G:$G,0))*F57,0)</f>
        <v>0.25316666666666665</v>
      </c>
      <c r="I57" s="343"/>
      <c r="J57" s="335"/>
      <c r="K57" s="343"/>
      <c r="L57" s="335"/>
      <c r="M57" s="251">
        <v>139</v>
      </c>
      <c r="N57" s="4" t="s">
        <v>2</v>
      </c>
      <c r="O57" s="2">
        <f>IFERROR(INDEX('Item Price Summary'!$O:$O,MATCH($D57,'Item Price Summary'!$G:$G,0))*M57,0)</f>
        <v>0.28379166666666666</v>
      </c>
      <c r="P57" s="343"/>
      <c r="Q57" s="335"/>
      <c r="R57" s="343"/>
      <c r="S57" s="335"/>
      <c r="T57" s="251">
        <v>155</v>
      </c>
      <c r="U57" s="4" t="s">
        <v>2</v>
      </c>
      <c r="V57" s="2">
        <f>IFERROR(INDEX('Item Price Summary'!$O:$O,MATCH($D57,'Item Price Summary'!$G:$G,0))*T57,0)</f>
        <v>0.31645833333333329</v>
      </c>
      <c r="W57" s="343"/>
      <c r="X57" s="335"/>
      <c r="Y57" s="343"/>
      <c r="Z57" s="335"/>
    </row>
    <row r="58" spans="1:26" x14ac:dyDescent="0.25">
      <c r="A58">
        <f t="shared" si="32"/>
        <v>6</v>
      </c>
      <c r="B58" s="325"/>
      <c r="C58" s="325"/>
      <c r="D58" s="21" t="s">
        <v>435</v>
      </c>
      <c r="E58" s="21"/>
      <c r="F58" s="251"/>
      <c r="G58" s="4" t="s">
        <v>2</v>
      </c>
      <c r="H58" s="2">
        <f>IFERROR(INDEX('Item Price Summary'!$O:$O,MATCH($D58,'Item Price Summary'!$G:$G,0))*F58,0)</f>
        <v>0</v>
      </c>
      <c r="I58" s="343"/>
      <c r="J58" s="335"/>
      <c r="K58" s="343"/>
      <c r="L58" s="335"/>
      <c r="M58" s="251"/>
      <c r="N58" s="4" t="s">
        <v>2</v>
      </c>
      <c r="O58" s="2">
        <f>IFERROR(INDEX('Item Price Summary'!$O:$O,MATCH($D58,'Item Price Summary'!$G:$G,0))*M58,0)</f>
        <v>0</v>
      </c>
      <c r="P58" s="343"/>
      <c r="Q58" s="335"/>
      <c r="R58" s="343"/>
      <c r="S58" s="335"/>
      <c r="T58" s="251"/>
      <c r="U58" s="4" t="s">
        <v>2</v>
      </c>
      <c r="V58" s="2">
        <f>IFERROR(INDEX('Item Price Summary'!$O:$O,MATCH($D58,'Item Price Summary'!$G:$G,0))*T58,0)</f>
        <v>0</v>
      </c>
      <c r="W58" s="343"/>
      <c r="X58" s="335"/>
      <c r="Y58" s="343"/>
      <c r="Z58" s="335"/>
    </row>
    <row r="59" spans="1:26" x14ac:dyDescent="0.25">
      <c r="A59">
        <f t="shared" si="32"/>
        <v>7</v>
      </c>
      <c r="B59" s="325"/>
      <c r="C59" s="325"/>
      <c r="D59" s="21" t="s">
        <v>435</v>
      </c>
      <c r="E59" s="21"/>
      <c r="F59" s="251"/>
      <c r="G59" s="4" t="s">
        <v>2</v>
      </c>
      <c r="H59" s="2">
        <f>IFERROR(INDEX('Item Price Summary'!$O:$O,MATCH($D59,'Item Price Summary'!$G:$G,0))*F59,0)</f>
        <v>0</v>
      </c>
      <c r="I59" s="343"/>
      <c r="J59" s="335"/>
      <c r="K59" s="343"/>
      <c r="L59" s="335"/>
      <c r="M59" s="251"/>
      <c r="N59" s="4" t="s">
        <v>2</v>
      </c>
      <c r="O59" s="2">
        <f>IFERROR(INDEX('Item Price Summary'!$O:$O,MATCH($D59,'Item Price Summary'!$G:$G,0))*M59,0)</f>
        <v>0</v>
      </c>
      <c r="P59" s="343"/>
      <c r="Q59" s="335"/>
      <c r="R59" s="343"/>
      <c r="S59" s="335"/>
      <c r="T59" s="251"/>
      <c r="U59" s="4" t="s">
        <v>2</v>
      </c>
      <c r="V59" s="2">
        <f>IFERROR(INDEX('Item Price Summary'!$O:$O,MATCH($D59,'Item Price Summary'!$G:$G,0))*T59,0)</f>
        <v>0</v>
      </c>
      <c r="W59" s="343"/>
      <c r="X59" s="335"/>
      <c r="Y59" s="343"/>
      <c r="Z59" s="335"/>
    </row>
    <row r="60" spans="1:26" x14ac:dyDescent="0.25">
      <c r="A60">
        <f t="shared" si="32"/>
        <v>8</v>
      </c>
      <c r="B60" s="325"/>
      <c r="C60" s="325"/>
      <c r="D60" s="21" t="s">
        <v>435</v>
      </c>
      <c r="E60" s="21"/>
      <c r="F60" s="251"/>
      <c r="G60" s="4" t="s">
        <v>2</v>
      </c>
      <c r="H60" s="2">
        <f>IFERROR(INDEX('Item Price Summary'!$O:$O,MATCH($D60,'Item Price Summary'!$G:$G,0))*F60,0)</f>
        <v>0</v>
      </c>
      <c r="I60" s="343"/>
      <c r="J60" s="335"/>
      <c r="K60" s="343"/>
      <c r="L60" s="335"/>
      <c r="M60" s="251"/>
      <c r="N60" s="4" t="s">
        <v>2</v>
      </c>
      <c r="O60" s="2">
        <f>IFERROR(INDEX('Item Price Summary'!$O:$O,MATCH($D60,'Item Price Summary'!$G:$G,0))*M60,0)</f>
        <v>0</v>
      </c>
      <c r="P60" s="343"/>
      <c r="Q60" s="335"/>
      <c r="R60" s="343"/>
      <c r="S60" s="335"/>
      <c r="T60" s="251"/>
      <c r="U60" s="4" t="s">
        <v>2</v>
      </c>
      <c r="V60" s="2">
        <f>IFERROR(INDEX('Item Price Summary'!$O:$O,MATCH($D60,'Item Price Summary'!$G:$G,0))*T60,0)</f>
        <v>0</v>
      </c>
      <c r="W60" s="343"/>
      <c r="X60" s="335"/>
      <c r="Y60" s="343"/>
      <c r="Z60" s="335"/>
    </row>
    <row r="61" spans="1:26" x14ac:dyDescent="0.25">
      <c r="A61">
        <f t="shared" si="32"/>
        <v>9</v>
      </c>
      <c r="B61" s="325"/>
      <c r="C61" s="325"/>
      <c r="D61" s="21" t="s">
        <v>435</v>
      </c>
      <c r="E61" s="21"/>
      <c r="F61" s="251"/>
      <c r="G61" s="4" t="s">
        <v>2</v>
      </c>
      <c r="H61" s="2">
        <f>IFERROR(INDEX('Item Price Summary'!$O:$O,MATCH($D61,'Item Price Summary'!$G:$G,0))*F61,0)</f>
        <v>0</v>
      </c>
      <c r="I61" s="343"/>
      <c r="J61" s="335"/>
      <c r="K61" s="343"/>
      <c r="L61" s="335"/>
      <c r="M61" s="251"/>
      <c r="N61" s="4" t="s">
        <v>2</v>
      </c>
      <c r="O61" s="2">
        <f>IFERROR(INDEX('Item Price Summary'!$O:$O,MATCH($D61,'Item Price Summary'!$G:$G,0))*M61,0)</f>
        <v>0</v>
      </c>
      <c r="P61" s="343"/>
      <c r="Q61" s="335"/>
      <c r="R61" s="343"/>
      <c r="S61" s="335"/>
      <c r="T61" s="251"/>
      <c r="U61" s="4" t="s">
        <v>2</v>
      </c>
      <c r="V61" s="2">
        <f>IFERROR(INDEX('Item Price Summary'!$O:$O,MATCH($D61,'Item Price Summary'!$G:$G,0))*T61,0)</f>
        <v>0</v>
      </c>
      <c r="W61" s="343"/>
      <c r="X61" s="335"/>
      <c r="Y61" s="343"/>
      <c r="Z61" s="335"/>
    </row>
    <row r="62" spans="1:26" x14ac:dyDescent="0.25">
      <c r="A62">
        <f t="shared" si="32"/>
        <v>10</v>
      </c>
      <c r="B62" s="325"/>
      <c r="C62" s="325"/>
      <c r="D62" s="21" t="s">
        <v>435</v>
      </c>
      <c r="E62" s="21"/>
      <c r="F62" s="251"/>
      <c r="G62" s="4" t="s">
        <v>2</v>
      </c>
      <c r="H62" s="2">
        <f>IFERROR(INDEX('Item Price Summary'!$O:$O,MATCH($D62,'Item Price Summary'!$G:$G,0))*F62,0)</f>
        <v>0</v>
      </c>
      <c r="I62" s="343"/>
      <c r="J62" s="335"/>
      <c r="K62" s="343"/>
      <c r="L62" s="335"/>
      <c r="M62" s="251"/>
      <c r="N62" s="4" t="s">
        <v>2</v>
      </c>
      <c r="O62" s="2">
        <f>IFERROR(INDEX('Item Price Summary'!$O:$O,MATCH($D62,'Item Price Summary'!$G:$G,0))*M62,0)</f>
        <v>0</v>
      </c>
      <c r="P62" s="343"/>
      <c r="Q62" s="335"/>
      <c r="R62" s="343"/>
      <c r="S62" s="335"/>
      <c r="T62" s="251"/>
      <c r="U62" s="4" t="s">
        <v>2</v>
      </c>
      <c r="V62" s="2">
        <f>IFERROR(INDEX('Item Price Summary'!$O:$O,MATCH($D62,'Item Price Summary'!$G:$G,0))*T62,0)</f>
        <v>0</v>
      </c>
      <c r="W62" s="343"/>
      <c r="X62" s="335"/>
      <c r="Y62" s="343"/>
      <c r="Z62" s="335"/>
    </row>
    <row r="63" spans="1:26" x14ac:dyDescent="0.25">
      <c r="A63">
        <v>1</v>
      </c>
      <c r="B63" s="325"/>
      <c r="C63" s="325" t="s">
        <v>101</v>
      </c>
      <c r="D63" s="21" t="s">
        <v>52</v>
      </c>
      <c r="E63" s="21"/>
      <c r="F63" s="251">
        <v>60</v>
      </c>
      <c r="G63" s="4" t="s">
        <v>2</v>
      </c>
      <c r="H63" s="2">
        <f>IFERROR(INDEX('Item Price Summary'!$O:$O,MATCH($D63,'Item Price Summary'!$G:$G,0))*F63,0)</f>
        <v>0.38118908382066274</v>
      </c>
      <c r="I63" s="343">
        <f>SUM(H63:H72)</f>
        <v>1.4780955415429151</v>
      </c>
      <c r="J63" s="335">
        <f t="shared" ref="J63" si="33">I63/$G$4</f>
        <v>0.24841941874670842</v>
      </c>
      <c r="K63" s="343">
        <f t="shared" ref="K63" si="34">SUM(H63:H72)+$H$4</f>
        <v>1.7607509582095817</v>
      </c>
      <c r="L63" s="335">
        <f t="shared" ref="L63" si="35">K63/$G$4</f>
        <v>0.29592453079152631</v>
      </c>
      <c r="M63" s="251">
        <v>120</v>
      </c>
      <c r="N63" s="4" t="s">
        <v>2</v>
      </c>
      <c r="O63" s="2">
        <f>IFERROR(INDEX('Item Price Summary'!$O:$O,MATCH($D63,'Item Price Summary'!$G:$G,0))*M63,0)</f>
        <v>0.76237816764132549</v>
      </c>
      <c r="P63" s="343">
        <f>SUM(O63:O72)</f>
        <v>2.1490510787403658</v>
      </c>
      <c r="Q63" s="335">
        <f>P63/$G$5</f>
        <v>0.3092159825525706</v>
      </c>
      <c r="R63" s="343">
        <f>SUM(O63:O72)+$H$5</f>
        <v>2.4326464954070324</v>
      </c>
      <c r="S63" s="335">
        <f>R63/$G$5</f>
        <v>0.35002107847583197</v>
      </c>
      <c r="T63" s="251">
        <v>180</v>
      </c>
      <c r="U63" s="4" t="s">
        <v>2</v>
      </c>
      <c r="V63" s="2">
        <f>IFERROR(INDEX('Item Price Summary'!$O:$O,MATCH($D63,'Item Price Summary'!$G:$G,0))*T63,0)</f>
        <v>1.1435672514619883</v>
      </c>
      <c r="W63" s="343">
        <f t="shared" ref="W63" si="36">SUM(V63:V72)</f>
        <v>2.7937442585233678</v>
      </c>
      <c r="X63" s="335">
        <f t="shared" ref="X63" si="37">W63/$G$6</f>
        <v>0.35141437214130411</v>
      </c>
      <c r="Y63" s="343">
        <f t="shared" ref="Y63" si="38">SUM(V63:V72)+$H$6</f>
        <v>3.1023196751900346</v>
      </c>
      <c r="Z63" s="335">
        <f t="shared" ref="Z63" si="39">Y63/$G$6</f>
        <v>0.39022888996101063</v>
      </c>
    </row>
    <row r="64" spans="1:26" x14ac:dyDescent="0.25">
      <c r="A64">
        <f t="shared" ref="A64:A72" si="40">A63+1</f>
        <v>2</v>
      </c>
      <c r="B64" s="325"/>
      <c r="C64" s="325"/>
      <c r="D64" s="21" t="s">
        <v>57</v>
      </c>
      <c r="E64" s="21"/>
      <c r="F64" s="251">
        <v>42</v>
      </c>
      <c r="G64" s="4" t="s">
        <v>2</v>
      </c>
      <c r="H64" s="2">
        <f>IFERROR(INDEX('Item Price Summary'!$O:$O,MATCH($D64,'Item Price Summary'!$G:$G,0))*F64,0)</f>
        <v>0.21856800000000001</v>
      </c>
      <c r="I64" s="343"/>
      <c r="J64" s="335"/>
      <c r="K64" s="343"/>
      <c r="L64" s="335"/>
      <c r="M64" s="251">
        <v>56</v>
      </c>
      <c r="N64" s="4" t="s">
        <v>2</v>
      </c>
      <c r="O64" s="2">
        <f>IFERROR(INDEX('Item Price Summary'!$O:$O,MATCH($D64,'Item Price Summary'!$G:$G,0))*M64,0)</f>
        <v>0.29142400000000002</v>
      </c>
      <c r="P64" s="343"/>
      <c r="Q64" s="335"/>
      <c r="R64" s="343"/>
      <c r="S64" s="335"/>
      <c r="T64" s="251">
        <v>70</v>
      </c>
      <c r="U64" s="4" t="s">
        <v>2</v>
      </c>
      <c r="V64" s="2">
        <f>IFERROR(INDEX('Item Price Summary'!$O:$O,MATCH($D64,'Item Price Summary'!$G:$G,0))*T64,0)</f>
        <v>0.36428000000000005</v>
      </c>
      <c r="W64" s="343"/>
      <c r="X64" s="335"/>
      <c r="Y64" s="343"/>
      <c r="Z64" s="335"/>
    </row>
    <row r="65" spans="1:26" x14ac:dyDescent="0.25">
      <c r="A65">
        <f t="shared" si="40"/>
        <v>3</v>
      </c>
      <c r="B65" s="325"/>
      <c r="C65" s="325"/>
      <c r="D65" s="21" t="s">
        <v>18</v>
      </c>
      <c r="E65" s="21"/>
      <c r="F65" s="251">
        <v>42</v>
      </c>
      <c r="G65" s="4" t="s">
        <v>2</v>
      </c>
      <c r="H65" s="2">
        <f>IFERROR(INDEX('Item Price Summary'!$O:$O,MATCH($D65,'Item Price Summary'!$G:$G,0))*F65,0)</f>
        <v>0.21827400000000002</v>
      </c>
      <c r="I65" s="343"/>
      <c r="J65" s="335"/>
      <c r="K65" s="343"/>
      <c r="L65" s="335"/>
      <c r="M65" s="251">
        <v>56</v>
      </c>
      <c r="N65" s="4" t="s">
        <v>2</v>
      </c>
      <c r="O65" s="2">
        <f>IFERROR(INDEX('Item Price Summary'!$O:$O,MATCH($D65,'Item Price Summary'!$G:$G,0))*M65,0)</f>
        <v>0.29103200000000001</v>
      </c>
      <c r="P65" s="343"/>
      <c r="Q65" s="335"/>
      <c r="R65" s="343"/>
      <c r="S65" s="335"/>
      <c r="T65" s="251">
        <v>70</v>
      </c>
      <c r="U65" s="4" t="s">
        <v>2</v>
      </c>
      <c r="V65" s="2">
        <f>IFERROR(INDEX('Item Price Summary'!$O:$O,MATCH($D65,'Item Price Summary'!$G:$G,0))*T65,0)</f>
        <v>0.36379</v>
      </c>
      <c r="W65" s="343"/>
      <c r="X65" s="335"/>
      <c r="Y65" s="343"/>
      <c r="Z65" s="335"/>
    </row>
    <row r="66" spans="1:26" x14ac:dyDescent="0.25">
      <c r="A66">
        <f t="shared" si="40"/>
        <v>4</v>
      </c>
      <c r="B66" s="325"/>
      <c r="C66" s="325"/>
      <c r="D66" s="21" t="s">
        <v>136</v>
      </c>
      <c r="E66" s="21"/>
      <c r="F66" s="251">
        <v>1.5</v>
      </c>
      <c r="G66" s="4" t="s">
        <v>2</v>
      </c>
      <c r="H66" s="2">
        <f>IFERROR(INDEX('Item Price Summary'!$O:$O,MATCH($D66,'Item Price Summary'!$G:$G,0))*F66,0)</f>
        <v>0.14357142857142857</v>
      </c>
      <c r="I66" s="343"/>
      <c r="J66" s="335"/>
      <c r="K66" s="343"/>
      <c r="L66" s="335"/>
      <c r="M66" s="251">
        <v>2</v>
      </c>
      <c r="N66" s="4" t="s">
        <v>2</v>
      </c>
      <c r="O66" s="2">
        <f>IFERROR(INDEX('Item Price Summary'!$O:$O,MATCH($D66,'Item Price Summary'!$G:$G,0))*M66,0)</f>
        <v>0.19142857142857145</v>
      </c>
      <c r="P66" s="343"/>
      <c r="Q66" s="335"/>
      <c r="R66" s="343"/>
      <c r="S66" s="335"/>
      <c r="T66" s="251">
        <v>2.5</v>
      </c>
      <c r="U66" s="4" t="s">
        <v>2</v>
      </c>
      <c r="V66" s="2">
        <f>IFERROR(INDEX('Item Price Summary'!$O:$O,MATCH($D66,'Item Price Summary'!$G:$G,0))*T66,0)</f>
        <v>0.23928571428571432</v>
      </c>
      <c r="W66" s="343"/>
      <c r="X66" s="335"/>
      <c r="Y66" s="343"/>
      <c r="Z66" s="335"/>
    </row>
    <row r="67" spans="1:26" x14ac:dyDescent="0.25">
      <c r="A67">
        <f t="shared" si="40"/>
        <v>5</v>
      </c>
      <c r="B67" s="325"/>
      <c r="C67" s="325"/>
      <c r="D67" s="21" t="s">
        <v>847</v>
      </c>
      <c r="E67" s="21"/>
      <c r="F67" s="251">
        <v>125</v>
      </c>
      <c r="G67" s="4" t="s">
        <v>2</v>
      </c>
      <c r="H67" s="2">
        <f>IFERROR(INDEX('Item Price Summary'!$O:$O,MATCH($D67,'Item Price Summary'!$G:$G,0))*F67,0)</f>
        <v>0</v>
      </c>
      <c r="I67" s="343"/>
      <c r="J67" s="335"/>
      <c r="K67" s="343"/>
      <c r="L67" s="335"/>
      <c r="M67" s="251">
        <v>133</v>
      </c>
      <c r="N67" s="4" t="s">
        <v>2</v>
      </c>
      <c r="O67" s="2">
        <f>IFERROR(INDEX('Item Price Summary'!$O:$O,MATCH($D67,'Item Price Summary'!$G:$G,0))*M67,0)</f>
        <v>0</v>
      </c>
      <c r="P67" s="343"/>
      <c r="Q67" s="335"/>
      <c r="R67" s="343"/>
      <c r="S67" s="335"/>
      <c r="T67" s="251">
        <v>148</v>
      </c>
      <c r="U67" s="4" t="s">
        <v>2</v>
      </c>
      <c r="V67" s="2">
        <f>IFERROR(INDEX('Item Price Summary'!$O:$O,MATCH($D67,'Item Price Summary'!$G:$G,0))*T67,0)</f>
        <v>0</v>
      </c>
      <c r="W67" s="343"/>
      <c r="X67" s="335"/>
      <c r="Y67" s="343"/>
      <c r="Z67" s="335"/>
    </row>
    <row r="68" spans="1:26" x14ac:dyDescent="0.25">
      <c r="A68">
        <f t="shared" si="40"/>
        <v>6</v>
      </c>
      <c r="B68" s="325"/>
      <c r="C68" s="325"/>
      <c r="D68" s="21" t="s">
        <v>133</v>
      </c>
      <c r="E68" s="21"/>
      <c r="F68" s="251">
        <v>118</v>
      </c>
      <c r="G68" s="4" t="s">
        <v>2</v>
      </c>
      <c r="H68" s="2">
        <f>IFERROR(INDEX('Item Price Summary'!$O:$O,MATCH($D68,'Item Price Summary'!$G:$G,0))*F68,0)</f>
        <v>0.51649302915082373</v>
      </c>
      <c r="I68" s="343"/>
      <c r="J68" s="335"/>
      <c r="K68" s="343"/>
      <c r="L68" s="335"/>
      <c r="M68" s="251">
        <v>140</v>
      </c>
      <c r="N68" s="4" t="s">
        <v>2</v>
      </c>
      <c r="O68" s="2">
        <f>IFERROR(INDEX('Item Price Summary'!$O:$O,MATCH($D68,'Item Price Summary'!$G:$G,0))*M68,0)</f>
        <v>0.61278833967046886</v>
      </c>
      <c r="P68" s="343"/>
      <c r="Q68" s="335"/>
      <c r="R68" s="343"/>
      <c r="S68" s="335"/>
      <c r="T68" s="251">
        <v>156</v>
      </c>
      <c r="U68" s="4" t="s">
        <v>2</v>
      </c>
      <c r="V68" s="2">
        <f>IFERROR(INDEX('Item Price Summary'!$O:$O,MATCH($D68,'Item Price Summary'!$G:$G,0))*T68,0)</f>
        <v>0.68282129277566528</v>
      </c>
      <c r="W68" s="343"/>
      <c r="X68" s="335"/>
      <c r="Y68" s="343"/>
      <c r="Z68" s="335"/>
    </row>
    <row r="69" spans="1:26" x14ac:dyDescent="0.25">
      <c r="A69">
        <f t="shared" si="40"/>
        <v>7</v>
      </c>
      <c r="B69" s="325"/>
      <c r="C69" s="325"/>
      <c r="D69" s="21" t="s">
        <v>435</v>
      </c>
      <c r="E69" s="21"/>
      <c r="F69" s="251"/>
      <c r="G69" s="4" t="s">
        <v>2</v>
      </c>
      <c r="H69" s="2">
        <f>IFERROR(INDEX('Item Price Summary'!$O:$O,MATCH($D69,'Item Price Summary'!$G:$G,0))*F69,0)</f>
        <v>0</v>
      </c>
      <c r="I69" s="343"/>
      <c r="J69" s="335"/>
      <c r="K69" s="343"/>
      <c r="L69" s="335"/>
      <c r="M69" s="251"/>
      <c r="N69" s="4" t="s">
        <v>2</v>
      </c>
      <c r="O69" s="2">
        <f>IFERROR(INDEX('Item Price Summary'!$O:$O,MATCH($D69,'Item Price Summary'!$G:$G,0))*M69,0)</f>
        <v>0</v>
      </c>
      <c r="P69" s="343"/>
      <c r="Q69" s="335"/>
      <c r="R69" s="343"/>
      <c r="S69" s="335"/>
      <c r="T69" s="251"/>
      <c r="U69" s="4" t="s">
        <v>2</v>
      </c>
      <c r="V69" s="2">
        <f>IFERROR(INDEX('Item Price Summary'!$O:$O,MATCH($D69,'Item Price Summary'!$G:$G,0))*T69,0)</f>
        <v>0</v>
      </c>
      <c r="W69" s="343"/>
      <c r="X69" s="335"/>
      <c r="Y69" s="343"/>
      <c r="Z69" s="335"/>
    </row>
    <row r="70" spans="1:26" x14ac:dyDescent="0.25">
      <c r="A70">
        <f t="shared" si="40"/>
        <v>8</v>
      </c>
      <c r="B70" s="325"/>
      <c r="C70" s="325"/>
      <c r="D70" s="21" t="s">
        <v>435</v>
      </c>
      <c r="E70" s="21"/>
      <c r="F70" s="251"/>
      <c r="G70" s="4" t="s">
        <v>2</v>
      </c>
      <c r="H70" s="2">
        <f>IFERROR(INDEX('Item Price Summary'!$O:$O,MATCH($D70,'Item Price Summary'!$G:$G,0))*F70,0)</f>
        <v>0</v>
      </c>
      <c r="I70" s="343"/>
      <c r="J70" s="335"/>
      <c r="K70" s="343"/>
      <c r="L70" s="335"/>
      <c r="M70" s="251"/>
      <c r="N70" s="4" t="s">
        <v>2</v>
      </c>
      <c r="O70" s="2">
        <f>IFERROR(INDEX('Item Price Summary'!$O:$O,MATCH($D70,'Item Price Summary'!$G:$G,0))*M70,0)</f>
        <v>0</v>
      </c>
      <c r="P70" s="343"/>
      <c r="Q70" s="335"/>
      <c r="R70" s="343"/>
      <c r="S70" s="335"/>
      <c r="T70" s="251"/>
      <c r="U70" s="4" t="s">
        <v>2</v>
      </c>
      <c r="V70" s="2">
        <f>IFERROR(INDEX('Item Price Summary'!$O:$O,MATCH($D70,'Item Price Summary'!$G:$G,0))*T70,0)</f>
        <v>0</v>
      </c>
      <c r="W70" s="343"/>
      <c r="X70" s="335"/>
      <c r="Y70" s="343"/>
      <c r="Z70" s="335"/>
    </row>
    <row r="71" spans="1:26" x14ac:dyDescent="0.25">
      <c r="A71">
        <f t="shared" si="40"/>
        <v>9</v>
      </c>
      <c r="B71" s="325"/>
      <c r="C71" s="325"/>
      <c r="D71" s="21" t="s">
        <v>435</v>
      </c>
      <c r="E71" s="21"/>
      <c r="F71" s="251"/>
      <c r="G71" s="4" t="s">
        <v>2</v>
      </c>
      <c r="H71" s="2">
        <f>IFERROR(INDEX('Item Price Summary'!$O:$O,MATCH($D71,'Item Price Summary'!$G:$G,0))*F71,0)</f>
        <v>0</v>
      </c>
      <c r="I71" s="343"/>
      <c r="J71" s="335"/>
      <c r="K71" s="343"/>
      <c r="L71" s="335"/>
      <c r="M71" s="251"/>
      <c r="N71" s="4" t="s">
        <v>2</v>
      </c>
      <c r="O71" s="2">
        <f>IFERROR(INDEX('Item Price Summary'!$O:$O,MATCH($D71,'Item Price Summary'!$G:$G,0))*M71,0)</f>
        <v>0</v>
      </c>
      <c r="P71" s="343"/>
      <c r="Q71" s="335"/>
      <c r="R71" s="343"/>
      <c r="S71" s="335"/>
      <c r="T71" s="251"/>
      <c r="U71" s="4" t="s">
        <v>2</v>
      </c>
      <c r="V71" s="2">
        <f>IFERROR(INDEX('Item Price Summary'!$O:$O,MATCH($D71,'Item Price Summary'!$G:$G,0))*T71,0)</f>
        <v>0</v>
      </c>
      <c r="W71" s="343"/>
      <c r="X71" s="335"/>
      <c r="Y71" s="343"/>
      <c r="Z71" s="335"/>
    </row>
    <row r="72" spans="1:26" x14ac:dyDescent="0.25">
      <c r="A72">
        <f t="shared" si="40"/>
        <v>10</v>
      </c>
      <c r="B72" s="325"/>
      <c r="C72" s="325"/>
      <c r="D72" s="21" t="s">
        <v>435</v>
      </c>
      <c r="E72" s="21"/>
      <c r="F72" s="251"/>
      <c r="G72" s="4" t="s">
        <v>2</v>
      </c>
      <c r="H72" s="2">
        <f>IFERROR(INDEX('Item Price Summary'!$O:$O,MATCH($D72,'Item Price Summary'!$G:$G,0))*F72,0)</f>
        <v>0</v>
      </c>
      <c r="I72" s="343"/>
      <c r="J72" s="335"/>
      <c r="K72" s="343"/>
      <c r="L72" s="335"/>
      <c r="M72" s="251"/>
      <c r="N72" s="4" t="s">
        <v>2</v>
      </c>
      <c r="O72" s="2">
        <f>IFERROR(INDEX('Item Price Summary'!$O:$O,MATCH($D72,'Item Price Summary'!$G:$G,0))*M72,0)</f>
        <v>0</v>
      </c>
      <c r="P72" s="343"/>
      <c r="Q72" s="335"/>
      <c r="R72" s="343"/>
      <c r="S72" s="335"/>
      <c r="T72" s="251"/>
      <c r="U72" s="4" t="s">
        <v>2</v>
      </c>
      <c r="V72" s="2">
        <f>IFERROR(INDEX('Item Price Summary'!$O:$O,MATCH($D72,'Item Price Summary'!$G:$G,0))*T72,0)</f>
        <v>0</v>
      </c>
      <c r="W72" s="343"/>
      <c r="X72" s="335"/>
      <c r="Y72" s="343"/>
      <c r="Z72" s="335"/>
    </row>
    <row r="73" spans="1:26" x14ac:dyDescent="0.25">
      <c r="A73">
        <v>1</v>
      </c>
      <c r="B73" s="325"/>
      <c r="C73" s="325" t="s">
        <v>100</v>
      </c>
      <c r="D73" s="21" t="s">
        <v>49</v>
      </c>
      <c r="E73" s="21"/>
      <c r="F73" s="251">
        <v>100</v>
      </c>
      <c r="G73" s="4" t="s">
        <v>2</v>
      </c>
      <c r="H73" s="2">
        <f>IFERROR(INDEX('Item Price Summary'!$O:$O,MATCH($D73,'Item Price Summary'!$G:$G,0))*F73,0)</f>
        <v>0.74333983105912926</v>
      </c>
      <c r="I73" s="343">
        <f>SUM(H73:H82)</f>
        <v>1.185318497725796</v>
      </c>
      <c r="J73" s="335">
        <f t="shared" ref="J73" si="41">I73/$G$4</f>
        <v>0.19921319289509176</v>
      </c>
      <c r="K73" s="343">
        <f t="shared" ref="K73" si="42">SUM(H73:H82)+$H$4</f>
        <v>1.4679739143924626</v>
      </c>
      <c r="L73" s="335">
        <f t="shared" ref="L73" si="43">K73/$G$4</f>
        <v>0.24671830493990968</v>
      </c>
      <c r="M73" s="251">
        <v>150</v>
      </c>
      <c r="N73" s="4" t="s">
        <v>2</v>
      </c>
      <c r="O73" s="2">
        <f>IFERROR(INDEX('Item Price Summary'!$O:$O,MATCH($D73,'Item Price Summary'!$G:$G,0))*M73,0)</f>
        <v>1.1150097465886939</v>
      </c>
      <c r="P73" s="343">
        <f>SUM(O73:O82)</f>
        <v>1.7548754132553606</v>
      </c>
      <c r="Q73" s="335">
        <f>P73/$G$5</f>
        <v>0.25250005946120296</v>
      </c>
      <c r="R73" s="343">
        <f>SUM(O73:O82)+$H$5</f>
        <v>2.0384708299220273</v>
      </c>
      <c r="S73" s="335">
        <f>R73/$G$5</f>
        <v>0.29330515538446433</v>
      </c>
      <c r="T73" s="251">
        <v>200</v>
      </c>
      <c r="U73" s="4" t="s">
        <v>2</v>
      </c>
      <c r="V73" s="2">
        <f>IFERROR(INDEX('Item Price Summary'!$O:$O,MATCH($D73,'Item Price Summary'!$G:$G,0))*T73,0)</f>
        <v>1.4866796621182585</v>
      </c>
      <c r="W73" s="343">
        <f t="shared" ref="W73" si="44">SUM(V73:V82)</f>
        <v>2.2643929954515918</v>
      </c>
      <c r="X73" s="335">
        <f t="shared" ref="X73" si="45">W73/$G$6</f>
        <v>0.28482930760397379</v>
      </c>
      <c r="Y73" s="343">
        <f t="shared" ref="Y73" si="46">SUM(V73:V82)+$H$6</f>
        <v>2.5729684121182586</v>
      </c>
      <c r="Z73" s="335">
        <f t="shared" ref="Z73" si="47">Y73/$G$6</f>
        <v>0.32364382542368031</v>
      </c>
    </row>
    <row r="74" spans="1:26" x14ac:dyDescent="0.25">
      <c r="A74">
        <f t="shared" ref="A74:A82" si="48">A73+1</f>
        <v>2</v>
      </c>
      <c r="B74" s="325"/>
      <c r="C74" s="325"/>
      <c r="D74" s="21" t="s">
        <v>57</v>
      </c>
      <c r="E74" s="21"/>
      <c r="F74" s="251">
        <v>28</v>
      </c>
      <c r="G74" s="4" t="s">
        <v>2</v>
      </c>
      <c r="H74" s="2">
        <f>IFERROR(INDEX('Item Price Summary'!$O:$O,MATCH($D74,'Item Price Summary'!$G:$G,0))*F74,0)</f>
        <v>0.14571200000000001</v>
      </c>
      <c r="I74" s="343"/>
      <c r="J74" s="335"/>
      <c r="K74" s="343"/>
      <c r="L74" s="335"/>
      <c r="M74" s="251">
        <v>56</v>
      </c>
      <c r="N74" s="4" t="s">
        <v>2</v>
      </c>
      <c r="O74" s="2">
        <f>IFERROR(INDEX('Item Price Summary'!$O:$O,MATCH($D74,'Item Price Summary'!$G:$G,0))*M74,0)</f>
        <v>0.29142400000000002</v>
      </c>
      <c r="P74" s="343"/>
      <c r="Q74" s="335"/>
      <c r="R74" s="343"/>
      <c r="S74" s="335"/>
      <c r="T74" s="251">
        <v>70</v>
      </c>
      <c r="U74" s="4" t="s">
        <v>2</v>
      </c>
      <c r="V74" s="2">
        <f>IFERROR(INDEX('Item Price Summary'!$O:$O,MATCH($D74,'Item Price Summary'!$G:$G,0))*T74,0)</f>
        <v>0.36428000000000005</v>
      </c>
      <c r="W74" s="343"/>
      <c r="X74" s="335"/>
      <c r="Y74" s="343"/>
      <c r="Z74" s="335"/>
    </row>
    <row r="75" spans="1:26" x14ac:dyDescent="0.25">
      <c r="A75">
        <f t="shared" si="48"/>
        <v>3</v>
      </c>
      <c r="B75" s="325"/>
      <c r="C75" s="325"/>
      <c r="D75" s="21" t="s">
        <v>108</v>
      </c>
      <c r="E75" s="21"/>
      <c r="F75" s="251">
        <v>0.8</v>
      </c>
      <c r="G75" s="4" t="s">
        <v>2</v>
      </c>
      <c r="H75" s="2">
        <f>IFERROR(INDEX('Item Price Summary'!$O:$O,MATCH($D75,'Item Price Summary'!$G:$G,0))*F75,0)</f>
        <v>4.3099999999999999E-2</v>
      </c>
      <c r="I75" s="343"/>
      <c r="J75" s="335"/>
      <c r="K75" s="343"/>
      <c r="L75" s="335"/>
      <c r="M75" s="251">
        <v>1.2</v>
      </c>
      <c r="N75" s="4" t="s">
        <v>2</v>
      </c>
      <c r="O75" s="2">
        <f>IFERROR(INDEX('Item Price Summary'!$O:$O,MATCH($D75,'Item Price Summary'!$G:$G,0))*M75,0)</f>
        <v>6.4649999999999999E-2</v>
      </c>
      <c r="P75" s="343"/>
      <c r="Q75" s="335"/>
      <c r="R75" s="343"/>
      <c r="S75" s="335"/>
      <c r="T75" s="251">
        <v>1.8</v>
      </c>
      <c r="U75" s="4" t="s">
        <v>2</v>
      </c>
      <c r="V75" s="2">
        <f>IFERROR(INDEX('Item Price Summary'!$O:$O,MATCH($D75,'Item Price Summary'!$G:$G,0))*T75,0)</f>
        <v>9.6975000000000006E-2</v>
      </c>
      <c r="W75" s="343"/>
      <c r="X75" s="335"/>
      <c r="Y75" s="343"/>
      <c r="Z75" s="335"/>
    </row>
    <row r="76" spans="1:26" x14ac:dyDescent="0.25">
      <c r="A76">
        <f t="shared" si="48"/>
        <v>4</v>
      </c>
      <c r="B76" s="325"/>
      <c r="C76" s="325"/>
      <c r="D76" s="21" t="s">
        <v>847</v>
      </c>
      <c r="E76" s="21"/>
      <c r="F76" s="251">
        <v>118</v>
      </c>
      <c r="G76" s="4" t="s">
        <v>2</v>
      </c>
      <c r="H76" s="2">
        <f>IFERROR(INDEX('Item Price Summary'!$O:$O,MATCH($D76,'Item Price Summary'!$G:$G,0))*F76,0)</f>
        <v>0</v>
      </c>
      <c r="I76" s="343"/>
      <c r="J76" s="335"/>
      <c r="K76" s="343"/>
      <c r="L76" s="335"/>
      <c r="M76" s="251">
        <v>133</v>
      </c>
      <c r="N76" s="4" t="s">
        <v>2</v>
      </c>
      <c r="O76" s="2">
        <f>IFERROR(INDEX('Item Price Summary'!$O:$O,MATCH($D76,'Item Price Summary'!$G:$G,0))*M76,0)</f>
        <v>0</v>
      </c>
      <c r="P76" s="343"/>
      <c r="Q76" s="335"/>
      <c r="R76" s="343"/>
      <c r="S76" s="335"/>
      <c r="T76" s="251">
        <v>148</v>
      </c>
      <c r="U76" s="4" t="s">
        <v>2</v>
      </c>
      <c r="V76" s="2">
        <f>IFERROR(INDEX('Item Price Summary'!$O:$O,MATCH($D76,'Item Price Summary'!$G:$G,0))*T76,0)</f>
        <v>0</v>
      </c>
      <c r="W76" s="343"/>
      <c r="X76" s="335"/>
      <c r="Y76" s="343"/>
      <c r="Z76" s="335"/>
    </row>
    <row r="77" spans="1:26" x14ac:dyDescent="0.25">
      <c r="A77">
        <f t="shared" si="48"/>
        <v>5</v>
      </c>
      <c r="B77" s="325"/>
      <c r="C77" s="325"/>
      <c r="D77" s="21" t="s">
        <v>135</v>
      </c>
      <c r="E77" s="21"/>
      <c r="F77" s="251">
        <v>124</v>
      </c>
      <c r="G77" s="4" t="s">
        <v>2</v>
      </c>
      <c r="H77" s="2">
        <f>IFERROR(INDEX('Item Price Summary'!$O:$O,MATCH($D77,'Item Price Summary'!$G:$G,0))*F77,0)</f>
        <v>0.25316666666666665</v>
      </c>
      <c r="I77" s="343"/>
      <c r="J77" s="335"/>
      <c r="K77" s="343"/>
      <c r="L77" s="335"/>
      <c r="M77" s="251">
        <v>139</v>
      </c>
      <c r="N77" s="4" t="s">
        <v>2</v>
      </c>
      <c r="O77" s="2">
        <f>IFERROR(INDEX('Item Price Summary'!$O:$O,MATCH($D77,'Item Price Summary'!$G:$G,0))*M77,0)</f>
        <v>0.28379166666666666</v>
      </c>
      <c r="P77" s="343"/>
      <c r="Q77" s="335"/>
      <c r="R77" s="343"/>
      <c r="S77" s="335"/>
      <c r="T77" s="251">
        <v>155</v>
      </c>
      <c r="U77" s="4" t="s">
        <v>2</v>
      </c>
      <c r="V77" s="2">
        <f>IFERROR(INDEX('Item Price Summary'!$O:$O,MATCH($D77,'Item Price Summary'!$G:$G,0))*T77,0)</f>
        <v>0.31645833333333329</v>
      </c>
      <c r="W77" s="343"/>
      <c r="X77" s="335"/>
      <c r="Y77" s="343"/>
      <c r="Z77" s="335"/>
    </row>
    <row r="78" spans="1:26" x14ac:dyDescent="0.25">
      <c r="A78">
        <f t="shared" si="48"/>
        <v>6</v>
      </c>
      <c r="B78" s="325"/>
      <c r="C78" s="325"/>
      <c r="D78" s="21" t="s">
        <v>435</v>
      </c>
      <c r="E78" s="21"/>
      <c r="F78" s="251"/>
      <c r="G78" s="4" t="s">
        <v>2</v>
      </c>
      <c r="H78" s="2">
        <f>IFERROR(INDEX('Item Price Summary'!$O:$O,MATCH($D78,'Item Price Summary'!$G:$G,0))*F78,0)</f>
        <v>0</v>
      </c>
      <c r="I78" s="343"/>
      <c r="J78" s="335"/>
      <c r="K78" s="343"/>
      <c r="L78" s="335"/>
      <c r="M78" s="251"/>
      <c r="N78" s="4" t="s">
        <v>2</v>
      </c>
      <c r="O78" s="2">
        <f>IFERROR(INDEX('Item Price Summary'!$O:$O,MATCH($D78,'Item Price Summary'!$G:$G,0))*M78,0)</f>
        <v>0</v>
      </c>
      <c r="P78" s="343"/>
      <c r="Q78" s="335"/>
      <c r="R78" s="343"/>
      <c r="S78" s="335"/>
      <c r="T78" s="251"/>
      <c r="U78" s="4" t="s">
        <v>2</v>
      </c>
      <c r="V78" s="2">
        <f>IFERROR(INDEX('Item Price Summary'!$O:$O,MATCH($D78,'Item Price Summary'!$G:$G,0))*T78,0)</f>
        <v>0</v>
      </c>
      <c r="W78" s="343"/>
      <c r="X78" s="335"/>
      <c r="Y78" s="343"/>
      <c r="Z78" s="335"/>
    </row>
    <row r="79" spans="1:26" x14ac:dyDescent="0.25">
      <c r="A79">
        <f t="shared" si="48"/>
        <v>7</v>
      </c>
      <c r="B79" s="325"/>
      <c r="C79" s="325"/>
      <c r="D79" s="21" t="s">
        <v>435</v>
      </c>
      <c r="E79" s="21"/>
      <c r="F79" s="251"/>
      <c r="G79" s="4" t="s">
        <v>2</v>
      </c>
      <c r="H79" s="2">
        <f>IFERROR(INDEX('Item Price Summary'!$O:$O,MATCH($D79,'Item Price Summary'!$G:$G,0))*F79,0)</f>
        <v>0</v>
      </c>
      <c r="I79" s="343"/>
      <c r="J79" s="335"/>
      <c r="K79" s="343"/>
      <c r="L79" s="335"/>
      <c r="M79" s="251"/>
      <c r="N79" s="4" t="s">
        <v>2</v>
      </c>
      <c r="O79" s="2">
        <f>IFERROR(INDEX('Item Price Summary'!$O:$O,MATCH($D79,'Item Price Summary'!$G:$G,0))*M79,0)</f>
        <v>0</v>
      </c>
      <c r="P79" s="343"/>
      <c r="Q79" s="335"/>
      <c r="R79" s="343"/>
      <c r="S79" s="335"/>
      <c r="T79" s="251"/>
      <c r="U79" s="4" t="s">
        <v>2</v>
      </c>
      <c r="V79" s="2">
        <f>IFERROR(INDEX('Item Price Summary'!$O:$O,MATCH($D79,'Item Price Summary'!$G:$G,0))*T79,0)</f>
        <v>0</v>
      </c>
      <c r="W79" s="343"/>
      <c r="X79" s="335"/>
      <c r="Y79" s="343"/>
      <c r="Z79" s="335"/>
    </row>
    <row r="80" spans="1:26" x14ac:dyDescent="0.25">
      <c r="A80">
        <f t="shared" si="48"/>
        <v>8</v>
      </c>
      <c r="B80" s="325"/>
      <c r="C80" s="325"/>
      <c r="D80" s="21" t="s">
        <v>435</v>
      </c>
      <c r="E80" s="21"/>
      <c r="F80" s="251"/>
      <c r="G80" s="4" t="s">
        <v>2</v>
      </c>
      <c r="H80" s="2">
        <f>IFERROR(INDEX('Item Price Summary'!$O:$O,MATCH($D80,'Item Price Summary'!$G:$G,0))*F80,0)</f>
        <v>0</v>
      </c>
      <c r="I80" s="343"/>
      <c r="J80" s="335"/>
      <c r="K80" s="343"/>
      <c r="L80" s="335"/>
      <c r="M80" s="251"/>
      <c r="N80" s="4" t="s">
        <v>2</v>
      </c>
      <c r="O80" s="2">
        <f>IFERROR(INDEX('Item Price Summary'!$O:$O,MATCH($D80,'Item Price Summary'!$G:$G,0))*M80,0)</f>
        <v>0</v>
      </c>
      <c r="P80" s="343"/>
      <c r="Q80" s="335"/>
      <c r="R80" s="343"/>
      <c r="S80" s="335"/>
      <c r="T80" s="251"/>
      <c r="U80" s="4" t="s">
        <v>2</v>
      </c>
      <c r="V80" s="2">
        <f>IFERROR(INDEX('Item Price Summary'!$O:$O,MATCH($D80,'Item Price Summary'!$G:$G,0))*T80,0)</f>
        <v>0</v>
      </c>
      <c r="W80" s="343"/>
      <c r="X80" s="335"/>
      <c r="Y80" s="343"/>
      <c r="Z80" s="335"/>
    </row>
    <row r="81" spans="1:26" x14ac:dyDescent="0.25">
      <c r="A81">
        <f t="shared" si="48"/>
        <v>9</v>
      </c>
      <c r="B81" s="325"/>
      <c r="C81" s="325"/>
      <c r="D81" s="21" t="s">
        <v>435</v>
      </c>
      <c r="E81" s="21"/>
      <c r="F81" s="251"/>
      <c r="G81" s="4" t="s">
        <v>2</v>
      </c>
      <c r="H81" s="2">
        <f>IFERROR(INDEX('Item Price Summary'!$O:$O,MATCH($D81,'Item Price Summary'!$G:$G,0))*F81,0)</f>
        <v>0</v>
      </c>
      <c r="I81" s="343"/>
      <c r="J81" s="335"/>
      <c r="K81" s="343"/>
      <c r="L81" s="335"/>
      <c r="M81" s="251"/>
      <c r="N81" s="4" t="s">
        <v>2</v>
      </c>
      <c r="O81" s="2">
        <f>IFERROR(INDEX('Item Price Summary'!$O:$O,MATCH($D81,'Item Price Summary'!$G:$G,0))*M81,0)</f>
        <v>0</v>
      </c>
      <c r="P81" s="343"/>
      <c r="Q81" s="335"/>
      <c r="R81" s="343"/>
      <c r="S81" s="335"/>
      <c r="T81" s="251"/>
      <c r="U81" s="4" t="s">
        <v>2</v>
      </c>
      <c r="V81" s="2">
        <f>IFERROR(INDEX('Item Price Summary'!$O:$O,MATCH($D81,'Item Price Summary'!$G:$G,0))*T81,0)</f>
        <v>0</v>
      </c>
      <c r="W81" s="343"/>
      <c r="X81" s="335"/>
      <c r="Y81" s="343"/>
      <c r="Z81" s="335"/>
    </row>
    <row r="82" spans="1:26" x14ac:dyDescent="0.25">
      <c r="A82">
        <f t="shared" si="48"/>
        <v>10</v>
      </c>
      <c r="B82" s="325"/>
      <c r="C82" s="325"/>
      <c r="D82" s="21" t="s">
        <v>435</v>
      </c>
      <c r="E82" s="21"/>
      <c r="F82" s="251"/>
      <c r="G82" s="4" t="s">
        <v>2</v>
      </c>
      <c r="H82" s="2">
        <f>IFERROR(INDEX('Item Price Summary'!$O:$O,MATCH($D82,'Item Price Summary'!$G:$G,0))*F82,0)</f>
        <v>0</v>
      </c>
      <c r="I82" s="343"/>
      <c r="J82" s="335"/>
      <c r="K82" s="343"/>
      <c r="L82" s="335"/>
      <c r="M82" s="251"/>
      <c r="N82" s="4" t="s">
        <v>2</v>
      </c>
      <c r="O82" s="2">
        <f>IFERROR(INDEX('Item Price Summary'!$O:$O,MATCH($D82,'Item Price Summary'!$G:$G,0))*M82,0)</f>
        <v>0</v>
      </c>
      <c r="P82" s="343"/>
      <c r="Q82" s="335"/>
      <c r="R82" s="343"/>
      <c r="S82" s="335"/>
      <c r="T82" s="251"/>
      <c r="U82" s="4" t="s">
        <v>2</v>
      </c>
      <c r="V82" s="2">
        <f>IFERROR(INDEX('Item Price Summary'!$O:$O,MATCH($D82,'Item Price Summary'!$G:$G,0))*T82,0)</f>
        <v>0</v>
      </c>
      <c r="W82" s="343"/>
      <c r="X82" s="335"/>
      <c r="Y82" s="343"/>
      <c r="Z82" s="335"/>
    </row>
    <row r="83" spans="1:26" x14ac:dyDescent="0.25">
      <c r="A83">
        <v>1</v>
      </c>
      <c r="B83" s="325"/>
      <c r="C83" s="325" t="s">
        <v>99</v>
      </c>
      <c r="D83" s="21" t="s">
        <v>49</v>
      </c>
      <c r="E83" s="21"/>
      <c r="F83" s="251">
        <v>50</v>
      </c>
      <c r="G83" s="4" t="s">
        <v>2</v>
      </c>
      <c r="H83" s="2">
        <f>IFERROR(INDEX('Item Price Summary'!$O:$O,MATCH($D83,'Item Price Summary'!$G:$G,0))*F83,0)</f>
        <v>0.37166991552956463</v>
      </c>
      <c r="I83" s="343">
        <f>SUM(H83:H92)</f>
        <v>1.0383088449080957</v>
      </c>
      <c r="J83" s="335">
        <f t="shared" ref="J83" si="49">I83/$G$4</f>
        <v>0.17450568821984802</v>
      </c>
      <c r="K83" s="343">
        <f t="shared" ref="K83" si="50">SUM(H83:H92)+$H$4</f>
        <v>1.3209642615747623</v>
      </c>
      <c r="L83" s="335">
        <f t="shared" ref="L83" si="51">K83/$G$4</f>
        <v>0.22201080026466594</v>
      </c>
      <c r="M83" s="251">
        <v>100</v>
      </c>
      <c r="N83" s="4" t="s">
        <v>2</v>
      </c>
      <c r="O83" s="2">
        <f>IFERROR(INDEX('Item Price Summary'!$O:$O,MATCH($D83,'Item Price Summary'!$G:$G,0))*M83,0)</f>
        <v>0.74333983105912926</v>
      </c>
      <c r="P83" s="343">
        <f>SUM(O83:O92)</f>
        <v>1.5543805316241008</v>
      </c>
      <c r="Q83" s="335">
        <f>P83/$G$5</f>
        <v>0.22365187505382744</v>
      </c>
      <c r="R83" s="343">
        <f>SUM(O83:O92)+$H$5</f>
        <v>1.8379759482907674</v>
      </c>
      <c r="S83" s="335">
        <f>R83/$G$5</f>
        <v>0.26445697097708881</v>
      </c>
      <c r="T83" s="251">
        <v>150</v>
      </c>
      <c r="U83" s="4" t="s">
        <v>2</v>
      </c>
      <c r="V83" s="2">
        <f>IFERROR(INDEX('Item Price Summary'!$O:$O,MATCH($D83,'Item Price Summary'!$G:$G,0))*T83,0)</f>
        <v>1.1150097465886939</v>
      </c>
      <c r="W83" s="343">
        <f t="shared" ref="W83" si="52">SUM(V83:V92)</f>
        <v>2.0732989697525359</v>
      </c>
      <c r="X83" s="335">
        <f t="shared" ref="X83" si="53">W83/$G$6</f>
        <v>0.26079232323931267</v>
      </c>
      <c r="Y83" s="343">
        <f t="shared" ref="Y83" si="54">SUM(V83:V92)+$H$6</f>
        <v>2.3818743864192027</v>
      </c>
      <c r="Z83" s="335">
        <f t="shared" ref="Z83" si="55">Y83/$G$6</f>
        <v>0.29960684105901919</v>
      </c>
    </row>
    <row r="84" spans="1:26" x14ac:dyDescent="0.25">
      <c r="A84">
        <f t="shared" ref="A84:A92" si="56">A83+1</f>
        <v>2</v>
      </c>
      <c r="B84" s="325"/>
      <c r="C84" s="325"/>
      <c r="D84" s="21" t="s">
        <v>55</v>
      </c>
      <c r="E84" s="21"/>
      <c r="F84" s="251">
        <v>25.5</v>
      </c>
      <c r="G84" s="4" t="s">
        <v>2</v>
      </c>
      <c r="H84" s="2">
        <f>IFERROR(INDEX('Item Price Summary'!$O:$O,MATCH($D84,'Item Price Summary'!$G:$G,0))*F84,0)</f>
        <v>0.1018215</v>
      </c>
      <c r="I84" s="343"/>
      <c r="J84" s="335"/>
      <c r="K84" s="343"/>
      <c r="L84" s="335"/>
      <c r="M84" s="251">
        <v>34</v>
      </c>
      <c r="N84" s="4" t="s">
        <v>2</v>
      </c>
      <c r="O84" s="2">
        <f>IFERROR(INDEX('Item Price Summary'!$O:$O,MATCH($D84,'Item Price Summary'!$G:$G,0))*M84,0)</f>
        <v>0.13576199999999999</v>
      </c>
      <c r="P84" s="343"/>
      <c r="Q84" s="335"/>
      <c r="R84" s="343"/>
      <c r="S84" s="335"/>
      <c r="T84" s="251">
        <v>42.5</v>
      </c>
      <c r="U84" s="4" t="s">
        <v>2</v>
      </c>
      <c r="V84" s="2">
        <f>IFERROR(INDEX('Item Price Summary'!$O:$O,MATCH($D84,'Item Price Summary'!$G:$G,0))*T84,0)</f>
        <v>0.16970250000000001</v>
      </c>
      <c r="W84" s="343"/>
      <c r="X84" s="335"/>
      <c r="Y84" s="343"/>
      <c r="Z84" s="335"/>
    </row>
    <row r="85" spans="1:26" x14ac:dyDescent="0.25">
      <c r="A85">
        <f t="shared" si="56"/>
        <v>3</v>
      </c>
      <c r="B85" s="325"/>
      <c r="C85" s="325"/>
      <c r="D85" s="21" t="s">
        <v>54</v>
      </c>
      <c r="E85" s="21"/>
      <c r="F85" s="251">
        <v>30</v>
      </c>
      <c r="G85" s="4" t="s">
        <v>2</v>
      </c>
      <c r="H85" s="2">
        <f>IFERROR(INDEX('Item Price Summary'!$O:$O,MATCH($D85,'Item Price Summary'!$G:$G,0))*F85,0)</f>
        <v>0.20328000000000002</v>
      </c>
      <c r="I85" s="343"/>
      <c r="J85" s="335"/>
      <c r="K85" s="343"/>
      <c r="L85" s="335"/>
      <c r="M85" s="251">
        <v>40</v>
      </c>
      <c r="N85" s="4" t="s">
        <v>2</v>
      </c>
      <c r="O85" s="2">
        <f>IFERROR(INDEX('Item Price Summary'!$O:$O,MATCH($D85,'Item Price Summary'!$G:$G,0))*M85,0)</f>
        <v>0.27104000000000006</v>
      </c>
      <c r="P85" s="343"/>
      <c r="Q85" s="335"/>
      <c r="R85" s="343"/>
      <c r="S85" s="335"/>
      <c r="T85" s="251">
        <v>50</v>
      </c>
      <c r="U85" s="4" t="s">
        <v>2</v>
      </c>
      <c r="V85" s="2">
        <f>IFERROR(INDEX('Item Price Summary'!$O:$O,MATCH($D85,'Item Price Summary'!$G:$G,0))*T85,0)</f>
        <v>0.33880000000000005</v>
      </c>
      <c r="W85" s="343"/>
      <c r="X85" s="335"/>
      <c r="Y85" s="343"/>
      <c r="Z85" s="335"/>
    </row>
    <row r="86" spans="1:26" x14ac:dyDescent="0.25">
      <c r="A86">
        <f t="shared" si="56"/>
        <v>4</v>
      </c>
      <c r="B86" s="325"/>
      <c r="C86" s="325"/>
      <c r="D86" s="21" t="s">
        <v>847</v>
      </c>
      <c r="E86" s="21"/>
      <c r="F86" s="251">
        <v>118</v>
      </c>
      <c r="G86" s="4" t="s">
        <v>2</v>
      </c>
      <c r="H86" s="2">
        <f>IFERROR(INDEX('Item Price Summary'!$O:$O,MATCH($D86,'Item Price Summary'!$G:$G,0))*F86,0)</f>
        <v>0</v>
      </c>
      <c r="I86" s="343"/>
      <c r="J86" s="335"/>
      <c r="K86" s="343"/>
      <c r="L86" s="335"/>
      <c r="M86" s="251">
        <v>133</v>
      </c>
      <c r="N86" s="4" t="s">
        <v>2</v>
      </c>
      <c r="O86" s="2">
        <f>IFERROR(INDEX('Item Price Summary'!$O:$O,MATCH($D86,'Item Price Summary'!$G:$G,0))*M86,0)</f>
        <v>0</v>
      </c>
      <c r="P86" s="343"/>
      <c r="Q86" s="335"/>
      <c r="R86" s="343"/>
      <c r="S86" s="335"/>
      <c r="T86" s="251">
        <v>148</v>
      </c>
      <c r="U86" s="4" t="s">
        <v>2</v>
      </c>
      <c r="V86" s="2">
        <f>IFERROR(INDEX('Item Price Summary'!$O:$O,MATCH($D86,'Item Price Summary'!$G:$G,0))*T86,0)</f>
        <v>0</v>
      </c>
      <c r="W86" s="343"/>
      <c r="X86" s="335"/>
      <c r="Y86" s="343"/>
      <c r="Z86" s="335"/>
    </row>
    <row r="87" spans="1:26" x14ac:dyDescent="0.25">
      <c r="A87">
        <f t="shared" si="56"/>
        <v>5</v>
      </c>
      <c r="B87" s="325"/>
      <c r="C87" s="325"/>
      <c r="D87" s="21" t="s">
        <v>132</v>
      </c>
      <c r="E87" s="21"/>
      <c r="F87" s="251">
        <v>127</v>
      </c>
      <c r="G87" s="4" t="s">
        <v>2</v>
      </c>
      <c r="H87" s="2">
        <f>IFERROR(INDEX('Item Price Summary'!$O:$O,MATCH($D87,'Item Price Summary'!$G:$G,0))*F87,0)</f>
        <v>0.36153742937853106</v>
      </c>
      <c r="I87" s="343"/>
      <c r="J87" s="335"/>
      <c r="K87" s="343"/>
      <c r="L87" s="335"/>
      <c r="M87" s="251">
        <v>142</v>
      </c>
      <c r="N87" s="4" t="s">
        <v>2</v>
      </c>
      <c r="O87" s="2">
        <f>IFERROR(INDEX('Item Price Summary'!$O:$O,MATCH($D87,'Item Price Summary'!$G:$G,0))*M87,0)</f>
        <v>0.40423870056497174</v>
      </c>
      <c r="P87" s="343"/>
      <c r="Q87" s="335"/>
      <c r="R87" s="343"/>
      <c r="S87" s="335"/>
      <c r="T87" s="251">
        <v>158</v>
      </c>
      <c r="U87" s="4" t="s">
        <v>2</v>
      </c>
      <c r="V87" s="2">
        <f>IFERROR(INDEX('Item Price Summary'!$O:$O,MATCH($D87,'Item Price Summary'!$G:$G,0))*T87,0)</f>
        <v>0.44978672316384183</v>
      </c>
      <c r="W87" s="343"/>
      <c r="X87" s="335"/>
      <c r="Y87" s="343"/>
      <c r="Z87" s="335"/>
    </row>
    <row r="88" spans="1:26" x14ac:dyDescent="0.25">
      <c r="A88">
        <f t="shared" si="56"/>
        <v>6</v>
      </c>
      <c r="B88" s="325"/>
      <c r="C88" s="325"/>
      <c r="D88" s="21" t="s">
        <v>435</v>
      </c>
      <c r="E88" s="21"/>
      <c r="F88" s="251"/>
      <c r="G88" s="4" t="s">
        <v>2</v>
      </c>
      <c r="H88" s="2">
        <f>IFERROR(INDEX('Item Price Summary'!$O:$O,MATCH($D88,'Item Price Summary'!$G:$G,0))*F88,0)</f>
        <v>0</v>
      </c>
      <c r="I88" s="343"/>
      <c r="J88" s="335"/>
      <c r="K88" s="343"/>
      <c r="L88" s="335"/>
      <c r="M88" s="251"/>
      <c r="N88" s="4" t="s">
        <v>2</v>
      </c>
      <c r="O88" s="2">
        <f>IFERROR(INDEX('Item Price Summary'!$O:$O,MATCH($D88,'Item Price Summary'!$G:$G,0))*M88,0)</f>
        <v>0</v>
      </c>
      <c r="P88" s="343"/>
      <c r="Q88" s="335"/>
      <c r="R88" s="343"/>
      <c r="S88" s="335"/>
      <c r="T88" s="251"/>
      <c r="U88" s="4" t="s">
        <v>2</v>
      </c>
      <c r="V88" s="2">
        <f>IFERROR(INDEX('Item Price Summary'!$O:$O,MATCH($D88,'Item Price Summary'!$G:$G,0))*T88,0)</f>
        <v>0</v>
      </c>
      <c r="W88" s="343"/>
      <c r="X88" s="335"/>
      <c r="Y88" s="343"/>
      <c r="Z88" s="335"/>
    </row>
    <row r="89" spans="1:26" x14ac:dyDescent="0.25">
      <c r="A89">
        <f t="shared" si="56"/>
        <v>7</v>
      </c>
      <c r="B89" s="325"/>
      <c r="C89" s="325"/>
      <c r="D89" s="21" t="s">
        <v>435</v>
      </c>
      <c r="E89" s="21"/>
      <c r="F89" s="251"/>
      <c r="G89" s="4" t="s">
        <v>2</v>
      </c>
      <c r="H89" s="2">
        <f>IFERROR(INDEX('Item Price Summary'!$O:$O,MATCH($D89,'Item Price Summary'!$G:$G,0))*F89,0)</f>
        <v>0</v>
      </c>
      <c r="I89" s="343"/>
      <c r="J89" s="335"/>
      <c r="K89" s="343"/>
      <c r="L89" s="335"/>
      <c r="M89" s="251"/>
      <c r="N89" s="4" t="s">
        <v>2</v>
      </c>
      <c r="O89" s="2">
        <f>IFERROR(INDEX('Item Price Summary'!$O:$O,MATCH($D89,'Item Price Summary'!$G:$G,0))*M89,0)</f>
        <v>0</v>
      </c>
      <c r="P89" s="343"/>
      <c r="Q89" s="335"/>
      <c r="R89" s="343"/>
      <c r="S89" s="335"/>
      <c r="T89" s="251"/>
      <c r="U89" s="4" t="s">
        <v>2</v>
      </c>
      <c r="V89" s="2">
        <f>IFERROR(INDEX('Item Price Summary'!$O:$O,MATCH($D89,'Item Price Summary'!$G:$G,0))*T89,0)</f>
        <v>0</v>
      </c>
      <c r="W89" s="343"/>
      <c r="X89" s="335"/>
      <c r="Y89" s="343"/>
      <c r="Z89" s="335"/>
    </row>
    <row r="90" spans="1:26" x14ac:dyDescent="0.25">
      <c r="A90">
        <f t="shared" si="56"/>
        <v>8</v>
      </c>
      <c r="B90" s="325"/>
      <c r="C90" s="325"/>
      <c r="D90" s="21" t="s">
        <v>435</v>
      </c>
      <c r="E90" s="21"/>
      <c r="F90" s="251"/>
      <c r="G90" s="4" t="s">
        <v>2</v>
      </c>
      <c r="H90" s="2">
        <f>IFERROR(INDEX('Item Price Summary'!$O:$O,MATCH($D90,'Item Price Summary'!$G:$G,0))*F90,0)</f>
        <v>0</v>
      </c>
      <c r="I90" s="343"/>
      <c r="J90" s="335"/>
      <c r="K90" s="343"/>
      <c r="L90" s="335"/>
      <c r="M90" s="251"/>
      <c r="N90" s="4" t="s">
        <v>2</v>
      </c>
      <c r="O90" s="2">
        <f>IFERROR(INDEX('Item Price Summary'!$O:$O,MATCH($D90,'Item Price Summary'!$G:$G,0))*M90,0)</f>
        <v>0</v>
      </c>
      <c r="P90" s="343"/>
      <c r="Q90" s="335"/>
      <c r="R90" s="343"/>
      <c r="S90" s="335"/>
      <c r="T90" s="251"/>
      <c r="U90" s="4" t="s">
        <v>2</v>
      </c>
      <c r="V90" s="2">
        <f>IFERROR(INDEX('Item Price Summary'!$O:$O,MATCH($D90,'Item Price Summary'!$G:$G,0))*T90,0)</f>
        <v>0</v>
      </c>
      <c r="W90" s="343"/>
      <c r="X90" s="335"/>
      <c r="Y90" s="343"/>
      <c r="Z90" s="335"/>
    </row>
    <row r="91" spans="1:26" x14ac:dyDescent="0.25">
      <c r="A91">
        <f t="shared" si="56"/>
        <v>9</v>
      </c>
      <c r="B91" s="325"/>
      <c r="C91" s="325"/>
      <c r="D91" s="21" t="s">
        <v>435</v>
      </c>
      <c r="E91" s="21"/>
      <c r="F91" s="251"/>
      <c r="G91" s="4" t="s">
        <v>2</v>
      </c>
      <c r="H91" s="2">
        <f>IFERROR(INDEX('Item Price Summary'!$O:$O,MATCH($D91,'Item Price Summary'!$G:$G,0))*F91,0)</f>
        <v>0</v>
      </c>
      <c r="I91" s="343"/>
      <c r="J91" s="335"/>
      <c r="K91" s="343"/>
      <c r="L91" s="335"/>
      <c r="M91" s="251"/>
      <c r="N91" s="4" t="s">
        <v>2</v>
      </c>
      <c r="O91" s="2">
        <f>IFERROR(INDEX('Item Price Summary'!$O:$O,MATCH($D91,'Item Price Summary'!$G:$G,0))*M91,0)</f>
        <v>0</v>
      </c>
      <c r="P91" s="343"/>
      <c r="Q91" s="335"/>
      <c r="R91" s="343"/>
      <c r="S91" s="335"/>
      <c r="T91" s="251"/>
      <c r="U91" s="4" t="s">
        <v>2</v>
      </c>
      <c r="V91" s="2">
        <f>IFERROR(INDEX('Item Price Summary'!$O:$O,MATCH($D91,'Item Price Summary'!$G:$G,0))*T91,0)</f>
        <v>0</v>
      </c>
      <c r="W91" s="343"/>
      <c r="X91" s="335"/>
      <c r="Y91" s="343"/>
      <c r="Z91" s="335"/>
    </row>
    <row r="92" spans="1:26" x14ac:dyDescent="0.25">
      <c r="A92">
        <f t="shared" si="56"/>
        <v>10</v>
      </c>
      <c r="B92" s="325"/>
      <c r="C92" s="325"/>
      <c r="D92" s="21" t="s">
        <v>435</v>
      </c>
      <c r="E92" s="21"/>
      <c r="F92" s="251"/>
      <c r="G92" s="4" t="s">
        <v>2</v>
      </c>
      <c r="H92" s="2">
        <f>IFERROR(INDEX('Item Price Summary'!$O:$O,MATCH($D92,'Item Price Summary'!$G:$G,0))*F92,0)</f>
        <v>0</v>
      </c>
      <c r="I92" s="343"/>
      <c r="J92" s="335"/>
      <c r="K92" s="343"/>
      <c r="L92" s="335"/>
      <c r="M92" s="251"/>
      <c r="N92" s="4" t="s">
        <v>2</v>
      </c>
      <c r="O92" s="2">
        <f>IFERROR(INDEX('Item Price Summary'!$O:$O,MATCH($D92,'Item Price Summary'!$G:$G,0))*M92,0)</f>
        <v>0</v>
      </c>
      <c r="P92" s="343"/>
      <c r="Q92" s="335"/>
      <c r="R92" s="343"/>
      <c r="S92" s="335"/>
      <c r="T92" s="251"/>
      <c r="U92" s="4" t="s">
        <v>2</v>
      </c>
      <c r="V92" s="2">
        <f>IFERROR(INDEX('Item Price Summary'!$O:$O,MATCH($D92,'Item Price Summary'!$G:$G,0))*T92,0)</f>
        <v>0</v>
      </c>
      <c r="W92" s="343"/>
      <c r="X92" s="335"/>
      <c r="Y92" s="343"/>
      <c r="Z92" s="335"/>
    </row>
    <row r="93" spans="1:26" x14ac:dyDescent="0.25">
      <c r="A93">
        <v>1</v>
      </c>
      <c r="B93" s="325"/>
      <c r="C93" s="325" t="s">
        <v>314</v>
      </c>
      <c r="D93" s="21" t="s">
        <v>49</v>
      </c>
      <c r="E93" s="21"/>
      <c r="F93" s="251">
        <v>50</v>
      </c>
      <c r="G93" s="4"/>
      <c r="H93" s="12"/>
      <c r="I93" s="342">
        <f>SUM(H93:H102)</f>
        <v>0</v>
      </c>
      <c r="J93" s="329">
        <f t="shared" ref="J93" si="57">I93/$G$4</f>
        <v>0</v>
      </c>
      <c r="K93" s="342">
        <f>SUM(H93:H102)+$H$4</f>
        <v>0.28265541666666666</v>
      </c>
      <c r="L93" s="329">
        <f t="shared" ref="L93" si="58">K93/$G$4</f>
        <v>4.7505112044817922E-2</v>
      </c>
      <c r="M93" s="251">
        <v>100</v>
      </c>
      <c r="N93" s="4" t="s">
        <v>2</v>
      </c>
      <c r="O93" s="12">
        <f>IFERROR(INDEX('Item Price Summary'!$O:$O,MATCH($D93,'Item Price Summary'!$G:$G,0))*M93,0)</f>
        <v>0.74333983105912926</v>
      </c>
      <c r="P93" s="342">
        <f>SUM(O93:O102)</f>
        <v>2.0755579104242088</v>
      </c>
      <c r="Q93" s="329">
        <f>P93/$G$5</f>
        <v>0.29864142596031779</v>
      </c>
      <c r="R93" s="342">
        <f>SUM(O93:O102)+$H$5</f>
        <v>2.3591533270908753</v>
      </c>
      <c r="S93" s="329">
        <f>R93/$G$5</f>
        <v>0.33944652188357916</v>
      </c>
      <c r="T93" s="251">
        <v>180</v>
      </c>
      <c r="U93" s="4" t="s">
        <v>2</v>
      </c>
      <c r="V93" s="12">
        <f>IFERROR(INDEX('Item Price Summary'!$O:$O,MATCH($D93,'Item Price Summary'!$G:$G,0))*T93,0)</f>
        <v>1.3380116959064328</v>
      </c>
      <c r="W93" s="342">
        <f>SUM(V93:V102)</f>
        <v>2.9054271522556387</v>
      </c>
      <c r="X93" s="329">
        <f t="shared" ref="X93" si="59">W93/$G$6</f>
        <v>0.36546253487492308</v>
      </c>
      <c r="Y93" s="342">
        <f>SUM(V93:V102)+$H$6</f>
        <v>3.2140025689223055</v>
      </c>
      <c r="Z93" s="329">
        <f t="shared" ref="Z93" si="60">Y93/$G$6</f>
        <v>0.4042770526946296</v>
      </c>
    </row>
    <row r="94" spans="1:26" x14ac:dyDescent="0.25">
      <c r="A94">
        <f t="shared" ref="A94:A102" si="61">A93+1</f>
        <v>2</v>
      </c>
      <c r="B94" s="325"/>
      <c r="C94" s="325"/>
      <c r="D94" s="21" t="s">
        <v>143</v>
      </c>
      <c r="E94" s="21"/>
      <c r="F94" s="251">
        <v>42</v>
      </c>
      <c r="G94" s="4"/>
      <c r="H94" s="12"/>
      <c r="I94" s="342"/>
      <c r="J94" s="329"/>
      <c r="K94" s="342"/>
      <c r="L94" s="329"/>
      <c r="M94" s="251">
        <v>56</v>
      </c>
      <c r="N94" s="4" t="s">
        <v>2</v>
      </c>
      <c r="O94" s="12">
        <f>IFERROR(INDEX('Item Price Summary'!$O:$O,MATCH($D94,'Item Price Summary'!$G:$G,0))*M94,0)</f>
        <v>0.37945600000000002</v>
      </c>
      <c r="P94" s="342"/>
      <c r="Q94" s="329"/>
      <c r="R94" s="342"/>
      <c r="S94" s="329"/>
      <c r="T94" s="251">
        <v>70</v>
      </c>
      <c r="U94" s="4" t="s">
        <v>2</v>
      </c>
      <c r="V94" s="12">
        <f>IFERROR(INDEX('Item Price Summary'!$O:$O,MATCH($D94,'Item Price Summary'!$G:$G,0))*T94,0)</f>
        <v>0.47432000000000007</v>
      </c>
      <c r="W94" s="342"/>
      <c r="X94" s="329"/>
      <c r="Y94" s="342"/>
      <c r="Z94" s="329"/>
    </row>
    <row r="95" spans="1:26" x14ac:dyDescent="0.25">
      <c r="A95">
        <f t="shared" si="61"/>
        <v>3</v>
      </c>
      <c r="B95" s="325"/>
      <c r="C95" s="325"/>
      <c r="D95" s="21" t="s">
        <v>18</v>
      </c>
      <c r="E95" s="21"/>
      <c r="F95" s="251">
        <v>21</v>
      </c>
      <c r="G95" s="4"/>
      <c r="H95" s="12"/>
      <c r="I95" s="342"/>
      <c r="J95" s="329"/>
      <c r="K95" s="342"/>
      <c r="L95" s="329"/>
      <c r="M95" s="251">
        <v>28</v>
      </c>
      <c r="N95" s="4" t="s">
        <v>2</v>
      </c>
      <c r="O95" s="12">
        <f>IFERROR(INDEX('Item Price Summary'!$O:$O,MATCH($D95,'Item Price Summary'!$G:$G,0))*M95,0)</f>
        <v>0.14551600000000001</v>
      </c>
      <c r="P95" s="342"/>
      <c r="Q95" s="329"/>
      <c r="R95" s="342"/>
      <c r="S95" s="329"/>
      <c r="T95" s="251">
        <v>35</v>
      </c>
      <c r="U95" s="4" t="s">
        <v>2</v>
      </c>
      <c r="V95" s="12">
        <f>IFERROR(INDEX('Item Price Summary'!$O:$O,MATCH($D95,'Item Price Summary'!$G:$G,0))*T95,0)</f>
        <v>0.181895</v>
      </c>
      <c r="W95" s="342"/>
      <c r="X95" s="329"/>
      <c r="Y95" s="342"/>
      <c r="Z95" s="329"/>
    </row>
    <row r="96" spans="1:26" x14ac:dyDescent="0.25">
      <c r="A96">
        <f t="shared" si="61"/>
        <v>4</v>
      </c>
      <c r="B96" s="325"/>
      <c r="C96" s="325"/>
      <c r="D96" s="21" t="s">
        <v>55</v>
      </c>
      <c r="E96" s="21"/>
      <c r="F96" s="251">
        <v>12.5</v>
      </c>
      <c r="G96" s="4"/>
      <c r="H96" s="12"/>
      <c r="I96" s="342"/>
      <c r="J96" s="329"/>
      <c r="K96" s="342"/>
      <c r="L96" s="329"/>
      <c r="M96" s="251">
        <v>17</v>
      </c>
      <c r="N96" s="4" t="s">
        <v>2</v>
      </c>
      <c r="O96" s="12">
        <f>IFERROR(INDEX('Item Price Summary'!$O:$O,MATCH($D96,'Item Price Summary'!$G:$G,0))*M96,0)</f>
        <v>6.7880999999999997E-2</v>
      </c>
      <c r="P96" s="342"/>
      <c r="Q96" s="329"/>
      <c r="R96" s="342"/>
      <c r="S96" s="329"/>
      <c r="T96" s="251">
        <v>21.25</v>
      </c>
      <c r="U96" s="4" t="s">
        <v>2</v>
      </c>
      <c r="V96" s="12">
        <f>IFERROR(INDEX('Item Price Summary'!$O:$O,MATCH($D96,'Item Price Summary'!$G:$G,0))*T96,0)</f>
        <v>8.4851250000000003E-2</v>
      </c>
      <c r="W96" s="342"/>
      <c r="X96" s="329"/>
      <c r="Y96" s="342"/>
      <c r="Z96" s="329"/>
    </row>
    <row r="97" spans="1:26" x14ac:dyDescent="0.25">
      <c r="A97">
        <f t="shared" si="61"/>
        <v>5</v>
      </c>
      <c r="B97" s="325"/>
      <c r="C97" s="325"/>
      <c r="D97" s="21" t="s">
        <v>280</v>
      </c>
      <c r="E97" s="21"/>
      <c r="F97" s="251">
        <v>210</v>
      </c>
      <c r="G97" s="4"/>
      <c r="H97" s="12"/>
      <c r="I97" s="342"/>
      <c r="J97" s="329"/>
      <c r="K97" s="342"/>
      <c r="L97" s="329"/>
      <c r="M97" s="251">
        <v>255</v>
      </c>
      <c r="N97" s="4" t="s">
        <v>2</v>
      </c>
      <c r="O97" s="12">
        <f>IFERROR(INDEX('Item Price Summary'!$O:$O,MATCH($D97,'Item Price Summary'!$G:$G,0))*M97,0)</f>
        <v>0.73936507936507945</v>
      </c>
      <c r="P97" s="342"/>
      <c r="Q97" s="329"/>
      <c r="R97" s="342"/>
      <c r="S97" s="329"/>
      <c r="T97" s="251">
        <v>285</v>
      </c>
      <c r="U97" s="4" t="s">
        <v>2</v>
      </c>
      <c r="V97" s="12">
        <f>IFERROR(INDEX('Item Price Summary'!$O:$O,MATCH($D97,'Item Price Summary'!$G:$G,0))*T97,0)</f>
        <v>0.82634920634920639</v>
      </c>
      <c r="W97" s="342"/>
      <c r="X97" s="329"/>
      <c r="Y97" s="342"/>
      <c r="Z97" s="329"/>
    </row>
    <row r="98" spans="1:26" x14ac:dyDescent="0.25">
      <c r="A98">
        <f t="shared" si="61"/>
        <v>6</v>
      </c>
      <c r="B98" s="325"/>
      <c r="C98" s="325"/>
      <c r="D98" s="21" t="s">
        <v>435</v>
      </c>
      <c r="E98" s="21"/>
      <c r="F98" s="251"/>
      <c r="G98" s="4" t="s">
        <v>2</v>
      </c>
      <c r="H98" s="12">
        <f>IFERROR(INDEX('Item Price Summary'!$O:$O,MATCH($D98,'Item Price Summary'!$G:$G,0))*F98,0)</f>
        <v>0</v>
      </c>
      <c r="I98" s="342"/>
      <c r="J98" s="329"/>
      <c r="K98" s="342"/>
      <c r="L98" s="329"/>
      <c r="M98" s="251"/>
      <c r="N98" s="4" t="s">
        <v>2</v>
      </c>
      <c r="O98" s="12">
        <f>IFERROR(INDEX('Item Price Summary'!$O:$O,MATCH($D98,'Item Price Summary'!$G:$G,0))*M98,0)</f>
        <v>0</v>
      </c>
      <c r="P98" s="342"/>
      <c r="Q98" s="329"/>
      <c r="R98" s="342"/>
      <c r="S98" s="329"/>
      <c r="T98" s="251"/>
      <c r="U98" s="4" t="s">
        <v>2</v>
      </c>
      <c r="V98" s="12">
        <f>IFERROR(INDEX('Item Price Summary'!$O:$O,MATCH($D98,'Item Price Summary'!$G:$G,0))*T98,0)</f>
        <v>0</v>
      </c>
      <c r="W98" s="342"/>
      <c r="X98" s="329"/>
      <c r="Y98" s="342"/>
      <c r="Z98" s="329"/>
    </row>
    <row r="99" spans="1:26" x14ac:dyDescent="0.25">
      <c r="A99">
        <f t="shared" si="61"/>
        <v>7</v>
      </c>
      <c r="B99" s="325"/>
      <c r="C99" s="325"/>
      <c r="D99" s="21" t="s">
        <v>435</v>
      </c>
      <c r="E99" s="21"/>
      <c r="F99" s="251"/>
      <c r="G99" s="4" t="s">
        <v>2</v>
      </c>
      <c r="H99" s="12">
        <f>IFERROR(INDEX('Item Price Summary'!$O:$O,MATCH($D99,'Item Price Summary'!$G:$G,0))*F99,0)</f>
        <v>0</v>
      </c>
      <c r="I99" s="342"/>
      <c r="J99" s="329"/>
      <c r="K99" s="342"/>
      <c r="L99" s="329"/>
      <c r="M99" s="251"/>
      <c r="N99" s="4" t="s">
        <v>2</v>
      </c>
      <c r="O99" s="12">
        <f>IFERROR(INDEX('Item Price Summary'!$O:$O,MATCH($D99,'Item Price Summary'!$G:$G,0))*M99,0)</f>
        <v>0</v>
      </c>
      <c r="P99" s="342"/>
      <c r="Q99" s="329"/>
      <c r="R99" s="342"/>
      <c r="S99" s="329"/>
      <c r="T99" s="251"/>
      <c r="U99" s="4" t="s">
        <v>2</v>
      </c>
      <c r="V99" s="12">
        <f>IFERROR(INDEX('Item Price Summary'!$O:$O,MATCH($D99,'Item Price Summary'!$G:$G,0))*T99,0)</f>
        <v>0</v>
      </c>
      <c r="W99" s="342"/>
      <c r="X99" s="329"/>
      <c r="Y99" s="342"/>
      <c r="Z99" s="329"/>
    </row>
    <row r="100" spans="1:26" x14ac:dyDescent="0.25">
      <c r="A100">
        <f t="shared" si="61"/>
        <v>8</v>
      </c>
      <c r="B100" s="325"/>
      <c r="C100" s="325"/>
      <c r="D100" s="21" t="s">
        <v>435</v>
      </c>
      <c r="E100" s="21"/>
      <c r="F100" s="251"/>
      <c r="G100" s="4" t="s">
        <v>2</v>
      </c>
      <c r="H100" s="12">
        <f>IFERROR(INDEX('Item Price Summary'!$O:$O,MATCH($D100,'Item Price Summary'!$G:$G,0))*F100,0)</f>
        <v>0</v>
      </c>
      <c r="I100" s="342"/>
      <c r="J100" s="329"/>
      <c r="K100" s="342"/>
      <c r="L100" s="329"/>
      <c r="M100" s="251"/>
      <c r="N100" s="4" t="s">
        <v>2</v>
      </c>
      <c r="O100" s="12">
        <f>IFERROR(INDEX('Item Price Summary'!$O:$O,MATCH($D100,'Item Price Summary'!$G:$G,0))*M100,0)</f>
        <v>0</v>
      </c>
      <c r="P100" s="342"/>
      <c r="Q100" s="329"/>
      <c r="R100" s="342"/>
      <c r="S100" s="329"/>
      <c r="T100" s="251"/>
      <c r="U100" s="4" t="s">
        <v>2</v>
      </c>
      <c r="V100" s="12">
        <f>IFERROR(INDEX('Item Price Summary'!$O:$O,MATCH($D100,'Item Price Summary'!$G:$G,0))*T100,0)</f>
        <v>0</v>
      </c>
      <c r="W100" s="342"/>
      <c r="X100" s="329"/>
      <c r="Y100" s="342"/>
      <c r="Z100" s="329"/>
    </row>
    <row r="101" spans="1:26" x14ac:dyDescent="0.25">
      <c r="A101">
        <f t="shared" si="61"/>
        <v>9</v>
      </c>
      <c r="B101" s="325"/>
      <c r="C101" s="325"/>
      <c r="D101" s="21" t="s">
        <v>435</v>
      </c>
      <c r="E101" s="21"/>
      <c r="F101" s="251"/>
      <c r="G101" s="4" t="s">
        <v>2</v>
      </c>
      <c r="H101" s="12">
        <f>IFERROR(INDEX('Item Price Summary'!$O:$O,MATCH($D101,'Item Price Summary'!$G:$G,0))*F101,0)</f>
        <v>0</v>
      </c>
      <c r="I101" s="342"/>
      <c r="J101" s="329"/>
      <c r="K101" s="342"/>
      <c r="L101" s="329"/>
      <c r="M101" s="251"/>
      <c r="N101" s="4" t="s">
        <v>2</v>
      </c>
      <c r="O101" s="12">
        <f>IFERROR(INDEX('Item Price Summary'!$O:$O,MATCH($D101,'Item Price Summary'!$G:$G,0))*M101,0)</f>
        <v>0</v>
      </c>
      <c r="P101" s="342"/>
      <c r="Q101" s="329"/>
      <c r="R101" s="342"/>
      <c r="S101" s="329"/>
      <c r="T101" s="251"/>
      <c r="U101" s="4" t="s">
        <v>2</v>
      </c>
      <c r="V101" s="12">
        <f>IFERROR(INDEX('Item Price Summary'!$O:$O,MATCH($D101,'Item Price Summary'!$G:$G,0))*T101,0)</f>
        <v>0</v>
      </c>
      <c r="W101" s="342"/>
      <c r="X101" s="329"/>
      <c r="Y101" s="342"/>
      <c r="Z101" s="329"/>
    </row>
    <row r="102" spans="1:26" x14ac:dyDescent="0.25">
      <c r="A102">
        <f t="shared" si="61"/>
        <v>10</v>
      </c>
      <c r="B102" s="325"/>
      <c r="C102" s="325"/>
      <c r="D102" s="21" t="s">
        <v>435</v>
      </c>
      <c r="E102" s="21"/>
      <c r="F102" s="251"/>
      <c r="G102" s="4"/>
      <c r="H102" s="12"/>
      <c r="I102" s="342"/>
      <c r="J102" s="329"/>
      <c r="K102" s="342"/>
      <c r="L102" s="329"/>
      <c r="M102" s="251"/>
      <c r="N102" s="4" t="s">
        <v>2</v>
      </c>
      <c r="O102" s="12">
        <f>IFERROR(INDEX('Item Price Summary'!$O:$O,MATCH($D102,'Item Price Summary'!$G:$G,0))*M102,0)</f>
        <v>0</v>
      </c>
      <c r="P102" s="342"/>
      <c r="Q102" s="329"/>
      <c r="R102" s="342"/>
      <c r="S102" s="329"/>
      <c r="T102" s="251"/>
      <c r="U102" s="4" t="s">
        <v>2</v>
      </c>
      <c r="V102" s="12">
        <f>IFERROR(INDEX('Item Price Summary'!$O:$O,MATCH($D102,'Item Price Summary'!$G:$G,0))*T102,0)</f>
        <v>0</v>
      </c>
      <c r="W102" s="342"/>
      <c r="X102" s="329"/>
      <c r="Y102" s="342"/>
      <c r="Z102" s="329"/>
    </row>
  </sheetData>
  <autoFilter ref="A12:Z102" xr:uid="{6F4D5A69-A8AE-4BE2-A840-612DB8F7199A}">
    <filterColumn colId="8" showButton="0"/>
    <filterColumn colId="10" showButton="0"/>
    <filterColumn colId="15" showButton="0"/>
    <filterColumn colId="17" showButton="0"/>
    <filterColumn colId="22" showButton="0"/>
    <filterColumn colId="24" showButton="0"/>
  </autoFilter>
  <mergeCells count="136">
    <mergeCell ref="Y23:Y32"/>
    <mergeCell ref="Y33:Y42"/>
    <mergeCell ref="Y43:Y52"/>
    <mergeCell ref="Y53:Y62"/>
    <mergeCell ref="Y63:Y72"/>
    <mergeCell ref="Y73:Y82"/>
    <mergeCell ref="Y83:Y92"/>
    <mergeCell ref="Y93:Y102"/>
    <mergeCell ref="W33:W42"/>
    <mergeCell ref="W43:W52"/>
    <mergeCell ref="W53:W62"/>
    <mergeCell ref="W63:W72"/>
    <mergeCell ref="W73:W82"/>
    <mergeCell ref="W23:W32"/>
    <mergeCell ref="X23:X32"/>
    <mergeCell ref="Z23:Z32"/>
    <mergeCell ref="K73:K82"/>
    <mergeCell ref="I83:I92"/>
    <mergeCell ref="K83:K92"/>
    <mergeCell ref="I93:I102"/>
    <mergeCell ref="K93:K102"/>
    <mergeCell ref="I33:I42"/>
    <mergeCell ref="K33:K42"/>
    <mergeCell ref="I43:I52"/>
    <mergeCell ref="K43:K52"/>
    <mergeCell ref="I53:I62"/>
    <mergeCell ref="K53:K62"/>
    <mergeCell ref="P63:P72"/>
    <mergeCell ref="R63:R72"/>
    <mergeCell ref="P73:P82"/>
    <mergeCell ref="R73:R82"/>
    <mergeCell ref="P83:P92"/>
    <mergeCell ref="R83:R92"/>
    <mergeCell ref="P33:P42"/>
    <mergeCell ref="R33:R42"/>
    <mergeCell ref="P43:P52"/>
    <mergeCell ref="R43:R52"/>
    <mergeCell ref="L63:L72"/>
    <mergeCell ref="Q63:Q72"/>
    <mergeCell ref="C73:C82"/>
    <mergeCell ref="Z73:Z82"/>
    <mergeCell ref="B83:B92"/>
    <mergeCell ref="J83:J92"/>
    <mergeCell ref="L83:L92"/>
    <mergeCell ref="Q83:Q92"/>
    <mergeCell ref="S83:S92"/>
    <mergeCell ref="X83:X92"/>
    <mergeCell ref="Z83:Z92"/>
    <mergeCell ref="B73:B82"/>
    <mergeCell ref="J73:J82"/>
    <mergeCell ref="L73:L82"/>
    <mergeCell ref="Q73:Q82"/>
    <mergeCell ref="S73:S82"/>
    <mergeCell ref="X73:X82"/>
    <mergeCell ref="C83:C92"/>
    <mergeCell ref="I73:I82"/>
    <mergeCell ref="W83:W92"/>
    <mergeCell ref="S63:S72"/>
    <mergeCell ref="X63:X72"/>
    <mergeCell ref="Z63:Z72"/>
    <mergeCell ref="B53:B62"/>
    <mergeCell ref="J53:J62"/>
    <mergeCell ref="L53:L62"/>
    <mergeCell ref="Q53:Q62"/>
    <mergeCell ref="S53:S62"/>
    <mergeCell ref="X53:X62"/>
    <mergeCell ref="I63:I72"/>
    <mergeCell ref="K63:K72"/>
    <mergeCell ref="C53:C62"/>
    <mergeCell ref="C63:C72"/>
    <mergeCell ref="Z53:Z62"/>
    <mergeCell ref="B63:B72"/>
    <mergeCell ref="J63:J72"/>
    <mergeCell ref="P53:P62"/>
    <mergeCell ref="R53:R62"/>
    <mergeCell ref="Z33:Z42"/>
    <mergeCell ref="B43:B52"/>
    <mergeCell ref="J43:J52"/>
    <mergeCell ref="L43:L52"/>
    <mergeCell ref="Q43:Q52"/>
    <mergeCell ref="S43:S52"/>
    <mergeCell ref="X43:X52"/>
    <mergeCell ref="Z43:Z52"/>
    <mergeCell ref="B33:B42"/>
    <mergeCell ref="J33:J42"/>
    <mergeCell ref="L33:L42"/>
    <mergeCell ref="Q33:Q42"/>
    <mergeCell ref="S33:S42"/>
    <mergeCell ref="X33:X42"/>
    <mergeCell ref="C33:C42"/>
    <mergeCell ref="C43:C52"/>
    <mergeCell ref="B23:B32"/>
    <mergeCell ref="J23:J32"/>
    <mergeCell ref="L23:L32"/>
    <mergeCell ref="Q23:Q32"/>
    <mergeCell ref="S23:S32"/>
    <mergeCell ref="C23:C32"/>
    <mergeCell ref="E3:G3"/>
    <mergeCell ref="F10:L11"/>
    <mergeCell ref="M10:S11"/>
    <mergeCell ref="I13:I22"/>
    <mergeCell ref="K13:K22"/>
    <mergeCell ref="I23:I32"/>
    <mergeCell ref="K23:K32"/>
    <mergeCell ref="P13:P22"/>
    <mergeCell ref="R13:R22"/>
    <mergeCell ref="P23:P32"/>
    <mergeCell ref="R23:R32"/>
    <mergeCell ref="T10:Z11"/>
    <mergeCell ref="B13:B22"/>
    <mergeCell ref="J13:J22"/>
    <mergeCell ref="L13:L22"/>
    <mergeCell ref="Q13:Q22"/>
    <mergeCell ref="S13:S22"/>
    <mergeCell ref="X13:X22"/>
    <mergeCell ref="Z13:Z22"/>
    <mergeCell ref="C13:C22"/>
    <mergeCell ref="I12:J12"/>
    <mergeCell ref="K12:L12"/>
    <mergeCell ref="P12:Q12"/>
    <mergeCell ref="R12:S12"/>
    <mergeCell ref="W12:X12"/>
    <mergeCell ref="Y12:Z12"/>
    <mergeCell ref="W13:W22"/>
    <mergeCell ref="Y13:Y22"/>
    <mergeCell ref="S93:S102"/>
    <mergeCell ref="X93:X102"/>
    <mergeCell ref="Z93:Z102"/>
    <mergeCell ref="B93:B102"/>
    <mergeCell ref="C93:C102"/>
    <mergeCell ref="J93:J102"/>
    <mergeCell ref="L93:L102"/>
    <mergeCell ref="Q93:Q102"/>
    <mergeCell ref="P93:P102"/>
    <mergeCell ref="R93:R102"/>
    <mergeCell ref="W93:W102"/>
  </mergeCells>
  <conditionalFormatting sqref="J13:J102 L13:L102 Q13:Q102 S13:S102 X13:X102 Z13:Z102">
    <cfRule type="cellIs" dxfId="7" priority="1" operator="greaterThan">
      <formula>0.32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A647F-0E6B-4D7C-9C6C-F93D2D3F873B}">
  <sheetPr codeName="Sheet6"/>
  <dimension ref="A1:Z52"/>
  <sheetViews>
    <sheetView zoomScale="75" zoomScaleNormal="75" workbookViewId="0">
      <pane xSplit="5" ySplit="12" topLeftCell="F13" activePane="bottomRight" state="frozen"/>
      <selection pane="topRight" activeCell="E1" sqref="E1"/>
      <selection pane="bottomLeft" activeCell="A13" sqref="A13"/>
      <selection pane="bottomRight" activeCell="L23" sqref="L23:L32"/>
    </sheetView>
  </sheetViews>
  <sheetFormatPr defaultRowHeight="15" x14ac:dyDescent="0.25"/>
  <cols>
    <col min="2" max="4" width="35.7109375" customWidth="1"/>
    <col min="5" max="26" width="12.7109375" customWidth="1"/>
  </cols>
  <sheetData>
    <row r="1" spans="1:26" ht="18.75" x14ac:dyDescent="0.3">
      <c r="A1" s="15" t="str">
        <f>'Food Cost Summary'!A1</f>
        <v>Yogen Fruz - Food Cost Summary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T1" s="1"/>
    </row>
    <row r="2" spans="1:26" ht="18.75" x14ac:dyDescent="0.3">
      <c r="A2" s="253" t="str" cm="1">
        <f t="array" aca="1" ref="A2" ca="1">_xlfn.TEXTAFTER(CELL("filename",A1),"]")</f>
        <v>Go Green</v>
      </c>
    </row>
    <row r="3" spans="1:26" ht="21" customHeight="1" x14ac:dyDescent="0.25">
      <c r="E3" s="337" t="s">
        <v>195</v>
      </c>
      <c r="F3" s="338"/>
      <c r="G3" s="339"/>
      <c r="H3" s="10" t="s">
        <v>68</v>
      </c>
      <c r="K3" s="10" t="s">
        <v>616</v>
      </c>
      <c r="L3" s="10" t="s">
        <v>617</v>
      </c>
      <c r="M3" s="10" t="s">
        <v>294</v>
      </c>
      <c r="N3" s="10" t="s">
        <v>814</v>
      </c>
    </row>
    <row r="4" spans="1:26" x14ac:dyDescent="0.25">
      <c r="E4" s="3" t="s">
        <v>7</v>
      </c>
      <c r="F4" s="3" t="s">
        <v>5</v>
      </c>
      <c r="G4" s="2">
        <v>5.95</v>
      </c>
      <c r="H4" s="2">
        <f>'Item Price Summary'!O103+'Item Price Summary'!O106+'Item Price Summary'!O111+'Item Price Summary'!O109</f>
        <v>0.28265541666666666</v>
      </c>
      <c r="I4" s="32">
        <f>G4-Smoothies!G4</f>
        <v>0</v>
      </c>
      <c r="J4" t="s">
        <v>218</v>
      </c>
      <c r="K4" s="2">
        <v>5.95</v>
      </c>
      <c r="L4" s="2">
        <v>6.25</v>
      </c>
      <c r="M4" s="2">
        <v>6.25</v>
      </c>
      <c r="N4" s="2">
        <v>5.8</v>
      </c>
    </row>
    <row r="5" spans="1:26" x14ac:dyDescent="0.25">
      <c r="E5" s="3" t="s">
        <v>216</v>
      </c>
      <c r="F5" s="3" t="s">
        <v>4</v>
      </c>
      <c r="G5" s="2">
        <v>6.95</v>
      </c>
      <c r="H5" s="2">
        <f>'Item Price Summary'!O104+'Item Price Summary'!O106+'Item Price Summary'!O111+'Item Price Summary'!O109</f>
        <v>0.28359541666666666</v>
      </c>
      <c r="K5" s="2">
        <v>6.95</v>
      </c>
      <c r="L5" s="2">
        <v>7.25</v>
      </c>
      <c r="M5" s="2">
        <v>7.25</v>
      </c>
      <c r="N5" s="2">
        <v>6.8</v>
      </c>
    </row>
    <row r="6" spans="1:26" x14ac:dyDescent="0.25">
      <c r="E6" s="3" t="s">
        <v>16</v>
      </c>
      <c r="F6" s="3" t="s">
        <v>181</v>
      </c>
      <c r="G6" s="2">
        <v>7.95</v>
      </c>
      <c r="H6" s="2">
        <f>'Item Price Summary'!O105+'Item Price Summary'!O106+'Item Price Summary'!O111+'Item Price Summary'!O109</f>
        <v>0.30857541666666666</v>
      </c>
      <c r="J6" s="19"/>
      <c r="K6" s="2">
        <v>7.95</v>
      </c>
      <c r="L6" s="2">
        <v>8.25</v>
      </c>
      <c r="M6" s="2">
        <v>8.25</v>
      </c>
      <c r="N6" s="2">
        <v>7.8</v>
      </c>
      <c r="O6" s="20"/>
      <c r="P6" s="20"/>
    </row>
    <row r="7" spans="1:26" x14ac:dyDescent="0.25">
      <c r="E7" s="3"/>
      <c r="F7" s="3"/>
      <c r="G7" s="2"/>
      <c r="H7" s="2"/>
      <c r="K7" s="2"/>
      <c r="L7" s="2"/>
      <c r="M7" s="2"/>
      <c r="N7" s="2"/>
    </row>
    <row r="8" spans="1:26" x14ac:dyDescent="0.25">
      <c r="E8" t="s">
        <v>461</v>
      </c>
    </row>
    <row r="10" spans="1:26" x14ac:dyDescent="0.25">
      <c r="F10" s="333" t="s">
        <v>196</v>
      </c>
      <c r="G10" s="333"/>
      <c r="H10" s="333"/>
      <c r="I10" s="333"/>
      <c r="J10" s="333"/>
      <c r="K10" s="333"/>
      <c r="L10" s="333"/>
      <c r="M10" s="333" t="s">
        <v>302</v>
      </c>
      <c r="N10" s="333"/>
      <c r="O10" s="333"/>
      <c r="P10" s="333"/>
      <c r="Q10" s="333"/>
      <c r="R10" s="333"/>
      <c r="S10" s="333"/>
      <c r="T10" s="333" t="s">
        <v>197</v>
      </c>
      <c r="U10" s="333"/>
      <c r="V10" s="333"/>
      <c r="W10" s="333"/>
      <c r="X10" s="333"/>
      <c r="Y10" s="333"/>
      <c r="Z10" s="333"/>
    </row>
    <row r="11" spans="1:26" x14ac:dyDescent="0.25">
      <c r="F11" s="333"/>
      <c r="G11" s="333"/>
      <c r="H11" s="333"/>
      <c r="I11" s="333"/>
      <c r="J11" s="333"/>
      <c r="K11" s="333"/>
      <c r="L11" s="333"/>
      <c r="M11" s="333"/>
      <c r="N11" s="333"/>
      <c r="O11" s="333"/>
      <c r="P11" s="333"/>
      <c r="Q11" s="333"/>
      <c r="R11" s="333"/>
      <c r="S11" s="333"/>
      <c r="T11" s="333"/>
      <c r="U11" s="333"/>
      <c r="V11" s="333"/>
      <c r="W11" s="333"/>
      <c r="X11" s="333"/>
      <c r="Y11" s="333"/>
      <c r="Z11" s="333"/>
    </row>
    <row r="12" spans="1:26" s="9" customFormat="1" x14ac:dyDescent="0.25">
      <c r="B12" s="13" t="s">
        <v>205</v>
      </c>
      <c r="C12" s="13" t="s">
        <v>66</v>
      </c>
      <c r="D12" s="13" t="s">
        <v>64</v>
      </c>
      <c r="E12" s="13"/>
      <c r="F12" s="13" t="s">
        <v>1</v>
      </c>
      <c r="G12" s="13" t="s">
        <v>3</v>
      </c>
      <c r="H12" s="13" t="s">
        <v>98</v>
      </c>
      <c r="I12" s="334" t="s">
        <v>65</v>
      </c>
      <c r="J12" s="334"/>
      <c r="K12" s="334" t="s">
        <v>97</v>
      </c>
      <c r="L12" s="334"/>
      <c r="M12" s="13" t="s">
        <v>1</v>
      </c>
      <c r="N12" s="13" t="s">
        <v>3</v>
      </c>
      <c r="O12" s="13" t="s">
        <v>98</v>
      </c>
      <c r="P12" s="334" t="s">
        <v>65</v>
      </c>
      <c r="Q12" s="334"/>
      <c r="R12" s="334" t="s">
        <v>97</v>
      </c>
      <c r="S12" s="334"/>
      <c r="T12" s="13" t="s">
        <v>1</v>
      </c>
      <c r="U12" s="13" t="s">
        <v>3</v>
      </c>
      <c r="V12" s="13" t="s">
        <v>98</v>
      </c>
      <c r="W12" s="334" t="s">
        <v>65</v>
      </c>
      <c r="X12" s="334"/>
      <c r="Y12" s="334" t="s">
        <v>97</v>
      </c>
      <c r="Z12" s="334"/>
    </row>
    <row r="13" spans="1:26" x14ac:dyDescent="0.25">
      <c r="A13">
        <v>1</v>
      </c>
      <c r="B13" s="325"/>
      <c r="C13" s="325" t="s">
        <v>315</v>
      </c>
      <c r="D13" s="21" t="s">
        <v>49</v>
      </c>
      <c r="E13" s="21"/>
      <c r="F13" s="251">
        <v>50</v>
      </c>
      <c r="G13" s="4" t="s">
        <v>2</v>
      </c>
      <c r="H13" s="2">
        <f>IFERROR(INDEX('Item Price Summary'!$O:$O,MATCH($D13,'Item Price Summary'!$G:$G,0))*F13,0)</f>
        <v>0.37166991552956463</v>
      </c>
      <c r="I13" s="343">
        <f>SUM(H13:H22)</f>
        <v>1.6075721374546985</v>
      </c>
      <c r="J13" s="335">
        <f>I13/$G$4</f>
        <v>0.27018019116885689</v>
      </c>
      <c r="K13" s="343">
        <f>SUM(H13:H22)+$H$4</f>
        <v>1.8902275541213651</v>
      </c>
      <c r="L13" s="335">
        <f>K13/$G$4</f>
        <v>0.31768530321367477</v>
      </c>
      <c r="M13" s="251">
        <v>100</v>
      </c>
      <c r="N13" s="4" t="s">
        <v>2</v>
      </c>
      <c r="O13" s="2">
        <f>IFERROR(INDEX('Item Price Summary'!$O:$O,MATCH($D13,'Item Price Summary'!$G:$G,0))*M13,0)</f>
        <v>0.74333983105912926</v>
      </c>
      <c r="P13" s="343">
        <f>SUM(O13:O22)</f>
        <v>2.3385905543211614</v>
      </c>
      <c r="Q13" s="335">
        <f>P13/$G$5</f>
        <v>0.33648784954261313</v>
      </c>
      <c r="R13" s="343">
        <f>SUM(O13:O22)+$H$5</f>
        <v>2.6221859709878279</v>
      </c>
      <c r="S13" s="335">
        <f>R13/$G$5</f>
        <v>0.3772929454658745</v>
      </c>
      <c r="T13" s="251">
        <v>150</v>
      </c>
      <c r="U13" s="4" t="s">
        <v>2</v>
      </c>
      <c r="V13" s="2">
        <f>IFERROR(INDEX('Item Price Summary'!$O:$O,MATCH($D13,'Item Price Summary'!$G:$G,0))*T13,0)</f>
        <v>1.1150097465886939</v>
      </c>
      <c r="W13" s="343">
        <f>SUM(V13:V22)</f>
        <v>3.06154156922684</v>
      </c>
      <c r="X13" s="335">
        <f>W13/$G$6</f>
        <v>0.3850995684562063</v>
      </c>
      <c r="Y13" s="343">
        <f>SUM(V13:V22)+$H$6</f>
        <v>3.3701169858935067</v>
      </c>
      <c r="Z13" s="335">
        <f>Y13/$G$6</f>
        <v>0.42391408627591276</v>
      </c>
    </row>
    <row r="14" spans="1:26" x14ac:dyDescent="0.25">
      <c r="A14">
        <f>A13+1</f>
        <v>2</v>
      </c>
      <c r="B14" s="325"/>
      <c r="C14" s="325"/>
      <c r="D14" s="21" t="s">
        <v>55</v>
      </c>
      <c r="E14" s="21"/>
      <c r="F14" s="251">
        <v>25.5</v>
      </c>
      <c r="G14" s="4" t="s">
        <v>2</v>
      </c>
      <c r="H14" s="2">
        <f>IFERROR(INDEX('Item Price Summary'!$O:$O,MATCH($D14,'Item Price Summary'!$G:$G,0))*F14,0)</f>
        <v>0.1018215</v>
      </c>
      <c r="I14" s="343"/>
      <c r="J14" s="335"/>
      <c r="K14" s="343"/>
      <c r="L14" s="335"/>
      <c r="M14" s="251">
        <v>34</v>
      </c>
      <c r="N14" s="4" t="s">
        <v>2</v>
      </c>
      <c r="O14" s="2">
        <f>IFERROR(INDEX('Item Price Summary'!$O:$O,MATCH($D14,'Item Price Summary'!$G:$G,0))*M14,0)</f>
        <v>0.13576199999999999</v>
      </c>
      <c r="P14" s="343"/>
      <c r="Q14" s="335"/>
      <c r="R14" s="343"/>
      <c r="S14" s="335"/>
      <c r="T14" s="251">
        <v>42.5</v>
      </c>
      <c r="U14" s="4" t="s">
        <v>2</v>
      </c>
      <c r="V14" s="2">
        <f>IFERROR(INDEX('Item Price Summary'!$O:$O,MATCH($D14,'Item Price Summary'!$G:$G,0))*T14,0)</f>
        <v>0.16970250000000001</v>
      </c>
      <c r="W14" s="343"/>
      <c r="X14" s="335"/>
      <c r="Y14" s="343"/>
      <c r="Z14" s="335"/>
    </row>
    <row r="15" spans="1:26" x14ac:dyDescent="0.25">
      <c r="A15">
        <f t="shared" ref="A15:A22" si="0">A14+1</f>
        <v>3</v>
      </c>
      <c r="B15" s="325"/>
      <c r="C15" s="325"/>
      <c r="D15" s="21" t="s">
        <v>143</v>
      </c>
      <c r="E15" s="21"/>
      <c r="F15" s="251">
        <v>22.5</v>
      </c>
      <c r="G15" s="4" t="s">
        <v>2</v>
      </c>
      <c r="H15" s="2">
        <f>IFERROR(INDEX('Item Price Summary'!$O:$O,MATCH($D15,'Item Price Summary'!$G:$G,0))*F15,0)</f>
        <v>0.15246000000000001</v>
      </c>
      <c r="I15" s="343"/>
      <c r="J15" s="335"/>
      <c r="K15" s="343"/>
      <c r="L15" s="335"/>
      <c r="M15" s="251">
        <v>30</v>
      </c>
      <c r="N15" s="4" t="s">
        <v>2</v>
      </c>
      <c r="O15" s="2">
        <f>IFERROR(INDEX('Item Price Summary'!$O:$O,MATCH($D15,'Item Price Summary'!$G:$G,0))*M15,0)</f>
        <v>0.20328000000000002</v>
      </c>
      <c r="P15" s="343"/>
      <c r="Q15" s="335"/>
      <c r="R15" s="343"/>
      <c r="S15" s="335"/>
      <c r="T15" s="251">
        <v>37.5</v>
      </c>
      <c r="U15" s="4" t="s">
        <v>2</v>
      </c>
      <c r="V15" s="2">
        <f>IFERROR(INDEX('Item Price Summary'!$O:$O,MATCH($D15,'Item Price Summary'!$G:$G,0))*T15,0)</f>
        <v>0.25410000000000005</v>
      </c>
      <c r="W15" s="343"/>
      <c r="X15" s="335"/>
      <c r="Y15" s="343"/>
      <c r="Z15" s="335"/>
    </row>
    <row r="16" spans="1:26" x14ac:dyDescent="0.25">
      <c r="A16">
        <f t="shared" si="0"/>
        <v>4</v>
      </c>
      <c r="B16" s="325"/>
      <c r="C16" s="325"/>
      <c r="D16" s="21" t="s">
        <v>137</v>
      </c>
      <c r="E16" s="21"/>
      <c r="F16" s="4">
        <v>0.25</v>
      </c>
      <c r="G16" s="4" t="s">
        <v>2</v>
      </c>
      <c r="H16" s="2">
        <f>IFERROR(INDEX('Item Price Summary'!$O:$O,MATCH($D16,'Item Price Summary'!$G:$G,0))*F16,0)</f>
        <v>7.7962121212121214E-3</v>
      </c>
      <c r="I16" s="343"/>
      <c r="J16" s="335"/>
      <c r="K16" s="343"/>
      <c r="L16" s="335"/>
      <c r="M16" s="4">
        <v>0.5</v>
      </c>
      <c r="N16" s="4" t="s">
        <v>2</v>
      </c>
      <c r="O16" s="2">
        <f>IFERROR(INDEX('Item Price Summary'!$O:$O,MATCH($D16,'Item Price Summary'!$G:$G,0))*M16,0)</f>
        <v>1.5592424242424243E-2</v>
      </c>
      <c r="P16" s="343"/>
      <c r="Q16" s="335"/>
      <c r="R16" s="343"/>
      <c r="S16" s="335"/>
      <c r="T16" s="4">
        <v>0.75</v>
      </c>
      <c r="U16" s="4" t="s">
        <v>2</v>
      </c>
      <c r="V16" s="2">
        <f>IFERROR(INDEX('Item Price Summary'!$O:$O,MATCH($D16,'Item Price Summary'!$G:$G,0))*T16,0)</f>
        <v>2.3388636363636365E-2</v>
      </c>
      <c r="W16" s="343"/>
      <c r="X16" s="335"/>
      <c r="Y16" s="343"/>
      <c r="Z16" s="335"/>
    </row>
    <row r="17" spans="1:26" x14ac:dyDescent="0.25">
      <c r="A17">
        <f t="shared" si="0"/>
        <v>5</v>
      </c>
      <c r="B17" s="325"/>
      <c r="C17" s="325"/>
      <c r="D17" s="21" t="s">
        <v>403</v>
      </c>
      <c r="E17" s="21"/>
      <c r="F17" s="4">
        <v>15</v>
      </c>
      <c r="G17" s="4" t="s">
        <v>2</v>
      </c>
      <c r="H17" s="2">
        <f>IFERROR(INDEX('Item Price Summary'!$O:$O,MATCH($D17,'Item Price Summary'!$G:$G,0))*F17,0)</f>
        <v>0.52205000000000001</v>
      </c>
      <c r="I17" s="343"/>
      <c r="J17" s="335"/>
      <c r="K17" s="343"/>
      <c r="L17" s="335"/>
      <c r="M17" s="4">
        <v>20</v>
      </c>
      <c r="N17" s="4" t="s">
        <v>2</v>
      </c>
      <c r="O17" s="2">
        <f>IFERROR(INDEX('Item Price Summary'!$O:$O,MATCH($D17,'Item Price Summary'!$G:$G,0))*M17,0)</f>
        <v>0.69606666666666661</v>
      </c>
      <c r="P17" s="343"/>
      <c r="Q17" s="335"/>
      <c r="R17" s="343"/>
      <c r="S17" s="335"/>
      <c r="T17" s="4">
        <v>25</v>
      </c>
      <c r="U17" s="4" t="s">
        <v>2</v>
      </c>
      <c r="V17" s="2">
        <f>IFERROR(INDEX('Item Price Summary'!$O:$O,MATCH($D17,'Item Price Summary'!$G:$G,0))*T17,0)</f>
        <v>0.87008333333333332</v>
      </c>
      <c r="W17" s="343"/>
      <c r="X17" s="335"/>
      <c r="Y17" s="343"/>
      <c r="Z17" s="335"/>
    </row>
    <row r="18" spans="1:26" x14ac:dyDescent="0.25">
      <c r="A18">
        <f t="shared" si="0"/>
        <v>6</v>
      </c>
      <c r="B18" s="325"/>
      <c r="C18" s="325"/>
      <c r="D18" s="21" t="s">
        <v>847</v>
      </c>
      <c r="E18" s="21"/>
      <c r="F18" s="4">
        <v>106</v>
      </c>
      <c r="G18" s="4" t="s">
        <v>2</v>
      </c>
      <c r="H18" s="2">
        <f>IFERROR(INDEX('Item Price Summary'!$O:$O,MATCH($D18,'Item Price Summary'!$G:$G,0))*F18,0)</f>
        <v>0</v>
      </c>
      <c r="I18" s="343"/>
      <c r="J18" s="335"/>
      <c r="K18" s="343"/>
      <c r="L18" s="335"/>
      <c r="M18" s="4">
        <v>128</v>
      </c>
      <c r="N18" s="4" t="s">
        <v>2</v>
      </c>
      <c r="O18" s="2">
        <f>IFERROR(INDEX('Item Price Summary'!$O:$O,MATCH($D18,'Item Price Summary'!$G:$G,0))*M18,0)</f>
        <v>0</v>
      </c>
      <c r="P18" s="343"/>
      <c r="Q18" s="335"/>
      <c r="R18" s="343"/>
      <c r="S18" s="335"/>
      <c r="T18" s="4">
        <v>148</v>
      </c>
      <c r="U18" s="4" t="s">
        <v>2</v>
      </c>
      <c r="V18" s="2">
        <f>IFERROR(INDEX('Item Price Summary'!$O:$O,MATCH($D18,'Item Price Summary'!$G:$G,0))*T18,0)</f>
        <v>0</v>
      </c>
      <c r="W18" s="343"/>
      <c r="X18" s="335"/>
      <c r="Y18" s="343"/>
      <c r="Z18" s="335"/>
    </row>
    <row r="19" spans="1:26" x14ac:dyDescent="0.25">
      <c r="A19">
        <f t="shared" si="0"/>
        <v>7</v>
      </c>
      <c r="B19" s="325"/>
      <c r="C19" s="325"/>
      <c r="D19" s="21" t="s">
        <v>134</v>
      </c>
      <c r="E19" s="21"/>
      <c r="F19" s="4">
        <v>112</v>
      </c>
      <c r="G19" s="4" t="s">
        <v>2</v>
      </c>
      <c r="H19" s="2">
        <f>IFERROR(INDEX('Item Price Summary'!$O:$O,MATCH($D19,'Item Price Summary'!$G:$G,0))*F19,0)</f>
        <v>0.45177450980392153</v>
      </c>
      <c r="I19" s="343"/>
      <c r="J19" s="335"/>
      <c r="K19" s="343"/>
      <c r="L19" s="335"/>
      <c r="M19" s="4">
        <v>135</v>
      </c>
      <c r="N19" s="4" t="s">
        <v>2</v>
      </c>
      <c r="O19" s="2">
        <f>IFERROR(INDEX('Item Price Summary'!$O:$O,MATCH($D19,'Item Price Summary'!$G:$G,0))*M19,0)</f>
        <v>0.54454963235294118</v>
      </c>
      <c r="P19" s="343"/>
      <c r="Q19" s="335"/>
      <c r="R19" s="343"/>
      <c r="S19" s="335"/>
      <c r="T19" s="4">
        <v>156</v>
      </c>
      <c r="U19" s="4" t="s">
        <v>2</v>
      </c>
      <c r="V19" s="2">
        <f>IFERROR(INDEX('Item Price Summary'!$O:$O,MATCH($D19,'Item Price Summary'!$G:$G,0))*T19,0)</f>
        <v>0.62925735294117646</v>
      </c>
      <c r="W19" s="343"/>
      <c r="X19" s="335"/>
      <c r="Y19" s="343"/>
      <c r="Z19" s="335"/>
    </row>
    <row r="20" spans="1:26" x14ac:dyDescent="0.25">
      <c r="A20">
        <f t="shared" si="0"/>
        <v>8</v>
      </c>
      <c r="B20" s="325"/>
      <c r="C20" s="325"/>
      <c r="D20" s="21" t="s">
        <v>435</v>
      </c>
      <c r="E20" s="21"/>
      <c r="F20" s="4"/>
      <c r="G20" s="4" t="s">
        <v>2</v>
      </c>
      <c r="H20" s="2">
        <f>IFERROR(INDEX('Item Price Summary'!$O:$O,MATCH($D20,'Item Price Summary'!$G:$G,0))*F20,0)</f>
        <v>0</v>
      </c>
      <c r="I20" s="343"/>
      <c r="J20" s="335"/>
      <c r="K20" s="343"/>
      <c r="L20" s="335"/>
      <c r="M20" s="4"/>
      <c r="N20" s="4" t="s">
        <v>2</v>
      </c>
      <c r="O20" s="2">
        <f>IFERROR(INDEX('Item Price Summary'!$O:$O,MATCH($D20,'Item Price Summary'!$G:$G,0))*M20,0)</f>
        <v>0</v>
      </c>
      <c r="P20" s="343"/>
      <c r="Q20" s="335"/>
      <c r="R20" s="343"/>
      <c r="S20" s="335"/>
      <c r="T20" s="4"/>
      <c r="U20" s="4" t="s">
        <v>2</v>
      </c>
      <c r="V20" s="2">
        <f>IFERROR(INDEX('Item Price Summary'!$O:$O,MATCH($D20,'Item Price Summary'!$G:$G,0))*T20,0)</f>
        <v>0</v>
      </c>
      <c r="W20" s="343"/>
      <c r="X20" s="335"/>
      <c r="Y20" s="343"/>
      <c r="Z20" s="335"/>
    </row>
    <row r="21" spans="1:26" x14ac:dyDescent="0.25">
      <c r="A21">
        <f t="shared" si="0"/>
        <v>9</v>
      </c>
      <c r="B21" s="325"/>
      <c r="C21" s="325"/>
      <c r="D21" s="21" t="s">
        <v>435</v>
      </c>
      <c r="E21" s="21"/>
      <c r="F21" s="4"/>
      <c r="G21" s="4" t="s">
        <v>2</v>
      </c>
      <c r="H21" s="2">
        <f>IFERROR(INDEX('Item Price Summary'!$O:$O,MATCH($D21,'Item Price Summary'!$G:$G,0))*F21,0)</f>
        <v>0</v>
      </c>
      <c r="I21" s="343"/>
      <c r="J21" s="335"/>
      <c r="K21" s="343"/>
      <c r="L21" s="335"/>
      <c r="M21" s="4"/>
      <c r="N21" s="4" t="s">
        <v>2</v>
      </c>
      <c r="O21" s="2">
        <f>IFERROR(INDEX('Item Price Summary'!$O:$O,MATCH($D21,'Item Price Summary'!$G:$G,0))*M21,0)</f>
        <v>0</v>
      </c>
      <c r="P21" s="343"/>
      <c r="Q21" s="335"/>
      <c r="R21" s="343"/>
      <c r="S21" s="335"/>
      <c r="T21" s="4"/>
      <c r="U21" s="4" t="s">
        <v>2</v>
      </c>
      <c r="V21" s="2">
        <f>IFERROR(INDEX('Item Price Summary'!$O:$O,MATCH($D21,'Item Price Summary'!$G:$G,0))*T21,0)</f>
        <v>0</v>
      </c>
      <c r="W21" s="343"/>
      <c r="X21" s="335"/>
      <c r="Y21" s="343"/>
      <c r="Z21" s="335"/>
    </row>
    <row r="22" spans="1:26" x14ac:dyDescent="0.25">
      <c r="A22">
        <f t="shared" si="0"/>
        <v>10</v>
      </c>
      <c r="B22" s="325"/>
      <c r="C22" s="325"/>
      <c r="D22" s="21" t="s">
        <v>435</v>
      </c>
      <c r="E22" s="21"/>
      <c r="F22" s="4">
        <v>0</v>
      </c>
      <c r="G22" s="4" t="s">
        <v>2</v>
      </c>
      <c r="H22" s="2">
        <f>IFERROR(INDEX('Item Price Summary'!$O:$O,MATCH($D22,'Item Price Summary'!$G:$G,0))*F22,0)</f>
        <v>0</v>
      </c>
      <c r="I22" s="343"/>
      <c r="J22" s="335"/>
      <c r="K22" s="343"/>
      <c r="L22" s="335"/>
      <c r="M22" s="4"/>
      <c r="N22" s="4" t="s">
        <v>2</v>
      </c>
      <c r="O22" s="2">
        <f>IFERROR(INDEX('Item Price Summary'!$O:$O,MATCH($D22,'Item Price Summary'!$G:$G,0))*M22,0)</f>
        <v>0</v>
      </c>
      <c r="P22" s="343"/>
      <c r="Q22" s="335"/>
      <c r="R22" s="343"/>
      <c r="S22" s="335"/>
      <c r="T22" s="4"/>
      <c r="U22" s="4" t="s">
        <v>2</v>
      </c>
      <c r="V22" s="2">
        <f>IFERROR(INDEX('Item Price Summary'!$O:$O,MATCH($D22,'Item Price Summary'!$G:$G,0))*T22,0)</f>
        <v>0</v>
      </c>
      <c r="W22" s="343"/>
      <c r="X22" s="335"/>
      <c r="Y22" s="343"/>
      <c r="Z22" s="335"/>
    </row>
    <row r="23" spans="1:26" ht="14.25" customHeight="1" x14ac:dyDescent="0.25">
      <c r="A23">
        <v>1</v>
      </c>
      <c r="B23" s="325"/>
      <c r="C23" s="325" t="s">
        <v>316</v>
      </c>
      <c r="D23" s="21" t="s">
        <v>49</v>
      </c>
      <c r="E23" s="21"/>
      <c r="F23" s="251">
        <v>50</v>
      </c>
      <c r="G23" s="4" t="s">
        <v>2</v>
      </c>
      <c r="H23" s="12">
        <f>IFERROR(INDEX('Item Price Summary'!$O:$O,MATCH($D23,'Item Price Summary'!$G:$G,0))*F23,0)</f>
        <v>0.37166991552956463</v>
      </c>
      <c r="I23" s="343">
        <f>SUM(H23:H32)</f>
        <v>1.111677998862898</v>
      </c>
      <c r="J23" s="335">
        <f>I23/$G$4</f>
        <v>0.18683663846435258</v>
      </c>
      <c r="K23" s="343">
        <f>SUM(H23:H32)+$H$4</f>
        <v>1.3943334155295646</v>
      </c>
      <c r="L23" s="335">
        <f>K23/$G$4</f>
        <v>0.2343417505091705</v>
      </c>
      <c r="M23" s="251">
        <v>100</v>
      </c>
      <c r="N23" s="4" t="s">
        <v>2</v>
      </c>
      <c r="O23" s="12">
        <f>IFERROR(INDEX('Item Price Summary'!$O:$O,MATCH($D23,'Item Price Summary'!$G:$G,0))*M23,0)</f>
        <v>0.74333983105912926</v>
      </c>
      <c r="P23" s="343">
        <f>SUM(O23:O32)</f>
        <v>1.7041561643924625</v>
      </c>
      <c r="Q23" s="335">
        <f>P23/$G$5</f>
        <v>0.2452023258118651</v>
      </c>
      <c r="R23" s="343">
        <f>SUM(O23:O32)+$H$5</f>
        <v>1.9877515810591291</v>
      </c>
      <c r="S23" s="335">
        <f>R23/$G$5</f>
        <v>0.2860074217351265</v>
      </c>
      <c r="T23" s="251">
        <v>50</v>
      </c>
      <c r="U23" s="4" t="s">
        <v>2</v>
      </c>
      <c r="V23" s="12">
        <f>IFERROR(INDEX('Item Price Summary'!$O:$O,MATCH($D23,'Item Price Summary'!$G:$G,0))*T23,0)</f>
        <v>0.37166991552956463</v>
      </c>
      <c r="W23" s="343">
        <f>SUM(V23:V32)</f>
        <v>1.547369148862898</v>
      </c>
      <c r="X23" s="335">
        <f>W23/$G$6</f>
        <v>0.1946376287877859</v>
      </c>
      <c r="Y23" s="343">
        <f>SUM(V23:V32)+$H$6</f>
        <v>1.8559445655295645</v>
      </c>
      <c r="Z23" s="335">
        <f>Y23/$G$6</f>
        <v>0.23345214660749239</v>
      </c>
    </row>
    <row r="24" spans="1:26" x14ac:dyDescent="0.25">
      <c r="A24">
        <f>A23+1</f>
        <v>2</v>
      </c>
      <c r="B24" s="325"/>
      <c r="C24" s="325"/>
      <c r="D24" s="21" t="s">
        <v>55</v>
      </c>
      <c r="E24" s="21"/>
      <c r="F24" s="251">
        <v>12.75</v>
      </c>
      <c r="G24" s="4" t="s">
        <v>2</v>
      </c>
      <c r="H24" s="12">
        <f>IFERROR(INDEX('Item Price Summary'!$O:$O,MATCH($D24,'Item Price Summary'!$G:$G,0))*F24,0)</f>
        <v>5.0910749999999998E-2</v>
      </c>
      <c r="I24" s="343"/>
      <c r="J24" s="335"/>
      <c r="K24" s="343"/>
      <c r="L24" s="335"/>
      <c r="M24" s="251">
        <v>17</v>
      </c>
      <c r="N24" s="4" t="s">
        <v>2</v>
      </c>
      <c r="O24" s="12">
        <f>IFERROR(INDEX('Item Price Summary'!$O:$O,MATCH($D24,'Item Price Summary'!$G:$G,0))*M24,0)</f>
        <v>6.7880999999999997E-2</v>
      </c>
      <c r="P24" s="343"/>
      <c r="Q24" s="335"/>
      <c r="R24" s="343"/>
      <c r="S24" s="335"/>
      <c r="T24" s="251">
        <v>21.3</v>
      </c>
      <c r="U24" s="4" t="s">
        <v>2</v>
      </c>
      <c r="V24" s="12">
        <f>IFERROR(INDEX('Item Price Summary'!$O:$O,MATCH($D24,'Item Price Summary'!$G:$G,0))*T24,0)</f>
        <v>8.5050899999999999E-2</v>
      </c>
      <c r="W24" s="343"/>
      <c r="X24" s="335"/>
      <c r="Y24" s="343"/>
      <c r="Z24" s="335"/>
    </row>
    <row r="25" spans="1:26" x14ac:dyDescent="0.25">
      <c r="A25">
        <f t="shared" ref="A25:A32" si="1">A24+1</f>
        <v>3</v>
      </c>
      <c r="B25" s="325"/>
      <c r="C25" s="325"/>
      <c r="D25" s="21" t="s">
        <v>143</v>
      </c>
      <c r="E25" s="21"/>
      <c r="F25" s="251">
        <v>22.5</v>
      </c>
      <c r="G25" s="4" t="s">
        <v>2</v>
      </c>
      <c r="H25" s="12">
        <f>IFERROR(INDEX('Item Price Summary'!$O:$O,MATCH($D25,'Item Price Summary'!$G:$G,0))*F25,0)</f>
        <v>0.15246000000000001</v>
      </c>
      <c r="I25" s="343"/>
      <c r="J25" s="335"/>
      <c r="K25" s="343"/>
      <c r="L25" s="335"/>
      <c r="M25" s="251">
        <v>30</v>
      </c>
      <c r="N25" s="4" t="s">
        <v>2</v>
      </c>
      <c r="O25" s="12">
        <f>IFERROR(INDEX('Item Price Summary'!$O:$O,MATCH($D25,'Item Price Summary'!$G:$G,0))*M25,0)</f>
        <v>0.20328000000000002</v>
      </c>
      <c r="P25" s="343"/>
      <c r="Q25" s="335"/>
      <c r="R25" s="343"/>
      <c r="S25" s="335"/>
      <c r="T25" s="251">
        <v>37.5</v>
      </c>
      <c r="U25" s="4" t="s">
        <v>2</v>
      </c>
      <c r="V25" s="12">
        <f>IFERROR(INDEX('Item Price Summary'!$O:$O,MATCH($D25,'Item Price Summary'!$G:$G,0))*T25,0)</f>
        <v>0.25410000000000005</v>
      </c>
      <c r="W25" s="343"/>
      <c r="X25" s="335"/>
      <c r="Y25" s="343"/>
      <c r="Z25" s="335"/>
    </row>
    <row r="26" spans="1:26" x14ac:dyDescent="0.25">
      <c r="A26">
        <f t="shared" si="1"/>
        <v>4</v>
      </c>
      <c r="B26" s="325"/>
      <c r="C26" s="325"/>
      <c r="D26" s="21" t="s">
        <v>18</v>
      </c>
      <c r="E26" s="21"/>
      <c r="F26" s="4">
        <v>21</v>
      </c>
      <c r="G26" s="4" t="s">
        <v>2</v>
      </c>
      <c r="H26" s="12">
        <f>IFERROR(INDEX('Item Price Summary'!$O:$O,MATCH($D26,'Item Price Summary'!$G:$G,0))*F26,0)</f>
        <v>0.10913700000000001</v>
      </c>
      <c r="I26" s="343"/>
      <c r="J26" s="335"/>
      <c r="K26" s="343"/>
      <c r="L26" s="335"/>
      <c r="M26" s="4">
        <v>28</v>
      </c>
      <c r="N26" s="4" t="s">
        <v>2</v>
      </c>
      <c r="O26" s="12">
        <f>IFERROR(INDEX('Item Price Summary'!$O:$O,MATCH($D26,'Item Price Summary'!$G:$G,0))*M26,0)</f>
        <v>0.14551600000000001</v>
      </c>
      <c r="P26" s="343"/>
      <c r="Q26" s="335"/>
      <c r="R26" s="343"/>
      <c r="S26" s="335"/>
      <c r="T26" s="4">
        <v>35</v>
      </c>
      <c r="U26" s="4" t="s">
        <v>2</v>
      </c>
      <c r="V26" s="12">
        <f>IFERROR(INDEX('Item Price Summary'!$O:$O,MATCH($D26,'Item Price Summary'!$G:$G,0))*T26,0)</f>
        <v>0.181895</v>
      </c>
      <c r="W26" s="343"/>
      <c r="X26" s="335"/>
      <c r="Y26" s="343"/>
      <c r="Z26" s="335"/>
    </row>
    <row r="27" spans="1:26" x14ac:dyDescent="0.25">
      <c r="A27">
        <f t="shared" si="1"/>
        <v>5</v>
      </c>
      <c r="B27" s="325"/>
      <c r="C27" s="325"/>
      <c r="D27" s="21" t="s">
        <v>144</v>
      </c>
      <c r="E27" s="21"/>
      <c r="F27" s="4">
        <v>19.5</v>
      </c>
      <c r="G27" s="4" t="s">
        <v>2</v>
      </c>
      <c r="H27" s="12">
        <f>IFERROR(INDEX('Item Price Summary'!$O:$O,MATCH($D27,'Item Price Summary'!$G:$G,0))*F27,0)</f>
        <v>0.20291700000000001</v>
      </c>
      <c r="I27" s="343"/>
      <c r="J27" s="335"/>
      <c r="K27" s="343"/>
      <c r="L27" s="335"/>
      <c r="M27" s="4">
        <v>26</v>
      </c>
      <c r="N27" s="4" t="s">
        <v>2</v>
      </c>
      <c r="O27" s="12">
        <f>IFERROR(INDEX('Item Price Summary'!$O:$O,MATCH($D27,'Item Price Summary'!$G:$G,0))*M27,0)</f>
        <v>0.27055600000000002</v>
      </c>
      <c r="P27" s="343"/>
      <c r="Q27" s="335"/>
      <c r="R27" s="343"/>
      <c r="S27" s="335"/>
      <c r="T27" s="4">
        <v>32.5</v>
      </c>
      <c r="U27" s="4" t="s">
        <v>2</v>
      </c>
      <c r="V27" s="12">
        <f>IFERROR(INDEX('Item Price Summary'!$O:$O,MATCH($D27,'Item Price Summary'!$G:$G,0))*T27,0)</f>
        <v>0.33819500000000002</v>
      </c>
      <c r="W27" s="343"/>
      <c r="X27" s="335"/>
      <c r="Y27" s="343"/>
      <c r="Z27" s="335"/>
    </row>
    <row r="28" spans="1:26" x14ac:dyDescent="0.25">
      <c r="A28">
        <f t="shared" si="1"/>
        <v>6</v>
      </c>
      <c r="B28" s="325"/>
      <c r="C28" s="325"/>
      <c r="D28" s="21" t="s">
        <v>847</v>
      </c>
      <c r="E28" s="21"/>
      <c r="F28" s="4">
        <v>106</v>
      </c>
      <c r="G28" s="4" t="s">
        <v>2</v>
      </c>
      <c r="H28" s="12">
        <f>IFERROR(INDEX('Item Price Summary'!$O:$O,MATCH($D28,'Item Price Summary'!$G:$G,0))*F28,0)</f>
        <v>0</v>
      </c>
      <c r="I28" s="343"/>
      <c r="J28" s="335"/>
      <c r="K28" s="343"/>
      <c r="L28" s="335"/>
      <c r="M28" s="4">
        <v>128</v>
      </c>
      <c r="N28" s="4" t="s">
        <v>2</v>
      </c>
      <c r="O28" s="12">
        <f>IFERROR(INDEX('Item Price Summary'!$O:$O,MATCH($D28,'Item Price Summary'!$G:$G,0))*M28,0)</f>
        <v>0</v>
      </c>
      <c r="P28" s="343"/>
      <c r="Q28" s="335"/>
      <c r="R28" s="343"/>
      <c r="S28" s="335"/>
      <c r="T28" s="4">
        <v>148</v>
      </c>
      <c r="U28" s="4" t="s">
        <v>2</v>
      </c>
      <c r="V28" s="12">
        <f>IFERROR(INDEX('Item Price Summary'!$O:$O,MATCH($D28,'Item Price Summary'!$G:$G,0))*T28,0)</f>
        <v>0</v>
      </c>
      <c r="W28" s="343"/>
      <c r="X28" s="335"/>
      <c r="Y28" s="343"/>
      <c r="Z28" s="335"/>
    </row>
    <row r="29" spans="1:26" x14ac:dyDescent="0.25">
      <c r="A29">
        <f t="shared" si="1"/>
        <v>7</v>
      </c>
      <c r="B29" s="325"/>
      <c r="C29" s="325"/>
      <c r="D29" s="21" t="s">
        <v>135</v>
      </c>
      <c r="E29" s="21"/>
      <c r="F29" s="4">
        <v>110</v>
      </c>
      <c r="G29" s="4" t="s">
        <v>2</v>
      </c>
      <c r="H29" s="12">
        <f>IFERROR(INDEX('Item Price Summary'!$O:$O,MATCH($D29,'Item Price Summary'!$G:$G,0))*F29,0)</f>
        <v>0.2245833333333333</v>
      </c>
      <c r="I29" s="343"/>
      <c r="J29" s="335"/>
      <c r="K29" s="343"/>
      <c r="L29" s="335"/>
      <c r="M29" s="4">
        <v>134</v>
      </c>
      <c r="N29" s="4" t="s">
        <v>2</v>
      </c>
      <c r="O29" s="12">
        <f>IFERROR(INDEX('Item Price Summary'!$O:$O,MATCH($D29,'Item Price Summary'!$G:$G,0))*M29,0)</f>
        <v>0.27358333333333329</v>
      </c>
      <c r="P29" s="343"/>
      <c r="Q29" s="335"/>
      <c r="R29" s="343"/>
      <c r="S29" s="335"/>
      <c r="T29" s="4">
        <v>155</v>
      </c>
      <c r="U29" s="4" t="s">
        <v>2</v>
      </c>
      <c r="V29" s="12">
        <f>IFERROR(INDEX('Item Price Summary'!$O:$O,MATCH($D29,'Item Price Summary'!$G:$G,0))*T29,0)</f>
        <v>0.31645833333333329</v>
      </c>
      <c r="W29" s="343"/>
      <c r="X29" s="335"/>
      <c r="Y29" s="343"/>
      <c r="Z29" s="335"/>
    </row>
    <row r="30" spans="1:26" x14ac:dyDescent="0.25">
      <c r="A30">
        <f t="shared" si="1"/>
        <v>8</v>
      </c>
      <c r="B30" s="325"/>
      <c r="C30" s="325"/>
      <c r="D30" s="21" t="s">
        <v>435</v>
      </c>
      <c r="E30" s="21"/>
      <c r="F30" s="4"/>
      <c r="G30" s="4" t="s">
        <v>2</v>
      </c>
      <c r="H30" s="2">
        <f>IFERROR(INDEX('Item Price Summary'!$O:$O,MATCH($D30,'Item Price Summary'!$G:$G,0))*F30,0)</f>
        <v>0</v>
      </c>
      <c r="I30" s="343"/>
      <c r="J30" s="335"/>
      <c r="K30" s="343"/>
      <c r="L30" s="335"/>
      <c r="M30" s="4"/>
      <c r="N30" s="4" t="s">
        <v>2</v>
      </c>
      <c r="O30" s="2">
        <f>IFERROR(INDEX('Item Price Summary'!$O:$O,MATCH($D30,'Item Price Summary'!$G:$G,0))*M30,0)</f>
        <v>0</v>
      </c>
      <c r="P30" s="343"/>
      <c r="Q30" s="335"/>
      <c r="R30" s="343"/>
      <c r="S30" s="335"/>
      <c r="T30" s="4"/>
      <c r="U30" s="4" t="s">
        <v>2</v>
      </c>
      <c r="V30" s="2">
        <f>IFERROR(INDEX('Item Price Summary'!$O:$O,MATCH($D30,'Item Price Summary'!$G:$G,0))*T30,0)</f>
        <v>0</v>
      </c>
      <c r="W30" s="343"/>
      <c r="X30" s="335"/>
      <c r="Y30" s="343"/>
      <c r="Z30" s="335"/>
    </row>
    <row r="31" spans="1:26" x14ac:dyDescent="0.25">
      <c r="A31">
        <f t="shared" si="1"/>
        <v>9</v>
      </c>
      <c r="B31" s="325"/>
      <c r="C31" s="325"/>
      <c r="D31" s="21" t="s">
        <v>435</v>
      </c>
      <c r="E31" s="21"/>
      <c r="F31" s="4"/>
      <c r="G31" s="4" t="s">
        <v>2</v>
      </c>
      <c r="H31" s="2">
        <f>IFERROR(INDEX('Item Price Summary'!$O:$O,MATCH($D31,'Item Price Summary'!$G:$G,0))*F31,0)</f>
        <v>0</v>
      </c>
      <c r="I31" s="343"/>
      <c r="J31" s="335"/>
      <c r="K31" s="343"/>
      <c r="L31" s="335"/>
      <c r="M31" s="4"/>
      <c r="N31" s="4" t="s">
        <v>2</v>
      </c>
      <c r="O31" s="2">
        <f>IFERROR(INDEX('Item Price Summary'!$O:$O,MATCH($D31,'Item Price Summary'!$G:$G,0))*M31,0)</f>
        <v>0</v>
      </c>
      <c r="P31" s="343"/>
      <c r="Q31" s="335"/>
      <c r="R31" s="343"/>
      <c r="S31" s="335"/>
      <c r="T31" s="4"/>
      <c r="U31" s="4" t="s">
        <v>2</v>
      </c>
      <c r="V31" s="2">
        <f>IFERROR(INDEX('Item Price Summary'!$O:$O,MATCH($D31,'Item Price Summary'!$G:$G,0))*T31,0)</f>
        <v>0</v>
      </c>
      <c r="W31" s="343"/>
      <c r="X31" s="335"/>
      <c r="Y31" s="343"/>
      <c r="Z31" s="335"/>
    </row>
    <row r="32" spans="1:26" x14ac:dyDescent="0.25">
      <c r="A32">
        <f t="shared" si="1"/>
        <v>10</v>
      </c>
      <c r="B32" s="325"/>
      <c r="C32" s="325"/>
      <c r="D32" s="21" t="s">
        <v>435</v>
      </c>
      <c r="E32" s="21"/>
      <c r="F32" s="4">
        <v>0</v>
      </c>
      <c r="G32" s="4" t="s">
        <v>2</v>
      </c>
      <c r="H32" s="2">
        <f>IFERROR(INDEX('Item Price Summary'!$O:$O,MATCH($D32,'Item Price Summary'!$G:$G,0))*F32,0)</f>
        <v>0</v>
      </c>
      <c r="I32" s="343"/>
      <c r="J32" s="335"/>
      <c r="K32" s="343"/>
      <c r="L32" s="335"/>
      <c r="M32" s="4"/>
      <c r="N32" s="4" t="s">
        <v>2</v>
      </c>
      <c r="O32" s="2">
        <f>IFERROR(INDEX('Item Price Summary'!$O:$O,MATCH($D32,'Item Price Summary'!$G:$G,0))*M32,0)</f>
        <v>0</v>
      </c>
      <c r="P32" s="343"/>
      <c r="Q32" s="335"/>
      <c r="R32" s="343"/>
      <c r="S32" s="335"/>
      <c r="T32" s="4"/>
      <c r="U32" s="4" t="s">
        <v>2</v>
      </c>
      <c r="V32" s="2">
        <f>IFERROR(INDEX('Item Price Summary'!$O:$O,MATCH($D32,'Item Price Summary'!$G:$G,0))*T32,0)</f>
        <v>0</v>
      </c>
      <c r="W32" s="343"/>
      <c r="X32" s="335"/>
      <c r="Y32" s="343"/>
      <c r="Z32" s="335"/>
    </row>
    <row r="33" spans="1:26" x14ac:dyDescent="0.25">
      <c r="A33">
        <v>1</v>
      </c>
      <c r="B33" s="325"/>
      <c r="C33" s="325" t="s">
        <v>317</v>
      </c>
      <c r="D33" s="21" t="s">
        <v>52</v>
      </c>
      <c r="E33" s="21"/>
      <c r="F33" s="251">
        <v>60</v>
      </c>
      <c r="G33" s="4" t="s">
        <v>2</v>
      </c>
      <c r="H33" s="2">
        <f>IFERROR(INDEX('Item Price Summary'!$O:$O,MATCH($D33,'Item Price Summary'!$G:$G,0))*F33,0)</f>
        <v>0.38118908382066274</v>
      </c>
      <c r="I33" s="343">
        <f>SUM(H33:H42)</f>
        <v>1.4396390299550101</v>
      </c>
      <c r="J33" s="335">
        <f>I33/$G$4</f>
        <v>0.24195613948823699</v>
      </c>
      <c r="K33" s="343">
        <f>SUM(H33:H42)+$H$4</f>
        <v>1.7222944466216767</v>
      </c>
      <c r="L33" s="335">
        <f>K33/$G$4</f>
        <v>0.28946125153305491</v>
      </c>
      <c r="M33" s="251">
        <v>120</v>
      </c>
      <c r="N33" s="4" t="s">
        <v>2</v>
      </c>
      <c r="O33" s="2">
        <f>IFERROR(INDEX('Item Price Summary'!$O:$O,MATCH($D33,'Item Price Summary'!$G:$G,0))*M33,0)</f>
        <v>0.76237816764132549</v>
      </c>
      <c r="P33" s="343">
        <f>SUM(O33:O42)</f>
        <v>1.9989115073117945</v>
      </c>
      <c r="Q33" s="335">
        <f>P33/$G$5</f>
        <v>0.28761316651968266</v>
      </c>
      <c r="R33" s="343">
        <f>SUM(O33:O42)+$H$5</f>
        <v>2.282506923978461</v>
      </c>
      <c r="S33" s="335">
        <f>R33/$G$5</f>
        <v>0.32841826244294403</v>
      </c>
      <c r="T33" s="251">
        <v>180</v>
      </c>
      <c r="U33" s="4" t="s">
        <v>2</v>
      </c>
      <c r="V33" s="2">
        <f>IFERROR(INDEX('Item Price Summary'!$O:$O,MATCH($D33,'Item Price Summary'!$G:$G,0))*T33,0)</f>
        <v>1.1435672514619883</v>
      </c>
      <c r="W33" s="343">
        <f>SUM(V33:V42)</f>
        <v>2.5632265442376538</v>
      </c>
      <c r="X33" s="335">
        <f>W33/$G$6</f>
        <v>0.32241843323744074</v>
      </c>
      <c r="Y33" s="343">
        <f>SUM(V33:V42)+$H$6</f>
        <v>2.8718019609043206</v>
      </c>
      <c r="Z33" s="335">
        <f>Y33/$G$6</f>
        <v>0.36123295105714726</v>
      </c>
    </row>
    <row r="34" spans="1:26" x14ac:dyDescent="0.25">
      <c r="A34">
        <f>A33+1</f>
        <v>2</v>
      </c>
      <c r="B34" s="325"/>
      <c r="C34" s="325"/>
      <c r="D34" s="21" t="s">
        <v>71</v>
      </c>
      <c r="E34" s="21"/>
      <c r="F34" s="251">
        <v>38.75</v>
      </c>
      <c r="G34" s="4" t="s">
        <v>2</v>
      </c>
      <c r="H34" s="2">
        <f>IFERROR(INDEX('Item Price Summary'!$O:$O,MATCH($D34,'Item Price Summary'!$G:$G,0))*F34,0)</f>
        <v>0.25319250000000004</v>
      </c>
      <c r="I34" s="343"/>
      <c r="J34" s="335"/>
      <c r="K34" s="343"/>
      <c r="L34" s="335"/>
      <c r="M34" s="251">
        <v>46.5</v>
      </c>
      <c r="N34" s="4" t="s">
        <v>2</v>
      </c>
      <c r="O34" s="2">
        <f>IFERROR(INDEX('Item Price Summary'!$O:$O,MATCH($D34,'Item Price Summary'!$G:$G,0))*M34,0)</f>
        <v>0.30383100000000002</v>
      </c>
      <c r="P34" s="343"/>
      <c r="Q34" s="335"/>
      <c r="R34" s="343"/>
      <c r="S34" s="335"/>
      <c r="T34" s="251">
        <v>54.3</v>
      </c>
      <c r="U34" s="4" t="s">
        <v>2</v>
      </c>
      <c r="V34" s="2">
        <f>IFERROR(INDEX('Item Price Summary'!$O:$O,MATCH($D34,'Item Price Summary'!$G:$G,0))*T34,0)</f>
        <v>0.35479620000000001</v>
      </c>
      <c r="W34" s="343"/>
      <c r="X34" s="335"/>
      <c r="Y34" s="343"/>
      <c r="Z34" s="335"/>
    </row>
    <row r="35" spans="1:26" x14ac:dyDescent="0.25">
      <c r="A35">
        <f t="shared" ref="A35:A42" si="2">A34+1</f>
        <v>3</v>
      </c>
      <c r="B35" s="325"/>
      <c r="C35" s="325"/>
      <c r="D35" s="21" t="s">
        <v>143</v>
      </c>
      <c r="E35" s="21"/>
      <c r="F35" s="251">
        <v>11.25</v>
      </c>
      <c r="G35" s="4" t="s">
        <v>2</v>
      </c>
      <c r="H35" s="2">
        <f>IFERROR(INDEX('Item Price Summary'!$O:$O,MATCH($D35,'Item Price Summary'!$G:$G,0))*F35,0)</f>
        <v>7.6230000000000006E-2</v>
      </c>
      <c r="I35" s="343"/>
      <c r="J35" s="335"/>
      <c r="K35" s="343"/>
      <c r="L35" s="335"/>
      <c r="M35" s="251">
        <v>15</v>
      </c>
      <c r="N35" s="4" t="s">
        <v>2</v>
      </c>
      <c r="O35" s="2">
        <f>IFERROR(INDEX('Item Price Summary'!$O:$O,MATCH($D35,'Item Price Summary'!$G:$G,0))*M35,0)</f>
        <v>0.10164000000000001</v>
      </c>
      <c r="P35" s="343"/>
      <c r="Q35" s="335"/>
      <c r="R35" s="343"/>
      <c r="S35" s="335"/>
      <c r="T35" s="251">
        <v>18.8</v>
      </c>
      <c r="U35" s="4" t="s">
        <v>2</v>
      </c>
      <c r="V35" s="2">
        <f>IFERROR(INDEX('Item Price Summary'!$O:$O,MATCH($D35,'Item Price Summary'!$G:$G,0))*T35,0)</f>
        <v>0.12738880000000002</v>
      </c>
      <c r="W35" s="343"/>
      <c r="X35" s="335"/>
      <c r="Y35" s="343"/>
      <c r="Z35" s="335"/>
    </row>
    <row r="36" spans="1:26" x14ac:dyDescent="0.25">
      <c r="A36">
        <f t="shared" si="2"/>
        <v>4</v>
      </c>
      <c r="B36" s="325"/>
      <c r="C36" s="325"/>
      <c r="D36" s="21" t="s">
        <v>18</v>
      </c>
      <c r="E36" s="21"/>
      <c r="F36" s="4">
        <v>35</v>
      </c>
      <c r="G36" s="4" t="s">
        <v>2</v>
      </c>
      <c r="H36" s="2">
        <f>IFERROR(INDEX('Item Price Summary'!$O:$O,MATCH($D36,'Item Price Summary'!$G:$G,0))*F36,0)</f>
        <v>0.181895</v>
      </c>
      <c r="I36" s="343"/>
      <c r="J36" s="335"/>
      <c r="K36" s="343"/>
      <c r="L36" s="335"/>
      <c r="M36" s="4">
        <v>42</v>
      </c>
      <c r="N36" s="4" t="s">
        <v>2</v>
      </c>
      <c r="O36" s="2">
        <f>IFERROR(INDEX('Item Price Summary'!$O:$O,MATCH($D36,'Item Price Summary'!$G:$G,0))*M36,0)</f>
        <v>0.21827400000000002</v>
      </c>
      <c r="P36" s="343"/>
      <c r="Q36" s="335"/>
      <c r="R36" s="343"/>
      <c r="S36" s="335"/>
      <c r="T36" s="4">
        <v>49</v>
      </c>
      <c r="U36" s="4" t="s">
        <v>2</v>
      </c>
      <c r="V36" s="2">
        <f>IFERROR(INDEX('Item Price Summary'!$O:$O,MATCH($D36,'Item Price Summary'!$G:$G,0))*T36,0)</f>
        <v>0.25465300000000002</v>
      </c>
      <c r="W36" s="343"/>
      <c r="X36" s="335"/>
      <c r="Y36" s="343"/>
      <c r="Z36" s="335"/>
    </row>
    <row r="37" spans="1:26" x14ac:dyDescent="0.25">
      <c r="A37">
        <f t="shared" si="2"/>
        <v>5</v>
      </c>
      <c r="B37" s="325"/>
      <c r="C37" s="325"/>
      <c r="D37" s="21" t="s">
        <v>847</v>
      </c>
      <c r="E37" s="21"/>
      <c r="F37" s="4">
        <v>118</v>
      </c>
      <c r="G37" s="4" t="s">
        <v>2</v>
      </c>
      <c r="H37" s="2">
        <f>IFERROR(INDEX('Item Price Summary'!$O:$O,MATCH($D37,'Item Price Summary'!$G:$G,0))*F37,0)</f>
        <v>0</v>
      </c>
      <c r="I37" s="343"/>
      <c r="J37" s="335"/>
      <c r="K37" s="343"/>
      <c r="L37" s="335"/>
      <c r="M37" s="4">
        <v>133</v>
      </c>
      <c r="N37" s="4" t="s">
        <v>2</v>
      </c>
      <c r="O37" s="2">
        <f>IFERROR(INDEX('Item Price Summary'!$O:$O,MATCH($D37,'Item Price Summary'!$G:$G,0))*M37,0)</f>
        <v>0</v>
      </c>
      <c r="P37" s="343"/>
      <c r="Q37" s="335"/>
      <c r="R37" s="343"/>
      <c r="S37" s="335"/>
      <c r="T37" s="4">
        <v>148</v>
      </c>
      <c r="U37" s="4" t="s">
        <v>2</v>
      </c>
      <c r="V37" s="2">
        <f>IFERROR(INDEX('Item Price Summary'!$O:$O,MATCH($D37,'Item Price Summary'!$G:$G,0))*T37,0)</f>
        <v>0</v>
      </c>
      <c r="W37" s="343"/>
      <c r="X37" s="335"/>
      <c r="Y37" s="343"/>
      <c r="Z37" s="335"/>
    </row>
    <row r="38" spans="1:26" x14ac:dyDescent="0.25">
      <c r="A38">
        <f t="shared" si="2"/>
        <v>6</v>
      </c>
      <c r="B38" s="325"/>
      <c r="C38" s="325"/>
      <c r="D38" s="21" t="s">
        <v>133</v>
      </c>
      <c r="E38" s="21"/>
      <c r="F38" s="4">
        <v>125</v>
      </c>
      <c r="G38" s="4" t="s">
        <v>2</v>
      </c>
      <c r="H38" s="2">
        <f>IFERROR(INDEX('Item Price Summary'!$O:$O,MATCH($D38,'Item Price Summary'!$G:$G,0))*F38,0)</f>
        <v>0.54713244613434719</v>
      </c>
      <c r="I38" s="343"/>
      <c r="J38" s="335"/>
      <c r="K38" s="343"/>
      <c r="L38" s="335"/>
      <c r="M38" s="4">
        <v>140</v>
      </c>
      <c r="N38" s="4" t="s">
        <v>2</v>
      </c>
      <c r="O38" s="2">
        <f>IFERROR(INDEX('Item Price Summary'!$O:$O,MATCH($D38,'Item Price Summary'!$G:$G,0))*M38,0)</f>
        <v>0.61278833967046886</v>
      </c>
      <c r="P38" s="343"/>
      <c r="Q38" s="335"/>
      <c r="R38" s="343"/>
      <c r="S38" s="335"/>
      <c r="T38" s="4">
        <v>156</v>
      </c>
      <c r="U38" s="4" t="s">
        <v>2</v>
      </c>
      <c r="V38" s="2">
        <f>IFERROR(INDEX('Item Price Summary'!$O:$O,MATCH($D38,'Item Price Summary'!$G:$G,0))*T38,0)</f>
        <v>0.68282129277566528</v>
      </c>
      <c r="W38" s="343"/>
      <c r="X38" s="335"/>
      <c r="Y38" s="343"/>
      <c r="Z38" s="335"/>
    </row>
    <row r="39" spans="1:26" x14ac:dyDescent="0.25">
      <c r="A39">
        <f t="shared" si="2"/>
        <v>7</v>
      </c>
      <c r="B39" s="325"/>
      <c r="C39" s="325"/>
      <c r="D39" s="21" t="s">
        <v>435</v>
      </c>
      <c r="E39" s="21"/>
      <c r="F39" s="4"/>
      <c r="G39" s="4" t="s">
        <v>2</v>
      </c>
      <c r="H39" s="2">
        <f>IFERROR(INDEX('Item Price Summary'!$O:$O,MATCH($D39,'Item Price Summary'!$G:$G,0))*F39,0)</f>
        <v>0</v>
      </c>
      <c r="I39" s="343"/>
      <c r="J39" s="335"/>
      <c r="K39" s="343"/>
      <c r="L39" s="335"/>
      <c r="M39" s="4"/>
      <c r="N39" s="4" t="s">
        <v>2</v>
      </c>
      <c r="O39" s="2">
        <f>IFERROR(INDEX('Item Price Summary'!$O:$O,MATCH($D39,'Item Price Summary'!$G:$G,0))*M39,0)</f>
        <v>0</v>
      </c>
      <c r="P39" s="343"/>
      <c r="Q39" s="335"/>
      <c r="R39" s="343"/>
      <c r="S39" s="335"/>
      <c r="T39" s="4"/>
      <c r="U39" s="4" t="s">
        <v>2</v>
      </c>
      <c r="V39" s="2">
        <f>IFERROR(INDEX('Item Price Summary'!$O:$O,MATCH($D39,'Item Price Summary'!$G:$G,0))*T39,0)</f>
        <v>0</v>
      </c>
      <c r="W39" s="343"/>
      <c r="X39" s="335"/>
      <c r="Y39" s="343"/>
      <c r="Z39" s="335"/>
    </row>
    <row r="40" spans="1:26" x14ac:dyDescent="0.25">
      <c r="A40">
        <f t="shared" si="2"/>
        <v>8</v>
      </c>
      <c r="B40" s="325"/>
      <c r="C40" s="325"/>
      <c r="D40" s="21" t="s">
        <v>435</v>
      </c>
      <c r="E40" s="21"/>
      <c r="F40" s="4"/>
      <c r="G40" s="4" t="s">
        <v>2</v>
      </c>
      <c r="H40" s="2">
        <f>IFERROR(INDEX('Item Price Summary'!$O:$O,MATCH($D40,'Item Price Summary'!$G:$G,0))*F40,0)</f>
        <v>0</v>
      </c>
      <c r="I40" s="343"/>
      <c r="J40" s="335"/>
      <c r="K40" s="343"/>
      <c r="L40" s="335"/>
      <c r="M40" s="4"/>
      <c r="N40" s="4" t="s">
        <v>2</v>
      </c>
      <c r="O40" s="2">
        <f>IFERROR(INDEX('Item Price Summary'!$O:$O,MATCH($D40,'Item Price Summary'!$G:$G,0))*M40,0)</f>
        <v>0</v>
      </c>
      <c r="P40" s="343"/>
      <c r="Q40" s="335"/>
      <c r="R40" s="343"/>
      <c r="S40" s="335"/>
      <c r="T40" s="4"/>
      <c r="U40" s="4" t="s">
        <v>2</v>
      </c>
      <c r="V40" s="2">
        <f>IFERROR(INDEX('Item Price Summary'!$O:$O,MATCH($D40,'Item Price Summary'!$G:$G,0))*T40,0)</f>
        <v>0</v>
      </c>
      <c r="W40" s="343"/>
      <c r="X40" s="335"/>
      <c r="Y40" s="343"/>
      <c r="Z40" s="335"/>
    </row>
    <row r="41" spans="1:26" x14ac:dyDescent="0.25">
      <c r="A41">
        <f t="shared" si="2"/>
        <v>9</v>
      </c>
      <c r="B41" s="325"/>
      <c r="C41" s="325"/>
      <c r="D41" s="21" t="s">
        <v>435</v>
      </c>
      <c r="E41" s="21"/>
      <c r="F41" s="4"/>
      <c r="G41" s="4" t="s">
        <v>2</v>
      </c>
      <c r="H41" s="2">
        <f>IFERROR(INDEX('Item Price Summary'!$O:$O,MATCH($D41,'Item Price Summary'!$G:$G,0))*F41,0)</f>
        <v>0</v>
      </c>
      <c r="I41" s="343"/>
      <c r="J41" s="335"/>
      <c r="K41" s="343"/>
      <c r="L41" s="335"/>
      <c r="M41" s="4"/>
      <c r="N41" s="4" t="s">
        <v>2</v>
      </c>
      <c r="O41" s="2">
        <f>IFERROR(INDEX('Item Price Summary'!$O:$O,MATCH($D41,'Item Price Summary'!$G:$G,0))*M41,0)</f>
        <v>0</v>
      </c>
      <c r="P41" s="343"/>
      <c r="Q41" s="335"/>
      <c r="R41" s="343"/>
      <c r="S41" s="335"/>
      <c r="T41" s="4"/>
      <c r="U41" s="4" t="s">
        <v>2</v>
      </c>
      <c r="V41" s="2">
        <f>IFERROR(INDEX('Item Price Summary'!$O:$O,MATCH($D41,'Item Price Summary'!$G:$G,0))*T41,0)</f>
        <v>0</v>
      </c>
      <c r="W41" s="343"/>
      <c r="X41" s="335"/>
      <c r="Y41" s="343"/>
      <c r="Z41" s="335"/>
    </row>
    <row r="42" spans="1:26" x14ac:dyDescent="0.25">
      <c r="A42">
        <f t="shared" si="2"/>
        <v>10</v>
      </c>
      <c r="B42" s="325"/>
      <c r="C42" s="325"/>
      <c r="D42" s="21" t="s">
        <v>435</v>
      </c>
      <c r="E42" s="21"/>
      <c r="F42" s="4"/>
      <c r="G42" s="4" t="s">
        <v>2</v>
      </c>
      <c r="H42" s="2">
        <f>IFERROR(INDEX('Item Price Summary'!$O:$O,MATCH($D42,'Item Price Summary'!$G:$G,0))*F42,0)</f>
        <v>0</v>
      </c>
      <c r="I42" s="343"/>
      <c r="J42" s="335"/>
      <c r="K42" s="343"/>
      <c r="L42" s="335"/>
      <c r="M42" s="4"/>
      <c r="N42" s="4" t="s">
        <v>2</v>
      </c>
      <c r="O42" s="2">
        <f>IFERROR(INDEX('Item Price Summary'!$O:$O,MATCH($D42,'Item Price Summary'!$G:$G,0))*M42,0)</f>
        <v>0</v>
      </c>
      <c r="P42" s="343"/>
      <c r="Q42" s="335"/>
      <c r="R42" s="343"/>
      <c r="S42" s="335"/>
      <c r="T42" s="4"/>
      <c r="U42" s="4" t="s">
        <v>2</v>
      </c>
      <c r="V42" s="2">
        <f>IFERROR(INDEX('Item Price Summary'!$O:$O,MATCH($D42,'Item Price Summary'!$G:$G,0))*T42,0)</f>
        <v>0</v>
      </c>
      <c r="W42" s="343"/>
      <c r="X42" s="335"/>
      <c r="Y42" s="343"/>
      <c r="Z42" s="335"/>
    </row>
    <row r="43" spans="1:26" ht="15" customHeight="1" x14ac:dyDescent="0.25">
      <c r="A43">
        <v>1</v>
      </c>
      <c r="B43" s="325"/>
      <c r="C43" s="344" t="s">
        <v>318</v>
      </c>
      <c r="D43" s="21" t="s">
        <v>52</v>
      </c>
      <c r="E43" s="21"/>
      <c r="F43" s="251">
        <v>60</v>
      </c>
      <c r="G43" s="4" t="s">
        <v>2</v>
      </c>
      <c r="H43" s="12">
        <f>IFERROR(INDEX('Item Price Summary'!$O:$O,MATCH($D43,'Item Price Summary'!$G:$G,0))*F43,0)</f>
        <v>0.38118908382066274</v>
      </c>
      <c r="I43" s="342">
        <f>SUM(H43:H52)</f>
        <v>1.8548782991928723</v>
      </c>
      <c r="J43" s="329">
        <f>I43/$G$4</f>
        <v>0.31174425196518862</v>
      </c>
      <c r="K43" s="342">
        <f>SUM(H43:H52)+$H$4</f>
        <v>2.1375337158595391</v>
      </c>
      <c r="L43" s="329">
        <f>K43/$G$4</f>
        <v>0.35924936401000657</v>
      </c>
      <c r="M43" s="251">
        <v>120</v>
      </c>
      <c r="N43" s="4" t="s">
        <v>2</v>
      </c>
      <c r="O43" s="12">
        <f>IFERROR(INDEX('Item Price Summary'!$O:$O,MATCH($D43,'Item Price Summary'!$G:$G,0))*M43,0)</f>
        <v>0.76237816764132549</v>
      </c>
      <c r="P43" s="342">
        <f>SUM(O43:O52)</f>
        <v>2.5165551103598269</v>
      </c>
      <c r="Q43" s="329">
        <f>P43/$G$5</f>
        <v>0.3620942604834283</v>
      </c>
      <c r="R43" s="342">
        <f>SUM(O43:O52)+$H$5</f>
        <v>2.8001505270264935</v>
      </c>
      <c r="S43" s="329">
        <f>R43/$G$5</f>
        <v>0.40289935640668972</v>
      </c>
      <c r="T43" s="251">
        <v>180</v>
      </c>
      <c r="U43" s="4" t="s">
        <v>2</v>
      </c>
      <c r="V43" s="12">
        <f>IFERROR(INDEX('Item Price Summary'!$O:$O,MATCH($D43,'Item Price Summary'!$G:$G,0))*T43,0)</f>
        <v>1.1435672514619883</v>
      </c>
      <c r="W43" s="342">
        <f>SUM(V43:V52)</f>
        <v>3.2243542411346251</v>
      </c>
      <c r="X43" s="329">
        <f>W43/$G$6</f>
        <v>0.40557914982825471</v>
      </c>
      <c r="Y43" s="342">
        <f>SUM(V43:V52)+$H$6</f>
        <v>3.5329296578012919</v>
      </c>
      <c r="Z43" s="329">
        <f>Y43/$G$6</f>
        <v>0.44439366764796123</v>
      </c>
    </row>
    <row r="44" spans="1:26" x14ac:dyDescent="0.25">
      <c r="A44">
        <f>A43+1</f>
        <v>2</v>
      </c>
      <c r="B44" s="325"/>
      <c r="C44" s="344"/>
      <c r="D44" s="21" t="s">
        <v>57</v>
      </c>
      <c r="E44" s="21"/>
      <c r="F44" s="251">
        <v>21</v>
      </c>
      <c r="G44" s="4" t="s">
        <v>2</v>
      </c>
      <c r="H44" s="12">
        <f>IFERROR(INDEX('Item Price Summary'!$O:$O,MATCH($D44,'Item Price Summary'!$G:$G,0))*F44,0)</f>
        <v>0.10928400000000001</v>
      </c>
      <c r="I44" s="342"/>
      <c r="J44" s="329"/>
      <c r="K44" s="342"/>
      <c r="L44" s="329"/>
      <c r="M44" s="251">
        <v>28</v>
      </c>
      <c r="N44" s="4" t="s">
        <v>2</v>
      </c>
      <c r="O44" s="12">
        <f>IFERROR(INDEX('Item Price Summary'!$O:$O,MATCH($D44,'Item Price Summary'!$G:$G,0))*M44,0)</f>
        <v>0.14571200000000001</v>
      </c>
      <c r="P44" s="342"/>
      <c r="Q44" s="329"/>
      <c r="R44" s="342"/>
      <c r="S44" s="329"/>
      <c r="T44" s="251">
        <v>42</v>
      </c>
      <c r="U44" s="4" t="s">
        <v>2</v>
      </c>
      <c r="V44" s="12">
        <f>IFERROR(INDEX('Item Price Summary'!$O:$O,MATCH($D44,'Item Price Summary'!$G:$G,0))*T44,0)</f>
        <v>0.21856800000000001</v>
      </c>
      <c r="W44" s="342"/>
      <c r="X44" s="329"/>
      <c r="Y44" s="342"/>
      <c r="Z44" s="329"/>
    </row>
    <row r="45" spans="1:26" x14ac:dyDescent="0.25">
      <c r="A45">
        <f t="shared" ref="A45:A52" si="3">A44+1</f>
        <v>3</v>
      </c>
      <c r="B45" s="325"/>
      <c r="C45" s="344"/>
      <c r="D45" s="21" t="s">
        <v>143</v>
      </c>
      <c r="E45" s="21"/>
      <c r="F45" s="251">
        <v>11.3</v>
      </c>
      <c r="G45" s="4" t="s">
        <v>2</v>
      </c>
      <c r="H45" s="12">
        <f>IFERROR(INDEX('Item Price Summary'!$O:$O,MATCH($D45,'Item Price Summary'!$G:$G,0))*F45,0)</f>
        <v>7.656880000000002E-2</v>
      </c>
      <c r="I45" s="342"/>
      <c r="J45" s="329"/>
      <c r="K45" s="342"/>
      <c r="L45" s="329"/>
      <c r="M45" s="251">
        <v>15</v>
      </c>
      <c r="N45" s="4" t="s">
        <v>2</v>
      </c>
      <c r="O45" s="12">
        <f>IFERROR(INDEX('Item Price Summary'!$O:$O,MATCH($D45,'Item Price Summary'!$G:$G,0))*M45,0)</f>
        <v>0.10164000000000001</v>
      </c>
      <c r="P45" s="342"/>
      <c r="Q45" s="329"/>
      <c r="R45" s="342"/>
      <c r="S45" s="329"/>
      <c r="T45" s="251">
        <v>15</v>
      </c>
      <c r="U45" s="4" t="s">
        <v>2</v>
      </c>
      <c r="V45" s="12">
        <f>IFERROR(INDEX('Item Price Summary'!$O:$O,MATCH($D45,'Item Price Summary'!$G:$G,0))*T45,0)</f>
        <v>0.10164000000000001</v>
      </c>
      <c r="W45" s="342"/>
      <c r="X45" s="329"/>
      <c r="Y45" s="342"/>
      <c r="Z45" s="329"/>
    </row>
    <row r="46" spans="1:26" x14ac:dyDescent="0.25">
      <c r="A46">
        <f t="shared" si="3"/>
        <v>4</v>
      </c>
      <c r="B46" s="325"/>
      <c r="C46" s="344"/>
      <c r="D46" s="21" t="s">
        <v>18</v>
      </c>
      <c r="E46" s="21"/>
      <c r="F46" s="4">
        <v>21</v>
      </c>
      <c r="G46" s="4" t="s">
        <v>2</v>
      </c>
      <c r="H46" s="12">
        <f>IFERROR(INDEX('Item Price Summary'!$O:$O,MATCH($D46,'Item Price Summary'!$G:$G,0))*F46,0)</f>
        <v>0.10913700000000001</v>
      </c>
      <c r="I46" s="342"/>
      <c r="J46" s="329"/>
      <c r="K46" s="342"/>
      <c r="L46" s="329"/>
      <c r="M46" s="4">
        <v>28</v>
      </c>
      <c r="N46" s="4" t="s">
        <v>2</v>
      </c>
      <c r="O46" s="12">
        <f>IFERROR(INDEX('Item Price Summary'!$O:$O,MATCH($D46,'Item Price Summary'!$G:$G,0))*M46,0)</f>
        <v>0.14551600000000001</v>
      </c>
      <c r="P46" s="342"/>
      <c r="Q46" s="329"/>
      <c r="R46" s="342"/>
      <c r="S46" s="329"/>
      <c r="T46" s="4">
        <v>42</v>
      </c>
      <c r="U46" s="4" t="s">
        <v>2</v>
      </c>
      <c r="V46" s="12">
        <f>IFERROR(INDEX('Item Price Summary'!$O:$O,MATCH($D46,'Item Price Summary'!$G:$G,0))*T46,0)</f>
        <v>0.21827400000000002</v>
      </c>
      <c r="W46" s="342"/>
      <c r="X46" s="329"/>
      <c r="Y46" s="342"/>
      <c r="Z46" s="329"/>
    </row>
    <row r="47" spans="1:26" x14ac:dyDescent="0.25">
      <c r="A47">
        <f t="shared" si="3"/>
        <v>5</v>
      </c>
      <c r="B47" s="325"/>
      <c r="C47" s="344"/>
      <c r="D47" s="21" t="s">
        <v>188</v>
      </c>
      <c r="E47" s="21"/>
      <c r="F47" s="4">
        <v>30</v>
      </c>
      <c r="G47" s="4" t="s">
        <v>2</v>
      </c>
      <c r="H47" s="12">
        <f>IFERROR(INDEX('Item Price Summary'!$O:$O,MATCH($D47,'Item Price Summary'!$G:$G,0))*F47,0)</f>
        <v>0.17027417027417024</v>
      </c>
      <c r="I47" s="342"/>
      <c r="J47" s="329"/>
      <c r="K47" s="342"/>
      <c r="L47" s="329"/>
      <c r="M47" s="4">
        <v>40</v>
      </c>
      <c r="N47" s="4" t="s">
        <v>2</v>
      </c>
      <c r="O47" s="12">
        <f>IFERROR(INDEX('Item Price Summary'!$O:$O,MATCH($D47,'Item Price Summary'!$G:$G,0))*M47,0)</f>
        <v>0.227032227032227</v>
      </c>
      <c r="P47" s="342"/>
      <c r="Q47" s="329"/>
      <c r="R47" s="342"/>
      <c r="S47" s="329"/>
      <c r="T47" s="4">
        <v>50</v>
      </c>
      <c r="U47" s="4" t="s">
        <v>2</v>
      </c>
      <c r="V47" s="12">
        <f>IFERROR(INDEX('Item Price Summary'!$O:$O,MATCH($D47,'Item Price Summary'!$G:$G,0))*T47,0)</f>
        <v>0.28379028379028376</v>
      </c>
      <c r="W47" s="342"/>
      <c r="X47" s="329"/>
      <c r="Y47" s="342"/>
      <c r="Z47" s="329"/>
    </row>
    <row r="48" spans="1:26" x14ac:dyDescent="0.25">
      <c r="A48">
        <f t="shared" si="3"/>
        <v>6</v>
      </c>
      <c r="B48" s="325"/>
      <c r="C48" s="344"/>
      <c r="D48" s="21" t="s">
        <v>847</v>
      </c>
      <c r="E48" s="21"/>
      <c r="F48" s="4">
        <v>118</v>
      </c>
      <c r="G48" s="4" t="s">
        <v>2</v>
      </c>
      <c r="H48" s="12">
        <f>IFERROR(INDEX('Item Price Summary'!$O:$O,MATCH($D48,'Item Price Summary'!$G:$G,0))*F48,0)</f>
        <v>0</v>
      </c>
      <c r="I48" s="342"/>
      <c r="J48" s="329"/>
      <c r="K48" s="342"/>
      <c r="L48" s="329"/>
      <c r="M48" s="4">
        <v>133</v>
      </c>
      <c r="N48" s="4" t="s">
        <v>2</v>
      </c>
      <c r="O48" s="12">
        <f>IFERROR(INDEX('Item Price Summary'!$O:$O,MATCH($D48,'Item Price Summary'!$G:$G,0))*M48,0)</f>
        <v>0</v>
      </c>
      <c r="P48" s="342"/>
      <c r="Q48" s="329"/>
      <c r="R48" s="342"/>
      <c r="S48" s="329"/>
      <c r="T48" s="4">
        <v>148</v>
      </c>
      <c r="U48" s="4" t="s">
        <v>2</v>
      </c>
      <c r="V48" s="12">
        <f>IFERROR(INDEX('Item Price Summary'!$O:$O,MATCH($D48,'Item Price Summary'!$G:$G,0))*T48,0)</f>
        <v>0</v>
      </c>
      <c r="W48" s="342"/>
      <c r="X48" s="329"/>
      <c r="Y48" s="342"/>
      <c r="Z48" s="329"/>
    </row>
    <row r="49" spans="1:26" x14ac:dyDescent="0.25">
      <c r="A49">
        <f t="shared" si="3"/>
        <v>7</v>
      </c>
      <c r="B49" s="325"/>
      <c r="C49" s="344"/>
      <c r="D49" s="21" t="s">
        <v>134</v>
      </c>
      <c r="E49" s="21"/>
      <c r="F49" s="4">
        <v>125</v>
      </c>
      <c r="G49" s="4" t="s">
        <v>2</v>
      </c>
      <c r="H49" s="2">
        <f>IFERROR(INDEX('Item Price Summary'!$O:$O,MATCH($D49,'Item Price Summary'!$G:$G,0))*F49,0)</f>
        <v>0.50421262254901955</v>
      </c>
      <c r="I49" s="342"/>
      <c r="J49" s="329"/>
      <c r="K49" s="342"/>
      <c r="L49" s="329"/>
      <c r="M49" s="4">
        <v>140.6</v>
      </c>
      <c r="N49" s="4" t="s">
        <v>2</v>
      </c>
      <c r="O49" s="2">
        <f>IFERROR(INDEX('Item Price Summary'!$O:$O,MATCH($D49,'Item Price Summary'!$G:$G,0))*M49,0)</f>
        <v>0.56713835784313715</v>
      </c>
      <c r="P49" s="342"/>
      <c r="Q49" s="329"/>
      <c r="R49" s="342"/>
      <c r="S49" s="329"/>
      <c r="T49" s="4">
        <v>156</v>
      </c>
      <c r="U49" s="4" t="s">
        <v>2</v>
      </c>
      <c r="V49" s="2">
        <f>IFERROR(INDEX('Item Price Summary'!$O:$O,MATCH($D49,'Item Price Summary'!$G:$G,0))*T49,0)</f>
        <v>0.62925735294117646</v>
      </c>
      <c r="W49" s="342"/>
      <c r="X49" s="329"/>
      <c r="Y49" s="342"/>
      <c r="Z49" s="329"/>
    </row>
    <row r="50" spans="1:26" x14ac:dyDescent="0.25">
      <c r="A50">
        <f t="shared" si="3"/>
        <v>8</v>
      </c>
      <c r="B50" s="325"/>
      <c r="C50" s="344"/>
      <c r="D50" s="21" t="s">
        <v>435</v>
      </c>
      <c r="E50" s="21"/>
      <c r="F50" s="4"/>
      <c r="G50" s="4" t="s">
        <v>2</v>
      </c>
      <c r="H50" s="2">
        <f>IFERROR(INDEX('Item Price Summary'!$O:$O,MATCH($D50,'Item Price Summary'!$G:$G,0))*F50,0)</f>
        <v>0</v>
      </c>
      <c r="I50" s="342"/>
      <c r="J50" s="329"/>
      <c r="K50" s="342"/>
      <c r="L50" s="329"/>
      <c r="M50" s="4"/>
      <c r="N50" s="4" t="s">
        <v>2</v>
      </c>
      <c r="O50" s="2">
        <f>IFERROR(INDEX('Item Price Summary'!$O:$O,MATCH($D50,'Item Price Summary'!$G:$G,0))*M50,0)</f>
        <v>0</v>
      </c>
      <c r="P50" s="342"/>
      <c r="Q50" s="329"/>
      <c r="R50" s="342"/>
      <c r="S50" s="329"/>
      <c r="T50" s="4"/>
      <c r="U50" s="4" t="s">
        <v>2</v>
      </c>
      <c r="V50" s="2">
        <f>IFERROR(INDEX('Item Price Summary'!$O:$O,MATCH($D50,'Item Price Summary'!$G:$G,0))*T50,0)</f>
        <v>0</v>
      </c>
      <c r="W50" s="342"/>
      <c r="X50" s="329"/>
      <c r="Y50" s="342"/>
      <c r="Z50" s="329"/>
    </row>
    <row r="51" spans="1:26" x14ac:dyDescent="0.25">
      <c r="A51">
        <f t="shared" si="3"/>
        <v>9</v>
      </c>
      <c r="B51" s="325"/>
      <c r="C51" s="344"/>
      <c r="D51" s="21" t="s">
        <v>435</v>
      </c>
      <c r="E51" s="21"/>
      <c r="F51" s="4"/>
      <c r="G51" s="4" t="s">
        <v>2</v>
      </c>
      <c r="H51" s="2">
        <f>IFERROR(INDEX('Item Price Summary'!$O:$O,MATCH($D51,'Item Price Summary'!$G:$G,0))*F51,0)</f>
        <v>0</v>
      </c>
      <c r="I51" s="342"/>
      <c r="J51" s="329"/>
      <c r="K51" s="342"/>
      <c r="L51" s="329"/>
      <c r="M51" s="4"/>
      <c r="N51" s="4" t="s">
        <v>2</v>
      </c>
      <c r="O51" s="2">
        <f>IFERROR(INDEX('Item Price Summary'!$O:$O,MATCH($D51,'Item Price Summary'!$G:$G,0))*M51,0)</f>
        <v>0</v>
      </c>
      <c r="P51" s="342"/>
      <c r="Q51" s="329"/>
      <c r="R51" s="342"/>
      <c r="S51" s="329"/>
      <c r="T51" s="4"/>
      <c r="U51" s="4" t="s">
        <v>2</v>
      </c>
      <c r="V51" s="2">
        <f>IFERROR(INDEX('Item Price Summary'!$O:$O,MATCH($D51,'Item Price Summary'!$G:$G,0))*T51,0)</f>
        <v>0</v>
      </c>
      <c r="W51" s="342"/>
      <c r="X51" s="329"/>
      <c r="Y51" s="342"/>
      <c r="Z51" s="329"/>
    </row>
    <row r="52" spans="1:26" x14ac:dyDescent="0.25">
      <c r="A52">
        <f t="shared" si="3"/>
        <v>10</v>
      </c>
      <c r="B52" s="325"/>
      <c r="C52" s="344"/>
      <c r="D52" s="21" t="s">
        <v>134</v>
      </c>
      <c r="E52" s="21"/>
      <c r="F52" s="4">
        <v>125</v>
      </c>
      <c r="G52" s="4" t="s">
        <v>2</v>
      </c>
      <c r="H52" s="12">
        <f>IFERROR(INDEX('Item Price Summary'!$O:$O,MATCH($D52,'Item Price Summary'!$G:$G,0))*F52,0)</f>
        <v>0.50421262254901955</v>
      </c>
      <c r="I52" s="342"/>
      <c r="J52" s="329"/>
      <c r="K52" s="342"/>
      <c r="L52" s="329"/>
      <c r="M52" s="4">
        <v>140.6</v>
      </c>
      <c r="N52" s="4" t="s">
        <v>2</v>
      </c>
      <c r="O52" s="12">
        <f>IFERROR(INDEX('Item Price Summary'!$O:$O,MATCH($D52,'Item Price Summary'!$G:$G,0))*M52,0)</f>
        <v>0.56713835784313715</v>
      </c>
      <c r="P52" s="342"/>
      <c r="Q52" s="329"/>
      <c r="R52" s="342"/>
      <c r="S52" s="329"/>
      <c r="T52" s="4">
        <v>156</v>
      </c>
      <c r="U52" s="4" t="s">
        <v>2</v>
      </c>
      <c r="V52" s="12">
        <f>IFERROR(INDEX('Item Price Summary'!$O:$O,MATCH($D52,'Item Price Summary'!$G:$G,0))*T52,0)</f>
        <v>0.62925735294117646</v>
      </c>
      <c r="W52" s="342"/>
      <c r="X52" s="329"/>
      <c r="Y52" s="342"/>
      <c r="Z52" s="329"/>
    </row>
  </sheetData>
  <autoFilter ref="A12:Z12" xr:uid="{03BA647F-0E6B-4D7C-9C6C-F93D2D3F873B}">
    <filterColumn colId="8" showButton="0"/>
    <filterColumn colId="10" showButton="0"/>
    <filterColumn colId="15" showButton="0"/>
    <filterColumn colId="17" showButton="0"/>
    <filterColumn colId="22" showButton="0"/>
    <filterColumn colId="24" showButton="0"/>
  </autoFilter>
  <mergeCells count="66">
    <mergeCell ref="P12:Q12"/>
    <mergeCell ref="R12:S12"/>
    <mergeCell ref="W12:X12"/>
    <mergeCell ref="Y12:Z12"/>
    <mergeCell ref="I12:J12"/>
    <mergeCell ref="K12:L12"/>
    <mergeCell ref="W13:W22"/>
    <mergeCell ref="Y13:Y22"/>
    <mergeCell ref="W23:W32"/>
    <mergeCell ref="Y23:Y32"/>
    <mergeCell ref="W33:W42"/>
    <mergeCell ref="Y33:Y42"/>
    <mergeCell ref="P23:P32"/>
    <mergeCell ref="R23:R32"/>
    <mergeCell ref="P33:P42"/>
    <mergeCell ref="R33:R42"/>
    <mergeCell ref="P43:P52"/>
    <mergeCell ref="R43:R52"/>
    <mergeCell ref="I23:I32"/>
    <mergeCell ref="K23:K32"/>
    <mergeCell ref="I33:I42"/>
    <mergeCell ref="K33:K42"/>
    <mergeCell ref="I43:I52"/>
    <mergeCell ref="K43:K52"/>
    <mergeCell ref="S43:S52"/>
    <mergeCell ref="X43:X52"/>
    <mergeCell ref="Z43:Z52"/>
    <mergeCell ref="B43:B52"/>
    <mergeCell ref="C43:C52"/>
    <mergeCell ref="J43:J52"/>
    <mergeCell ref="L43:L52"/>
    <mergeCell ref="Q43:Q52"/>
    <mergeCell ref="W43:W52"/>
    <mergeCell ref="Y43:Y52"/>
    <mergeCell ref="E3:G3"/>
    <mergeCell ref="F10:L11"/>
    <mergeCell ref="M10:S11"/>
    <mergeCell ref="T10:Z11"/>
    <mergeCell ref="B13:B22"/>
    <mergeCell ref="J13:J22"/>
    <mergeCell ref="L13:L22"/>
    <mergeCell ref="Q13:Q22"/>
    <mergeCell ref="S13:S22"/>
    <mergeCell ref="X13:X22"/>
    <mergeCell ref="Z13:Z22"/>
    <mergeCell ref="C13:C22"/>
    <mergeCell ref="I13:I22"/>
    <mergeCell ref="K13:K22"/>
    <mergeCell ref="P13:P22"/>
    <mergeCell ref="R13:R22"/>
    <mergeCell ref="Z23:Z32"/>
    <mergeCell ref="B33:B42"/>
    <mergeCell ref="J33:J42"/>
    <mergeCell ref="L33:L42"/>
    <mergeCell ref="Q33:Q42"/>
    <mergeCell ref="S33:S42"/>
    <mergeCell ref="X33:X42"/>
    <mergeCell ref="Z33:Z42"/>
    <mergeCell ref="B23:B32"/>
    <mergeCell ref="J23:J32"/>
    <mergeCell ref="L23:L32"/>
    <mergeCell ref="Q23:Q32"/>
    <mergeCell ref="S23:S32"/>
    <mergeCell ref="X23:X32"/>
    <mergeCell ref="C23:C32"/>
    <mergeCell ref="C33:C42"/>
  </mergeCells>
  <conditionalFormatting sqref="J13:J52 X13:X52 Z13:Z52">
    <cfRule type="cellIs" dxfId="6" priority="3" operator="greaterThan">
      <formula>0.32</formula>
    </cfRule>
  </conditionalFormatting>
  <conditionalFormatting sqref="L13:L52">
    <cfRule type="cellIs" dxfId="5" priority="2" operator="greaterThan">
      <formula>0.32</formula>
    </cfRule>
  </conditionalFormatting>
  <conditionalFormatting sqref="Q13:Q52 S13:S52">
    <cfRule type="cellIs" dxfId="4" priority="1" operator="greaterThan">
      <formula>0.32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1FEBA-B68F-4481-9BB7-2C9052A0739E}">
  <dimension ref="A1:L66"/>
  <sheetViews>
    <sheetView zoomScale="75" zoomScaleNormal="75" workbookViewId="0">
      <pane ySplit="10" topLeftCell="A11" activePane="bottomLeft" state="frozen"/>
      <selection pane="bottomLeft" activeCell="N33" sqref="N33"/>
    </sheetView>
  </sheetViews>
  <sheetFormatPr defaultColWidth="12.7109375" defaultRowHeight="15" outlineLevelRow="1" x14ac:dyDescent="0.25"/>
  <cols>
    <col min="2" max="4" width="35.7109375" customWidth="1"/>
    <col min="5" max="5" width="12.7109375" customWidth="1"/>
    <col min="6" max="8" width="15.7109375" customWidth="1"/>
    <col min="9" max="9" width="9.140625" customWidth="1"/>
    <col min="10" max="10" width="15.7109375" customWidth="1"/>
    <col min="11" max="11" width="12.28515625" customWidth="1"/>
  </cols>
  <sheetData>
    <row r="1" spans="1:12" ht="18.75" outlineLevel="1" x14ac:dyDescent="0.3">
      <c r="A1" s="15" t="str">
        <f>'Food Cost Summary'!A1</f>
        <v>Yogen Fruz - Food Cost Summary</v>
      </c>
    </row>
    <row r="2" spans="1:12" ht="18.75" outlineLevel="1" x14ac:dyDescent="0.3">
      <c r="A2" s="253" t="str" cm="1">
        <f t="array" aca="1" ref="A2" ca="1">_xlfn.TEXTAFTER(CELL("filename",A1),"]")</f>
        <v>Toppings</v>
      </c>
    </row>
    <row r="3" spans="1:12" ht="21" customHeight="1" outlineLevel="1" x14ac:dyDescent="0.25">
      <c r="J3" s="10" t="s">
        <v>453</v>
      </c>
      <c r="K3" s="10" t="s">
        <v>293</v>
      </c>
      <c r="L3" s="10" t="s">
        <v>68</v>
      </c>
    </row>
    <row r="4" spans="1:12" outlineLevel="1" x14ac:dyDescent="0.25">
      <c r="J4" s="3"/>
      <c r="K4" s="145"/>
      <c r="L4" s="146"/>
    </row>
    <row r="5" spans="1:12" outlineLevel="1" x14ac:dyDescent="0.25">
      <c r="J5" s="3"/>
      <c r="K5" s="147"/>
      <c r="L5" s="147"/>
    </row>
    <row r="6" spans="1:12" outlineLevel="1" x14ac:dyDescent="0.25">
      <c r="J6" t="s">
        <v>459</v>
      </c>
    </row>
    <row r="7" spans="1:12" outlineLevel="1" x14ac:dyDescent="0.25">
      <c r="J7" s="148"/>
    </row>
    <row r="8" spans="1:12" outlineLevel="1" x14ac:dyDescent="0.25"/>
    <row r="10" spans="1:12" ht="30" customHeight="1" x14ac:dyDescent="0.25">
      <c r="B10" s="149" t="s">
        <v>205</v>
      </c>
      <c r="C10" s="149" t="s">
        <v>64</v>
      </c>
      <c r="D10" s="149" t="s">
        <v>13</v>
      </c>
      <c r="E10" s="149" t="s">
        <v>12</v>
      </c>
      <c r="F10" s="149" t="s">
        <v>11</v>
      </c>
      <c r="G10" s="149" t="s">
        <v>10</v>
      </c>
      <c r="H10" s="149" t="s">
        <v>9</v>
      </c>
      <c r="I10" s="149" t="s">
        <v>3</v>
      </c>
      <c r="J10" s="149" t="s">
        <v>8</v>
      </c>
      <c r="K10" s="149" t="s">
        <v>454</v>
      </c>
      <c r="L10" s="13" t="s">
        <v>97</v>
      </c>
    </row>
    <row r="11" spans="1:12" ht="30" customHeight="1" x14ac:dyDescent="0.25">
      <c r="B11" s="119"/>
      <c r="C11" s="119"/>
      <c r="D11" s="119"/>
      <c r="E11" s="119"/>
      <c r="F11" s="119"/>
      <c r="G11" s="119"/>
      <c r="H11" s="119"/>
      <c r="I11" s="119"/>
      <c r="J11" s="150" t="s">
        <v>455</v>
      </c>
      <c r="K11" s="151"/>
      <c r="L11" s="152"/>
    </row>
    <row r="12" spans="1:12" x14ac:dyDescent="0.25">
      <c r="B12" s="21"/>
      <c r="C12" s="21" t="s">
        <v>20</v>
      </c>
      <c r="D12" s="4" t="str">
        <f>IFERROR(INDEX('Item Price Summary'!H:H,MATCH($C12,'Item Price Summary'!G:G,0)),0)</f>
        <v>CAROLE'S CHESSECAKE</v>
      </c>
      <c r="E12" s="4" t="str">
        <f>IFERROR(INDEX('Item Price Summary'!I:I,MATCH($C12,'Item Price Summary'!G:G,0)),0)</f>
        <v>GFS</v>
      </c>
      <c r="F12" s="4" t="str">
        <f>IFERROR(INDEX('Item Price Summary'!J:J,MATCH($C12,'Item Price Summary'!G:G,0)),0)</f>
        <v>1349028</v>
      </c>
      <c r="G12" s="4" t="str">
        <f>IFERROR(INDEX('Item Price Summary'!K:K,MATCH($C12,'Item Price Summary'!G:G,0)),0)</f>
        <v>1X10LB</v>
      </c>
      <c r="H12" s="22">
        <f>IFERROR(INDEX('Item Price Summary'!L:L,MATCH($C12,'Item Price Summary'!G:G,0)),0)</f>
        <v>4535.8999999999996</v>
      </c>
      <c r="I12" s="4" t="str">
        <f>IFERROR(INDEX('Item Price Summary'!M:M,MATCH($C12,'Item Price Summary'!G:G,0)),0)</f>
        <v>g</v>
      </c>
      <c r="J12" s="2">
        <f>IFERROR(INDEX('Item Price Summary'!N:N,MATCH($C12,'Item Price Summary'!G:G,0)),0)</f>
        <v>73.849999999999994</v>
      </c>
      <c r="K12" s="153">
        <f>IFERROR(INDEX('Item Price Summary'!O:O,MATCH($C12,'Item Price Summary'!G:G,0)),0)</f>
        <v>1.6281223131021406E-2</v>
      </c>
      <c r="L12" s="154"/>
    </row>
    <row r="13" spans="1:12" ht="15" customHeight="1" x14ac:dyDescent="0.25">
      <c r="B13" s="21"/>
      <c r="C13" s="21" t="s">
        <v>388</v>
      </c>
      <c r="D13" s="4" t="str">
        <f>IFERROR(INDEX('Item Price Summary'!H:H,MATCH($C13,'Item Price Summary'!G:G,0)),0)</f>
        <v>DAVID ROBERTS</v>
      </c>
      <c r="E13" s="4" t="str">
        <f>IFERROR(INDEX('Item Price Summary'!I:I,MATCH($C13,'Item Price Summary'!G:G,0)),0)</f>
        <v>GFS</v>
      </c>
      <c r="F13" s="4" t="str">
        <f>IFERROR(INDEX('Item Price Summary'!J:J,MATCH($C13,'Item Price Summary'!G:G,0)),0)</f>
        <v>3349206</v>
      </c>
      <c r="G13" s="4" t="str">
        <f>IFERROR(INDEX('Item Price Summary'!K:K,MATCH($C13,'Item Price Summary'!G:G,0)),0)</f>
        <v>1X3KG</v>
      </c>
      <c r="H13" s="22">
        <f>IFERROR(INDEX('Item Price Summary'!L:L,MATCH($C13,'Item Price Summary'!G:G,0)),0)</f>
        <v>3000</v>
      </c>
      <c r="I13" s="4" t="str">
        <f>IFERROR(INDEX('Item Price Summary'!M:M,MATCH($C13,'Item Price Summary'!G:G,0)),0)</f>
        <v>g</v>
      </c>
      <c r="J13" s="2">
        <f>IFERROR(INDEX('Item Price Summary'!N:N,MATCH($C13,'Item Price Summary'!G:G,0)),0)</f>
        <v>38.14</v>
      </c>
      <c r="K13" s="153">
        <f>IFERROR(INDEX('Item Price Summary'!O:O,MATCH($C13,'Item Price Summary'!G:G,0)),0)</f>
        <v>1.2713333333333333E-2</v>
      </c>
      <c r="L13" s="154"/>
    </row>
    <row r="14" spans="1:12" x14ac:dyDescent="0.25">
      <c r="B14" s="21"/>
      <c r="C14" s="21" t="s">
        <v>386</v>
      </c>
      <c r="D14" s="4" t="str">
        <f>IFERROR(INDEX('Item Price Summary'!H:H,MATCH($C14,'Item Price Summary'!G:G,0)),0)</f>
        <v>CAROLE'S CHESSECAKE</v>
      </c>
      <c r="E14" s="4" t="str">
        <f>IFERROR(INDEX('Item Price Summary'!I:I,MATCH($C14,'Item Price Summary'!G:G,0)),0)</f>
        <v>GFS</v>
      </c>
      <c r="F14" s="4" t="str">
        <f>IFERROR(INDEX('Item Price Summary'!J:J,MATCH($C14,'Item Price Summary'!G:G,0)),0)</f>
        <v>1416602</v>
      </c>
      <c r="G14" s="4" t="str">
        <f>IFERROR(INDEX('Item Price Summary'!K:K,MATCH($C14,'Item Price Summary'!G:G,0)),0)</f>
        <v>4X2.5LB</v>
      </c>
      <c r="H14" s="22">
        <f>IFERROR(INDEX('Item Price Summary'!L:L,MATCH($C14,'Item Price Summary'!G:G,0)),0)</f>
        <v>4535.8999999999996</v>
      </c>
      <c r="I14" s="4" t="str">
        <f>IFERROR(INDEX('Item Price Summary'!M:M,MATCH($C14,'Item Price Summary'!G:G,0)),0)</f>
        <v>g</v>
      </c>
      <c r="J14" s="2">
        <f>IFERROR(INDEX('Item Price Summary'!N:N,MATCH($C14,'Item Price Summary'!G:G,0)),0)</f>
        <v>50.99</v>
      </c>
      <c r="K14" s="153">
        <f>IFERROR(INDEX('Item Price Summary'!O:O,MATCH($C14,'Item Price Summary'!G:G,0)),0)</f>
        <v>1.1241429484777002E-2</v>
      </c>
      <c r="L14" s="154"/>
    </row>
    <row r="15" spans="1:12" x14ac:dyDescent="0.25">
      <c r="B15" s="21"/>
      <c r="C15" s="21" t="s">
        <v>400</v>
      </c>
      <c r="D15" s="4" t="str">
        <f>IFERROR(INDEX('Item Price Summary'!H:H,MATCH($C15,'Item Price Summary'!G:G,0)),0)</f>
        <v>DOT FOODS (T.R. TOPPERS)</v>
      </c>
      <c r="E15" s="4" t="str">
        <f>IFERROR(INDEX('Item Price Summary'!I:I,MATCH($C15,'Item Price Summary'!G:G,0)),0)</f>
        <v>GFS</v>
      </c>
      <c r="F15" s="4" t="str">
        <f>IFERROR(INDEX('Item Price Summary'!J:J,MATCH($C15,'Item Price Summary'!G:G,0)),0)</f>
        <v>1414496</v>
      </c>
      <c r="G15" s="4" t="str">
        <f>IFERROR(INDEX('Item Price Summary'!K:K,MATCH($C15,'Item Price Summary'!G:G,0)),0)</f>
        <v>1X10LB</v>
      </c>
      <c r="H15" s="22">
        <f>IFERROR(INDEX('Item Price Summary'!L:L,MATCH($C15,'Item Price Summary'!G:G,0)),0)</f>
        <v>4535.8999999999996</v>
      </c>
      <c r="I15" s="4" t="str">
        <f>IFERROR(INDEX('Item Price Summary'!M:M,MATCH($C15,'Item Price Summary'!G:G,0)),0)</f>
        <v>g</v>
      </c>
      <c r="J15" s="2">
        <f>IFERROR(INDEX('Item Price Summary'!N:N,MATCH($C15,'Item Price Summary'!G:G,0)),0)</f>
        <v>103.89</v>
      </c>
      <c r="K15" s="153">
        <f>IFERROR(INDEX('Item Price Summary'!O:O,MATCH($C15,'Item Price Summary'!G:G,0)),0)</f>
        <v>2.2903944090478186E-2</v>
      </c>
      <c r="L15" s="154"/>
    </row>
    <row r="16" spans="1:12" x14ac:dyDescent="0.25">
      <c r="B16" s="21"/>
      <c r="C16" s="21" t="s">
        <v>326</v>
      </c>
      <c r="D16" s="4" t="str">
        <f>IFERROR(INDEX('Item Price Summary'!H:H,MATCH($C16,'Item Price Summary'!G:G,0)),0)</f>
        <v>BARRY CALLEBAUT</v>
      </c>
      <c r="E16" s="4" t="str">
        <f>IFERROR(INDEX('Item Price Summary'!I:I,MATCH($C16,'Item Price Summary'!G:G,0)),0)</f>
        <v>GFS</v>
      </c>
      <c r="F16" s="4" t="str">
        <f>IFERROR(INDEX('Item Price Summary'!J:J,MATCH($C16,'Item Price Summary'!G:G,0)),0)</f>
        <v>1442351</v>
      </c>
      <c r="G16" s="4" t="str">
        <f>IFERROR(INDEX('Item Price Summary'!K:K,MATCH($C16,'Item Price Summary'!G:G,0)),0)</f>
        <v>4X2.5KG</v>
      </c>
      <c r="H16" s="22">
        <f>IFERROR(INDEX('Item Price Summary'!L:L,MATCH($C16,'Item Price Summary'!G:G,0)),0)</f>
        <v>10000</v>
      </c>
      <c r="I16" s="4" t="str">
        <f>IFERROR(INDEX('Item Price Summary'!M:M,MATCH($C16,'Item Price Summary'!G:G,0)),0)</f>
        <v>g</v>
      </c>
      <c r="J16" s="2">
        <f>IFERROR(INDEX('Item Price Summary'!N:N,MATCH($C16,'Item Price Summary'!G:G,0)),0)</f>
        <v>186.45</v>
      </c>
      <c r="K16" s="153">
        <f>IFERROR(INDEX('Item Price Summary'!O:O,MATCH($C16,'Item Price Summary'!G:G,0)),0)</f>
        <v>1.8644999999999998E-2</v>
      </c>
      <c r="L16" s="154"/>
    </row>
    <row r="17" spans="2:12" x14ac:dyDescent="0.25">
      <c r="B17" s="21"/>
      <c r="C17" s="21" t="s">
        <v>22</v>
      </c>
      <c r="D17" s="4" t="str">
        <f>IFERROR(INDEX('Item Price Summary'!H:H,MATCH($C17,'Item Price Summary'!G:G,0)),0)</f>
        <v>MONA LISA</v>
      </c>
      <c r="E17" s="4" t="str">
        <f>IFERROR(INDEX('Item Price Summary'!I:I,MATCH($C17,'Item Price Summary'!G:G,0)),0)</f>
        <v>GFS</v>
      </c>
      <c r="F17" s="4" t="str">
        <f>IFERROR(INDEX('Item Price Summary'!J:J,MATCH($C17,'Item Price Summary'!G:G,0)),0)</f>
        <v>1406892</v>
      </c>
      <c r="G17" s="4" t="str">
        <f>IFERROR(INDEX('Item Price Summary'!K:K,MATCH($C17,'Item Price Summary'!G:G,0)),0)</f>
        <v>1X4KG</v>
      </c>
      <c r="H17" s="22">
        <f>IFERROR(INDEX('Item Price Summary'!L:L,MATCH($C17,'Item Price Summary'!G:G,0)),0)</f>
        <v>4000</v>
      </c>
      <c r="I17" s="4" t="str">
        <f>IFERROR(INDEX('Item Price Summary'!M:M,MATCH($C17,'Item Price Summary'!G:G,0)),0)</f>
        <v>g</v>
      </c>
      <c r="J17" s="2">
        <f>IFERROR(INDEX('Item Price Summary'!N:N,MATCH($C17,'Item Price Summary'!G:G,0)),0)</f>
        <v>60.59</v>
      </c>
      <c r="K17" s="153">
        <f>IFERROR(INDEX('Item Price Summary'!O:O,MATCH($C17,'Item Price Summary'!G:G,0)),0)</f>
        <v>1.5147500000000001E-2</v>
      </c>
      <c r="L17" s="154"/>
    </row>
    <row r="18" spans="2:12" x14ac:dyDescent="0.25">
      <c r="B18" s="21"/>
      <c r="C18" s="21" t="s">
        <v>466</v>
      </c>
      <c r="D18" s="4" t="str">
        <f>IFERROR(INDEX('Item Price Summary'!H:H,MATCH($C18,'Item Price Summary'!G:G,0)),0)</f>
        <v>LOCAL</v>
      </c>
      <c r="E18" s="4" t="str">
        <f>IFERROR(INDEX('Item Price Summary'!I:I,MATCH($C18,'Item Price Summary'!G:G,0)),0)</f>
        <v>WALMART</v>
      </c>
      <c r="F18" s="4" t="str">
        <f>IFERROR(INDEX('Item Price Summary'!J:J,MATCH($C18,'Item Price Summary'!G:G,0)),0)</f>
        <v>N/A</v>
      </c>
      <c r="G18" s="4" t="str">
        <f>IFERROR(INDEX('Item Price Summary'!K:K,MATCH($C18,'Item Price Summary'!G:G,0)),0)</f>
        <v>225G</v>
      </c>
      <c r="H18" s="22">
        <f>IFERROR(INDEX('Item Price Summary'!L:L,MATCH($C18,'Item Price Summary'!G:G,0)),0)</f>
        <v>135</v>
      </c>
      <c r="I18" s="4" t="str">
        <f>IFERROR(INDEX('Item Price Summary'!M:M,MATCH($C18,'Item Price Summary'!G:G,0)),0)</f>
        <v>g</v>
      </c>
      <c r="J18" s="2">
        <f>IFERROR(INDEX('Item Price Summary'!N:N,MATCH($C18,'Item Price Summary'!G:G,0)),0)</f>
        <v>3.97</v>
      </c>
      <c r="K18" s="153">
        <f>IFERROR(INDEX('Item Price Summary'!O:O,MATCH($C18,'Item Price Summary'!G:G,0)),0)</f>
        <v>2.940740740740741E-2</v>
      </c>
      <c r="L18" s="154"/>
    </row>
    <row r="19" spans="2:12" x14ac:dyDescent="0.25">
      <c r="B19" s="21"/>
      <c r="C19" s="21" t="s">
        <v>136</v>
      </c>
      <c r="D19" s="4" t="str">
        <f>IFERROR(INDEX('Item Price Summary'!H:H,MATCH($C19,'Item Price Summary'!G:G,0)),0)</f>
        <v>LOCAL</v>
      </c>
      <c r="E19" s="4" t="str">
        <f>IFERROR(INDEX('Item Price Summary'!I:I,MATCH($C19,'Item Price Summary'!G:G,0)),0)</f>
        <v>WALMART</v>
      </c>
      <c r="F19" s="4" t="str">
        <f>IFERROR(INDEX('Item Price Summary'!J:J,MATCH($C19,'Item Price Summary'!G:G,0)),0)</f>
        <v>N/A</v>
      </c>
      <c r="G19" s="4" t="str">
        <f>IFERROR(INDEX('Item Price Summary'!K:K,MATCH($C19,'Item Price Summary'!G:G,0)),0)</f>
        <v>7G</v>
      </c>
      <c r="H19" s="22">
        <f>IFERROR(INDEX('Item Price Summary'!L:L,MATCH($C19,'Item Price Summary'!G:G,0)),0)</f>
        <v>7</v>
      </c>
      <c r="I19" s="4" t="str">
        <f>IFERROR(INDEX('Item Price Summary'!M:M,MATCH($C19,'Item Price Summary'!G:G,0)),0)</f>
        <v>g</v>
      </c>
      <c r="J19" s="2">
        <f>IFERROR(INDEX('Item Price Summary'!N:N,MATCH($C19,'Item Price Summary'!G:G,0)),0)</f>
        <v>0.67</v>
      </c>
      <c r="K19" s="153">
        <f>IFERROR(INDEX('Item Price Summary'!O:O,MATCH($C19,'Item Price Summary'!G:G,0)),0)</f>
        <v>9.5714285714285724E-2</v>
      </c>
      <c r="L19" s="154"/>
    </row>
    <row r="20" spans="2:12" x14ac:dyDescent="0.25">
      <c r="B20" s="21"/>
      <c r="C20" s="21" t="s">
        <v>21</v>
      </c>
      <c r="D20" s="4" t="str">
        <f>IFERROR(INDEX('Item Price Summary'!H:H,MATCH($C20,'Item Price Summary'!G:G,0)),0)</f>
        <v>LOCAL</v>
      </c>
      <c r="E20" s="4" t="str">
        <f>IFERROR(INDEX('Item Price Summary'!I:I,MATCH($C20,'Item Price Summary'!G:G,0)),0)</f>
        <v>GFS/WALMART</v>
      </c>
      <c r="F20" s="4" t="str">
        <f>IFERROR(INDEX('Item Price Summary'!J:J,MATCH($C20,'Item Price Summary'!G:G,0)),0)</f>
        <v>1317797</v>
      </c>
      <c r="G20" s="4" t="str">
        <f>IFERROR(INDEX('Item Price Summary'!K:K,MATCH($C20,'Item Price Summary'!G:G,0)),0)</f>
        <v>454G/8X1LB</v>
      </c>
      <c r="H20" s="22">
        <f>IFERROR(INDEX('Item Price Summary'!L:L,MATCH($C20,'Item Price Summary'!G:G,0)),0)</f>
        <v>3628.72</v>
      </c>
      <c r="I20" s="4" t="str">
        <f>IFERROR(INDEX('Item Price Summary'!M:M,MATCH($C20,'Item Price Summary'!G:G,0)),0)</f>
        <v>g</v>
      </c>
      <c r="J20" s="2">
        <f>IFERROR(INDEX('Item Price Summary'!N:N,MATCH($C20,'Item Price Summary'!G:G,0)),0)</f>
        <v>29.04</v>
      </c>
      <c r="K20" s="153">
        <f>IFERROR(INDEX('Item Price Summary'!O:O,MATCH($C20,'Item Price Summary'!G:G,0)),0)</f>
        <v>8.0028219317004341E-3</v>
      </c>
      <c r="L20" s="154"/>
    </row>
    <row r="21" spans="2:12" x14ac:dyDescent="0.25">
      <c r="B21" s="21"/>
      <c r="C21" s="21" t="s">
        <v>397</v>
      </c>
      <c r="D21" s="4" t="str">
        <f>IFERROR(INDEX('Item Price Summary'!H:H,MATCH($C21,'Item Price Summary'!G:G,0)),0)</f>
        <v>DOT FOODS (T.R. TOPPERS)</v>
      </c>
      <c r="E21" s="4" t="str">
        <f>IFERROR(INDEX('Item Price Summary'!I:I,MATCH($C21,'Item Price Summary'!G:G,0)),0)</f>
        <v>GFS</v>
      </c>
      <c r="F21" s="4" t="str">
        <f>IFERROR(INDEX('Item Price Summary'!J:J,MATCH($C21,'Item Price Summary'!G:G,0)),0)</f>
        <v>1440022</v>
      </c>
      <c r="G21" s="4" t="str">
        <f>IFERROR(INDEX('Item Price Summary'!K:K,MATCH($C21,'Item Price Summary'!G:G,0)),0)</f>
        <v>4X2.5LB</v>
      </c>
      <c r="H21" s="22">
        <f>IFERROR(INDEX('Item Price Summary'!L:L,MATCH($C21,'Item Price Summary'!G:G,0)),0)</f>
        <v>4535.8999999999996</v>
      </c>
      <c r="I21" s="4" t="str">
        <f>IFERROR(INDEX('Item Price Summary'!M:M,MATCH($C21,'Item Price Summary'!G:G,0)),0)</f>
        <v>g</v>
      </c>
      <c r="J21" s="2">
        <f>IFERROR(INDEX('Item Price Summary'!N:N,MATCH($C21,'Item Price Summary'!G:G,0)),0)</f>
        <v>58.43</v>
      </c>
      <c r="K21" s="153">
        <f>IFERROR(INDEX('Item Price Summary'!O:O,MATCH($C21,'Item Price Summary'!G:G,0)),0)</f>
        <v>1.2881677285654447E-2</v>
      </c>
      <c r="L21" s="154"/>
    </row>
    <row r="22" spans="2:12" x14ac:dyDescent="0.25">
      <c r="B22" s="21"/>
      <c r="C22" s="21" t="s">
        <v>387</v>
      </c>
      <c r="D22" s="4" t="str">
        <f>IFERROR(INDEX('Item Price Summary'!H:H,MATCH($C22,'Item Price Summary'!G:G,0)),0)</f>
        <v>DAVID ROBERTS</v>
      </c>
      <c r="E22" s="4" t="str">
        <f>IFERROR(INDEX('Item Price Summary'!I:I,MATCH($C22,'Item Price Summary'!G:G,0)),0)</f>
        <v>GFS</v>
      </c>
      <c r="F22" s="4" t="str">
        <f>IFERROR(INDEX('Item Price Summary'!J:J,MATCH($C22,'Item Price Summary'!G:G,0)),0)</f>
        <v>1022152</v>
      </c>
      <c r="G22" s="4" t="str">
        <f>IFERROR(INDEX('Item Price Summary'!K:K,MATCH($C22,'Item Price Summary'!G:G,0)),0)</f>
        <v>1X2.5KG</v>
      </c>
      <c r="H22" s="22">
        <f>IFERROR(INDEX('Item Price Summary'!L:L,MATCH($C22,'Item Price Summary'!G:G,0)),0)</f>
        <v>2500</v>
      </c>
      <c r="I22" s="4" t="str">
        <f>IFERROR(INDEX('Item Price Summary'!M:M,MATCH($C22,'Item Price Summary'!G:G,0)),0)</f>
        <v>g</v>
      </c>
      <c r="J22" s="2">
        <f>IFERROR(INDEX('Item Price Summary'!N:N,MATCH($C22,'Item Price Summary'!G:G,0)),0)</f>
        <v>30.65</v>
      </c>
      <c r="K22" s="153">
        <f>IFERROR(INDEX('Item Price Summary'!O:O,MATCH($C22,'Item Price Summary'!G:G,0)),0)</f>
        <v>1.226E-2</v>
      </c>
      <c r="L22" s="154"/>
    </row>
    <row r="23" spans="2:12" x14ac:dyDescent="0.25">
      <c r="B23" s="21"/>
      <c r="C23" s="21" t="s">
        <v>811</v>
      </c>
      <c r="D23" s="4" t="str">
        <f>IFERROR(INDEX('Item Price Summary'!H:H,MATCH($C23,'Item Price Summary'!G:G,0)),0)</f>
        <v>DOT FOODS (T.R. TOPPERS)</v>
      </c>
      <c r="E23" s="4" t="str">
        <f>IFERROR(INDEX('Item Price Summary'!I:I,MATCH($C23,'Item Price Summary'!G:G,0)),0)</f>
        <v>GFS</v>
      </c>
      <c r="F23" s="4" t="str">
        <f>IFERROR(INDEX('Item Price Summary'!J:J,MATCH($C23,'Item Price Summary'!G:G,0)),0)</f>
        <v>1229157</v>
      </c>
      <c r="G23" s="4" t="str">
        <f>IFERROR(INDEX('Item Price Summary'!K:K,MATCH($C23,'Item Price Summary'!G:G,0)),0)</f>
        <v>2X4LB</v>
      </c>
      <c r="H23" s="22">
        <f>IFERROR(INDEX('Item Price Summary'!L:L,MATCH($C23,'Item Price Summary'!G:G,0)),0)</f>
        <v>3628.72</v>
      </c>
      <c r="I23" s="4" t="str">
        <f>IFERROR(INDEX('Item Price Summary'!M:M,MATCH($C23,'Item Price Summary'!G:G,0)),0)</f>
        <v>g</v>
      </c>
      <c r="J23" s="2">
        <f>IFERROR(INDEX('Item Price Summary'!N:N,MATCH($C23,'Item Price Summary'!G:G,0)),0)</f>
        <v>73.25</v>
      </c>
      <c r="K23" s="153">
        <f>IFERROR(INDEX('Item Price Summary'!O:O,MATCH($C23,'Item Price Summary'!G:G,0)),0)</f>
        <v>2.0186181353204435E-2</v>
      </c>
      <c r="L23" s="154"/>
    </row>
    <row r="24" spans="2:12" x14ac:dyDescent="0.25">
      <c r="B24" s="21"/>
      <c r="C24" s="21" t="s">
        <v>398</v>
      </c>
      <c r="D24" s="4" t="str">
        <f>IFERROR(INDEX('Item Price Summary'!H:H,MATCH($C24,'Item Price Summary'!G:G,0)),0)</f>
        <v>DOT FOODS (T.R. TOPPERS)</v>
      </c>
      <c r="E24" s="4" t="str">
        <f>IFERROR(INDEX('Item Price Summary'!I:I,MATCH($C24,'Item Price Summary'!G:G,0)),0)</f>
        <v>GFS</v>
      </c>
      <c r="F24" s="4" t="str">
        <f>IFERROR(INDEX('Item Price Summary'!J:J,MATCH($C24,'Item Price Summary'!G:G,0)),0)</f>
        <v>1347725</v>
      </c>
      <c r="G24" s="4" t="str">
        <f>IFERROR(INDEX('Item Price Summary'!K:K,MATCH($C24,'Item Price Summary'!G:G,0)),0)</f>
        <v>24X300G</v>
      </c>
      <c r="H24" s="22">
        <f>IFERROR(INDEX('Item Price Summary'!L:L,MATCH($C24,'Item Price Summary'!G:G,0)),0)</f>
        <v>7200</v>
      </c>
      <c r="I24" s="4" t="str">
        <f>IFERROR(INDEX('Item Price Summary'!M:M,MATCH($C24,'Item Price Summary'!G:G,0)),0)</f>
        <v>g</v>
      </c>
      <c r="J24" s="2">
        <f>IFERROR(INDEX('Item Price Summary'!N:N,MATCH($C24,'Item Price Summary'!G:G,0)),0)</f>
        <v>142.25</v>
      </c>
      <c r="K24" s="153">
        <f>IFERROR(INDEX('Item Price Summary'!O:O,MATCH($C24,'Item Price Summary'!G:G,0)),0)</f>
        <v>1.9756944444444445E-2</v>
      </c>
      <c r="L24" s="154"/>
    </row>
    <row r="25" spans="2:12" x14ac:dyDescent="0.25">
      <c r="B25" s="21"/>
      <c r="C25" s="21" t="s">
        <v>395</v>
      </c>
      <c r="D25" s="4" t="str">
        <f>IFERROR(INDEX('Item Price Summary'!H:H,MATCH($C25,'Item Price Summary'!G:G,0)),0)</f>
        <v>NUTS.COM</v>
      </c>
      <c r="E25" s="4" t="str">
        <f>IFERROR(INDEX('Item Price Summary'!I:I,MATCH($C25,'Item Price Summary'!G:G,0)),0)</f>
        <v>GFS</v>
      </c>
      <c r="F25" s="4" t="str">
        <f>IFERROR(INDEX('Item Price Summary'!J:J,MATCH($C25,'Item Price Summary'!G:G,0)),0)</f>
        <v>1387279</v>
      </c>
      <c r="G25" s="4" t="str">
        <f>IFERROR(INDEX('Item Price Summary'!K:K,MATCH($C25,'Item Price Summary'!G:G,0)),0)</f>
        <v>1X5LB</v>
      </c>
      <c r="H25" s="22">
        <f>IFERROR(INDEX('Item Price Summary'!L:L,MATCH($C25,'Item Price Summary'!G:G,0)),0)</f>
        <v>2267.9499999999998</v>
      </c>
      <c r="I25" s="4" t="str">
        <f>IFERROR(INDEX('Item Price Summary'!M:M,MATCH($C25,'Item Price Summary'!G:G,0)),0)</f>
        <v>g</v>
      </c>
      <c r="J25" s="2">
        <f>IFERROR(INDEX('Item Price Summary'!N:N,MATCH($C25,'Item Price Summary'!G:G,0)),0)</f>
        <v>64.39</v>
      </c>
      <c r="K25" s="153">
        <f>IFERROR(INDEX('Item Price Summary'!O:O,MATCH($C25,'Item Price Summary'!G:G,0)),0)</f>
        <v>2.8391278467338348E-2</v>
      </c>
      <c r="L25" s="154"/>
    </row>
    <row r="26" spans="2:12" x14ac:dyDescent="0.25">
      <c r="B26" s="21"/>
      <c r="C26" s="21" t="s">
        <v>824</v>
      </c>
      <c r="D26" s="4" t="str">
        <f>IFERROR(INDEX('Item Price Summary'!H:H,MATCH($C26,'Item Price Summary'!G:G,0)),0)</f>
        <v>CHRISTIE (OREO)</v>
      </c>
      <c r="E26" s="4" t="str">
        <f>IFERROR(INDEX('Item Price Summary'!I:I,MATCH($C26,'Item Price Summary'!G:G,0)),0)</f>
        <v>GFS</v>
      </c>
      <c r="F26" s="4" t="str">
        <f>IFERROR(INDEX('Item Price Summary'!J:J,MATCH($C26,'Item Price Summary'!G:G,0)),0)</f>
        <v>9619205</v>
      </c>
      <c r="G26" s="4" t="str">
        <f>IFERROR(INDEX('Item Price Summary'!K:K,MATCH($C26,'Item Price Summary'!G:G,0)),0)</f>
        <v>12x454G</v>
      </c>
      <c r="H26" s="22">
        <f>IFERROR(INDEX('Item Price Summary'!L:L,MATCH($C26,'Item Price Summary'!G:G,0)),0)</f>
        <v>5448</v>
      </c>
      <c r="I26" s="4" t="str">
        <f>IFERROR(INDEX('Item Price Summary'!M:M,MATCH($C26,'Item Price Summary'!G:G,0)),0)</f>
        <v>g</v>
      </c>
      <c r="J26" s="2">
        <f>IFERROR(INDEX('Item Price Summary'!N:N,MATCH($C26,'Item Price Summary'!G:G,0)),0)</f>
        <v>70.86</v>
      </c>
      <c r="K26" s="153">
        <f>IFERROR(INDEX('Item Price Summary'!O:O,MATCH($C26,'Item Price Summary'!G:G,0)),0)</f>
        <v>1.3006607929515418E-2</v>
      </c>
      <c r="L26" s="154"/>
    </row>
    <row r="27" spans="2:12" x14ac:dyDescent="0.25">
      <c r="B27" s="21"/>
      <c r="C27" s="21" t="s">
        <v>404</v>
      </c>
      <c r="D27" s="4" t="str">
        <f>IFERROR(INDEX('Item Price Summary'!H:H,MATCH($C27,'Item Price Summary'!G:G,0)),0)</f>
        <v>WONKA</v>
      </c>
      <c r="E27" s="4" t="str">
        <f>IFERROR(INDEX('Item Price Summary'!I:I,MATCH($C27,'Item Price Summary'!G:G,0)),0)</f>
        <v>GFS</v>
      </c>
      <c r="F27" s="4" t="str">
        <f>IFERROR(INDEX('Item Price Summary'!J:J,MATCH($C27,'Item Price Summary'!G:G,0)),0)</f>
        <v>1228917</v>
      </c>
      <c r="G27" s="4" t="str">
        <f>IFERROR(INDEX('Item Price Summary'!K:K,MATCH($C27,'Item Price Summary'!G:G,0)),0)</f>
        <v>1X3KG</v>
      </c>
      <c r="H27" s="22">
        <f>IFERROR(INDEX('Item Price Summary'!L:L,MATCH($C27,'Item Price Summary'!G:G,0)),0)</f>
        <v>3000</v>
      </c>
      <c r="I27" s="4" t="str">
        <f>IFERROR(INDEX('Item Price Summary'!M:M,MATCH($C27,'Item Price Summary'!G:G,0)),0)</f>
        <v>g</v>
      </c>
      <c r="J27" s="2">
        <f>IFERROR(INDEX('Item Price Summary'!N:N,MATCH($C27,'Item Price Summary'!G:G,0)),0)</f>
        <v>73.55</v>
      </c>
      <c r="K27" s="153">
        <f>IFERROR(INDEX('Item Price Summary'!O:O,MATCH($C27,'Item Price Summary'!G:G,0)),0)</f>
        <v>2.4516666666666666E-2</v>
      </c>
      <c r="L27" s="154"/>
    </row>
    <row r="28" spans="2:12" ht="15" customHeight="1" x14ac:dyDescent="0.25">
      <c r="B28" s="21"/>
      <c r="C28" s="21" t="s">
        <v>383</v>
      </c>
      <c r="D28" s="4" t="str">
        <f>IFERROR(INDEX('Item Price Summary'!H:H,MATCH($C28,'Item Price Summary'!G:G,0)),0)</f>
        <v>BAKERY ESSENTIA (DAWN FOOD)</v>
      </c>
      <c r="E28" s="4" t="str">
        <f>IFERROR(INDEX('Item Price Summary'!I:I,MATCH($C28,'Item Price Summary'!G:G,0)),0)</f>
        <v>GFS</v>
      </c>
      <c r="F28" s="4" t="str">
        <f>IFERROR(INDEX('Item Price Summary'!J:J,MATCH($C28,'Item Price Summary'!G:G,0)),0)</f>
        <v>1413507</v>
      </c>
      <c r="G28" s="4" t="str">
        <f>IFERROR(INDEX('Item Price Summary'!K:K,MATCH($C28,'Item Price Summary'!G:G,0)),0)</f>
        <v>1X3KG</v>
      </c>
      <c r="H28" s="22">
        <f>IFERROR(INDEX('Item Price Summary'!L:L,MATCH($C28,'Item Price Summary'!G:G,0)),0)</f>
        <v>3000</v>
      </c>
      <c r="I28" s="4" t="str">
        <f>IFERROR(INDEX('Item Price Summary'!M:M,MATCH($C28,'Item Price Summary'!G:G,0)),0)</f>
        <v>g</v>
      </c>
      <c r="J28" s="2">
        <f>IFERROR(INDEX('Item Price Summary'!N:N,MATCH($C28,'Item Price Summary'!G:G,0)),0)</f>
        <v>24.93</v>
      </c>
      <c r="K28" s="153">
        <f>IFERROR(INDEX('Item Price Summary'!O:O,MATCH($C28,'Item Price Summary'!G:G,0)),0)</f>
        <v>8.3099999999999997E-3</v>
      </c>
      <c r="L28" s="154"/>
    </row>
    <row r="29" spans="2:12" x14ac:dyDescent="0.25">
      <c r="B29" s="21"/>
      <c r="C29" s="21" t="s">
        <v>107</v>
      </c>
      <c r="D29" s="4" t="str">
        <f>IFERROR(INDEX('Item Price Summary'!H:H,MATCH($C29,'Item Price Summary'!G:G,0)),0)</f>
        <v>YOGEN FRUZ GROUP (CAROLE'S CHESSECAKE)</v>
      </c>
      <c r="E29" s="4" t="str">
        <f>IFERROR(INDEX('Item Price Summary'!I:I,MATCH($C29,'Item Price Summary'!G:G,0)),0)</f>
        <v>GFS</v>
      </c>
      <c r="F29" s="4" t="str">
        <f>IFERROR(INDEX('Item Price Summary'!J:J,MATCH($C29,'Item Price Summary'!G:G,0)),0)</f>
        <v>1429585</v>
      </c>
      <c r="G29" s="4" t="str">
        <f>IFERROR(INDEX('Item Price Summary'!K:K,MATCH($C29,'Item Price Summary'!G:G,0)),0)</f>
        <v>1X10LB</v>
      </c>
      <c r="H29" s="22">
        <f>IFERROR(INDEX('Item Price Summary'!L:L,MATCH($C29,'Item Price Summary'!G:G,0)),0)</f>
        <v>4535.8999999999996</v>
      </c>
      <c r="I29" s="4" t="str">
        <f>IFERROR(INDEX('Item Price Summary'!M:M,MATCH($C29,'Item Price Summary'!G:G,0)),0)</f>
        <v>g</v>
      </c>
      <c r="J29" s="2">
        <f>IFERROR(INDEX('Item Price Summary'!N:N,MATCH($C29,'Item Price Summary'!G:G,0)),0)</f>
        <v>59.61</v>
      </c>
      <c r="K29" s="153">
        <f>IFERROR(INDEX('Item Price Summary'!O:O,MATCH($C29,'Item Price Summary'!G:G,0)),0)</f>
        <v>1.3141824114288235E-2</v>
      </c>
      <c r="L29" s="154"/>
    </row>
    <row r="30" spans="2:12" x14ac:dyDescent="0.25">
      <c r="B30" s="21"/>
      <c r="C30" s="21" t="s">
        <v>19</v>
      </c>
      <c r="D30" s="4" t="str">
        <f>IFERROR(INDEX('Item Price Summary'!H:H,MATCH($C30,'Item Price Summary'!G:G,0)),0)</f>
        <v>GORDON CHOICE (TROPHY FOODS)</v>
      </c>
      <c r="E30" s="4" t="str">
        <f>IFERROR(INDEX('Item Price Summary'!I:I,MATCH($C30,'Item Price Summary'!G:G,0)),0)</f>
        <v>GFS</v>
      </c>
      <c r="F30" s="4" t="str">
        <f>IFERROR(INDEX('Item Price Summary'!J:J,MATCH($C30,'Item Price Summary'!G:G,0)),0)</f>
        <v>6366405</v>
      </c>
      <c r="G30" s="4" t="str">
        <f>IFERROR(INDEX('Item Price Summary'!K:K,MATCH($C30,'Item Price Summary'!G:G,0)),0)</f>
        <v>1X3KG</v>
      </c>
      <c r="H30" s="22">
        <f>IFERROR(INDEX('Item Price Summary'!L:L,MATCH($C30,'Item Price Summary'!G:G,0)),0)</f>
        <v>3000</v>
      </c>
      <c r="I30" s="4" t="str">
        <f>IFERROR(INDEX('Item Price Summary'!M:M,MATCH($C30,'Item Price Summary'!G:G,0)),0)</f>
        <v>g</v>
      </c>
      <c r="J30" s="2">
        <f>IFERROR(INDEX('Item Price Summary'!N:N,MATCH($C30,'Item Price Summary'!G:G,0)),0)</f>
        <v>24.36</v>
      </c>
      <c r="K30" s="153">
        <f>IFERROR(INDEX('Item Price Summary'!O:O,MATCH($C30,'Item Price Summary'!G:G,0)),0)</f>
        <v>8.1200000000000005E-3</v>
      </c>
      <c r="L30" s="154"/>
    </row>
    <row r="31" spans="2:12" x14ac:dyDescent="0.25">
      <c r="B31" s="21"/>
      <c r="C31" s="21" t="s">
        <v>403</v>
      </c>
      <c r="D31" s="4" t="str">
        <f>IFERROR(INDEX('Item Price Summary'!H:H,MATCH($C31,'Item Price Summary'!G:G,0)),0)</f>
        <v>GORDON CHOICE (TROPHY FOODS)</v>
      </c>
      <c r="E31" s="4" t="str">
        <f>IFERROR(INDEX('Item Price Summary'!I:I,MATCH($C31,'Item Price Summary'!G:G,0)),0)</f>
        <v>GFS</v>
      </c>
      <c r="F31" s="4" t="str">
        <f>IFERROR(INDEX('Item Price Summary'!J:J,MATCH($C31,'Item Price Summary'!G:G,0)),0)</f>
        <v>1022681</v>
      </c>
      <c r="G31" s="4" t="str">
        <f>IFERROR(INDEX('Item Price Summary'!K:K,MATCH($C31,'Item Price Summary'!G:G,0)),0)</f>
        <v>1X3KG</v>
      </c>
      <c r="H31" s="22">
        <f>IFERROR(INDEX('Item Price Summary'!L:L,MATCH($C31,'Item Price Summary'!G:G,0)),0)</f>
        <v>3000</v>
      </c>
      <c r="I31" s="4" t="str">
        <f>IFERROR(INDEX('Item Price Summary'!M:M,MATCH($C31,'Item Price Summary'!G:G,0)),0)</f>
        <v>g</v>
      </c>
      <c r="J31" s="2">
        <f>IFERROR(INDEX('Item Price Summary'!N:N,MATCH($C31,'Item Price Summary'!G:G,0)),0)</f>
        <v>104.41</v>
      </c>
      <c r="K31" s="153">
        <f>IFERROR(INDEX('Item Price Summary'!O:O,MATCH($C31,'Item Price Summary'!G:G,0)),0)</f>
        <v>3.4803333333333332E-2</v>
      </c>
      <c r="L31" s="154"/>
    </row>
    <row r="32" spans="2:12" x14ac:dyDescent="0.25">
      <c r="B32" s="21"/>
      <c r="C32" s="21" t="s">
        <v>401</v>
      </c>
      <c r="D32" s="4" t="str">
        <f>IFERROR(INDEX('Item Price Summary'!H:H,MATCH($C32,'Item Price Summary'!G:G,0)),0)</f>
        <v>DOT FOODS (T.R. TOPPERS)</v>
      </c>
      <c r="E32" s="4" t="str">
        <f>IFERROR(INDEX('Item Price Summary'!I:I,MATCH($C32,'Item Price Summary'!G:G,0)),0)</f>
        <v>GFS</v>
      </c>
      <c r="F32" s="4" t="str">
        <f>IFERROR(INDEX('Item Price Summary'!J:J,MATCH($C32,'Item Price Summary'!G:G,0)),0)</f>
        <v>1256386</v>
      </c>
      <c r="G32" s="4" t="str">
        <f>IFERROR(INDEX('Item Price Summary'!K:K,MATCH($C32,'Item Price Summary'!G:G,0)),0)</f>
        <v>1X10LB</v>
      </c>
      <c r="H32" s="22">
        <f>IFERROR(INDEX('Item Price Summary'!L:L,MATCH($C32,'Item Price Summary'!G:G,0)),0)</f>
        <v>4535.8999999999996</v>
      </c>
      <c r="I32" s="4" t="str">
        <f>IFERROR(INDEX('Item Price Summary'!M:M,MATCH($C32,'Item Price Summary'!G:G,0)),0)</f>
        <v>g</v>
      </c>
      <c r="J32" s="2">
        <f>IFERROR(INDEX('Item Price Summary'!N:N,MATCH($C32,'Item Price Summary'!G:G,0)),0)</f>
        <v>69.61</v>
      </c>
      <c r="K32" s="153">
        <f>IFERROR(INDEX('Item Price Summary'!O:O,MATCH($C32,'Item Price Summary'!G:G,0)),0)</f>
        <v>1.5346458255252542E-2</v>
      </c>
      <c r="L32" s="154"/>
    </row>
    <row r="33" spans="2:12" x14ac:dyDescent="0.25">
      <c r="B33" s="21"/>
      <c r="C33" s="21" t="s">
        <v>712</v>
      </c>
      <c r="D33" s="4" t="str">
        <f>IFERROR(INDEX('Item Price Summary'!H:H,MATCH($C33,'Item Price Summary'!G:G,0)),0)</f>
        <v>YOGEN FRUZ GROUP (BODUO)</v>
      </c>
      <c r="E33" s="4" t="str">
        <f>IFERROR(INDEX('Item Price Summary'!I:I,MATCH($C33,'Item Price Summary'!G:G,0)),0)</f>
        <v>BODUO</v>
      </c>
      <c r="F33" s="4" t="str">
        <f>IFERROR(INDEX('Item Price Summary'!J:J,MATCH($C33,'Item Price Summary'!G:G,0)),0)</f>
        <v>130600005</v>
      </c>
      <c r="G33" s="4" t="str">
        <f>IFERROR(INDEX('Item Price Summary'!K:K,MATCH($C33,'Item Price Summary'!G:G,0)),0)</f>
        <v>6X3KG</v>
      </c>
      <c r="H33" s="22">
        <f>IFERROR(INDEX('Item Price Summary'!L:L,MATCH($C33,'Item Price Summary'!G:G,0)),0)</f>
        <v>18000</v>
      </c>
      <c r="I33" s="4" t="str">
        <f>IFERROR(INDEX('Item Price Summary'!M:M,MATCH($C33,'Item Price Summary'!G:G,0)),0)</f>
        <v>g</v>
      </c>
      <c r="J33" s="2">
        <f>IFERROR(INDEX('Item Price Summary'!N:N,MATCH($C33,'Item Price Summary'!G:G,0)),0)</f>
        <v>108.5</v>
      </c>
      <c r="K33" s="153">
        <f>IFERROR(INDEX('Item Price Summary'!O:O,MATCH($C33,'Item Price Summary'!G:G,0)),0)</f>
        <v>6.0277777777777777E-3</v>
      </c>
      <c r="L33" s="154"/>
    </row>
    <row r="34" spans="2:12" x14ac:dyDescent="0.25">
      <c r="B34" s="21"/>
      <c r="C34" s="21" t="s">
        <v>713</v>
      </c>
      <c r="D34" s="4" t="str">
        <f>IFERROR(INDEX('Item Price Summary'!H:H,MATCH($C34,'Item Price Summary'!G:G,0)),0)</f>
        <v>YOGEN FRUZ GROUP (BODUO)</v>
      </c>
      <c r="E34" s="4" t="str">
        <f>IFERROR(INDEX('Item Price Summary'!I:I,MATCH($C34,'Item Price Summary'!G:G,0)),0)</f>
        <v>BODUO</v>
      </c>
      <c r="F34" s="4" t="str">
        <f>IFERROR(INDEX('Item Price Summary'!J:J,MATCH($C34,'Item Price Summary'!G:G,0)),0)</f>
        <v>130600002</v>
      </c>
      <c r="G34" s="4" t="str">
        <f>IFERROR(INDEX('Item Price Summary'!K:K,MATCH($C34,'Item Price Summary'!G:G,0)),0)</f>
        <v>6X3KG</v>
      </c>
      <c r="H34" s="22">
        <f>IFERROR(INDEX('Item Price Summary'!L:L,MATCH($C34,'Item Price Summary'!G:G,0)),0)</f>
        <v>18000</v>
      </c>
      <c r="I34" s="4" t="str">
        <f>IFERROR(INDEX('Item Price Summary'!M:M,MATCH($C34,'Item Price Summary'!G:G,0)),0)</f>
        <v>g</v>
      </c>
      <c r="J34" s="2">
        <f>IFERROR(INDEX('Item Price Summary'!N:N,MATCH($C34,'Item Price Summary'!G:G,0)),0)</f>
        <v>108.5</v>
      </c>
      <c r="K34" s="153">
        <f>IFERROR(INDEX('Item Price Summary'!O:O,MATCH($C34,'Item Price Summary'!G:G,0)),0)</f>
        <v>6.0277777777777777E-3</v>
      </c>
      <c r="L34" s="154"/>
    </row>
    <row r="35" spans="2:12" x14ac:dyDescent="0.25">
      <c r="B35" s="21"/>
      <c r="C35" s="21" t="s">
        <v>291</v>
      </c>
      <c r="D35" s="4" t="str">
        <f>IFERROR(INDEX('Item Price Summary'!H:H,MATCH($C35,'Item Price Summary'!G:G,0)),0)</f>
        <v>YOGEN FRUZ GROUP (BODUO)</v>
      </c>
      <c r="E35" s="4" t="str">
        <f>IFERROR(INDEX('Item Price Summary'!I:I,MATCH($C35,'Item Price Summary'!G:G,0)),0)</f>
        <v>BODUO</v>
      </c>
      <c r="F35" s="4" t="str">
        <f>IFERROR(INDEX('Item Price Summary'!J:J,MATCH($C35,'Item Price Summary'!G:G,0)),0)</f>
        <v>130600097</v>
      </c>
      <c r="G35" s="4" t="str">
        <f>IFERROR(INDEX('Item Price Summary'!K:K,MATCH($C35,'Item Price Summary'!G:G,0)),0)</f>
        <v>6X3KG</v>
      </c>
      <c r="H35" s="22">
        <f>IFERROR(INDEX('Item Price Summary'!L:L,MATCH($C35,'Item Price Summary'!G:G,0)),0)</f>
        <v>18000</v>
      </c>
      <c r="I35" s="4" t="str">
        <f>IFERROR(INDEX('Item Price Summary'!M:M,MATCH($C35,'Item Price Summary'!G:G,0)),0)</f>
        <v>g</v>
      </c>
      <c r="J35" s="2">
        <f>IFERROR(INDEX('Item Price Summary'!N:N,MATCH($C35,'Item Price Summary'!G:G,0)),0)</f>
        <v>108.5</v>
      </c>
      <c r="K35" s="153">
        <f>IFERROR(INDEX('Item Price Summary'!O:O,MATCH($C35,'Item Price Summary'!G:G,0)),0)</f>
        <v>6.0277777777777777E-3</v>
      </c>
      <c r="L35" s="154"/>
    </row>
    <row r="36" spans="2:12" x14ac:dyDescent="0.25">
      <c r="B36" s="21" t="s">
        <v>731</v>
      </c>
      <c r="C36" s="21" t="s">
        <v>346</v>
      </c>
      <c r="D36" s="4" t="str">
        <f>IFERROR(INDEX('Item Price Summary'!H:H,MATCH($C36,'Item Price Summary'!G:G,0)),0)</f>
        <v>DOT FOODS (T.R. TOPPERS)</v>
      </c>
      <c r="E36" s="4" t="str">
        <f>IFERROR(INDEX('Item Price Summary'!I:I,MATCH($C36,'Item Price Summary'!G:G,0)),0)</f>
        <v>GFS</v>
      </c>
      <c r="F36" s="4" t="str">
        <f>IFERROR(INDEX('Item Price Summary'!J:J,MATCH($C36,'Item Price Summary'!G:G,0)),0)</f>
        <v>1350466</v>
      </c>
      <c r="G36" s="4" t="str">
        <f>IFERROR(INDEX('Item Price Summary'!K:K,MATCH($C36,'Item Price Summary'!G:G,0)),0)</f>
        <v>1X10LB</v>
      </c>
      <c r="H36" s="22">
        <f>IFERROR(INDEX('Item Price Summary'!L:L,MATCH($C36,'Item Price Summary'!G:G,0)),0)</f>
        <v>4535.8999999999996</v>
      </c>
      <c r="I36" s="4" t="str">
        <f>IFERROR(INDEX('Item Price Summary'!M:M,MATCH($C36,'Item Price Summary'!G:G,0)),0)</f>
        <v>g</v>
      </c>
      <c r="J36" s="2">
        <f>IFERROR(INDEX('Item Price Summary'!N:N,MATCH($C36,'Item Price Summary'!G:G,0)),0)</f>
        <v>76.75</v>
      </c>
      <c r="K36" s="153">
        <f>IFERROR(INDEX('Item Price Summary'!O:O,MATCH($C36,'Item Price Summary'!G:G,0)),0)</f>
        <v>1.6920567031901056E-2</v>
      </c>
      <c r="L36" s="154"/>
    </row>
    <row r="37" spans="2:12" x14ac:dyDescent="0.25">
      <c r="B37" s="21" t="s">
        <v>731</v>
      </c>
      <c r="C37" s="21" t="s">
        <v>809</v>
      </c>
      <c r="D37" s="4">
        <f>IFERROR(INDEX('Item Price Summary'!H:H,MATCH($C37,'Item Price Summary'!G:G,0)),0)</f>
        <v>0</v>
      </c>
      <c r="E37" s="4">
        <f>IFERROR(INDEX('Item Price Summary'!I:I,MATCH($C37,'Item Price Summary'!G:G,0)),0)</f>
        <v>0</v>
      </c>
      <c r="F37" s="4">
        <f>IFERROR(INDEX('Item Price Summary'!J:J,MATCH($C37,'Item Price Summary'!G:G,0)),0)</f>
        <v>0</v>
      </c>
      <c r="G37" s="4">
        <f>IFERROR(INDEX('Item Price Summary'!K:K,MATCH($C37,'Item Price Summary'!G:G,0)),0)</f>
        <v>0</v>
      </c>
      <c r="H37" s="22">
        <f>IFERROR(INDEX('Item Price Summary'!L:L,MATCH($C37,'Item Price Summary'!G:G,0)),0)</f>
        <v>0</v>
      </c>
      <c r="I37" s="4">
        <f>IFERROR(INDEX('Item Price Summary'!M:M,MATCH($C37,'Item Price Summary'!G:G,0)),0)</f>
        <v>0</v>
      </c>
      <c r="J37" s="2">
        <f>IFERROR(INDEX('Item Price Summary'!N:N,MATCH($C37,'Item Price Summary'!G:G,0)),0)</f>
        <v>0</v>
      </c>
      <c r="K37" s="153">
        <f>IFERROR(INDEX('Item Price Summary'!O:O,MATCH($C37,'Item Price Summary'!G:G,0)),0)</f>
        <v>0</v>
      </c>
      <c r="L37" s="154"/>
    </row>
    <row r="38" spans="2:12" x14ac:dyDescent="0.25">
      <c r="B38" s="21" t="s">
        <v>731</v>
      </c>
      <c r="C38" s="21" t="s">
        <v>808</v>
      </c>
      <c r="D38" s="4">
        <f>IFERROR(INDEX('Item Price Summary'!H:H,MATCH($C38,'Item Price Summary'!G:G,0)),0)</f>
        <v>0</v>
      </c>
      <c r="E38" s="4">
        <f>IFERROR(INDEX('Item Price Summary'!I:I,MATCH($C38,'Item Price Summary'!G:G,0)),0)</f>
        <v>0</v>
      </c>
      <c r="F38" s="4">
        <f>IFERROR(INDEX('Item Price Summary'!J:J,MATCH($C38,'Item Price Summary'!G:G,0)),0)</f>
        <v>0</v>
      </c>
      <c r="G38" s="4">
        <f>IFERROR(INDEX('Item Price Summary'!K:K,MATCH($C38,'Item Price Summary'!G:G,0)),0)</f>
        <v>0</v>
      </c>
      <c r="H38" s="22">
        <f>IFERROR(INDEX('Item Price Summary'!L:L,MATCH($C38,'Item Price Summary'!G:G,0)),0)</f>
        <v>0</v>
      </c>
      <c r="I38" s="4">
        <f>IFERROR(INDEX('Item Price Summary'!M:M,MATCH($C38,'Item Price Summary'!G:G,0)),0)</f>
        <v>0</v>
      </c>
      <c r="J38" s="2">
        <f>IFERROR(INDEX('Item Price Summary'!N:N,MATCH($C38,'Item Price Summary'!G:G,0)),0)</f>
        <v>0</v>
      </c>
      <c r="K38" s="153">
        <f>IFERROR(INDEX('Item Price Summary'!O:O,MATCH($C38,'Item Price Summary'!G:G,0)),0)</f>
        <v>0</v>
      </c>
      <c r="L38" s="154"/>
    </row>
    <row r="39" spans="2:12" x14ac:dyDescent="0.25">
      <c r="B39" s="21" t="s">
        <v>731</v>
      </c>
      <c r="C39" s="21" t="s">
        <v>807</v>
      </c>
      <c r="D39" s="4">
        <f>IFERROR(INDEX('Item Price Summary'!H:H,MATCH($C39,'Item Price Summary'!G:G,0)),0)</f>
        <v>0</v>
      </c>
      <c r="E39" s="4">
        <f>IFERROR(INDEX('Item Price Summary'!I:I,MATCH($C39,'Item Price Summary'!G:G,0)),0)</f>
        <v>0</v>
      </c>
      <c r="F39" s="4">
        <f>IFERROR(INDEX('Item Price Summary'!J:J,MATCH($C39,'Item Price Summary'!G:G,0)),0)</f>
        <v>0</v>
      </c>
      <c r="G39" s="4">
        <f>IFERROR(INDEX('Item Price Summary'!K:K,MATCH($C39,'Item Price Summary'!G:G,0)),0)</f>
        <v>0</v>
      </c>
      <c r="H39" s="22">
        <f>IFERROR(INDEX('Item Price Summary'!L:L,MATCH($C39,'Item Price Summary'!G:G,0)),0)</f>
        <v>0</v>
      </c>
      <c r="I39" s="4">
        <f>IFERROR(INDEX('Item Price Summary'!M:M,MATCH($C39,'Item Price Summary'!G:G,0)),0)</f>
        <v>0</v>
      </c>
      <c r="J39" s="2">
        <f>IFERROR(INDEX('Item Price Summary'!N:N,MATCH($C39,'Item Price Summary'!G:G,0)),0)</f>
        <v>0</v>
      </c>
      <c r="K39" s="153">
        <f>IFERROR(INDEX('Item Price Summary'!O:O,MATCH($C39,'Item Price Summary'!G:G,0)),0)</f>
        <v>0</v>
      </c>
      <c r="L39" s="154"/>
    </row>
    <row r="40" spans="2:12" x14ac:dyDescent="0.25">
      <c r="B40" s="21" t="s">
        <v>731</v>
      </c>
      <c r="C40" s="21" t="s">
        <v>812</v>
      </c>
      <c r="D40" s="4">
        <f>IFERROR(INDEX('Item Price Summary'!H:H,MATCH($C40,'Item Price Summary'!G:G,0)),0)</f>
        <v>0</v>
      </c>
      <c r="E40" s="4">
        <f>IFERROR(INDEX('Item Price Summary'!I:I,MATCH($C40,'Item Price Summary'!G:G,0)),0)</f>
        <v>0</v>
      </c>
      <c r="F40" s="4">
        <f>IFERROR(INDEX('Item Price Summary'!J:J,MATCH($C40,'Item Price Summary'!G:G,0)),0)</f>
        <v>0</v>
      </c>
      <c r="G40" s="4">
        <f>IFERROR(INDEX('Item Price Summary'!K:K,MATCH($C40,'Item Price Summary'!G:G,0)),0)</f>
        <v>0</v>
      </c>
      <c r="H40" s="22">
        <f>IFERROR(INDEX('Item Price Summary'!L:L,MATCH($C40,'Item Price Summary'!G:G,0)),0)</f>
        <v>0</v>
      </c>
      <c r="I40" s="4">
        <f>IFERROR(INDEX('Item Price Summary'!M:M,MATCH($C40,'Item Price Summary'!G:G,0)),0)</f>
        <v>0</v>
      </c>
      <c r="J40" s="2">
        <f>IFERROR(INDEX('Item Price Summary'!N:N,MATCH($C40,'Item Price Summary'!G:G,0)),0)</f>
        <v>0</v>
      </c>
      <c r="K40" s="153">
        <f>IFERROR(INDEX('Item Price Summary'!O:O,MATCH($C40,'Item Price Summary'!G:G,0)),0)</f>
        <v>0</v>
      </c>
      <c r="L40" s="154"/>
    </row>
    <row r="41" spans="2:12" x14ac:dyDescent="0.25">
      <c r="B41" s="21" t="s">
        <v>731</v>
      </c>
      <c r="C41" s="21" t="s">
        <v>805</v>
      </c>
      <c r="D41" s="4">
        <f>IFERROR(INDEX('Item Price Summary'!H:H,MATCH($C41,'Item Price Summary'!G:G,0)),0)</f>
        <v>0</v>
      </c>
      <c r="E41" s="4">
        <f>IFERROR(INDEX('Item Price Summary'!I:I,MATCH($C41,'Item Price Summary'!G:G,0)),0)</f>
        <v>0</v>
      </c>
      <c r="F41" s="4">
        <f>IFERROR(INDEX('Item Price Summary'!J:J,MATCH($C41,'Item Price Summary'!G:G,0)),0)</f>
        <v>0</v>
      </c>
      <c r="G41" s="4">
        <f>IFERROR(INDEX('Item Price Summary'!K:K,MATCH($C41,'Item Price Summary'!G:G,0)),0)</f>
        <v>0</v>
      </c>
      <c r="H41" s="22">
        <f>IFERROR(INDEX('Item Price Summary'!L:L,MATCH($C41,'Item Price Summary'!G:G,0)),0)</f>
        <v>0</v>
      </c>
      <c r="I41" s="4">
        <f>IFERROR(INDEX('Item Price Summary'!M:M,MATCH($C41,'Item Price Summary'!G:G,0)),0)</f>
        <v>0</v>
      </c>
      <c r="J41" s="2">
        <f>IFERROR(INDEX('Item Price Summary'!N:N,MATCH($C41,'Item Price Summary'!G:G,0)),0)</f>
        <v>0</v>
      </c>
      <c r="K41" s="153">
        <f>IFERROR(INDEX('Item Price Summary'!O:O,MATCH($C41,'Item Price Summary'!G:G,0)),0)</f>
        <v>0</v>
      </c>
      <c r="L41" s="154"/>
    </row>
    <row r="42" spans="2:12" x14ac:dyDescent="0.25">
      <c r="B42" s="21" t="s">
        <v>731</v>
      </c>
      <c r="C42" s="21" t="s">
        <v>810</v>
      </c>
      <c r="D42" s="4">
        <f>IFERROR(INDEX('Item Price Summary'!H:H,MATCH($C42,'Item Price Summary'!G:G,0)),0)</f>
        <v>0</v>
      </c>
      <c r="E42" s="4">
        <f>IFERROR(INDEX('Item Price Summary'!I:I,MATCH($C42,'Item Price Summary'!G:G,0)),0)</f>
        <v>0</v>
      </c>
      <c r="F42" s="4">
        <f>IFERROR(INDEX('Item Price Summary'!J:J,MATCH($C42,'Item Price Summary'!G:G,0)),0)</f>
        <v>0</v>
      </c>
      <c r="G42" s="4">
        <f>IFERROR(INDEX('Item Price Summary'!K:K,MATCH($C42,'Item Price Summary'!G:G,0)),0)</f>
        <v>0</v>
      </c>
      <c r="H42" s="22">
        <f>IFERROR(INDEX('Item Price Summary'!L:L,MATCH($C42,'Item Price Summary'!G:G,0)),0)</f>
        <v>0</v>
      </c>
      <c r="I42" s="4">
        <f>IFERROR(INDEX('Item Price Summary'!M:M,MATCH($C42,'Item Price Summary'!G:G,0)),0)</f>
        <v>0</v>
      </c>
      <c r="J42" s="2">
        <f>IFERROR(INDEX('Item Price Summary'!N:N,MATCH($C42,'Item Price Summary'!G:G,0)),0)</f>
        <v>0</v>
      </c>
      <c r="K42" s="153">
        <f>IFERROR(INDEX('Item Price Summary'!O:O,MATCH($C42,'Item Price Summary'!G:G,0)),0)</f>
        <v>0</v>
      </c>
      <c r="L42" s="154"/>
    </row>
    <row r="43" spans="2:12" x14ac:dyDescent="0.25">
      <c r="B43" s="21" t="s">
        <v>731</v>
      </c>
      <c r="C43" s="21" t="s">
        <v>458</v>
      </c>
      <c r="D43" s="4">
        <f>IFERROR(INDEX('Item Price Summary'!H:H,MATCH($C43,'Item Price Summary'!G:G,0)),0)</f>
        <v>0</v>
      </c>
      <c r="E43" s="4">
        <f>IFERROR(INDEX('Item Price Summary'!I:I,MATCH($C43,'Item Price Summary'!G:G,0)),0)</f>
        <v>0</v>
      </c>
      <c r="F43" s="4">
        <f>IFERROR(INDEX('Item Price Summary'!J:J,MATCH($C43,'Item Price Summary'!G:G,0)),0)</f>
        <v>0</v>
      </c>
      <c r="G43" s="4">
        <f>IFERROR(INDEX('Item Price Summary'!K:K,MATCH($C43,'Item Price Summary'!G:G,0)),0)</f>
        <v>0</v>
      </c>
      <c r="H43" s="22">
        <f>IFERROR(INDEX('Item Price Summary'!L:L,MATCH($C43,'Item Price Summary'!G:G,0)),0)</f>
        <v>0</v>
      </c>
      <c r="I43" s="4">
        <f>IFERROR(INDEX('Item Price Summary'!M:M,MATCH($C43,'Item Price Summary'!G:G,0)),0)</f>
        <v>0</v>
      </c>
      <c r="J43" s="2">
        <f>IFERROR(INDEX('Item Price Summary'!N:N,MATCH($C43,'Item Price Summary'!G:G,0)),0)</f>
        <v>0</v>
      </c>
      <c r="K43" s="153">
        <f>IFERROR(INDEX('Item Price Summary'!O:O,MATCH($C43,'Item Price Summary'!G:G,0)),0)</f>
        <v>0</v>
      </c>
      <c r="L43" s="154"/>
    </row>
    <row r="44" spans="2:12" x14ac:dyDescent="0.25">
      <c r="B44" s="21" t="s">
        <v>731</v>
      </c>
      <c r="C44" s="21" t="s">
        <v>804</v>
      </c>
      <c r="D44" s="4">
        <f>IFERROR(INDEX('Item Price Summary'!H:H,MATCH($C44,'Item Price Summary'!G:G,0)),0)</f>
        <v>0</v>
      </c>
      <c r="E44" s="4">
        <f>IFERROR(INDEX('Item Price Summary'!I:I,MATCH($C44,'Item Price Summary'!G:G,0)),0)</f>
        <v>0</v>
      </c>
      <c r="F44" s="4">
        <f>IFERROR(INDEX('Item Price Summary'!J:J,MATCH($C44,'Item Price Summary'!G:G,0)),0)</f>
        <v>0</v>
      </c>
      <c r="G44" s="4">
        <f>IFERROR(INDEX('Item Price Summary'!K:K,MATCH($C44,'Item Price Summary'!G:G,0)),0)</f>
        <v>0</v>
      </c>
      <c r="H44" s="22">
        <f>IFERROR(INDEX('Item Price Summary'!L:L,MATCH($C44,'Item Price Summary'!G:G,0)),0)</f>
        <v>0</v>
      </c>
      <c r="I44" s="4">
        <f>IFERROR(INDEX('Item Price Summary'!M:M,MATCH($C44,'Item Price Summary'!G:G,0)),0)</f>
        <v>0</v>
      </c>
      <c r="J44" s="2">
        <f>IFERROR(INDEX('Item Price Summary'!N:N,MATCH($C44,'Item Price Summary'!G:G,0)),0)</f>
        <v>0</v>
      </c>
      <c r="K44" s="153">
        <f>IFERROR(INDEX('Item Price Summary'!O:O,MATCH($C44,'Item Price Summary'!G:G,0)),0)</f>
        <v>0</v>
      </c>
      <c r="L44" s="154"/>
    </row>
    <row r="45" spans="2:12" x14ac:dyDescent="0.25">
      <c r="B45" s="21" t="s">
        <v>731</v>
      </c>
      <c r="C45" s="21" t="s">
        <v>806</v>
      </c>
      <c r="D45" s="4">
        <f>IFERROR(INDEX('Item Price Summary'!H:H,MATCH($C45,'Item Price Summary'!G:G,0)),0)</f>
        <v>0</v>
      </c>
      <c r="E45" s="4">
        <f>IFERROR(INDEX('Item Price Summary'!I:I,MATCH($C45,'Item Price Summary'!G:G,0)),0)</f>
        <v>0</v>
      </c>
      <c r="F45" s="4">
        <f>IFERROR(INDEX('Item Price Summary'!J:J,MATCH($C45,'Item Price Summary'!G:G,0)),0)</f>
        <v>0</v>
      </c>
      <c r="G45" s="4">
        <f>IFERROR(INDEX('Item Price Summary'!K:K,MATCH($C45,'Item Price Summary'!G:G,0)),0)</f>
        <v>0</v>
      </c>
      <c r="H45" s="22">
        <f>IFERROR(INDEX('Item Price Summary'!L:L,MATCH($C45,'Item Price Summary'!G:G,0)),0)</f>
        <v>0</v>
      </c>
      <c r="I45" s="4">
        <f>IFERROR(INDEX('Item Price Summary'!M:M,MATCH($C45,'Item Price Summary'!G:G,0)),0)</f>
        <v>0</v>
      </c>
      <c r="J45" s="2">
        <f>IFERROR(INDEX('Item Price Summary'!N:N,MATCH($C45,'Item Price Summary'!G:G,0)),0)</f>
        <v>0</v>
      </c>
      <c r="K45" s="153">
        <f>IFERROR(INDEX('Item Price Summary'!O:O,MATCH($C45,'Item Price Summary'!G:G,0)),0)</f>
        <v>0</v>
      </c>
      <c r="L45" s="154"/>
    </row>
    <row r="46" spans="2:12" ht="15" customHeight="1" x14ac:dyDescent="0.25">
      <c r="B46" s="21" t="s">
        <v>731</v>
      </c>
      <c r="C46" s="21" t="s">
        <v>457</v>
      </c>
      <c r="D46" s="4">
        <f>IFERROR(INDEX('Item Price Summary'!H:H,MATCH($C46,'Item Price Summary'!G:G,0)),0)</f>
        <v>0</v>
      </c>
      <c r="E46" s="4">
        <f>IFERROR(INDEX('Item Price Summary'!I:I,MATCH($C46,'Item Price Summary'!G:G,0)),0)</f>
        <v>0</v>
      </c>
      <c r="F46" s="4">
        <f>IFERROR(INDEX('Item Price Summary'!J:J,MATCH($C46,'Item Price Summary'!G:G,0)),0)</f>
        <v>0</v>
      </c>
      <c r="G46" s="4">
        <f>IFERROR(INDEX('Item Price Summary'!K:K,MATCH($C46,'Item Price Summary'!G:G,0)),0)</f>
        <v>0</v>
      </c>
      <c r="H46" s="22">
        <f>IFERROR(INDEX('Item Price Summary'!L:L,MATCH($C46,'Item Price Summary'!G:G,0)),0)</f>
        <v>0</v>
      </c>
      <c r="I46" s="4">
        <f>IFERROR(INDEX('Item Price Summary'!M:M,MATCH($C46,'Item Price Summary'!G:G,0)),0)</f>
        <v>0</v>
      </c>
      <c r="J46" s="2">
        <f>IFERROR(INDEX('Item Price Summary'!N:N,MATCH($C46,'Item Price Summary'!G:G,0)),0)</f>
        <v>0</v>
      </c>
      <c r="K46" s="153">
        <f>IFERROR(INDEX('Item Price Summary'!O:O,MATCH($C46,'Item Price Summary'!G:G,0)),0)</f>
        <v>0</v>
      </c>
      <c r="L46" s="154"/>
    </row>
    <row r="47" spans="2:12" x14ac:dyDescent="0.25">
      <c r="B47" s="21" t="s">
        <v>731</v>
      </c>
      <c r="C47" s="21" t="s">
        <v>456</v>
      </c>
      <c r="D47" s="4">
        <f>IFERROR(INDEX('Item Price Summary'!H:H,MATCH($C47,'Item Price Summary'!G:G,0)),0)</f>
        <v>0</v>
      </c>
      <c r="E47" s="4">
        <f>IFERROR(INDEX('Item Price Summary'!I:I,MATCH($C47,'Item Price Summary'!G:G,0)),0)</f>
        <v>0</v>
      </c>
      <c r="F47" s="4">
        <f>IFERROR(INDEX('Item Price Summary'!J:J,MATCH($C47,'Item Price Summary'!G:G,0)),0)</f>
        <v>0</v>
      </c>
      <c r="G47" s="4">
        <f>IFERROR(INDEX('Item Price Summary'!K:K,MATCH($C47,'Item Price Summary'!G:G,0)),0)</f>
        <v>0</v>
      </c>
      <c r="H47" s="22">
        <f>IFERROR(INDEX('Item Price Summary'!L:L,MATCH($C47,'Item Price Summary'!G:G,0)),0)</f>
        <v>0</v>
      </c>
      <c r="I47" s="4">
        <f>IFERROR(INDEX('Item Price Summary'!M:M,MATCH($C47,'Item Price Summary'!G:G,0)),0)</f>
        <v>0</v>
      </c>
      <c r="J47" s="2">
        <f>IFERROR(INDEX('Item Price Summary'!N:N,MATCH($C47,'Item Price Summary'!G:G,0)),0)</f>
        <v>0</v>
      </c>
      <c r="K47" s="153">
        <f>IFERROR(INDEX('Item Price Summary'!O:O,MATCH($C47,'Item Price Summary'!G:G,0)),0)</f>
        <v>0</v>
      </c>
      <c r="L47" s="154"/>
    </row>
    <row r="48" spans="2:12" x14ac:dyDescent="0.25">
      <c r="B48" s="21"/>
      <c r="C48" s="21"/>
      <c r="D48" s="4">
        <f>IFERROR(INDEX('Item Price Summary'!H:H,MATCH($C48,'Item Price Summary'!G:G,0)),0)</f>
        <v>0</v>
      </c>
      <c r="E48" s="4">
        <f>IFERROR(INDEX('Item Price Summary'!I:I,MATCH($C48,'Item Price Summary'!G:G,0)),0)</f>
        <v>0</v>
      </c>
      <c r="F48" s="4">
        <f>IFERROR(INDEX('Item Price Summary'!J:J,MATCH($C48,'Item Price Summary'!G:G,0)),0)</f>
        <v>0</v>
      </c>
      <c r="G48" s="4">
        <f>IFERROR(INDEX('Item Price Summary'!K:K,MATCH($C48,'Item Price Summary'!G:G,0)),0)</f>
        <v>0</v>
      </c>
      <c r="H48" s="22">
        <f>IFERROR(INDEX('Item Price Summary'!L:L,MATCH($C48,'Item Price Summary'!G:G,0)),0)</f>
        <v>0</v>
      </c>
      <c r="I48" s="4">
        <f>IFERROR(INDEX('Item Price Summary'!M:M,MATCH($C48,'Item Price Summary'!G:G,0)),0)</f>
        <v>0</v>
      </c>
      <c r="J48" s="2">
        <f>IFERROR(INDEX('Item Price Summary'!N:N,MATCH($C48,'Item Price Summary'!G:G,0)),0)</f>
        <v>0</v>
      </c>
      <c r="K48" s="153">
        <f>IFERROR(INDEX('Item Price Summary'!O:O,MATCH($C48,'Item Price Summary'!G:G,0)),0)</f>
        <v>0</v>
      </c>
      <c r="L48" s="154"/>
    </row>
    <row r="49" spans="2:12" x14ac:dyDescent="0.25">
      <c r="B49" s="21"/>
      <c r="C49" s="21"/>
      <c r="D49" s="4">
        <f>IFERROR(INDEX('Item Price Summary'!H:H,MATCH($C49,'Item Price Summary'!G:G,0)),0)</f>
        <v>0</v>
      </c>
      <c r="E49" s="4">
        <f>IFERROR(INDEX('Item Price Summary'!I:I,MATCH($C49,'Item Price Summary'!G:G,0)),0)</f>
        <v>0</v>
      </c>
      <c r="F49" s="4">
        <f>IFERROR(INDEX('Item Price Summary'!J:J,MATCH($C49,'Item Price Summary'!G:G,0)),0)</f>
        <v>0</v>
      </c>
      <c r="G49" s="4">
        <f>IFERROR(INDEX('Item Price Summary'!K:K,MATCH($C49,'Item Price Summary'!G:G,0)),0)</f>
        <v>0</v>
      </c>
      <c r="H49" s="22">
        <f>IFERROR(INDEX('Item Price Summary'!L:L,MATCH($C49,'Item Price Summary'!G:G,0)),0)</f>
        <v>0</v>
      </c>
      <c r="I49" s="4">
        <f>IFERROR(INDEX('Item Price Summary'!M:M,MATCH($C49,'Item Price Summary'!G:G,0)),0)</f>
        <v>0</v>
      </c>
      <c r="J49" s="2">
        <f>IFERROR(INDEX('Item Price Summary'!N:N,MATCH($C49,'Item Price Summary'!G:G,0)),0)</f>
        <v>0</v>
      </c>
      <c r="K49" s="153">
        <f>IFERROR(INDEX('Item Price Summary'!O:O,MATCH($C49,'Item Price Summary'!G:G,0)),0)</f>
        <v>0</v>
      </c>
      <c r="L49" s="154"/>
    </row>
    <row r="50" spans="2:12" x14ac:dyDescent="0.25">
      <c r="B50" s="21"/>
      <c r="C50" s="21"/>
      <c r="D50" s="4">
        <f>IFERROR(INDEX('Item Price Summary'!H:H,MATCH($C50,'Item Price Summary'!G:G,0)),0)</f>
        <v>0</v>
      </c>
      <c r="E50" s="4">
        <f>IFERROR(INDEX('Item Price Summary'!I:I,MATCH($C50,'Item Price Summary'!G:G,0)),0)</f>
        <v>0</v>
      </c>
      <c r="F50" s="4">
        <f>IFERROR(INDEX('Item Price Summary'!J:J,MATCH($C50,'Item Price Summary'!G:G,0)),0)</f>
        <v>0</v>
      </c>
      <c r="G50" s="4">
        <f>IFERROR(INDEX('Item Price Summary'!K:K,MATCH($C50,'Item Price Summary'!G:G,0)),0)</f>
        <v>0</v>
      </c>
      <c r="H50" s="22">
        <f>IFERROR(INDEX('Item Price Summary'!L:L,MATCH($C50,'Item Price Summary'!G:G,0)),0)</f>
        <v>0</v>
      </c>
      <c r="I50" s="4">
        <f>IFERROR(INDEX('Item Price Summary'!M:M,MATCH($C50,'Item Price Summary'!G:G,0)),0)</f>
        <v>0</v>
      </c>
      <c r="J50" s="2">
        <f>IFERROR(INDEX('Item Price Summary'!N:N,MATCH($C50,'Item Price Summary'!G:G,0)),0)</f>
        <v>0</v>
      </c>
      <c r="K50" s="153">
        <f>IFERROR(INDEX('Item Price Summary'!O:O,MATCH($C50,'Item Price Summary'!G:G,0)),0)</f>
        <v>0</v>
      </c>
      <c r="L50" s="154"/>
    </row>
    <row r="51" spans="2:12" x14ac:dyDescent="0.25">
      <c r="B51" s="21"/>
      <c r="C51" s="21"/>
      <c r="D51" s="4">
        <f>IFERROR(INDEX('Item Price Summary'!H:H,MATCH($C51,'Item Price Summary'!G:G,0)),0)</f>
        <v>0</v>
      </c>
      <c r="E51" s="4">
        <f>IFERROR(INDEX('Item Price Summary'!I:I,MATCH($C51,'Item Price Summary'!G:G,0)),0)</f>
        <v>0</v>
      </c>
      <c r="F51" s="4">
        <f>IFERROR(INDEX('Item Price Summary'!J:J,MATCH($C51,'Item Price Summary'!G:G,0)),0)</f>
        <v>0</v>
      </c>
      <c r="G51" s="4">
        <f>IFERROR(INDEX('Item Price Summary'!K:K,MATCH($C51,'Item Price Summary'!G:G,0)),0)</f>
        <v>0</v>
      </c>
      <c r="H51" s="22">
        <f>IFERROR(INDEX('Item Price Summary'!L:L,MATCH($C51,'Item Price Summary'!G:G,0)),0)</f>
        <v>0</v>
      </c>
      <c r="I51" s="4">
        <f>IFERROR(INDEX('Item Price Summary'!M:M,MATCH($C51,'Item Price Summary'!G:G,0)),0)</f>
        <v>0</v>
      </c>
      <c r="J51" s="2">
        <f>IFERROR(INDEX('Item Price Summary'!N:N,MATCH($C51,'Item Price Summary'!G:G,0)),0)</f>
        <v>0</v>
      </c>
      <c r="K51" s="153">
        <f>IFERROR(INDEX('Item Price Summary'!O:O,MATCH($C51,'Item Price Summary'!G:G,0)),0)</f>
        <v>0</v>
      </c>
      <c r="L51" s="154"/>
    </row>
    <row r="52" spans="2:12" x14ac:dyDescent="0.25">
      <c r="B52" s="21"/>
      <c r="C52" s="21"/>
      <c r="D52" s="4">
        <f>IFERROR(INDEX('Item Price Summary'!H:H,MATCH($C52,'Item Price Summary'!G:G,0)),0)</f>
        <v>0</v>
      </c>
      <c r="E52" s="4">
        <f>IFERROR(INDEX('Item Price Summary'!I:I,MATCH($C52,'Item Price Summary'!G:G,0)),0)</f>
        <v>0</v>
      </c>
      <c r="F52" s="4">
        <f>IFERROR(INDEX('Item Price Summary'!J:J,MATCH($C52,'Item Price Summary'!G:G,0)),0)</f>
        <v>0</v>
      </c>
      <c r="G52" s="4">
        <f>IFERROR(INDEX('Item Price Summary'!K:K,MATCH($C52,'Item Price Summary'!G:G,0)),0)</f>
        <v>0</v>
      </c>
      <c r="H52" s="22">
        <f>IFERROR(INDEX('Item Price Summary'!L:L,MATCH($C52,'Item Price Summary'!G:G,0)),0)</f>
        <v>0</v>
      </c>
      <c r="I52" s="4">
        <f>IFERROR(INDEX('Item Price Summary'!M:M,MATCH($C52,'Item Price Summary'!G:G,0)),0)</f>
        <v>0</v>
      </c>
      <c r="J52" s="2">
        <f>IFERROR(INDEX('Item Price Summary'!N:N,MATCH($C52,'Item Price Summary'!G:G,0)),0)</f>
        <v>0</v>
      </c>
      <c r="K52" s="153">
        <f>IFERROR(INDEX('Item Price Summary'!O:O,MATCH($C52,'Item Price Summary'!G:G,0)),0)</f>
        <v>0</v>
      </c>
      <c r="L52" s="154"/>
    </row>
    <row r="53" spans="2:12" x14ac:dyDescent="0.25">
      <c r="B53" s="21"/>
      <c r="C53" s="21"/>
      <c r="D53" s="4">
        <f>IFERROR(INDEX('Item Price Summary'!H:H,MATCH($C53,'Item Price Summary'!G:G,0)),0)</f>
        <v>0</v>
      </c>
      <c r="E53" s="4">
        <f>IFERROR(INDEX('Item Price Summary'!I:I,MATCH($C53,'Item Price Summary'!G:G,0)),0)</f>
        <v>0</v>
      </c>
      <c r="F53" s="4">
        <f>IFERROR(INDEX('Item Price Summary'!J:J,MATCH($C53,'Item Price Summary'!G:G,0)),0)</f>
        <v>0</v>
      </c>
      <c r="G53" s="4">
        <f>IFERROR(INDEX('Item Price Summary'!K:K,MATCH($C53,'Item Price Summary'!G:G,0)),0)</f>
        <v>0</v>
      </c>
      <c r="H53" s="22">
        <f>IFERROR(INDEX('Item Price Summary'!L:L,MATCH($C53,'Item Price Summary'!G:G,0)),0)</f>
        <v>0</v>
      </c>
      <c r="I53" s="4">
        <f>IFERROR(INDEX('Item Price Summary'!M:M,MATCH($C53,'Item Price Summary'!G:G,0)),0)</f>
        <v>0</v>
      </c>
      <c r="J53" s="2">
        <f>IFERROR(INDEX('Item Price Summary'!N:N,MATCH($C53,'Item Price Summary'!G:G,0)),0)</f>
        <v>0</v>
      </c>
      <c r="K53" s="153">
        <f>IFERROR(INDEX('Item Price Summary'!O:O,MATCH($C53,'Item Price Summary'!G:G,0)),0)</f>
        <v>0</v>
      </c>
      <c r="L53" s="154"/>
    </row>
    <row r="54" spans="2:12" x14ac:dyDescent="0.25">
      <c r="B54" s="21"/>
      <c r="C54" s="21"/>
      <c r="D54" s="4">
        <f>IFERROR(INDEX('Item Price Summary'!H:H,MATCH($C54,'Item Price Summary'!G:G,0)),0)</f>
        <v>0</v>
      </c>
      <c r="E54" s="4">
        <f>IFERROR(INDEX('Item Price Summary'!I:I,MATCH($C54,'Item Price Summary'!G:G,0)),0)</f>
        <v>0</v>
      </c>
      <c r="F54" s="4">
        <f>IFERROR(INDEX('Item Price Summary'!J:J,MATCH($C54,'Item Price Summary'!G:G,0)),0)</f>
        <v>0</v>
      </c>
      <c r="G54" s="4">
        <f>IFERROR(INDEX('Item Price Summary'!K:K,MATCH($C54,'Item Price Summary'!G:G,0)),0)</f>
        <v>0</v>
      </c>
      <c r="H54" s="22">
        <f>IFERROR(INDEX('Item Price Summary'!L:L,MATCH($C54,'Item Price Summary'!G:G,0)),0)</f>
        <v>0</v>
      </c>
      <c r="I54" s="4">
        <f>IFERROR(INDEX('Item Price Summary'!M:M,MATCH($C54,'Item Price Summary'!G:G,0)),0)</f>
        <v>0</v>
      </c>
      <c r="J54" s="2">
        <f>IFERROR(INDEX('Item Price Summary'!N:N,MATCH($C54,'Item Price Summary'!G:G,0)),0)</f>
        <v>0</v>
      </c>
      <c r="K54" s="153">
        <f>IFERROR(INDEX('Item Price Summary'!O:O,MATCH($C54,'Item Price Summary'!G:G,0)),0)</f>
        <v>0</v>
      </c>
      <c r="L54" s="154"/>
    </row>
    <row r="55" spans="2:12" x14ac:dyDescent="0.25">
      <c r="B55" s="21"/>
      <c r="C55" s="21"/>
      <c r="D55" s="4">
        <f>IFERROR(INDEX('Item Price Summary'!H:H,MATCH($C55,'Item Price Summary'!G:G,0)),0)</f>
        <v>0</v>
      </c>
      <c r="E55" s="4">
        <f>IFERROR(INDEX('Item Price Summary'!I:I,MATCH($C55,'Item Price Summary'!G:G,0)),0)</f>
        <v>0</v>
      </c>
      <c r="F55" s="4">
        <f>IFERROR(INDEX('Item Price Summary'!J:J,MATCH($C55,'Item Price Summary'!G:G,0)),0)</f>
        <v>0</v>
      </c>
      <c r="G55" s="4">
        <f>IFERROR(INDEX('Item Price Summary'!K:K,MATCH($C55,'Item Price Summary'!G:G,0)),0)</f>
        <v>0</v>
      </c>
      <c r="H55" s="22">
        <f>IFERROR(INDEX('Item Price Summary'!L:L,MATCH($C55,'Item Price Summary'!G:G,0)),0)</f>
        <v>0</v>
      </c>
      <c r="I55" s="4">
        <f>IFERROR(INDEX('Item Price Summary'!M:M,MATCH($C55,'Item Price Summary'!G:G,0)),0)</f>
        <v>0</v>
      </c>
      <c r="J55" s="2">
        <f>IFERROR(INDEX('Item Price Summary'!N:N,MATCH($C55,'Item Price Summary'!G:G,0)),0)</f>
        <v>0</v>
      </c>
      <c r="K55" s="153">
        <f>IFERROR(INDEX('Item Price Summary'!O:O,MATCH($C55,'Item Price Summary'!G:G,0)),0)</f>
        <v>0</v>
      </c>
      <c r="L55" s="154"/>
    </row>
    <row r="56" spans="2:12" x14ac:dyDescent="0.25">
      <c r="B56" s="21"/>
      <c r="C56" s="21"/>
      <c r="D56" s="4">
        <f>IFERROR(INDEX('Item Price Summary'!H:H,MATCH($C56,'Item Price Summary'!G:G,0)),0)</f>
        <v>0</v>
      </c>
      <c r="E56" s="4">
        <f>IFERROR(INDEX('Item Price Summary'!I:I,MATCH($C56,'Item Price Summary'!G:G,0)),0)</f>
        <v>0</v>
      </c>
      <c r="F56" s="4">
        <f>IFERROR(INDEX('Item Price Summary'!J:J,MATCH($C56,'Item Price Summary'!G:G,0)),0)</f>
        <v>0</v>
      </c>
      <c r="G56" s="4">
        <f>IFERROR(INDEX('Item Price Summary'!K:K,MATCH($C56,'Item Price Summary'!G:G,0)),0)</f>
        <v>0</v>
      </c>
      <c r="H56" s="22">
        <f>IFERROR(INDEX('Item Price Summary'!L:L,MATCH($C56,'Item Price Summary'!G:G,0)),0)</f>
        <v>0</v>
      </c>
      <c r="I56" s="4">
        <f>IFERROR(INDEX('Item Price Summary'!M:M,MATCH($C56,'Item Price Summary'!G:G,0)),0)</f>
        <v>0</v>
      </c>
      <c r="J56" s="2">
        <f>IFERROR(INDEX('Item Price Summary'!N:N,MATCH($C56,'Item Price Summary'!G:G,0)),0)</f>
        <v>0</v>
      </c>
      <c r="K56" s="153">
        <f>IFERROR(INDEX('Item Price Summary'!O:O,MATCH($C56,'Item Price Summary'!G:G,0)),0)</f>
        <v>0</v>
      </c>
      <c r="L56" s="154"/>
    </row>
    <row r="57" spans="2:12" x14ac:dyDescent="0.25">
      <c r="B57" s="21"/>
      <c r="C57" s="21"/>
      <c r="D57" s="4">
        <f>IFERROR(INDEX('Item Price Summary'!H:H,MATCH($C57,'Item Price Summary'!G:G,0)),0)</f>
        <v>0</v>
      </c>
      <c r="E57" s="4">
        <f>IFERROR(INDEX('Item Price Summary'!I:I,MATCH($C57,'Item Price Summary'!G:G,0)),0)</f>
        <v>0</v>
      </c>
      <c r="F57" s="4">
        <f>IFERROR(INDEX('Item Price Summary'!J:J,MATCH($C57,'Item Price Summary'!G:G,0)),0)</f>
        <v>0</v>
      </c>
      <c r="G57" s="4">
        <f>IFERROR(INDEX('Item Price Summary'!K:K,MATCH($C57,'Item Price Summary'!G:G,0)),0)</f>
        <v>0</v>
      </c>
      <c r="H57" s="22">
        <f>IFERROR(INDEX('Item Price Summary'!L:L,MATCH($C57,'Item Price Summary'!G:G,0)),0)</f>
        <v>0</v>
      </c>
      <c r="I57" s="4">
        <f>IFERROR(INDEX('Item Price Summary'!M:M,MATCH($C57,'Item Price Summary'!G:G,0)),0)</f>
        <v>0</v>
      </c>
      <c r="J57" s="2">
        <f>IFERROR(INDEX('Item Price Summary'!N:N,MATCH($C57,'Item Price Summary'!G:G,0)),0)</f>
        <v>0</v>
      </c>
      <c r="K57" s="153">
        <f>IFERROR(INDEX('Item Price Summary'!O:O,MATCH($C57,'Item Price Summary'!G:G,0)),0)</f>
        <v>0</v>
      </c>
      <c r="L57" s="154"/>
    </row>
    <row r="58" spans="2:12" x14ac:dyDescent="0.25">
      <c r="B58" s="21"/>
      <c r="C58" s="21"/>
      <c r="D58" s="4">
        <f>IFERROR(INDEX('Item Price Summary'!H:H,MATCH($C58,'Item Price Summary'!G:G,0)),0)</f>
        <v>0</v>
      </c>
      <c r="E58" s="4">
        <f>IFERROR(INDEX('Item Price Summary'!I:I,MATCH($C58,'Item Price Summary'!G:G,0)),0)</f>
        <v>0</v>
      </c>
      <c r="F58" s="4">
        <f>IFERROR(INDEX('Item Price Summary'!J:J,MATCH($C58,'Item Price Summary'!G:G,0)),0)</f>
        <v>0</v>
      </c>
      <c r="G58" s="4">
        <f>IFERROR(INDEX('Item Price Summary'!K:K,MATCH($C58,'Item Price Summary'!G:G,0)),0)</f>
        <v>0</v>
      </c>
      <c r="H58" s="22">
        <f>IFERROR(INDEX('Item Price Summary'!L:L,MATCH($C58,'Item Price Summary'!G:G,0)),0)</f>
        <v>0</v>
      </c>
      <c r="I58" s="4">
        <f>IFERROR(INDEX('Item Price Summary'!M:M,MATCH($C58,'Item Price Summary'!G:G,0)),0)</f>
        <v>0</v>
      </c>
      <c r="J58" s="2">
        <f>IFERROR(INDEX('Item Price Summary'!N:N,MATCH($C58,'Item Price Summary'!G:G,0)),0)</f>
        <v>0</v>
      </c>
      <c r="K58" s="153">
        <f>IFERROR(INDEX('Item Price Summary'!O:O,MATCH($C58,'Item Price Summary'!G:G,0)),0)</f>
        <v>0</v>
      </c>
      <c r="L58" s="154"/>
    </row>
    <row r="59" spans="2:12" x14ac:dyDescent="0.25">
      <c r="B59" s="21"/>
      <c r="C59" s="21"/>
      <c r="D59" s="4">
        <f>IFERROR(INDEX('Item Price Summary'!H:H,MATCH($C59,'Item Price Summary'!G:G,0)),0)</f>
        <v>0</v>
      </c>
      <c r="E59" s="4">
        <f>IFERROR(INDEX('Item Price Summary'!I:I,MATCH($C59,'Item Price Summary'!G:G,0)),0)</f>
        <v>0</v>
      </c>
      <c r="F59" s="4">
        <f>IFERROR(INDEX('Item Price Summary'!J:J,MATCH($C59,'Item Price Summary'!G:G,0)),0)</f>
        <v>0</v>
      </c>
      <c r="G59" s="4">
        <f>IFERROR(INDEX('Item Price Summary'!K:K,MATCH($C59,'Item Price Summary'!G:G,0)),0)</f>
        <v>0</v>
      </c>
      <c r="H59" s="22">
        <f>IFERROR(INDEX('Item Price Summary'!L:L,MATCH($C59,'Item Price Summary'!G:G,0)),0)</f>
        <v>0</v>
      </c>
      <c r="I59" s="4">
        <f>IFERROR(INDEX('Item Price Summary'!M:M,MATCH($C59,'Item Price Summary'!G:G,0)),0)</f>
        <v>0</v>
      </c>
      <c r="J59" s="2">
        <f>IFERROR(INDEX('Item Price Summary'!N:N,MATCH($C59,'Item Price Summary'!G:G,0)),0)</f>
        <v>0</v>
      </c>
      <c r="K59" s="153">
        <f>IFERROR(INDEX('Item Price Summary'!O:O,MATCH($C59,'Item Price Summary'!G:G,0)),0)</f>
        <v>0</v>
      </c>
      <c r="L59" s="154"/>
    </row>
    <row r="60" spans="2:12" x14ac:dyDescent="0.25">
      <c r="B60" s="21"/>
      <c r="C60" s="21"/>
      <c r="D60" s="4">
        <f>IFERROR(INDEX('Item Price Summary'!H:H,MATCH($C60,'Item Price Summary'!G:G,0)),0)</f>
        <v>0</v>
      </c>
      <c r="E60" s="4">
        <f>IFERROR(INDEX('Item Price Summary'!I:I,MATCH($C60,'Item Price Summary'!G:G,0)),0)</f>
        <v>0</v>
      </c>
      <c r="F60" s="4">
        <f>IFERROR(INDEX('Item Price Summary'!J:J,MATCH($C60,'Item Price Summary'!G:G,0)),0)</f>
        <v>0</v>
      </c>
      <c r="G60" s="4">
        <f>IFERROR(INDEX('Item Price Summary'!K:K,MATCH($C60,'Item Price Summary'!G:G,0)),0)</f>
        <v>0</v>
      </c>
      <c r="H60" s="22">
        <f>IFERROR(INDEX('Item Price Summary'!L:L,MATCH($C60,'Item Price Summary'!G:G,0)),0)</f>
        <v>0</v>
      </c>
      <c r="I60" s="4">
        <f>IFERROR(INDEX('Item Price Summary'!M:M,MATCH($C60,'Item Price Summary'!G:G,0)),0)</f>
        <v>0</v>
      </c>
      <c r="J60" s="2">
        <f>IFERROR(INDEX('Item Price Summary'!N:N,MATCH($C60,'Item Price Summary'!G:G,0)),0)</f>
        <v>0</v>
      </c>
      <c r="K60" s="153">
        <f>IFERROR(INDEX('Item Price Summary'!O:O,MATCH($C60,'Item Price Summary'!G:G,0)),0)</f>
        <v>0</v>
      </c>
      <c r="L60" s="154"/>
    </row>
    <row r="61" spans="2:12" x14ac:dyDescent="0.25">
      <c r="B61" s="21"/>
      <c r="C61" s="21"/>
      <c r="D61" s="4">
        <f>IFERROR(INDEX('Item Price Summary'!H:H,MATCH($C61,'Item Price Summary'!G:G,0)),0)</f>
        <v>0</v>
      </c>
      <c r="E61" s="4">
        <f>IFERROR(INDEX('Item Price Summary'!I:I,MATCH($C61,'Item Price Summary'!G:G,0)),0)</f>
        <v>0</v>
      </c>
      <c r="F61" s="4">
        <f>IFERROR(INDEX('Item Price Summary'!J:J,MATCH($C61,'Item Price Summary'!G:G,0)),0)</f>
        <v>0</v>
      </c>
      <c r="G61" s="4">
        <f>IFERROR(INDEX('Item Price Summary'!K:K,MATCH($C61,'Item Price Summary'!G:G,0)),0)</f>
        <v>0</v>
      </c>
      <c r="H61" s="22">
        <f>IFERROR(INDEX('Item Price Summary'!L:L,MATCH($C61,'Item Price Summary'!G:G,0)),0)</f>
        <v>0</v>
      </c>
      <c r="I61" s="4">
        <f>IFERROR(INDEX('Item Price Summary'!M:M,MATCH($C61,'Item Price Summary'!G:G,0)),0)</f>
        <v>0</v>
      </c>
      <c r="J61" s="2">
        <f>IFERROR(INDEX('Item Price Summary'!N:N,MATCH($C61,'Item Price Summary'!G:G,0)),0)</f>
        <v>0</v>
      </c>
      <c r="K61" s="153">
        <f>IFERROR(INDEX('Item Price Summary'!O:O,MATCH($C61,'Item Price Summary'!G:G,0)),0)</f>
        <v>0</v>
      </c>
      <c r="L61" s="154"/>
    </row>
    <row r="62" spans="2:12" x14ac:dyDescent="0.25">
      <c r="B62" s="21"/>
      <c r="C62" s="21"/>
      <c r="D62" s="4">
        <f>IFERROR(INDEX('Item Price Summary'!H:H,MATCH($C62,'Item Price Summary'!G:G,0)),0)</f>
        <v>0</v>
      </c>
      <c r="E62" s="4">
        <f>IFERROR(INDEX('Item Price Summary'!I:I,MATCH($C62,'Item Price Summary'!G:G,0)),0)</f>
        <v>0</v>
      </c>
      <c r="F62" s="4">
        <f>IFERROR(INDEX('Item Price Summary'!J:J,MATCH($C62,'Item Price Summary'!G:G,0)),0)</f>
        <v>0</v>
      </c>
      <c r="G62" s="4">
        <f>IFERROR(INDEX('Item Price Summary'!K:K,MATCH($C62,'Item Price Summary'!G:G,0)),0)</f>
        <v>0</v>
      </c>
      <c r="H62" s="22">
        <f>IFERROR(INDEX('Item Price Summary'!L:L,MATCH($C62,'Item Price Summary'!G:G,0)),0)</f>
        <v>0</v>
      </c>
      <c r="I62" s="4">
        <f>IFERROR(INDEX('Item Price Summary'!M:M,MATCH($C62,'Item Price Summary'!G:G,0)),0)</f>
        <v>0</v>
      </c>
      <c r="J62" s="2">
        <f>IFERROR(INDEX('Item Price Summary'!N:N,MATCH($C62,'Item Price Summary'!G:G,0)),0)</f>
        <v>0</v>
      </c>
      <c r="K62" s="153">
        <f>IFERROR(INDEX('Item Price Summary'!O:O,MATCH($C62,'Item Price Summary'!G:G,0)),0)</f>
        <v>0</v>
      </c>
      <c r="L62" s="154"/>
    </row>
    <row r="63" spans="2:12" x14ac:dyDescent="0.25">
      <c r="B63" s="21"/>
      <c r="C63" s="21"/>
      <c r="D63" s="4">
        <f>IFERROR(INDEX('Item Price Summary'!H:H,MATCH($C63,'Item Price Summary'!G:G,0)),0)</f>
        <v>0</v>
      </c>
      <c r="E63" s="4">
        <f>IFERROR(INDEX('Item Price Summary'!I:I,MATCH($C63,'Item Price Summary'!G:G,0)),0)</f>
        <v>0</v>
      </c>
      <c r="F63" s="4">
        <f>IFERROR(INDEX('Item Price Summary'!J:J,MATCH($C63,'Item Price Summary'!G:G,0)),0)</f>
        <v>0</v>
      </c>
      <c r="G63" s="4">
        <f>IFERROR(INDEX('Item Price Summary'!K:K,MATCH($C63,'Item Price Summary'!G:G,0)),0)</f>
        <v>0</v>
      </c>
      <c r="H63" s="22">
        <f>IFERROR(INDEX('Item Price Summary'!L:L,MATCH($C63,'Item Price Summary'!G:G,0)),0)</f>
        <v>0</v>
      </c>
      <c r="I63" s="4">
        <f>IFERROR(INDEX('Item Price Summary'!M:M,MATCH($C63,'Item Price Summary'!G:G,0)),0)</f>
        <v>0</v>
      </c>
      <c r="J63" s="2">
        <f>IFERROR(INDEX('Item Price Summary'!N:N,MATCH($C63,'Item Price Summary'!G:G,0)),0)</f>
        <v>0</v>
      </c>
      <c r="K63" s="153">
        <f>IFERROR(INDEX('Item Price Summary'!O:O,MATCH($C63,'Item Price Summary'!G:G,0)),0)</f>
        <v>0</v>
      </c>
      <c r="L63" s="154"/>
    </row>
    <row r="64" spans="2:12" x14ac:dyDescent="0.25">
      <c r="B64" s="21"/>
      <c r="C64" s="21"/>
      <c r="D64" s="4">
        <f>IFERROR(INDEX('Item Price Summary'!H:H,MATCH($C64,'Item Price Summary'!G:G,0)),0)</f>
        <v>0</v>
      </c>
      <c r="E64" s="4">
        <f>IFERROR(INDEX('Item Price Summary'!I:I,MATCH($C64,'Item Price Summary'!G:G,0)),0)</f>
        <v>0</v>
      </c>
      <c r="F64" s="4">
        <f>IFERROR(INDEX('Item Price Summary'!J:J,MATCH($C64,'Item Price Summary'!G:G,0)),0)</f>
        <v>0</v>
      </c>
      <c r="G64" s="4">
        <f>IFERROR(INDEX('Item Price Summary'!K:K,MATCH($C64,'Item Price Summary'!G:G,0)),0)</f>
        <v>0</v>
      </c>
      <c r="H64" s="22">
        <f>IFERROR(INDEX('Item Price Summary'!L:L,MATCH($C64,'Item Price Summary'!G:G,0)),0)</f>
        <v>0</v>
      </c>
      <c r="I64" s="4">
        <f>IFERROR(INDEX('Item Price Summary'!M:M,MATCH($C64,'Item Price Summary'!G:G,0)),0)</f>
        <v>0</v>
      </c>
      <c r="J64" s="2">
        <f>IFERROR(INDEX('Item Price Summary'!N:N,MATCH($C64,'Item Price Summary'!G:G,0)),0)</f>
        <v>0</v>
      </c>
      <c r="K64" s="153">
        <f>IFERROR(INDEX('Item Price Summary'!O:O,MATCH($C64,'Item Price Summary'!G:G,0)),0)</f>
        <v>0</v>
      </c>
      <c r="L64" s="154"/>
    </row>
    <row r="65" spans="2:12" x14ac:dyDescent="0.25">
      <c r="B65" s="21"/>
      <c r="C65" s="21"/>
      <c r="D65" s="4">
        <f>IFERROR(INDEX('Item Price Summary'!H:H,MATCH($C65,'Item Price Summary'!G:G,0)),0)</f>
        <v>0</v>
      </c>
      <c r="E65" s="4">
        <f>IFERROR(INDEX('Item Price Summary'!I:I,MATCH($C65,'Item Price Summary'!G:G,0)),0)</f>
        <v>0</v>
      </c>
      <c r="F65" s="4">
        <f>IFERROR(INDEX('Item Price Summary'!J:J,MATCH($C65,'Item Price Summary'!G:G,0)),0)</f>
        <v>0</v>
      </c>
      <c r="G65" s="4">
        <f>IFERROR(INDEX('Item Price Summary'!K:K,MATCH($C65,'Item Price Summary'!G:G,0)),0)</f>
        <v>0</v>
      </c>
      <c r="H65" s="22">
        <f>IFERROR(INDEX('Item Price Summary'!L:L,MATCH($C65,'Item Price Summary'!G:G,0)),0)</f>
        <v>0</v>
      </c>
      <c r="I65" s="4">
        <f>IFERROR(INDEX('Item Price Summary'!M:M,MATCH($C65,'Item Price Summary'!G:G,0)),0)</f>
        <v>0</v>
      </c>
      <c r="J65" s="2">
        <f>IFERROR(INDEX('Item Price Summary'!N:N,MATCH($C65,'Item Price Summary'!G:G,0)),0)</f>
        <v>0</v>
      </c>
      <c r="K65" s="153">
        <f>IFERROR(INDEX('Item Price Summary'!O:O,MATCH($C65,'Item Price Summary'!G:G,0)),0)</f>
        <v>0</v>
      </c>
      <c r="L65" s="154"/>
    </row>
    <row r="66" spans="2:12" x14ac:dyDescent="0.25">
      <c r="B66" s="21"/>
      <c r="C66" s="21"/>
      <c r="D66" s="4">
        <f>IFERROR(INDEX('Item Price Summary'!H:H,MATCH($C66,'Item Price Summary'!G:G,0)),0)</f>
        <v>0</v>
      </c>
      <c r="E66" s="4">
        <f>IFERROR(INDEX('Item Price Summary'!I:I,MATCH($C66,'Item Price Summary'!G:G,0)),0)</f>
        <v>0</v>
      </c>
      <c r="F66" s="4">
        <f>IFERROR(INDEX('Item Price Summary'!J:J,MATCH($C66,'Item Price Summary'!G:G,0)),0)</f>
        <v>0</v>
      </c>
      <c r="G66" s="4">
        <f>IFERROR(INDEX('Item Price Summary'!K:K,MATCH($C66,'Item Price Summary'!G:G,0)),0)</f>
        <v>0</v>
      </c>
      <c r="H66" s="22">
        <f>IFERROR(INDEX('Item Price Summary'!L:L,MATCH($C66,'Item Price Summary'!G:G,0)),0)</f>
        <v>0</v>
      </c>
      <c r="I66" s="4">
        <f>IFERROR(INDEX('Item Price Summary'!M:M,MATCH($C66,'Item Price Summary'!G:G,0)),0)</f>
        <v>0</v>
      </c>
      <c r="J66" s="2">
        <f>IFERROR(INDEX('Item Price Summary'!N:N,MATCH($C66,'Item Price Summary'!G:G,0)),0)</f>
        <v>0</v>
      </c>
      <c r="K66" s="153">
        <f>IFERROR(INDEX('Item Price Summary'!O:O,MATCH($C66,'Item Price Summary'!G:G,0)),0)</f>
        <v>0</v>
      </c>
      <c r="L66" s="154"/>
    </row>
  </sheetData>
  <autoFilter ref="A10:K54" xr:uid="{EB7E509F-FC06-483B-AE74-EAC0F16E4EFA}"/>
  <sortState xmlns:xlrd2="http://schemas.microsoft.com/office/spreadsheetml/2017/richdata2" ref="A12:L32">
    <sortCondition ref="C12:C32"/>
  </sortState>
  <conditionalFormatting sqref="B23:B59">
    <cfRule type="duplicateValues" dxfId="3" priority="22"/>
  </conditionalFormatting>
  <conditionalFormatting sqref="C57 C52:C53 C55 C59:C66 C38:C50 C12:C32 C36">
    <cfRule type="duplicateValues" dxfId="2" priority="4"/>
  </conditionalFormatting>
  <conditionalFormatting sqref="F12:F66">
    <cfRule type="duplicateValues" dxfId="1" priority="31"/>
  </conditionalFormatting>
  <conditionalFormatting sqref="L12:L66">
    <cfRule type="cellIs" dxfId="0" priority="5" operator="greaterThan">
      <formula>0.32</formula>
    </cfRule>
  </conditionalFormatting>
  <pageMargins left="0.7" right="0.7" top="0.75" bottom="0.75" header="0.3" footer="0.3"/>
  <pageSetup orientation="portrait" horizontalDpi="360" verticalDpi="36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4</vt:i4>
      </vt:variant>
    </vt:vector>
  </HeadingPairs>
  <TitlesOfParts>
    <vt:vector size="12" baseType="lpstr">
      <vt:lpstr>Item Price Summary</vt:lpstr>
      <vt:lpstr>Food Cost Summary</vt:lpstr>
      <vt:lpstr>Topping Sauce</vt:lpstr>
      <vt:lpstr>UFlavurs</vt:lpstr>
      <vt:lpstr>Usensation</vt:lpstr>
      <vt:lpstr>Smoothies</vt:lpstr>
      <vt:lpstr>Go Green</vt:lpstr>
      <vt:lpstr>Toppings</vt:lpstr>
      <vt:lpstr>'Go Green'!Print_Area</vt:lpstr>
      <vt:lpstr>Smoothies!Print_Area</vt:lpstr>
      <vt:lpstr>UFlavurs!Print_Area</vt:lpstr>
      <vt:lpstr>Usensation!Print_Area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Roseanne D'Silva</dc:creator>
  <cp:lastModifiedBy>Grace Shoong</cp:lastModifiedBy>
  <cp:lastPrinted>2021-12-07T16:57:55Z</cp:lastPrinted>
  <dcterms:created xsi:type="dcterms:W3CDTF">2021-07-29T20:28:02Z</dcterms:created>
  <dcterms:modified xsi:type="dcterms:W3CDTF">2024-11-25T15:45:11Z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